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GOLDFS\PrivateFiles\WSabry\2021 Digital Access\Guides\"/>
    </mc:Choice>
  </mc:AlternateContent>
  <xr:revisionPtr revIDLastSave="0" documentId="8_{B00ADE7A-8123-49D8-A1A8-914ACA964E0E}" xr6:coauthVersionLast="45" xr6:coauthVersionMax="45" xr10:uidLastSave="{00000000-0000-0000-0000-000000000000}"/>
  <bookViews>
    <workbookView xWindow="1725" yWindow="1725" windowWidth="2400" windowHeight="585" xr2:uid="{8DDC9F44-ECB1-453D-A586-8C88B8859684}"/>
  </bookViews>
  <sheets>
    <sheet name="Civilian Noninstitutionalized" sheetId="1" r:id="rId1"/>
    <sheet name="Disability Type" sheetId="2" r:id="rId2"/>
    <sheet name="Socio-demographic" sheetId="3" r:id="rId3"/>
    <sheet name="Households" sheetId="4" r:id="rId4"/>
    <sheet name="Employment by Age" sheetId="5" r:id="rId5"/>
    <sheet name="Boro &amp; PUMA" sheetId="6" r:id="rId6"/>
  </sheets>
  <definedNames>
    <definedName name="_xlnm._FilterDatabase" localSheetId="5" hidden="1">'Boro &amp; PUMA'!$G$8:$G$72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72" i="6" l="1"/>
  <c r="AC72" i="6" a="1"/>
  <c r="AD72" i="6" a="1"/>
  <c r="AB72" i="6" a="1"/>
  <c r="AB72" i="6" s="1"/>
  <c r="AA72" i="6" a="1"/>
  <c r="AA72" i="6" s="1"/>
  <c r="Z72" i="6" a="1"/>
  <c r="O72" i="6"/>
  <c r="Z71" i="6" a="1"/>
  <c r="AD71" i="6" a="1"/>
  <c r="AC71" i="6" a="1"/>
  <c r="AA71" i="6" a="1"/>
  <c r="AB71" i="6" a="1"/>
  <c r="AB70" i="6" a="1"/>
  <c r="Z70" i="6" a="1"/>
  <c r="AD69" i="6" a="1"/>
  <c r="AC69" i="6" a="1"/>
  <c r="AB69" i="6" a="1"/>
  <c r="AA69" i="6" a="1"/>
  <c r="Z69" i="6" a="1"/>
  <c r="AP68" i="6"/>
  <c r="Z68" i="6" a="1"/>
  <c r="AD68" i="6" a="1"/>
  <c r="AC68" i="6" a="1"/>
  <c r="AB68" i="6" a="1"/>
  <c r="AA68" i="6" a="1"/>
  <c r="AD67" i="6" a="1"/>
  <c r="AC67" i="6" a="1"/>
  <c r="AB67" i="6" a="1"/>
  <c r="AA67" i="6" a="1"/>
  <c r="Z67" i="6" a="1"/>
  <c r="AA66" i="6" a="1"/>
  <c r="AD66" i="6" a="1"/>
  <c r="AD66" i="6" s="1"/>
  <c r="AC66" i="6" a="1"/>
  <c r="AB66" i="6" a="1"/>
  <c r="Z66" i="6" a="1"/>
  <c r="AD65" i="6" a="1"/>
  <c r="AC65" i="6" a="1"/>
  <c r="AB65" i="6" a="1"/>
  <c r="AA65" i="6" a="1"/>
  <c r="Z65" i="6" a="1"/>
  <c r="AL64" i="6"/>
  <c r="AB64" i="6" a="1"/>
  <c r="AD64" i="6" a="1"/>
  <c r="AD64" i="6" s="1"/>
  <c r="AC64" i="6" a="1"/>
  <c r="AC64" i="6" s="1"/>
  <c r="AA64" i="6" a="1"/>
  <c r="Z64" i="6" a="1"/>
  <c r="K14" i="6"/>
  <c r="O64" i="6"/>
  <c r="N64" i="6"/>
  <c r="AH63" i="6"/>
  <c r="AC63" i="6" a="1"/>
  <c r="AD62" i="6" a="1"/>
  <c r="O62" i="6"/>
  <c r="AH61" i="6"/>
  <c r="AD61" i="6" a="1"/>
  <c r="AB61" i="6" a="1"/>
  <c r="Z61" i="6" a="1"/>
  <c r="AC61" i="6" a="1"/>
  <c r="AA61" i="6" a="1"/>
  <c r="AD60" i="6" a="1"/>
  <c r="AD60" i="6" s="1"/>
  <c r="AB60" i="6" a="1"/>
  <c r="AA60" i="6" a="1"/>
  <c r="AD59" i="6" a="1"/>
  <c r="AC59" i="6" a="1"/>
  <c r="AC59" i="6" s="1"/>
  <c r="AB59" i="6" a="1"/>
  <c r="AA59" i="6" a="1"/>
  <c r="Z59" i="6" a="1"/>
  <c r="AD58" i="6" a="1"/>
  <c r="AC58" i="6" a="1"/>
  <c r="AB58" i="6" a="1"/>
  <c r="AA58" i="6" a="1"/>
  <c r="Z58" i="6" a="1"/>
  <c r="Z58" i="6" s="1"/>
  <c r="AD57" i="6" a="1"/>
  <c r="AC57" i="6" a="1"/>
  <c r="AB57" i="6" a="1"/>
  <c r="AA57" i="6" a="1"/>
  <c r="Z57" i="6" a="1"/>
  <c r="AP56" i="6"/>
  <c r="AH56" i="6"/>
  <c r="AC56" i="6" a="1"/>
  <c r="AB56" i="6" a="1"/>
  <c r="Z56" i="6" a="1"/>
  <c r="AD55" i="6" a="1"/>
  <c r="AC55" i="6" a="1"/>
  <c r="AB55" i="6" a="1"/>
  <c r="AA55" i="6" a="1"/>
  <c r="Z55" i="6" a="1"/>
  <c r="AB54" i="6" a="1"/>
  <c r="AC54" i="6" a="1"/>
  <c r="AA54" i="6" a="1"/>
  <c r="Z54" i="6" a="1"/>
  <c r="Z54" i="6"/>
  <c r="AB53" i="6" a="1"/>
  <c r="O53" i="6"/>
  <c r="AD52" i="6" a="1"/>
  <c r="AC52" i="6" a="1"/>
  <c r="AA52" i="6" a="1"/>
  <c r="Z52" i="6" a="1"/>
  <c r="AD51" i="6" a="1"/>
  <c r="AC51" i="6" a="1"/>
  <c r="AB51" i="6" a="1"/>
  <c r="AA51" i="6" a="1"/>
  <c r="Z51" i="6" a="1"/>
  <c r="O51" i="6"/>
  <c r="AB50" i="6" a="1"/>
  <c r="AD50" i="6" a="1"/>
  <c r="AC50" i="6" a="1"/>
  <c r="AA50" i="6" a="1"/>
  <c r="Z50" i="6" a="1"/>
  <c r="P50" i="6"/>
  <c r="AA49" i="6" a="1"/>
  <c r="AD49" i="6" a="1"/>
  <c r="AC49" i="6" a="1"/>
  <c r="AB49" i="6" a="1"/>
  <c r="Z49" i="6" a="1"/>
  <c r="AD48" i="6" a="1"/>
  <c r="AC48" i="6" a="1"/>
  <c r="AB48" i="6" a="1"/>
  <c r="AA48" i="6" a="1"/>
  <c r="Z48" i="6" a="1"/>
  <c r="O48" i="6"/>
  <c r="AB47" i="6" a="1"/>
  <c r="AA47" i="6" a="1"/>
  <c r="AC47" i="6" a="1"/>
  <c r="P47" i="6"/>
  <c r="AD46" i="6" a="1"/>
  <c r="AC46" i="6" a="1"/>
  <c r="AB46" i="6" a="1"/>
  <c r="AA46" i="6" a="1"/>
  <c r="Z46" i="6" a="1"/>
  <c r="AB45" i="6" a="1"/>
  <c r="AD45" i="6" a="1"/>
  <c r="AC45" i="6" a="1"/>
  <c r="Z45" i="6" a="1"/>
  <c r="AB44" i="6" a="1"/>
  <c r="AD44" i="6" a="1"/>
  <c r="AC44" i="6" a="1"/>
  <c r="Z44" i="6" a="1"/>
  <c r="F44" i="6"/>
  <c r="AB43" i="6" a="1"/>
  <c r="AD43" i="6" a="1"/>
  <c r="AC43" i="6" a="1"/>
  <c r="Z43" i="6" a="1"/>
  <c r="H12" i="6" a="1"/>
  <c r="F43" i="6"/>
  <c r="AJ12" i="6" a="1"/>
  <c r="AD42" i="6" a="1"/>
  <c r="AC42" i="6" a="1"/>
  <c r="Z42" i="6" a="1"/>
  <c r="AB42" i="6" a="1"/>
  <c r="AB41" i="6" a="1"/>
  <c r="AD41" i="6" a="1"/>
  <c r="AC41" i="6" a="1"/>
  <c r="AA41" i="6" a="1"/>
  <c r="Z41" i="6" a="1"/>
  <c r="AP40" i="6"/>
  <c r="AH40" i="6"/>
  <c r="AC40" i="6" a="1"/>
  <c r="AB40" i="6" a="1"/>
  <c r="AD40" i="6" a="1"/>
  <c r="Z40" i="6" a="1"/>
  <c r="H15" i="6"/>
  <c r="C15" i="6"/>
  <c r="AC39" i="6" a="1"/>
  <c r="AD39" i="6" a="1"/>
  <c r="AD39" i="6" s="1"/>
  <c r="Z39" i="6" a="1"/>
  <c r="AB39" i="6" a="1"/>
  <c r="AC38" i="6" a="1"/>
  <c r="AD38" i="6" a="1"/>
  <c r="U15" i="6"/>
  <c r="Z38" i="6" a="1"/>
  <c r="AB38" i="6" a="1"/>
  <c r="F38" i="6"/>
  <c r="AP37" i="6"/>
  <c r="AH37" i="6"/>
  <c r="AC37" i="6" a="1"/>
  <c r="AD37" i="6" a="1"/>
  <c r="Z37" i="6" a="1"/>
  <c r="AB37" i="6" a="1"/>
  <c r="F37" i="6"/>
  <c r="AC36" i="6" a="1"/>
  <c r="AD36" i="6" a="1"/>
  <c r="AB36" i="6" a="1"/>
  <c r="AA36" i="6" a="1"/>
  <c r="AA36" i="6" s="1"/>
  <c r="Z36" i="6" a="1"/>
  <c r="AB35" i="6" a="1"/>
  <c r="AD35" i="6" a="1"/>
  <c r="AD35" i="6" s="1"/>
  <c r="AA35" i="6" a="1"/>
  <c r="AA35" i="6" s="1"/>
  <c r="Z35" i="6" a="1"/>
  <c r="AC35" i="6" a="1"/>
  <c r="S13" i="6" a="1"/>
  <c r="AB33" i="6" a="1"/>
  <c r="AD33" i="6" a="1"/>
  <c r="AC33" i="6" a="1"/>
  <c r="AA33" i="6" a="1"/>
  <c r="Z33" i="6" a="1"/>
  <c r="N33" i="6"/>
  <c r="AP32" i="6"/>
  <c r="AD32" i="6" a="1"/>
  <c r="AB32" i="6" a="1"/>
  <c r="AA32" i="6" a="1"/>
  <c r="AA32" i="6" s="1"/>
  <c r="Z32" i="6" a="1"/>
  <c r="AD31" i="6" a="1"/>
  <c r="AA30" i="6" a="1"/>
  <c r="AD30" i="6" a="1"/>
  <c r="AP29" i="6"/>
  <c r="AB29" i="6" a="1"/>
  <c r="AC29" i="6" a="1"/>
  <c r="AA29" i="6" a="1"/>
  <c r="Z29" i="6" a="1"/>
  <c r="S13" i="6"/>
  <c r="P29" i="6"/>
  <c r="O29" i="6"/>
  <c r="AB28" i="6" a="1"/>
  <c r="Z28" i="6" a="1"/>
  <c r="AC28" i="6" a="1"/>
  <c r="AA28" i="6" a="1"/>
  <c r="Q28" i="6"/>
  <c r="C13" i="6" a="1"/>
  <c r="AA27" i="6" a="1"/>
  <c r="AD27" i="6" a="1"/>
  <c r="AB27" i="6" a="1"/>
  <c r="AB27" i="6" s="1"/>
  <c r="Z27" i="6" a="1"/>
  <c r="AC27" i="6" a="1"/>
  <c r="AP26" i="6"/>
  <c r="AA26" i="6" a="1"/>
  <c r="AD26" i="6" a="1"/>
  <c r="AB26" i="6" a="1"/>
  <c r="Z26" i="6" a="1"/>
  <c r="AD25" i="6" a="1"/>
  <c r="AC25" i="6" a="1"/>
  <c r="AB25" i="6" a="1"/>
  <c r="AA25" i="6" a="1"/>
  <c r="AA25" i="6" s="1"/>
  <c r="Z25" i="6" a="1"/>
  <c r="AA24" i="6" a="1"/>
  <c r="AP23" i="6"/>
  <c r="AD23" i="6" a="1"/>
  <c r="AC23" i="6" a="1"/>
  <c r="AB23" i="6" a="1"/>
  <c r="AA23" i="6" a="1"/>
  <c r="Z23" i="6" a="1"/>
  <c r="AD22" i="6" a="1"/>
  <c r="AC22" i="6" a="1"/>
  <c r="AB22" i="6" a="1"/>
  <c r="AA22" i="6" a="1"/>
  <c r="Z22" i="6" a="1"/>
  <c r="AD21" i="6" a="1"/>
  <c r="O21" i="6"/>
  <c r="AD20" i="6" a="1"/>
  <c r="AC20" i="6" a="1"/>
  <c r="AB20" i="6" a="1"/>
  <c r="Z20" i="6" a="1"/>
  <c r="AD19" i="6" a="1"/>
  <c r="AC19" i="6" a="1"/>
  <c r="AB19" i="6" a="1"/>
  <c r="AA19" i="6" a="1"/>
  <c r="Z19" i="6" a="1"/>
  <c r="P19" i="6"/>
  <c r="AA18" i="6" a="1"/>
  <c r="AD18" i="6" a="1"/>
  <c r="AC18" i="6" a="1"/>
  <c r="Z18" i="6" a="1"/>
  <c r="K11" i="6" a="1"/>
  <c r="AO15" i="6" a="1"/>
  <c r="AN15" i="6" a="1"/>
  <c r="AN15" i="6" s="1"/>
  <c r="AK15" i="6"/>
  <c r="AK15" i="6" a="1"/>
  <c r="AJ15" i="6" a="1"/>
  <c r="AJ15" i="6" s="1"/>
  <c r="AG15" i="6" a="1"/>
  <c r="AG15" i="6" s="1"/>
  <c r="AF15" i="6" a="1"/>
  <c r="W15" i="6" a="1"/>
  <c r="V15" i="6" a="1"/>
  <c r="U15" i="6" a="1"/>
  <c r="T15" i="6"/>
  <c r="T15" i="6" a="1"/>
  <c r="S15" i="6" a="1"/>
  <c r="K15" i="6" a="1"/>
  <c r="J15" i="6" a="1"/>
  <c r="I15" i="6" a="1"/>
  <c r="H15" i="6" a="1"/>
  <c r="C15" i="6" a="1"/>
  <c r="AO14" i="6" a="1"/>
  <c r="AN14" i="6" a="1"/>
  <c r="AK14" i="6" a="1"/>
  <c r="AJ14" i="6" a="1"/>
  <c r="AG14" i="6" a="1"/>
  <c r="AF14" i="6" a="1"/>
  <c r="X14" i="6" a="1"/>
  <c r="W14" i="6" a="1"/>
  <c r="V14" i="6" a="1"/>
  <c r="U14" i="6" a="1"/>
  <c r="T14" i="6" a="1"/>
  <c r="S14" i="6" a="1"/>
  <c r="L14" i="6" a="1"/>
  <c r="K14" i="6" a="1"/>
  <c r="J14" i="6" a="1"/>
  <c r="I14" i="6" a="1"/>
  <c r="H14" i="6" a="1"/>
  <c r="E14" i="6" a="1"/>
  <c r="C14" i="6" a="1"/>
  <c r="AF13" i="6" a="1"/>
  <c r="L13" i="6" a="1"/>
  <c r="K13" i="6" a="1"/>
  <c r="AO12" i="6" a="1"/>
  <c r="AN12" i="6" a="1"/>
  <c r="AK12" i="6" a="1"/>
  <c r="AG12" i="6" a="1"/>
  <c r="AF12" i="6" a="1"/>
  <c r="X12" i="6" a="1"/>
  <c r="W12" i="6" a="1"/>
  <c r="V12" i="6" a="1"/>
  <c r="U12" i="6" a="1"/>
  <c r="S12" i="6" a="1"/>
  <c r="L12" i="6" a="1"/>
  <c r="K12" i="6" a="1"/>
  <c r="J12" i="6" a="1"/>
  <c r="I12" i="6" a="1"/>
  <c r="E12" i="6" a="1"/>
  <c r="C12" i="6" a="1"/>
  <c r="X11" i="6" a="1"/>
  <c r="L11" i="6" a="1"/>
  <c r="H11" i="6" a="1"/>
  <c r="E11" i="6" a="1"/>
  <c r="E12" i="5"/>
  <c r="AL20" i="6" l="1"/>
  <c r="B12" i="5"/>
  <c r="P23" i="6"/>
  <c r="F45" i="6"/>
  <c r="AD68" i="6"/>
  <c r="AA71" i="6"/>
  <c r="AN12" i="6"/>
  <c r="Q53" i="6"/>
  <c r="AA58" i="6"/>
  <c r="Q64" i="6"/>
  <c r="AH64" i="6"/>
  <c r="P20" i="6"/>
  <c r="AH18" i="6"/>
  <c r="AH21" i="6"/>
  <c r="P32" i="6"/>
  <c r="Z39" i="6"/>
  <c r="N47" i="6"/>
  <c r="S14" i="6"/>
  <c r="N69" i="6"/>
  <c r="P24" i="6"/>
  <c r="AC27" i="6"/>
  <c r="AC28" i="6"/>
  <c r="O52" i="6"/>
  <c r="AL59" i="6"/>
  <c r="N21" i="6"/>
  <c r="N23" i="6"/>
  <c r="K13" i="6"/>
  <c r="N51" i="6"/>
  <c r="AP57" i="6"/>
  <c r="AB59" i="6"/>
  <c r="C14" i="6"/>
  <c r="AL36" i="6"/>
  <c r="AD44" i="6"/>
  <c r="O47" i="6"/>
  <c r="Z57" i="6"/>
  <c r="AB58" i="6"/>
  <c r="N61" i="6"/>
  <c r="AP67" i="6"/>
  <c r="P70" i="6"/>
  <c r="P25" i="6"/>
  <c r="Z26" i="6"/>
  <c r="AL32" i="6"/>
  <c r="AB36" i="6"/>
  <c r="F46" i="6"/>
  <c r="AC58" i="6"/>
  <c r="P60" i="6"/>
  <c r="T14" i="6"/>
  <c r="AB69" i="6"/>
  <c r="Q70" i="6"/>
  <c r="AD27" i="6"/>
  <c r="O35" i="6"/>
  <c r="AL39" i="6"/>
  <c r="Q47" i="6"/>
  <c r="N48" i="6"/>
  <c r="F51" i="6"/>
  <c r="F53" i="6"/>
  <c r="Z56" i="6"/>
  <c r="AD58" i="6"/>
  <c r="AD62" i="6"/>
  <c r="AP64" i="6"/>
  <c r="AA68" i="6"/>
  <c r="AH20" i="6"/>
  <c r="O26" i="6"/>
  <c r="AA28" i="6"/>
  <c r="AL31" i="6"/>
  <c r="P35" i="6"/>
  <c r="Q40" i="6"/>
  <c r="Q41" i="6"/>
  <c r="AC48" i="6"/>
  <c r="P62" i="6"/>
  <c r="AP66" i="6"/>
  <c r="AB68" i="6"/>
  <c r="AC19" i="6"/>
  <c r="AB20" i="6"/>
  <c r="Q27" i="6"/>
  <c r="AC29" i="6"/>
  <c r="AH30" i="6"/>
  <c r="N31" i="6"/>
  <c r="W15" i="6"/>
  <c r="AO15" i="6"/>
  <c r="AP15" i="6" s="1"/>
  <c r="AC45" i="6"/>
  <c r="F47" i="6"/>
  <c r="AG12" i="6"/>
  <c r="AL50" i="6"/>
  <c r="AB51" i="6"/>
  <c r="AH55" i="6"/>
  <c r="AL49" i="6"/>
  <c r="L14" i="6"/>
  <c r="Q14" i="6" s="1"/>
  <c r="E14" i="6"/>
  <c r="AB19" i="6"/>
  <c r="Q20" i="6"/>
  <c r="AP25" i="6"/>
  <c r="AL33" i="6"/>
  <c r="O34" i="6"/>
  <c r="N44" i="6"/>
  <c r="P51" i="6"/>
  <c r="P53" i="6"/>
  <c r="AA67" i="6"/>
  <c r="N70" i="6"/>
  <c r="J12" i="6"/>
  <c r="AL65" i="6"/>
  <c r="AK14" i="6"/>
  <c r="AP61" i="6"/>
  <c r="AO14" i="6"/>
  <c r="AH49" i="6"/>
  <c r="H12" i="5"/>
  <c r="I12" i="5" s="1"/>
  <c r="W14" i="6"/>
  <c r="AN14" i="6"/>
  <c r="J15" i="6"/>
  <c r="AD20" i="6"/>
  <c r="AB22" i="6"/>
  <c r="O33" i="6"/>
  <c r="AP33" i="6"/>
  <c r="Q34" i="6"/>
  <c r="F35" i="6"/>
  <c r="AC35" i="6"/>
  <c r="AD36" i="6"/>
  <c r="AP36" i="6"/>
  <c r="AP38" i="6"/>
  <c r="F40" i="6"/>
  <c r="Z40" i="6"/>
  <c r="Z41" i="6"/>
  <c r="AC43" i="6"/>
  <c r="AH45" i="6"/>
  <c r="Q46" i="6"/>
  <c r="F54" i="6"/>
  <c r="AL56" i="6"/>
  <c r="AL57" i="6"/>
  <c r="O58" i="6"/>
  <c r="AD59" i="6"/>
  <c r="F61" i="6"/>
  <c r="AH62" i="6"/>
  <c r="Z65" i="6"/>
  <c r="AL67" i="6"/>
  <c r="AC68" i="6"/>
  <c r="AP69" i="6"/>
  <c r="AC71" i="6"/>
  <c r="P72" i="6"/>
  <c r="X12" i="6"/>
  <c r="K15" i="6"/>
  <c r="P15" i="6" s="1"/>
  <c r="F20" i="6"/>
  <c r="P21" i="6"/>
  <c r="AC22" i="6"/>
  <c r="F24" i="6"/>
  <c r="AH24" i="6"/>
  <c r="AH25" i="6"/>
  <c r="P33" i="6"/>
  <c r="AD33" i="6"/>
  <c r="AH34" i="6"/>
  <c r="AH39" i="6"/>
  <c r="AA41" i="6"/>
  <c r="AH42" i="6"/>
  <c r="AD43" i="6"/>
  <c r="AP46" i="6"/>
  <c r="F49" i="6"/>
  <c r="Z49" i="6"/>
  <c r="F52" i="6"/>
  <c r="AH52" i="6"/>
  <c r="AB57" i="6"/>
  <c r="AH59" i="6"/>
  <c r="F60" i="6"/>
  <c r="AA65" i="6"/>
  <c r="Z70" i="6"/>
  <c r="AD71" i="6"/>
  <c r="Q72" i="6"/>
  <c r="N63" i="6"/>
  <c r="H14" i="6"/>
  <c r="P14" i="6" s="1"/>
  <c r="F36" i="6"/>
  <c r="Q50" i="6"/>
  <c r="Z50" i="6"/>
  <c r="Z52" i="6"/>
  <c r="AH53" i="6"/>
  <c r="AA55" i="6"/>
  <c r="AC56" i="6"/>
  <c r="W12" i="6"/>
  <c r="C12" i="6"/>
  <c r="AP21" i="6"/>
  <c r="AB28" i="6"/>
  <c r="AF14" i="6"/>
  <c r="AB26" i="6"/>
  <c r="Z29" i="6"/>
  <c r="F34" i="6"/>
  <c r="P36" i="6"/>
  <c r="Z36" i="6"/>
  <c r="AH38" i="6"/>
  <c r="Q44" i="6"/>
  <c r="P46" i="6"/>
  <c r="AC47" i="6"/>
  <c r="AB49" i="6"/>
  <c r="N50" i="6"/>
  <c r="AA50" i="6"/>
  <c r="AH50" i="6"/>
  <c r="N52" i="6"/>
  <c r="AA52" i="6"/>
  <c r="AL53" i="6"/>
  <c r="O54" i="6"/>
  <c r="AB54" i="6"/>
  <c r="AL54" i="6"/>
  <c r="AB55" i="6"/>
  <c r="Z59" i="6"/>
  <c r="N65" i="6"/>
  <c r="AH69" i="6"/>
  <c r="AB70" i="6"/>
  <c r="K12" i="6"/>
  <c r="P22" i="6"/>
  <c r="J14" i="6"/>
  <c r="O14" i="6" s="1"/>
  <c r="P18" i="6"/>
  <c r="AC18" i="6"/>
  <c r="F21" i="6"/>
  <c r="F22" i="6"/>
  <c r="AA29" i="6"/>
  <c r="AL34" i="6"/>
  <c r="I15" i="6"/>
  <c r="N15" i="6" s="1"/>
  <c r="V12" i="6"/>
  <c r="AD45" i="6"/>
  <c r="AC55" i="6"/>
  <c r="AA59" i="6"/>
  <c r="I14" i="6"/>
  <c r="N14" i="6" s="1"/>
  <c r="AB60" i="6"/>
  <c r="AC61" i="6"/>
  <c r="AP65" i="6"/>
  <c r="X14" i="6"/>
  <c r="AD14" i="6" s="1"/>
  <c r="S12" i="6"/>
  <c r="AG14" i="6"/>
  <c r="U12" i="6"/>
  <c r="AK12" i="6"/>
  <c r="AJ14" i="6"/>
  <c r="F18" i="6"/>
  <c r="O23" i="6"/>
  <c r="AD26" i="6"/>
  <c r="Z32" i="6"/>
  <c r="N34" i="6"/>
  <c r="AD40" i="6"/>
  <c r="AD41" i="6"/>
  <c r="AO12" i="6"/>
  <c r="Z44" i="6"/>
  <c r="Z45" i="6"/>
  <c r="AA47" i="6"/>
  <c r="AL48" i="6"/>
  <c r="AC52" i="6"/>
  <c r="AD55" i="6"/>
  <c r="AP60" i="6"/>
  <c r="P61" i="6"/>
  <c r="AD61" i="6"/>
  <c r="AL61" i="6"/>
  <c r="AC63" i="6"/>
  <c r="AA64" i="6"/>
  <c r="Z69" i="6"/>
  <c r="AP24" i="6"/>
  <c r="C13" i="6"/>
  <c r="AB41" i="6"/>
  <c r="AH44" i="6"/>
  <c r="AL47" i="6"/>
  <c r="AP48" i="6"/>
  <c r="AC50" i="6"/>
  <c r="AP51" i="6"/>
  <c r="AH66" i="6"/>
  <c r="N72" i="6"/>
  <c r="AL19" i="6"/>
  <c r="AB52" i="6" a="1"/>
  <c r="AB52" i="6"/>
  <c r="AL15" i="6"/>
  <c r="O19" i="6"/>
  <c r="O20" i="6"/>
  <c r="Q21" i="6"/>
  <c r="N22" i="6"/>
  <c r="AA22" i="6"/>
  <c r="Z23" i="6"/>
  <c r="AH23" i="6"/>
  <c r="AA24" i="6"/>
  <c r="N25" i="6"/>
  <c r="AB25" i="6"/>
  <c r="AA26" i="6"/>
  <c r="N27" i="6"/>
  <c r="Z28" i="6"/>
  <c r="Q31" i="6"/>
  <c r="AC33" i="6"/>
  <c r="AH35" i="6"/>
  <c r="AC36" i="6"/>
  <c r="H11" i="6"/>
  <c r="O30" i="6"/>
  <c r="E12" i="6"/>
  <c r="AC14" i="6"/>
  <c r="AL22" i="6"/>
  <c r="AA23" i="6"/>
  <c r="AL25" i="6"/>
  <c r="AB29" i="6"/>
  <c r="AA30" i="6"/>
  <c r="AD37" i="6"/>
  <c r="AP22" i="6"/>
  <c r="I12" i="6"/>
  <c r="L13" i="6"/>
  <c r="K11" i="6"/>
  <c r="P11" i="6" s="1"/>
  <c r="AD21" i="6"/>
  <c r="AB23" i="6"/>
  <c r="AC25" i="6"/>
  <c r="O27" i="6"/>
  <c r="Q32" i="6"/>
  <c r="Z33" i="6"/>
  <c r="AB37" i="6"/>
  <c r="AC37" i="6"/>
  <c r="AJ12" i="6"/>
  <c r="AF13" i="6"/>
  <c r="E11" i="6"/>
  <c r="V15" i="6"/>
  <c r="AC20" i="6"/>
  <c r="AD22" i="6"/>
  <c r="AL23" i="6"/>
  <c r="O24" i="6"/>
  <c r="AH28" i="6"/>
  <c r="AD32" i="6"/>
  <c r="AB33" i="6"/>
  <c r="AP34" i="6"/>
  <c r="AH36" i="6"/>
  <c r="AC38" i="6"/>
  <c r="Q45" i="6"/>
  <c r="L11" i="6"/>
  <c r="AD18" i="6"/>
  <c r="AD19" i="6"/>
  <c r="Z20" i="6"/>
  <c r="Z25" i="6"/>
  <c r="F27" i="6"/>
  <c r="AA27" i="6"/>
  <c r="N30" i="6"/>
  <c r="AC31" i="6" a="1"/>
  <c r="AC31" i="6"/>
  <c r="F33" i="6"/>
  <c r="Z35" i="6"/>
  <c r="AP35" i="6"/>
  <c r="Z38" i="6"/>
  <c r="AC41" i="6"/>
  <c r="P65" i="6"/>
  <c r="AC23" i="6"/>
  <c r="AB38" i="6"/>
  <c r="X11" i="6"/>
  <c r="U14" i="6"/>
  <c r="AA14" i="6" s="1"/>
  <c r="S15" i="6"/>
  <c r="Z15" i="6" s="1"/>
  <c r="AF15" i="6"/>
  <c r="AH15" i="6" s="1"/>
  <c r="AA18" i="6"/>
  <c r="AA19" i="6"/>
  <c r="AH22" i="6"/>
  <c r="F23" i="6"/>
  <c r="AD23" i="6"/>
  <c r="F25" i="6"/>
  <c r="F26" i="6"/>
  <c r="P26" i="6"/>
  <c r="O31" i="6"/>
  <c r="AD31" i="6"/>
  <c r="O32" i="6"/>
  <c r="L12" i="6"/>
  <c r="AF12" i="6"/>
  <c r="AH12" i="6" s="1"/>
  <c r="V14" i="6"/>
  <c r="AB14" i="6" s="1"/>
  <c r="Z18" i="6"/>
  <c r="Z19" i="6"/>
  <c r="AP20" i="6"/>
  <c r="AL21" i="6"/>
  <c r="O22" i="6"/>
  <c r="Z22" i="6"/>
  <c r="O25" i="6"/>
  <c r="Z27" i="6"/>
  <c r="AA40" i="6" a="1"/>
  <c r="AA40" i="6"/>
  <c r="N45" i="6"/>
  <c r="AD48" i="6"/>
  <c r="AP49" i="6"/>
  <c r="AH51" i="6"/>
  <c r="AA54" i="6"/>
  <c r="AP58" i="6"/>
  <c r="Z61" i="6"/>
  <c r="F62" i="6"/>
  <c r="F63" i="6"/>
  <c r="O65" i="6"/>
  <c r="AD67" i="6"/>
  <c r="P68" i="6"/>
  <c r="AA69" i="6"/>
  <c r="AH70" i="6"/>
  <c r="AB71" i="6"/>
  <c r="AC72" i="6"/>
  <c r="H12" i="6"/>
  <c r="AB45" i="6"/>
  <c r="AB46" i="6"/>
  <c r="AL46" i="6"/>
  <c r="AB47" i="6"/>
  <c r="AL55" i="6"/>
  <c r="AB61" i="6"/>
  <c r="AB64" i="6"/>
  <c r="AB65" i="6"/>
  <c r="N66" i="6"/>
  <c r="Q68" i="6"/>
  <c r="F70" i="6"/>
  <c r="AD72" i="6"/>
  <c r="Q29" i="6"/>
  <c r="P30" i="6"/>
  <c r="AH31" i="6"/>
  <c r="AA33" i="6"/>
  <c r="AH33" i="6"/>
  <c r="AB35" i="6"/>
  <c r="Z37" i="6"/>
  <c r="AL38" i="6"/>
  <c r="O40" i="6"/>
  <c r="AL40" i="6"/>
  <c r="AB44" i="6"/>
  <c r="AC46" i="6"/>
  <c r="Z48" i="6"/>
  <c r="AC49" i="6"/>
  <c r="AD50" i="6"/>
  <c r="Q51" i="6"/>
  <c r="Q52" i="6"/>
  <c r="AD52" i="6"/>
  <c r="AB53" i="6"/>
  <c r="P54" i="6"/>
  <c r="AH54" i="6"/>
  <c r="F55" i="6"/>
  <c r="AB56" i="6"/>
  <c r="AH57" i="6"/>
  <c r="F58" i="6"/>
  <c r="AA61" i="6"/>
  <c r="N62" i="6"/>
  <c r="Q65" i="6"/>
  <c r="AC65" i="6"/>
  <c r="O66" i="6"/>
  <c r="AB66" i="6"/>
  <c r="N67" i="6"/>
  <c r="AH67" i="6"/>
  <c r="Z68" i="6"/>
  <c r="Z72" i="6"/>
  <c r="F30" i="6"/>
  <c r="Q30" i="6"/>
  <c r="AD30" i="6"/>
  <c r="AL30" i="6"/>
  <c r="AB32" i="6"/>
  <c r="P34" i="6"/>
  <c r="Q38" i="6"/>
  <c r="AD38" i="6"/>
  <c r="AB40" i="6"/>
  <c r="AH41" i="6"/>
  <c r="AC42" i="6"/>
  <c r="Z43" i="6"/>
  <c r="AB43" i="6"/>
  <c r="O46" i="6"/>
  <c r="AD46" i="6"/>
  <c r="AP47" i="6"/>
  <c r="AA48" i="6"/>
  <c r="AH48" i="6"/>
  <c r="AD49" i="6"/>
  <c r="F50" i="6"/>
  <c r="AB50" i="6"/>
  <c r="AC51" i="6"/>
  <c r="AL51" i="6"/>
  <c r="AL52" i="6"/>
  <c r="N53" i="6"/>
  <c r="Q54" i="6"/>
  <c r="AC54" i="6"/>
  <c r="N55" i="6"/>
  <c r="Z55" i="6"/>
  <c r="N57" i="6"/>
  <c r="N58" i="6"/>
  <c r="AA60" i="6"/>
  <c r="AL62" i="6"/>
  <c r="P64" i="6"/>
  <c r="Z64" i="6"/>
  <c r="AD65" i="6"/>
  <c r="AC66" i="6"/>
  <c r="Z67" i="6"/>
  <c r="AC69" i="6"/>
  <c r="AL69" i="6"/>
  <c r="AH72" i="6"/>
  <c r="AC40" i="6"/>
  <c r="P45" i="6"/>
  <c r="AA46" i="6"/>
  <c r="AA49" i="6"/>
  <c r="AD51" i="6"/>
  <c r="AP52" i="6"/>
  <c r="AA57" i="6"/>
  <c r="AH58" i="6"/>
  <c r="N71" i="6"/>
  <c r="AL71" i="6"/>
  <c r="AB42" i="6"/>
  <c r="AD42" i="6"/>
  <c r="P44" i="6"/>
  <c r="P48" i="6"/>
  <c r="AB48" i="6"/>
  <c r="AA51" i="6"/>
  <c r="N54" i="6"/>
  <c r="O57" i="6"/>
  <c r="AP62" i="6"/>
  <c r="O63" i="6"/>
  <c r="AL63" i="6"/>
  <c r="AP70" i="6"/>
  <c r="O71" i="6"/>
  <c r="AL72" i="6"/>
  <c r="F39" i="6"/>
  <c r="F41" i="6"/>
  <c r="AL41" i="6"/>
  <c r="Z42" i="6"/>
  <c r="AH43" i="6"/>
  <c r="N46" i="6"/>
  <c r="AH47" i="6"/>
  <c r="Q48" i="6"/>
  <c r="O50" i="6"/>
  <c r="AP50" i="6"/>
  <c r="Z51" i="6"/>
  <c r="P57" i="6"/>
  <c r="AC57" i="6"/>
  <c r="Q62" i="6"/>
  <c r="P63" i="6"/>
  <c r="AP63" i="6"/>
  <c r="AH65" i="6"/>
  <c r="AA66" i="6"/>
  <c r="AB67" i="6"/>
  <c r="F69" i="6"/>
  <c r="AD69" i="6"/>
  <c r="P71" i="6"/>
  <c r="AP71" i="6"/>
  <c r="AD25" i="6"/>
  <c r="AH26" i="6"/>
  <c r="AP27" i="6"/>
  <c r="AP31" i="6"/>
  <c r="AH32" i="6"/>
  <c r="AL35" i="6"/>
  <c r="AL37" i="6"/>
  <c r="O39" i="6"/>
  <c r="AB39" i="6"/>
  <c r="AC39" i="6"/>
  <c r="AP39" i="6"/>
  <c r="O41" i="6"/>
  <c r="AC44" i="6"/>
  <c r="Z46" i="6"/>
  <c r="F48" i="6"/>
  <c r="F56" i="6"/>
  <c r="Q57" i="6"/>
  <c r="AD57" i="6"/>
  <c r="P58" i="6"/>
  <c r="AL58" i="6"/>
  <c r="P59" i="6"/>
  <c r="AL60" i="6"/>
  <c r="Q63" i="6"/>
  <c r="Z66" i="6"/>
  <c r="AC67" i="6"/>
  <c r="AL68" i="6"/>
  <c r="Q71" i="6"/>
  <c r="Z71" i="6"/>
  <c r="B11" i="5"/>
  <c r="C11" i="5" s="1"/>
  <c r="C12" i="5"/>
  <c r="F29" i="6"/>
  <c r="E13" i="6" a="1"/>
  <c r="E13" i="6" s="1"/>
  <c r="Q18" i="6"/>
  <c r="Q19" i="6"/>
  <c r="Z21" i="6" a="1"/>
  <c r="Z21" i="6" s="1"/>
  <c r="AL28" i="6"/>
  <c r="AJ13" i="6" a="1"/>
  <c r="AJ13" i="6" s="1"/>
  <c r="AG13" i="6" a="1"/>
  <c r="AG13" i="6" s="1"/>
  <c r="AH29" i="6"/>
  <c r="N29" i="6"/>
  <c r="I13" i="6" a="1"/>
  <c r="I13" i="6" s="1"/>
  <c r="AA31" i="6" a="1"/>
  <c r="AA31" i="6" s="1"/>
  <c r="U13" i="6" a="1"/>
  <c r="U13" i="6" s="1"/>
  <c r="AA13" i="6" s="1"/>
  <c r="AL18" i="6"/>
  <c r="AK11" i="6" a="1"/>
  <c r="AK11" i="6" s="1"/>
  <c r="AA21" i="6" a="1"/>
  <c r="AA21" i="6" s="1"/>
  <c r="Z24" i="6" a="1"/>
  <c r="Z24" i="6" s="1"/>
  <c r="AJ11" i="6" a="1"/>
  <c r="AJ11" i="6" s="1"/>
  <c r="AL27" i="6"/>
  <c r="P28" i="6"/>
  <c r="H13" i="6" a="1"/>
  <c r="H13" i="6" s="1"/>
  <c r="H10" i="6" s="1"/>
  <c r="AL29" i="6"/>
  <c r="AK13" i="6" a="1"/>
  <c r="AK13" i="6" s="1"/>
  <c r="W13" i="6" a="1"/>
  <c r="W13" i="6" s="1"/>
  <c r="AC13" i="6" s="1"/>
  <c r="AC32" i="6" a="1"/>
  <c r="AC32" i="6" s="1"/>
  <c r="S11" i="6" a="1"/>
  <c r="S11" i="6" s="1"/>
  <c r="S10" i="6" s="1"/>
  <c r="AB21" i="6" a="1"/>
  <c r="AB21" i="6" s="1"/>
  <c r="AP28" i="6"/>
  <c r="AN13" i="6" a="1"/>
  <c r="AN13" i="6" s="1"/>
  <c r="Z30" i="6" a="1"/>
  <c r="Z30" i="6" s="1"/>
  <c r="T13" i="6" a="1"/>
  <c r="T13" i="6" s="1"/>
  <c r="Z13" i="6" s="1"/>
  <c r="AP30" i="6"/>
  <c r="AO13" i="6" a="1"/>
  <c r="AO13" i="6" s="1"/>
  <c r="C11" i="6" a="1"/>
  <c r="C11" i="6" s="1"/>
  <c r="F19" i="6"/>
  <c r="T11" i="6" a="1"/>
  <c r="T11" i="6" s="1"/>
  <c r="AD12" i="6"/>
  <c r="N18" i="6"/>
  <c r="AF11" i="6" a="1"/>
  <c r="AF11" i="6" s="1"/>
  <c r="N19" i="6"/>
  <c r="AN11" i="6" a="1"/>
  <c r="AN11" i="6" s="1"/>
  <c r="AP19" i="6"/>
  <c r="I11" i="6" a="1"/>
  <c r="I11" i="6" s="1"/>
  <c r="AB24" i="6" a="1"/>
  <c r="AB24" i="6" s="1"/>
  <c r="N28" i="6"/>
  <c r="Z34" i="6" a="1"/>
  <c r="Z34" i="6" s="1"/>
  <c r="O18" i="6"/>
  <c r="J11" i="6" a="1"/>
  <c r="J11" i="6" s="1"/>
  <c r="AP18" i="6"/>
  <c r="AO11" i="6" a="1"/>
  <c r="AO11" i="6" s="1"/>
  <c r="U11" i="6" a="1"/>
  <c r="U11" i="6" s="1"/>
  <c r="AA20" i="6" a="1"/>
  <c r="AA20" i="6" s="1"/>
  <c r="AC21" i="6" a="1"/>
  <c r="AC21" i="6" s="1"/>
  <c r="AC24" i="6" a="1"/>
  <c r="AC24" i="6" s="1"/>
  <c r="AD29" i="6" a="1"/>
  <c r="AD29" i="6" s="1"/>
  <c r="X13" i="6" a="1"/>
  <c r="X13" i="6" s="1"/>
  <c r="AD13" i="6" s="1"/>
  <c r="V11" i="6" a="1"/>
  <c r="V11" i="6" s="1"/>
  <c r="AB18" i="6" a="1"/>
  <c r="AB18" i="6" s="1"/>
  <c r="E11" i="5"/>
  <c r="F11" i="5" s="1"/>
  <c r="F12" i="5"/>
  <c r="O15" i="6"/>
  <c r="AG11" i="6" a="1"/>
  <c r="AG11" i="6" s="1"/>
  <c r="AH19" i="6"/>
  <c r="AD24" i="6" a="1"/>
  <c r="AD24" i="6" s="1"/>
  <c r="O28" i="6"/>
  <c r="J13" i="6" a="1"/>
  <c r="J13" i="6" s="1"/>
  <c r="O13" i="6" s="1"/>
  <c r="V13" i="6" a="1"/>
  <c r="V13" i="6" s="1"/>
  <c r="AB13" i="6" s="1"/>
  <c r="AB30" i="6" a="1"/>
  <c r="AB30" i="6" s="1"/>
  <c r="W11" i="6" a="1"/>
  <c r="W11" i="6" s="1"/>
  <c r="N20" i="6"/>
  <c r="Q22" i="6"/>
  <c r="Q24" i="6"/>
  <c r="Q26" i="6"/>
  <c r="P27" i="6"/>
  <c r="F31" i="6"/>
  <c r="AB31" i="6" a="1"/>
  <c r="AB31" i="6" s="1"/>
  <c r="AD53" i="6" a="1"/>
  <c r="AD53" i="6" s="1"/>
  <c r="N24" i="6"/>
  <c r="N26" i="6"/>
  <c r="F28" i="6"/>
  <c r="Q36" i="6"/>
  <c r="E15" i="6" a="1"/>
  <c r="E15" i="6" s="1"/>
  <c r="F15" i="6" s="1"/>
  <c r="AC26" i="6" a="1"/>
  <c r="AC26" i="6" s="1"/>
  <c r="AA34" i="6" a="1"/>
  <c r="AA34" i="6" s="1"/>
  <c r="O37" i="6"/>
  <c r="Q49" i="6"/>
  <c r="N49" i="6"/>
  <c r="Q23" i="6"/>
  <c r="AL24" i="6"/>
  <c r="Q25" i="6"/>
  <c r="AL26" i="6"/>
  <c r="AC30" i="6" a="1"/>
  <c r="AC30" i="6" s="1"/>
  <c r="F32" i="6"/>
  <c r="Q33" i="6"/>
  <c r="AB34" i="6" a="1"/>
  <c r="AB34" i="6" s="1"/>
  <c r="Q35" i="6"/>
  <c r="Q39" i="6"/>
  <c r="T12" i="6" a="1"/>
  <c r="T12" i="6" s="1"/>
  <c r="Z12" i="6" s="1"/>
  <c r="Z31" i="6" a="1"/>
  <c r="Z31" i="6" s="1"/>
  <c r="N32" i="6"/>
  <c r="AC34" i="6" a="1"/>
  <c r="AC34" i="6" s="1"/>
  <c r="L15" i="6" a="1"/>
  <c r="L15" i="6" s="1"/>
  <c r="Q15" i="6" s="1"/>
  <c r="X15" i="6" a="1"/>
  <c r="X15" i="6" s="1"/>
  <c r="AD15" i="6" s="1"/>
  <c r="AH27" i="6"/>
  <c r="AD28" i="6" a="1"/>
  <c r="AD28" i="6" s="1"/>
  <c r="P31" i="6"/>
  <c r="AD34" i="6" a="1"/>
  <c r="AD34" i="6" s="1"/>
  <c r="O36" i="6"/>
  <c r="Q37" i="6"/>
  <c r="O38" i="6"/>
  <c r="Q43" i="6"/>
  <c r="N36" i="6"/>
  <c r="N42" i="6"/>
  <c r="AL42" i="6"/>
  <c r="AL43" i="6"/>
  <c r="AL44" i="6"/>
  <c r="AL45" i="6"/>
  <c r="Z53" i="6" a="1"/>
  <c r="Z53" i="6" s="1"/>
  <c r="AP53" i="6"/>
  <c r="AP41" i="6"/>
  <c r="AD47" i="6" a="1"/>
  <c r="AD47" i="6" s="1"/>
  <c r="AA53" i="6" a="1"/>
  <c r="AA53" i="6" s="1"/>
  <c r="N37" i="6"/>
  <c r="N38" i="6"/>
  <c r="N39" i="6"/>
  <c r="N40" i="6"/>
  <c r="N41" i="6"/>
  <c r="O42" i="6"/>
  <c r="AA42" i="6" a="1"/>
  <c r="AA42" i="6" s="1"/>
  <c r="N43" i="6"/>
  <c r="AH46" i="6"/>
  <c r="O49" i="6"/>
  <c r="P42" i="6"/>
  <c r="AP42" i="6"/>
  <c r="AP43" i="6"/>
  <c r="AP44" i="6"/>
  <c r="AP45" i="6"/>
  <c r="P49" i="6"/>
  <c r="N35" i="6"/>
  <c r="F42" i="6"/>
  <c r="O43" i="6"/>
  <c r="AA43" i="6" a="1"/>
  <c r="AA43" i="6" s="1"/>
  <c r="O44" i="6"/>
  <c r="AA44" i="6" a="1"/>
  <c r="AA44" i="6" s="1"/>
  <c r="O45" i="6"/>
  <c r="AA45" i="6" a="1"/>
  <c r="AA45" i="6" s="1"/>
  <c r="Z47" i="6" a="1"/>
  <c r="Z47" i="6" s="1"/>
  <c r="P37" i="6"/>
  <c r="P38" i="6"/>
  <c r="P39" i="6"/>
  <c r="P40" i="6"/>
  <c r="P41" i="6"/>
  <c r="Q42" i="6"/>
  <c r="P43" i="6"/>
  <c r="AC53" i="6" a="1"/>
  <c r="AC53" i="6" s="1"/>
  <c r="AA37" i="6" a="1"/>
  <c r="AA37" i="6" s="1"/>
  <c r="AA38" i="6" a="1"/>
  <c r="AA38" i="6" s="1"/>
  <c r="AA39" i="6" a="1"/>
  <c r="AA39" i="6" s="1"/>
  <c r="Q55" i="6"/>
  <c r="AP54" i="6"/>
  <c r="O55" i="6"/>
  <c r="N56" i="6"/>
  <c r="AA56" i="6" a="1"/>
  <c r="AA56" i="6" s="1"/>
  <c r="F57" i="6"/>
  <c r="P55" i="6"/>
  <c r="Q59" i="6"/>
  <c r="O56" i="6"/>
  <c r="O60" i="6"/>
  <c r="AP55" i="6"/>
  <c r="P56" i="6"/>
  <c r="AD56" i="6" a="1"/>
  <c r="AD56" i="6" s="1"/>
  <c r="Q58" i="6"/>
  <c r="P52" i="6"/>
  <c r="Q56" i="6"/>
  <c r="Q60" i="6"/>
  <c r="P67" i="6"/>
  <c r="AD54" i="6" a="1"/>
  <c r="AD54" i="6" s="1"/>
  <c r="O59" i="6"/>
  <c r="AC60" i="6" a="1"/>
  <c r="AC60" i="6" s="1"/>
  <c r="Z62" i="6" a="1"/>
  <c r="Z62" i="6" s="1"/>
  <c r="P66" i="6"/>
  <c r="AA70" i="6" a="1"/>
  <c r="AA70" i="6" s="1"/>
  <c r="AH71" i="6"/>
  <c r="F59" i="6"/>
  <c r="AP59" i="6"/>
  <c r="N60" i="6"/>
  <c r="AH60" i="6"/>
  <c r="O61" i="6"/>
  <c r="AA62" i="6" a="1"/>
  <c r="AA62" i="6" s="1"/>
  <c r="Q67" i="6"/>
  <c r="F68" i="6"/>
  <c r="O69" i="6"/>
  <c r="AB62" i="6" a="1"/>
  <c r="AB62" i="6" s="1"/>
  <c r="AB63" i="6" a="1"/>
  <c r="AB63" i="6" s="1"/>
  <c r="Q66" i="6"/>
  <c r="AH68" i="6"/>
  <c r="P69" i="6"/>
  <c r="AC70" i="6" a="1"/>
  <c r="AC70" i="6" s="1"/>
  <c r="AL70" i="6"/>
  <c r="Z60" i="6" a="1"/>
  <c r="Z60" i="6" s="1"/>
  <c r="AC62" i="6" a="1"/>
  <c r="AC62" i="6" s="1"/>
  <c r="F64" i="6"/>
  <c r="F65" i="6"/>
  <c r="F66" i="6"/>
  <c r="AL66" i="6"/>
  <c r="N68" i="6"/>
  <c r="Q69" i="6"/>
  <c r="O70" i="6"/>
  <c r="AD70" i="6" a="1"/>
  <c r="AD70" i="6" s="1"/>
  <c r="Q61" i="6"/>
  <c r="AD63" i="6" a="1"/>
  <c r="AD63" i="6" s="1"/>
  <c r="O68" i="6"/>
  <c r="N59" i="6"/>
  <c r="AA63" i="6" a="1"/>
  <c r="AA63" i="6" s="1"/>
  <c r="Z63" i="6" a="1"/>
  <c r="Z63" i="6" s="1"/>
  <c r="O67" i="6"/>
  <c r="F71" i="6"/>
  <c r="F72" i="6"/>
  <c r="F67" i="6"/>
  <c r="AC15" i="6" l="1"/>
  <c r="Z14" i="6"/>
  <c r="F12" i="6"/>
  <c r="AF10" i="6"/>
  <c r="F13" i="6"/>
  <c r="N12" i="6"/>
  <c r="K10" i="6"/>
  <c r="P10" i="6" s="1"/>
  <c r="AP12" i="6"/>
  <c r="AL14" i="6"/>
  <c r="F14" i="6"/>
  <c r="AB15" i="6"/>
  <c r="AA15" i="6"/>
  <c r="Q11" i="6"/>
  <c r="C10" i="6"/>
  <c r="H11" i="5"/>
  <c r="I11" i="5" s="1"/>
  <c r="Q12" i="6"/>
  <c r="AL12" i="6"/>
  <c r="AH14" i="6"/>
  <c r="AC12" i="6"/>
  <c r="AP14" i="6"/>
  <c r="AB12" i="6"/>
  <c r="F11" i="6"/>
  <c r="AA12" i="6"/>
  <c r="AN10" i="6"/>
  <c r="AL13" i="6"/>
  <c r="AH13" i="6"/>
  <c r="O12" i="6"/>
  <c r="AP13" i="6"/>
  <c r="AJ10" i="6"/>
  <c r="P12" i="6"/>
  <c r="AK10" i="6"/>
  <c r="AL11" i="6"/>
  <c r="W10" i="6"/>
  <c r="AC10" i="6" s="1"/>
  <c r="AC11" i="6"/>
  <c r="O11" i="6"/>
  <c r="J10" i="6"/>
  <c r="O10" i="6" s="1"/>
  <c r="E10" i="6"/>
  <c r="P13" i="6"/>
  <c r="AB11" i="6"/>
  <c r="V10" i="6"/>
  <c r="AB10" i="6" s="1"/>
  <c r="Q13" i="6"/>
  <c r="AD11" i="6"/>
  <c r="L10" i="6"/>
  <c r="Q10" i="6" s="1"/>
  <c r="AH11" i="6"/>
  <c r="AG10" i="6"/>
  <c r="AH10" i="6" s="1"/>
  <c r="X10" i="6"/>
  <c r="AD10" i="6" s="1"/>
  <c r="AA11" i="6"/>
  <c r="U10" i="6"/>
  <c r="AA10" i="6" s="1"/>
  <c r="N11" i="6"/>
  <c r="I10" i="6"/>
  <c r="N10" i="6" s="1"/>
  <c r="N13" i="6"/>
  <c r="AO10" i="6"/>
  <c r="AP11" i="6"/>
  <c r="Z11" i="6"/>
  <c r="T10" i="6"/>
  <c r="Z10" i="6" s="1"/>
  <c r="F10" i="6" l="1"/>
  <c r="AL10" i="6"/>
  <c r="AP10" i="6"/>
</calcChain>
</file>

<file path=xl/sharedStrings.xml><?xml version="1.0" encoding="utf-8"?>
<sst xmlns="http://schemas.openxmlformats.org/spreadsheetml/2006/main" count="613" uniqueCount="246">
  <si>
    <t>Selected Demographic and Socio-economic Characteristics by Disability Status</t>
  </si>
  <si>
    <t>New York City, 2015-2019</t>
  </si>
  <si>
    <t>Civilian Noninstitutionalized Population</t>
  </si>
  <si>
    <t>With a Disability</t>
  </si>
  <si>
    <t>Total Population</t>
  </si>
  <si>
    <t>Total</t>
  </si>
  <si>
    <t>Percent</t>
  </si>
  <si>
    <t>Sex</t>
  </si>
  <si>
    <t>Female</t>
  </si>
  <si>
    <t>Male</t>
  </si>
  <si>
    <r>
      <t>Sex Ratio</t>
    </r>
    <r>
      <rPr>
        <b/>
        <vertAlign val="superscript"/>
        <sz val="10"/>
        <color theme="1"/>
        <rFont val="Arial"/>
        <family val="2"/>
      </rPr>
      <t>1</t>
    </r>
  </si>
  <si>
    <t>-</t>
  </si>
  <si>
    <t>Age</t>
  </si>
  <si>
    <t>Under 18 years</t>
  </si>
  <si>
    <t>18 to 24 years</t>
  </si>
  <si>
    <t>25 to 34 years</t>
  </si>
  <si>
    <t>35 to 44 years</t>
  </si>
  <si>
    <t>45 to 64 years</t>
  </si>
  <si>
    <t>65 years and over</t>
  </si>
  <si>
    <t>Mutually Exclusive Race/Hispanic Origin</t>
  </si>
  <si>
    <t>Hispanic</t>
  </si>
  <si>
    <t>White, non-Hispanic</t>
  </si>
  <si>
    <t>Black, non-Hispanic</t>
  </si>
  <si>
    <t>Asian, non-Hispanic</t>
  </si>
  <si>
    <t>Some other or two or more races, non-Hispanic</t>
  </si>
  <si>
    <t>Nativity</t>
  </si>
  <si>
    <t>Native-born</t>
  </si>
  <si>
    <t>Foreign-born</t>
  </si>
  <si>
    <t>Employment Status</t>
  </si>
  <si>
    <t>Population 16 years+</t>
  </si>
  <si>
    <t>In labor force</t>
  </si>
  <si>
    <t>Civilian labor force</t>
  </si>
  <si>
    <t>Employed</t>
  </si>
  <si>
    <t>Unemployed</t>
  </si>
  <si>
    <t>Armed Forces</t>
  </si>
  <si>
    <t>Not in labor force</t>
  </si>
  <si>
    <t>Industry</t>
  </si>
  <si>
    <t>Civilian employed population 16 years+</t>
  </si>
  <si>
    <t>Agriculture, Forestry, Fishing, and Hunting, and Mining</t>
  </si>
  <si>
    <t>Construction</t>
  </si>
  <si>
    <t>Manufacturing</t>
  </si>
  <si>
    <t>Wholesale &amp; Retail Trade</t>
  </si>
  <si>
    <t>Transportation &amp; Warehousing and Utilities</t>
  </si>
  <si>
    <t>Information</t>
  </si>
  <si>
    <t>F.I.R.E. &amp; Rental and Leasing</t>
  </si>
  <si>
    <r>
      <t>Professional</t>
    </r>
    <r>
      <rPr>
        <vertAlign val="superscript"/>
        <sz val="10"/>
        <color theme="1"/>
        <rFont val="Arial"/>
        <family val="2"/>
      </rPr>
      <t>2</t>
    </r>
  </si>
  <si>
    <t>Educational, Health &amp; Social Services</t>
  </si>
  <si>
    <r>
      <t>Accommodation, Food, &amp; Other Services</t>
    </r>
    <r>
      <rPr>
        <vertAlign val="superscript"/>
        <sz val="10"/>
        <color theme="1"/>
        <rFont val="Arial"/>
        <family val="2"/>
      </rPr>
      <t>3</t>
    </r>
  </si>
  <si>
    <t>Public Administration</t>
  </si>
  <si>
    <t>Class of Worker</t>
  </si>
  <si>
    <t>Wage and salary workers</t>
  </si>
  <si>
    <t>Private industries</t>
  </si>
  <si>
    <t>Government</t>
  </si>
  <si>
    <t>Federal</t>
  </si>
  <si>
    <t>State</t>
  </si>
  <si>
    <t>Local</t>
  </si>
  <si>
    <t>Self-employed workers, unincorporated</t>
  </si>
  <si>
    <t>Means of transportation to work</t>
  </si>
  <si>
    <t>Workers 16 years+</t>
  </si>
  <si>
    <t>Auto, truck, or van</t>
  </si>
  <si>
    <t>Motorcycle</t>
  </si>
  <si>
    <t>Bus</t>
  </si>
  <si>
    <t>Light rail, streetcar, or trolley</t>
  </si>
  <si>
    <t>Subway</t>
  </si>
  <si>
    <t>Commuter train</t>
  </si>
  <si>
    <t>Taxicab</t>
  </si>
  <si>
    <t>Ferryboat</t>
  </si>
  <si>
    <t>Bicycle</t>
  </si>
  <si>
    <t>Walked only</t>
  </si>
  <si>
    <t>Other</t>
  </si>
  <si>
    <t>Worked at home</t>
  </si>
  <si>
    <r>
      <t>Health Insurance Coverage</t>
    </r>
    <r>
      <rPr>
        <b/>
        <vertAlign val="superscript"/>
        <sz val="11"/>
        <color theme="1"/>
        <rFont val="Arial"/>
        <family val="2"/>
      </rPr>
      <t>4</t>
    </r>
  </si>
  <si>
    <t>With health insurance coverage</t>
  </si>
  <si>
    <t>With private health insurance</t>
  </si>
  <si>
    <t>With public coverage</t>
  </si>
  <si>
    <t>No health insurance coverage</t>
  </si>
  <si>
    <t>Below Poverty</t>
  </si>
  <si>
    <t xml:space="preserve">Population for whom poverty status is determined	</t>
  </si>
  <si>
    <t>Below Poverty Level</t>
  </si>
  <si>
    <r>
      <t xml:space="preserve">1 </t>
    </r>
    <r>
      <rPr>
        <sz val="10"/>
        <color theme="1"/>
        <rFont val="Arial"/>
        <family val="2"/>
      </rPr>
      <t>Number of males per 100 females</t>
    </r>
  </si>
  <si>
    <r>
      <rPr>
        <vertAlign val="superscript"/>
        <sz val="10"/>
        <color theme="1"/>
        <rFont val="Arial"/>
        <family val="2"/>
      </rPr>
      <t xml:space="preserve">2 </t>
    </r>
    <r>
      <rPr>
        <sz val="10"/>
        <color theme="1"/>
        <rFont val="Arial"/>
        <family val="2"/>
      </rPr>
      <t>Includes Professional, Scientific, Management, Administrative and Waste Management</t>
    </r>
  </si>
  <si>
    <r>
      <t xml:space="preserve">3 </t>
    </r>
    <r>
      <rPr>
        <sz val="10"/>
        <color theme="1"/>
        <rFont val="Arial"/>
        <family val="2"/>
      </rPr>
      <t>Includes Arts, Entertainment, Recreation, and Other Services (Except Public Administration)</t>
    </r>
  </si>
  <si>
    <r>
      <rPr>
        <vertAlign val="superscript"/>
        <sz val="10"/>
        <color theme="1"/>
        <rFont val="Arial"/>
        <family val="2"/>
      </rPr>
      <t xml:space="preserve">4 </t>
    </r>
    <r>
      <rPr>
        <sz val="10"/>
        <color theme="1"/>
        <rFont val="Arial"/>
        <family val="2"/>
      </rPr>
      <t>Individuals can be covered by more than one type of health insurance, and they can be covered by both private and public insurers.</t>
    </r>
  </si>
  <si>
    <t>Source: U.S. Census Bureau, 2015-2019 American Community Survey—Public Use Microdata File</t>
  </si>
  <si>
    <t>Population Division-New York City Department of City Planning</t>
  </si>
  <si>
    <r>
      <t>Population with a Disability by Types of Disabilities</t>
    </r>
    <r>
      <rPr>
        <b/>
        <vertAlign val="superscript"/>
        <sz val="10"/>
        <color theme="1"/>
        <rFont val="Arial"/>
        <family val="2"/>
      </rPr>
      <t>1</t>
    </r>
  </si>
  <si>
    <t>Civilian Noninstitutionalized</t>
  </si>
  <si>
    <t>Types of Disabilities</t>
  </si>
  <si>
    <t>With a disability</t>
  </si>
  <si>
    <t>With a cognitive difficulty</t>
  </si>
  <si>
    <t>With an ambulatory difficulty</t>
  </si>
  <si>
    <t>With an independent living difficulty</t>
  </si>
  <si>
    <t>With a self-care difficulty</t>
  </si>
  <si>
    <t>With a vision or hearing difficulty</t>
  </si>
  <si>
    <t>With a vision difficulty</t>
  </si>
  <si>
    <t>With a hearing difficulty</t>
  </si>
  <si>
    <t>Age by Types of Disabilities</t>
  </si>
  <si>
    <t>18 to 34 years</t>
  </si>
  <si>
    <t>35 to 64 years</t>
  </si>
  <si>
    <t>Mutually Exclusive Race/Hispanic Origin by Types of Disabilities</t>
  </si>
  <si>
    <r>
      <t>1</t>
    </r>
    <r>
      <rPr>
        <sz val="10"/>
        <color theme="1"/>
        <rFont val="Arial"/>
        <family val="2"/>
      </rPr>
      <t>Individuals can have more than one type of disability. As a result, the types of disabilities will not sum to overall total with a disability.</t>
    </r>
  </si>
  <si>
    <t>Selected Characteristics by Disability Status</t>
  </si>
  <si>
    <t>Age Distribution by Mutually Exclusive Race/Hispanic Origin</t>
  </si>
  <si>
    <t>Educational Attainment for the Population 25+</t>
  </si>
  <si>
    <t>Total Population 25+</t>
  </si>
  <si>
    <t>Less than High School</t>
  </si>
  <si>
    <t>High School or Some College</t>
  </si>
  <si>
    <t>Bachelor's Degree or Higher</t>
  </si>
  <si>
    <t>Language Spoken At Home by the Population 5+</t>
  </si>
  <si>
    <t>Population 5+ by Ability to Speak English</t>
  </si>
  <si>
    <t>Total Population 5+</t>
  </si>
  <si>
    <t>Speak Only English at Home</t>
  </si>
  <si>
    <t>Speak a Language Other than English at Home</t>
  </si>
  <si>
    <t>English Proficient</t>
  </si>
  <si>
    <t>Limited English Proficiency</t>
  </si>
  <si>
    <t>Languages Spoken At Home (Ranked on top LEP languages spoken by the population with a disability)</t>
  </si>
  <si>
    <t>Total LEP Population 5+</t>
  </si>
  <si>
    <t>Spanish</t>
  </si>
  <si>
    <r>
      <t>Chinese</t>
    </r>
    <r>
      <rPr>
        <vertAlign val="superscript"/>
        <sz val="10"/>
        <color theme="1"/>
        <rFont val="Arial"/>
        <family val="2"/>
      </rPr>
      <t>1</t>
    </r>
  </si>
  <si>
    <t>Russian</t>
  </si>
  <si>
    <t>Italian</t>
  </si>
  <si>
    <t>Bengali</t>
  </si>
  <si>
    <t>Haitian</t>
  </si>
  <si>
    <t>Korean</t>
  </si>
  <si>
    <t>Greek</t>
  </si>
  <si>
    <t>Arabic</t>
  </si>
  <si>
    <t>Polish</t>
  </si>
  <si>
    <t>Foreign-born Places of Birth (Ranked on top places of birth of the population with a disability)</t>
  </si>
  <si>
    <t>Total Foreign-born</t>
  </si>
  <si>
    <t>Dominican Republic</t>
  </si>
  <si>
    <r>
      <t>China</t>
    </r>
    <r>
      <rPr>
        <vertAlign val="superscript"/>
        <sz val="10"/>
        <color theme="1"/>
        <rFont val="Arial"/>
        <family val="2"/>
      </rPr>
      <t>2</t>
    </r>
  </si>
  <si>
    <t>Jamaica</t>
  </si>
  <si>
    <t>Guyana</t>
  </si>
  <si>
    <t>Ukraine</t>
  </si>
  <si>
    <t>Ecuador</t>
  </si>
  <si>
    <t>Haiti</t>
  </si>
  <si>
    <t>Russia</t>
  </si>
  <si>
    <t>Italy</t>
  </si>
  <si>
    <t>Trinidad and Tobago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</si>
  <si>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Includes Mandarin, Cantonese, Min, and Yueh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</si>
  <si>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Includes Hong Kong and Taiwan</t>
    </r>
  </si>
  <si>
    <t>Selected Households Characteristics by Disability Status of Head of Household</t>
  </si>
  <si>
    <t>All Households</t>
  </si>
  <si>
    <t>Household Head With a Disability</t>
  </si>
  <si>
    <t>Occupants per Room</t>
  </si>
  <si>
    <t>Occupied housing units</t>
  </si>
  <si>
    <t>1.00 or less</t>
  </si>
  <si>
    <t>Overcrowded</t>
  </si>
  <si>
    <t>1.01 to 1.50</t>
  </si>
  <si>
    <t>1.51 or more</t>
  </si>
  <si>
    <t>Population in Households by Age</t>
  </si>
  <si>
    <t>Population in households</t>
  </si>
  <si>
    <t>Population in Households by Mutually Exclusive Race/Hispanic Origin</t>
  </si>
  <si>
    <t>Age Distribution of Population in Households by Mutually Exclusive Race/Hispanic Origin</t>
  </si>
  <si>
    <t>Household Income Levels</t>
  </si>
  <si>
    <t>Total Households</t>
  </si>
  <si>
    <t>Less than $10,000</t>
  </si>
  <si>
    <t>$10,000 to $14,999</t>
  </si>
  <si>
    <t>$15,000 to $24,999</t>
  </si>
  <si>
    <t>$25,000 to $34,999</t>
  </si>
  <si>
    <t>$35,000 to $49,999</t>
  </si>
  <si>
    <t>$50,000 to $74,999</t>
  </si>
  <si>
    <t>$75,000 to $99,999</t>
  </si>
  <si>
    <t>$100,000 to $149,999</t>
  </si>
  <si>
    <t>$150,000 to $199,999</t>
  </si>
  <si>
    <t>$200,000 or more</t>
  </si>
  <si>
    <t>Median Household Income</t>
  </si>
  <si>
    <t>Population with a Disability by Selected Employment Characteristics</t>
  </si>
  <si>
    <t>Population with a Disability</t>
  </si>
  <si>
    <t>Total 16 years and over</t>
  </si>
  <si>
    <t>16 to 64 years</t>
  </si>
  <si>
    <r>
      <t>Professional</t>
    </r>
    <r>
      <rPr>
        <vertAlign val="superscript"/>
        <sz val="10"/>
        <color theme="1"/>
        <rFont val="Arial"/>
        <family val="2"/>
      </rPr>
      <t>1</t>
    </r>
  </si>
  <si>
    <r>
      <t>Accommodation, Food, &amp; Other Services</t>
    </r>
    <r>
      <rPr>
        <vertAlign val="superscript"/>
        <sz val="10"/>
        <color theme="1"/>
        <rFont val="Arial"/>
        <family val="2"/>
      </rPr>
      <t>2</t>
    </r>
  </si>
  <si>
    <r>
      <rPr>
        <vertAlign val="superscript"/>
        <sz val="10"/>
        <color theme="1"/>
        <rFont val="Arial"/>
        <family val="2"/>
      </rPr>
      <t xml:space="preserve">1 </t>
    </r>
    <r>
      <rPr>
        <sz val="10"/>
        <color theme="1"/>
        <rFont val="Arial"/>
        <family val="2"/>
      </rPr>
      <t>Includes Professional, Scientific, Management, Administrative and Waste Management</t>
    </r>
  </si>
  <si>
    <r>
      <t xml:space="preserve">2 </t>
    </r>
    <r>
      <rPr>
        <sz val="10"/>
        <color theme="1"/>
        <rFont val="Arial"/>
        <family val="2"/>
      </rPr>
      <t>Includes Arts, Entertainment, Recreation, and Other Services (Except Public Administration)</t>
    </r>
  </si>
  <si>
    <t>Selected Characteristics by Disability Status by Borough and PUMA*</t>
  </si>
  <si>
    <t>Total Population by Disability Status</t>
  </si>
  <si>
    <t>Households by Disability Status</t>
  </si>
  <si>
    <t>Household Head with a Disability</t>
  </si>
  <si>
    <t>Borough</t>
  </si>
  <si>
    <t>PUMA</t>
  </si>
  <si>
    <t>Total
with a Disability</t>
  </si>
  <si>
    <t>Total 5+ with a Disability</t>
  </si>
  <si>
    <t>New York City Total</t>
  </si>
  <si>
    <t>Bronx</t>
  </si>
  <si>
    <t>Brooklyn</t>
  </si>
  <si>
    <t>Manhattan</t>
  </si>
  <si>
    <t>Queens</t>
  </si>
  <si>
    <t>Staten Island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</si>
  <si>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</si>
  <si>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</si>
  <si>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</si>
  <si>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</si>
  <si>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</si>
  <si>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</si>
  <si>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</si>
  <si>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</si>
  <si>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</si>
  <si>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</si>
  <si>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</si>
  <si>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</si>
  <si>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</si>
  <si>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</si>
  <si>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</si>
  <si>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</si>
  <si>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</si>
  <si>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</si>
  <si>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</si>
  <si>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</si>
  <si>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3901</t>
  </si>
  <si>
    <t>3902</t>
  </si>
  <si>
    <t>3903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</si>
  <si>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</si>
  <si>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</si>
  <si>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</si>
  <si>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</si>
  <si>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</si>
  <si>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</si>
  <si>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</si>
  <si>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</si>
  <si>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</si>
  <si>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</si>
  <si>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</si>
  <si>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</si>
  <si>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</si>
  <si>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</si>
  <si>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</si>
  <si>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</si>
  <si>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</si>
  <si>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</si>
  <si>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</si>
  <si>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</si>
  <si>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</si>
  <si>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</si>
  <si>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</si>
  <si>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</si>
  <si>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</si>
  <si>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</si>
  <si>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</si>
  <si>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</si>
  <si>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</si>
  <si>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</si>
  <si>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</si>
  <si>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</si>
  <si>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*The 55 Census designated PUMA subareas approximate New York City’s Community Districts and are not coterminous. The Census Bureau sets a minimum PUMA population requirement at 100,000 persons.</t>
  </si>
  <si>
    <t>Grayed values may not be statistically reliable.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</si>
</sst>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19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9"/>
      <color rgb="FF000000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1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b/>
      <sz val="10"/>
      <color theme="0" tint="-0.249977111117893"/>
      <name val="Arial"/>
      <family val="2"/>
    </font>
    <font>
      <sz val="10"/>
      <color theme="0" tint="-0.249977111117893"/>
      <name val="Arial"/>
      <family val="2"/>
    </font>
    <font>
      <sz val="10"/>
      <color theme="0" tint="-0.3499862666707357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double">
        <color indexed="64"/>
      </top>
      <bottom style="thin">
        <color indexed="64"/>
      </bottom>
      <diagonal/>
    </border>
    <border>
      <left style="thin">
        <color theme="0" tint="-4.9989318521683403E-2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theme="0" tint="-4.9989318521683403E-2"/>
      </right>
      <top style="double">
        <color indexed="64"/>
      </top>
      <bottom style="thin">
        <color indexed="64"/>
      </bottom>
      <diagonal/>
    </border>
    <border>
      <left style="thin">
        <color theme="0" tint="-4.9989318521683403E-2"/>
      </left>
      <right/>
      <top/>
      <bottom style="thin">
        <color indexed="64"/>
      </bottom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double">
        <color indexed="64"/>
      </top>
      <bottom/>
      <diagonal/>
    </border>
    <border>
      <left/>
      <right style="thin">
        <color theme="0" tint="-4.9989318521683403E-2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indexed="64"/>
      </bottom>
      <diagonal/>
    </border>
    <border>
      <left/>
      <right style="thin">
        <color theme="0" tint="-4.9989318521683403E-2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/>
  </cellStyleXfs>
  <cellXfs count="270">
    <xf numFmtId="0" fontId="0" fillId="0" borderId="0" xfId="0"/>
    <xf numFmtId="0" fontId="2" fillId="0" borderId="0" xfId="0" applyFont="1"/>
    <xf numFmtId="3" fontId="2" fillId="0" borderId="0" xfId="0" applyNumberFormat="1" applyFont="1" applyAlignment="1">
      <alignment horizontal="right"/>
    </xf>
    <xf numFmtId="164" fontId="2" fillId="0" borderId="0" xfId="1" applyNumberFormat="1" applyFont="1" applyFill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164" fontId="2" fillId="0" borderId="0" xfId="1" applyNumberFormat="1" applyFont="1" applyFill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2" fillId="0" borderId="2" xfId="1" applyNumberFormat="1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3" fontId="2" fillId="2" borderId="3" xfId="0" applyNumberFormat="1" applyFont="1" applyFill="1" applyBorder="1" applyAlignment="1">
      <alignment horizontal="right"/>
    </xf>
    <xf numFmtId="3" fontId="2" fillId="2" borderId="0" xfId="0" applyNumberFormat="1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0" fontId="2" fillId="2" borderId="4" xfId="0" applyFont="1" applyFill="1" applyBorder="1" applyAlignment="1">
      <alignment horizontal="right"/>
    </xf>
    <xf numFmtId="164" fontId="2" fillId="2" borderId="3" xfId="1" applyNumberFormat="1" applyFont="1" applyFill="1" applyBorder="1" applyAlignment="1">
      <alignment horizontal="right"/>
    </xf>
    <xf numFmtId="0" fontId="2" fillId="0" borderId="5" xfId="0" applyFont="1" applyBorder="1"/>
    <xf numFmtId="3" fontId="2" fillId="0" borderId="5" xfId="0" applyNumberFormat="1" applyFont="1" applyBorder="1" applyAlignment="1">
      <alignment horizontal="right"/>
    </xf>
    <xf numFmtId="164" fontId="2" fillId="0" borderId="5" xfId="1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2" fillId="2" borderId="0" xfId="0" applyFont="1" applyFill="1"/>
    <xf numFmtId="0" fontId="0" fillId="0" borderId="0" xfId="0" applyAlignment="1">
      <alignment horizontal="left" indent="1"/>
    </xf>
    <xf numFmtId="3" fontId="0" fillId="2" borderId="0" xfId="0" applyNumberForma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0" fontId="0" fillId="2" borderId="0" xfId="0" applyFill="1" applyAlignment="1">
      <alignment horizontal="left" indent="1"/>
    </xf>
    <xf numFmtId="0" fontId="0" fillId="0" borderId="0" xfId="0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2" fillId="0" borderId="4" xfId="0" applyFont="1" applyBorder="1" applyAlignment="1">
      <alignment horizontal="left"/>
    </xf>
    <xf numFmtId="3" fontId="2" fillId="0" borderId="4" xfId="0" applyNumberFormat="1" applyFont="1" applyBorder="1" applyAlignment="1">
      <alignment horizontal="right"/>
    </xf>
    <xf numFmtId="164" fontId="2" fillId="0" borderId="4" xfId="1" quotePrefix="1" applyNumberFormat="1" applyFont="1" applyFill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0" xfId="0" applyFont="1" applyAlignment="1">
      <alignment horizontal="left"/>
    </xf>
    <xf numFmtId="164" fontId="0" fillId="0" borderId="0" xfId="1" applyNumberFormat="1" applyFont="1" applyFill="1" applyAlignment="1">
      <alignment horizontal="right"/>
    </xf>
    <xf numFmtId="0" fontId="2" fillId="2" borderId="0" xfId="0" applyFont="1" applyFill="1" applyAlignment="1">
      <alignment horizontal="right"/>
    </xf>
    <xf numFmtId="0" fontId="5" fillId="0" borderId="0" xfId="0" applyFont="1" applyAlignment="1">
      <alignment horizontal="left" vertical="top" indent="1"/>
    </xf>
    <xf numFmtId="3" fontId="0" fillId="3" borderId="0" xfId="0" applyNumberFormat="1" applyFill="1" applyAlignment="1">
      <alignment horizontal="right"/>
    </xf>
    <xf numFmtId="164" fontId="1" fillId="3" borderId="0" xfId="1" applyNumberFormat="1" applyFont="1" applyFill="1" applyAlignment="1">
      <alignment horizontal="right"/>
    </xf>
    <xf numFmtId="0" fontId="0" fillId="3" borderId="0" xfId="0" applyFill="1" applyAlignment="1">
      <alignment horizontal="right"/>
    </xf>
    <xf numFmtId="0" fontId="5" fillId="2" borderId="0" xfId="0" applyFont="1" applyFill="1" applyAlignment="1">
      <alignment horizontal="left" vertical="top" indent="1"/>
    </xf>
    <xf numFmtId="0" fontId="0" fillId="2" borderId="0" xfId="0" applyFill="1" applyAlignment="1">
      <alignment horizontal="right"/>
    </xf>
    <xf numFmtId="0" fontId="5" fillId="2" borderId="4" xfId="0" applyFont="1" applyFill="1" applyBorder="1" applyAlignment="1">
      <alignment horizontal="left" vertical="top" indent="1"/>
    </xf>
    <xf numFmtId="3" fontId="0" fillId="2" borderId="4" xfId="0" applyNumberFormat="1" applyFill="1" applyBorder="1" applyAlignment="1">
      <alignment horizontal="right"/>
    </xf>
    <xf numFmtId="164" fontId="1" fillId="2" borderId="4" xfId="1" applyNumberFormat="1" applyFont="1" applyFill="1" applyBorder="1" applyAlignment="1">
      <alignment horizontal="right"/>
    </xf>
    <xf numFmtId="0" fontId="0" fillId="2" borderId="4" xfId="0" applyFill="1" applyBorder="1" applyAlignment="1">
      <alignment horizontal="right"/>
    </xf>
    <xf numFmtId="164" fontId="1" fillId="0" borderId="0" xfId="1" applyNumberFormat="1" applyFont="1" applyFill="1" applyAlignment="1">
      <alignment horizontal="right"/>
    </xf>
    <xf numFmtId="164" fontId="0" fillId="0" borderId="0" xfId="1" applyNumberFormat="1" applyFont="1" applyFill="1" applyBorder="1" applyAlignment="1">
      <alignment horizontal="right"/>
    </xf>
    <xf numFmtId="0" fontId="0" fillId="4" borderId="0" xfId="0" applyFill="1" applyAlignment="1">
      <alignment horizontal="left" indent="1"/>
    </xf>
    <xf numFmtId="3" fontId="0" fillId="4" borderId="0" xfId="0" applyNumberFormat="1" applyFill="1" applyAlignment="1">
      <alignment horizontal="right"/>
    </xf>
    <xf numFmtId="164" fontId="1" fillId="4" borderId="0" xfId="1" applyNumberFormat="1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0" borderId="4" xfId="0" applyBorder="1" applyAlignment="1">
      <alignment horizontal="left" indent="1"/>
    </xf>
    <xf numFmtId="3" fontId="0" fillId="0" borderId="4" xfId="0" applyNumberFormat="1" applyBorder="1" applyAlignment="1">
      <alignment horizontal="right"/>
    </xf>
    <xf numFmtId="164" fontId="1" fillId="0" borderId="4" xfId="1" applyNumberFormat="1" applyFont="1" applyFill="1" applyBorder="1" applyAlignment="1">
      <alignment horizontal="right"/>
    </xf>
    <xf numFmtId="0" fontId="0" fillId="0" borderId="4" xfId="0" applyBorder="1" applyAlignment="1">
      <alignment horizontal="right"/>
    </xf>
    <xf numFmtId="3" fontId="0" fillId="0" borderId="5" xfId="0" applyNumberFormat="1" applyBorder="1" applyAlignment="1">
      <alignment horizontal="right"/>
    </xf>
    <xf numFmtId="0" fontId="0" fillId="2" borderId="4" xfId="0" applyFill="1" applyBorder="1" applyAlignment="1">
      <alignment horizontal="left" indent="1"/>
    </xf>
    <xf numFmtId="0" fontId="2" fillId="2" borderId="0" xfId="0" applyFont="1" applyFill="1" applyAlignment="1">
      <alignment wrapText="1"/>
    </xf>
    <xf numFmtId="0" fontId="2" fillId="0" borderId="0" xfId="0" quotePrefix="1" applyFont="1"/>
    <xf numFmtId="0" fontId="0" fillId="0" borderId="0" xfId="0" quotePrefix="1"/>
    <xf numFmtId="0" fontId="0" fillId="2" borderId="0" xfId="0" applyFill="1" applyAlignment="1">
      <alignment horizontal="left" indent="2"/>
    </xf>
    <xf numFmtId="0" fontId="0" fillId="0" borderId="0" xfId="0" applyAlignment="1">
      <alignment horizontal="left" indent="3"/>
    </xf>
    <xf numFmtId="0" fontId="0" fillId="2" borderId="0" xfId="0" applyFill="1" applyAlignment="1">
      <alignment horizontal="left" indent="3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4" xfId="0" applyFill="1" applyBorder="1" applyAlignment="1">
      <alignment wrapText="1"/>
    </xf>
    <xf numFmtId="0" fontId="0" fillId="2" borderId="0" xfId="0" applyFill="1" applyAlignment="1">
      <alignment horizontal="left" wrapText="1" indent="1"/>
    </xf>
    <xf numFmtId="0" fontId="0" fillId="0" borderId="0" xfId="0" applyAlignment="1">
      <alignment horizontal="left" wrapText="1" indent="1"/>
    </xf>
    <xf numFmtId="0" fontId="0" fillId="2" borderId="0" xfId="0" applyFill="1" applyAlignment="1">
      <alignment horizontal="left" wrapText="1" indent="2"/>
    </xf>
    <xf numFmtId="0" fontId="0" fillId="0" borderId="0" xfId="0" applyAlignment="1">
      <alignment horizontal="left" wrapText="1" indent="2"/>
    </xf>
    <xf numFmtId="0" fontId="0" fillId="0" borderId="4" xfId="0" applyBorder="1" applyAlignment="1">
      <alignment horizontal="left"/>
    </xf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164" fontId="2" fillId="0" borderId="4" xfId="1" applyNumberFormat="1" applyFont="1" applyFill="1" applyBorder="1" applyAlignment="1">
      <alignment horizontal="right"/>
    </xf>
    <xf numFmtId="164" fontId="2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right" vertical="top" wrapText="1"/>
    </xf>
    <xf numFmtId="3" fontId="0" fillId="0" borderId="0" xfId="0" applyNumberFormat="1" applyAlignment="1">
      <alignment horizontal="right" vertical="top" wrapText="1"/>
    </xf>
    <xf numFmtId="0" fontId="0" fillId="0" borderId="0" xfId="0" applyAlignment="1">
      <alignment horizontal="left" vertical="top" wrapText="1"/>
    </xf>
    <xf numFmtId="0" fontId="8" fillId="0" borderId="0" xfId="0" applyFont="1" applyAlignment="1">
      <alignment horizontal="left" vertical="center" readingOrder="1"/>
    </xf>
    <xf numFmtId="164" fontId="0" fillId="0" borderId="0" xfId="1" applyNumberFormat="1" applyFont="1" applyAlignment="1">
      <alignment horizontal="right"/>
    </xf>
    <xf numFmtId="3" fontId="2" fillId="0" borderId="0" xfId="0" applyNumberFormat="1" applyFont="1"/>
    <xf numFmtId="0" fontId="2" fillId="0" borderId="0" xfId="0" applyFont="1" applyAlignment="1">
      <alignment horizontal="left" indent="2"/>
    </xf>
    <xf numFmtId="164" fontId="2" fillId="0" borderId="0" xfId="1" applyNumberFormat="1" applyFont="1" applyFill="1" applyBorder="1"/>
    <xf numFmtId="3" fontId="2" fillId="0" borderId="6" xfId="0" applyNumberFormat="1" applyFont="1" applyBorder="1" applyAlignment="1">
      <alignment horizontal="center"/>
    </xf>
    <xf numFmtId="164" fontId="2" fillId="0" borderId="6" xfId="1" applyNumberFormat="1" applyFont="1" applyFill="1" applyBorder="1" applyAlignment="1">
      <alignment horizontal="center"/>
    </xf>
    <xf numFmtId="0" fontId="2" fillId="4" borderId="0" xfId="0" applyFont="1" applyFill="1"/>
    <xf numFmtId="3" fontId="2" fillId="4" borderId="0" xfId="0" applyNumberFormat="1" applyFont="1" applyFill="1" applyAlignment="1">
      <alignment horizontal="right"/>
    </xf>
    <xf numFmtId="164" fontId="2" fillId="4" borderId="0" xfId="1" applyNumberFormat="1" applyFont="1" applyFill="1" applyAlignment="1">
      <alignment horizontal="right"/>
    </xf>
    <xf numFmtId="0" fontId="0" fillId="4" borderId="0" xfId="0" applyFill="1" applyAlignment="1">
      <alignment horizontal="left" indent="2"/>
    </xf>
    <xf numFmtId="0" fontId="0" fillId="4" borderId="0" xfId="0" applyFill="1"/>
    <xf numFmtId="0" fontId="0" fillId="0" borderId="4" xfId="0" applyBorder="1" applyAlignment="1">
      <alignment horizontal="left" indent="2"/>
    </xf>
    <xf numFmtId="0" fontId="0" fillId="0" borderId="4" xfId="0" applyBorder="1"/>
    <xf numFmtId="0" fontId="0" fillId="4" borderId="4" xfId="0" applyFill="1" applyBorder="1" applyAlignment="1">
      <alignment horizontal="left" indent="2"/>
    </xf>
    <xf numFmtId="3" fontId="0" fillId="4" borderId="4" xfId="0" applyNumberFormat="1" applyFill="1" applyBorder="1" applyAlignment="1">
      <alignment horizontal="right"/>
    </xf>
    <xf numFmtId="164" fontId="1" fillId="4" borderId="4" xfId="1" applyNumberFormat="1" applyFont="1" applyFill="1" applyBorder="1" applyAlignment="1">
      <alignment horizontal="right"/>
    </xf>
    <xf numFmtId="0" fontId="0" fillId="0" borderId="0" xfId="0" applyAlignment="1">
      <alignment vertical="top" wrapText="1"/>
    </xf>
    <xf numFmtId="3" fontId="3" fillId="0" borderId="0" xfId="0" applyNumberFormat="1" applyFont="1"/>
    <xf numFmtId="164" fontId="3" fillId="0" borderId="0" xfId="1" applyNumberFormat="1" applyFont="1" applyBorder="1" applyAlignment="1"/>
    <xf numFmtId="0" fontId="3" fillId="0" borderId="0" xfId="0" applyFont="1"/>
    <xf numFmtId="0" fontId="10" fillId="2" borderId="0" xfId="2" applyFont="1" applyFill="1" applyAlignment="1">
      <alignment horizontal="left" vertical="top"/>
    </xf>
    <xf numFmtId="3" fontId="10" fillId="2" borderId="0" xfId="2" applyNumberFormat="1" applyFont="1" applyFill="1" applyAlignment="1">
      <alignment horizontal="right" vertical="top"/>
    </xf>
    <xf numFmtId="164" fontId="10" fillId="2" borderId="0" xfId="1" applyNumberFormat="1" applyFont="1" applyFill="1" applyBorder="1" applyAlignment="1">
      <alignment horizontal="right" vertical="top"/>
    </xf>
    <xf numFmtId="0" fontId="11" fillId="0" borderId="0" xfId="2" applyFont="1" applyAlignment="1">
      <alignment horizontal="left" vertical="top" indent="2"/>
    </xf>
    <xf numFmtId="3" fontId="10" fillId="0" borderId="0" xfId="2" applyNumberFormat="1" applyFont="1" applyAlignment="1">
      <alignment horizontal="right" vertical="top"/>
    </xf>
    <xf numFmtId="164" fontId="10" fillId="0" borderId="0" xfId="1" applyNumberFormat="1" applyFont="1" applyFill="1" applyBorder="1" applyAlignment="1">
      <alignment horizontal="right" vertical="top"/>
    </xf>
    <xf numFmtId="0" fontId="11" fillId="2" borderId="0" xfId="2" applyFont="1" applyFill="1" applyAlignment="1">
      <alignment horizontal="left" vertical="top" indent="2"/>
    </xf>
    <xf numFmtId="0" fontId="0" fillId="2" borderId="0" xfId="0" applyFill="1"/>
    <xf numFmtId="0" fontId="11" fillId="2" borderId="4" xfId="2" applyFont="1" applyFill="1" applyBorder="1" applyAlignment="1">
      <alignment horizontal="left" vertical="top" indent="2"/>
    </xf>
    <xf numFmtId="3" fontId="10" fillId="2" borderId="4" xfId="2" applyNumberFormat="1" applyFont="1" applyFill="1" applyBorder="1" applyAlignment="1">
      <alignment horizontal="right" vertical="top"/>
    </xf>
    <xf numFmtId="164" fontId="10" fillId="2" borderId="4" xfId="1" applyNumberFormat="1" applyFont="1" applyFill="1" applyBorder="1" applyAlignment="1">
      <alignment horizontal="right" vertical="top"/>
    </xf>
    <xf numFmtId="0" fontId="0" fillId="2" borderId="4" xfId="0" applyFill="1" applyBorder="1"/>
    <xf numFmtId="3" fontId="3" fillId="0" borderId="0" xfId="0" applyNumberFormat="1" applyFont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0" fontId="12" fillId="0" borderId="0" xfId="0" applyFont="1"/>
    <xf numFmtId="3" fontId="11" fillId="0" borderId="0" xfId="2" applyNumberFormat="1" applyFont="1" applyAlignment="1">
      <alignment horizontal="right" vertical="top"/>
    </xf>
    <xf numFmtId="164" fontId="11" fillId="0" borderId="0" xfId="1" applyNumberFormat="1" applyFont="1" applyFill="1" applyBorder="1" applyAlignment="1">
      <alignment horizontal="right" vertical="top"/>
    </xf>
    <xf numFmtId="3" fontId="11" fillId="2" borderId="0" xfId="2" applyNumberFormat="1" applyFont="1" applyFill="1" applyAlignment="1">
      <alignment horizontal="right" vertical="top"/>
    </xf>
    <xf numFmtId="164" fontId="11" fillId="2" borderId="0" xfId="1" applyNumberFormat="1" applyFont="1" applyFill="1" applyBorder="1" applyAlignment="1">
      <alignment horizontal="right" vertical="top"/>
    </xf>
    <xf numFmtId="0" fontId="11" fillId="0" borderId="4" xfId="2" applyFont="1" applyBorder="1" applyAlignment="1">
      <alignment horizontal="left" vertical="top" indent="2"/>
    </xf>
    <xf numFmtId="3" fontId="11" fillId="0" borderId="4" xfId="2" applyNumberFormat="1" applyFont="1" applyBorder="1" applyAlignment="1">
      <alignment horizontal="right" vertical="top"/>
    </xf>
    <xf numFmtId="164" fontId="11" fillId="0" borderId="4" xfId="1" applyNumberFormat="1" applyFont="1" applyFill="1" applyBorder="1" applyAlignment="1">
      <alignment horizontal="right" vertical="top"/>
    </xf>
    <xf numFmtId="164" fontId="11" fillId="0" borderId="0" xfId="1" applyNumberFormat="1" applyFont="1" applyBorder="1" applyAlignment="1">
      <alignment horizontal="right" vertical="top"/>
    </xf>
    <xf numFmtId="164" fontId="2" fillId="0" borderId="0" xfId="1" applyNumberFormat="1" applyFont="1" applyFill="1" applyBorder="1" applyAlignment="1">
      <alignment horizontal="center"/>
    </xf>
    <xf numFmtId="0" fontId="11" fillId="3" borderId="0" xfId="2" applyFont="1" applyFill="1" applyAlignment="1">
      <alignment horizontal="left" vertical="top" indent="2"/>
    </xf>
    <xf numFmtId="3" fontId="11" fillId="3" borderId="0" xfId="2" applyNumberFormat="1" applyFont="1" applyFill="1" applyAlignment="1">
      <alignment horizontal="right" vertical="top"/>
    </xf>
    <xf numFmtId="164" fontId="11" fillId="3" borderId="0" xfId="1" applyNumberFormat="1" applyFont="1" applyFill="1" applyBorder="1" applyAlignment="1">
      <alignment horizontal="right" vertical="top"/>
    </xf>
    <xf numFmtId="0" fontId="0" fillId="3" borderId="0" xfId="0" applyFill="1"/>
    <xf numFmtId="3" fontId="11" fillId="2" borderId="4" xfId="2" applyNumberFormat="1" applyFont="1" applyFill="1" applyBorder="1" applyAlignment="1">
      <alignment horizontal="right" vertical="top"/>
    </xf>
    <xf numFmtId="164" fontId="11" fillId="2" borderId="4" xfId="1" applyNumberFormat="1" applyFont="1" applyFill="1" applyBorder="1" applyAlignment="1">
      <alignment horizontal="right" vertical="top"/>
    </xf>
    <xf numFmtId="3" fontId="12" fillId="0" borderId="0" xfId="0" applyNumberFormat="1" applyFont="1"/>
    <xf numFmtId="164" fontId="12" fillId="0" borderId="0" xfId="1" applyNumberFormat="1" applyFont="1" applyBorder="1"/>
    <xf numFmtId="164" fontId="10" fillId="2" borderId="0" xfId="1" applyNumberFormat="1" applyFont="1" applyFill="1" applyAlignment="1">
      <alignment horizontal="right" vertical="top"/>
    </xf>
    <xf numFmtId="164" fontId="11" fillId="0" borderId="0" xfId="1" applyNumberFormat="1" applyFont="1" applyFill="1" applyAlignment="1">
      <alignment horizontal="right" vertical="top"/>
    </xf>
    <xf numFmtId="164" fontId="11" fillId="2" borderId="0" xfId="1" applyNumberFormat="1" applyFont="1" applyFill="1" applyAlignment="1">
      <alignment horizontal="right" vertical="top"/>
    </xf>
    <xf numFmtId="164" fontId="0" fillId="0" borderId="0" xfId="1" applyNumberFormat="1" applyFont="1" applyBorder="1"/>
    <xf numFmtId="3" fontId="0" fillId="2" borderId="0" xfId="0" applyNumberFormat="1" applyFill="1"/>
    <xf numFmtId="164" fontId="0" fillId="0" borderId="0" xfId="0" applyNumberFormat="1"/>
    <xf numFmtId="0" fontId="0" fillId="2" borderId="4" xfId="0" applyFill="1" applyBorder="1" applyAlignment="1">
      <alignment horizontal="left" indent="2"/>
    </xf>
    <xf numFmtId="164" fontId="0" fillId="0" borderId="0" xfId="1" applyNumberFormat="1" applyFont="1"/>
    <xf numFmtId="164" fontId="0" fillId="0" borderId="0" xfId="1" applyNumberFormat="1" applyFont="1" applyFill="1"/>
    <xf numFmtId="164" fontId="10" fillId="0" borderId="0" xfId="1" applyNumberFormat="1" applyFont="1" applyFill="1" applyAlignment="1">
      <alignment horizontal="right" vertical="top"/>
    </xf>
    <xf numFmtId="3" fontId="0" fillId="0" borderId="0" xfId="0" quotePrefix="1" applyNumberFormat="1" applyAlignment="1">
      <alignment horizontal="right"/>
    </xf>
    <xf numFmtId="164" fontId="0" fillId="0" borderId="0" xfId="1" quotePrefix="1" applyNumberFormat="1" applyFont="1" applyBorder="1" applyAlignment="1">
      <alignment horizontal="right"/>
    </xf>
    <xf numFmtId="164" fontId="2" fillId="0" borderId="0" xfId="1" applyNumberFormat="1" applyFont="1" applyBorder="1"/>
    <xf numFmtId="0" fontId="5" fillId="0" borderId="0" xfId="0" applyFont="1" applyAlignment="1">
      <alignment horizontal="left" vertical="center" readingOrder="1"/>
    </xf>
    <xf numFmtId="3" fontId="13" fillId="0" borderId="0" xfId="0" applyNumberFormat="1" applyFont="1" applyAlignment="1">
      <alignment horizontal="right"/>
    </xf>
    <xf numFmtId="0" fontId="13" fillId="0" borderId="0" xfId="0" applyFont="1"/>
    <xf numFmtId="164" fontId="13" fillId="0" borderId="0" xfId="1" applyNumberFormat="1" applyFont="1" applyBorder="1"/>
    <xf numFmtId="3" fontId="13" fillId="0" borderId="0" xfId="0" applyNumberFormat="1" applyFont="1"/>
    <xf numFmtId="3" fontId="0" fillId="0" borderId="4" xfId="0" applyNumberFormat="1" applyBorder="1" applyAlignment="1">
      <alignment horizontal="left" indent="1"/>
    </xf>
    <xf numFmtId="3" fontId="0" fillId="0" borderId="4" xfId="0" applyNumberFormat="1" applyBorder="1"/>
    <xf numFmtId="0" fontId="10" fillId="2" borderId="0" xfId="2" applyFont="1" applyFill="1" applyAlignment="1">
      <alignment horizontal="left" vertical="top" wrapText="1"/>
    </xf>
    <xf numFmtId="0" fontId="10" fillId="0" borderId="0" xfId="2" applyFont="1" applyAlignment="1">
      <alignment horizontal="left" vertical="top"/>
    </xf>
    <xf numFmtId="165" fontId="10" fillId="0" borderId="0" xfId="1" quotePrefix="1" applyNumberFormat="1" applyFont="1" applyBorder="1" applyAlignment="1">
      <alignment horizontal="right" vertical="top"/>
    </xf>
    <xf numFmtId="165" fontId="2" fillId="0" borderId="0" xfId="0" applyNumberFormat="1" applyFont="1"/>
    <xf numFmtId="165" fontId="11" fillId="0" borderId="0" xfId="1" quotePrefix="1" applyNumberFormat="1" applyFont="1" applyBorder="1" applyAlignment="1">
      <alignment horizontal="right" vertical="top"/>
    </xf>
    <xf numFmtId="165" fontId="0" fillId="0" borderId="0" xfId="0" applyNumberFormat="1"/>
    <xf numFmtId="165" fontId="11" fillId="0" borderId="0" xfId="1" quotePrefix="1" applyNumberFormat="1" applyFont="1" applyFill="1" applyBorder="1" applyAlignment="1">
      <alignment horizontal="right" vertical="top"/>
    </xf>
    <xf numFmtId="165" fontId="10" fillId="0" borderId="0" xfId="1" quotePrefix="1" applyNumberFormat="1" applyFont="1" applyFill="1" applyBorder="1" applyAlignment="1">
      <alignment horizontal="right" vertical="top"/>
    </xf>
    <xf numFmtId="165" fontId="11" fillId="0" borderId="4" xfId="1" quotePrefix="1" applyNumberFormat="1" applyFont="1" applyFill="1" applyBorder="1" applyAlignment="1">
      <alignment horizontal="right" vertical="top"/>
    </xf>
    <xf numFmtId="165" fontId="0" fillId="0" borderId="4" xfId="0" applyNumberFormat="1" applyBorder="1"/>
    <xf numFmtId="165" fontId="10" fillId="0" borderId="4" xfId="1" quotePrefix="1" applyNumberFormat="1" applyFont="1" applyFill="1" applyBorder="1" applyAlignment="1">
      <alignment horizontal="right" vertical="top"/>
    </xf>
    <xf numFmtId="165" fontId="10" fillId="2" borderId="4" xfId="2" applyNumberFormat="1" applyFont="1" applyFill="1" applyBorder="1" applyAlignment="1">
      <alignment horizontal="right" vertical="top"/>
    </xf>
    <xf numFmtId="164" fontId="0" fillId="2" borderId="4" xfId="1" quotePrefix="1" applyNumberFormat="1" applyFont="1" applyFill="1" applyBorder="1" applyAlignment="1">
      <alignment horizontal="right"/>
    </xf>
    <xf numFmtId="9" fontId="2" fillId="0" borderId="0" xfId="1" applyFont="1" applyFill="1" applyBorder="1" applyAlignment="1">
      <alignment horizontal="right"/>
    </xf>
    <xf numFmtId="9" fontId="2" fillId="0" borderId="0" xfId="1" applyFont="1" applyFill="1" applyBorder="1"/>
    <xf numFmtId="9" fontId="0" fillId="0" borderId="0" xfId="1" applyFont="1"/>
    <xf numFmtId="9" fontId="2" fillId="0" borderId="2" xfId="1" applyFont="1" applyFill="1" applyBorder="1" applyAlignment="1">
      <alignment horizontal="center"/>
    </xf>
    <xf numFmtId="9" fontId="2" fillId="0" borderId="0" xfId="1" applyFont="1" applyFill="1" applyBorder="1" applyAlignment="1">
      <alignment horizontal="center"/>
    </xf>
    <xf numFmtId="9" fontId="12" fillId="0" borderId="0" xfId="1" applyFont="1"/>
    <xf numFmtId="0" fontId="2" fillId="0" borderId="0" xfId="0" applyFont="1" applyAlignment="1">
      <alignment wrapText="1"/>
    </xf>
    <xf numFmtId="9" fontId="2" fillId="0" borderId="0" xfId="1" applyFont="1"/>
    <xf numFmtId="9" fontId="0" fillId="0" borderId="0" xfId="1" applyFont="1" applyFill="1"/>
    <xf numFmtId="9" fontId="0" fillId="0" borderId="0" xfId="1" applyFont="1" applyBorder="1"/>
    <xf numFmtId="0" fontId="0" fillId="0" borderId="4" xfId="0" applyBorder="1" applyAlignment="1">
      <alignment wrapText="1"/>
    </xf>
    <xf numFmtId="0" fontId="3" fillId="0" borderId="0" xfId="0" applyFont="1" applyAlignment="1">
      <alignment horizontal="left" wrapText="1"/>
    </xf>
    <xf numFmtId="9" fontId="12" fillId="0" borderId="0" xfId="1" applyFont="1" applyFill="1"/>
    <xf numFmtId="9" fontId="13" fillId="0" borderId="0" xfId="1" applyFont="1"/>
    <xf numFmtId="164" fontId="13" fillId="0" borderId="0" xfId="1" applyNumberFormat="1" applyFont="1"/>
    <xf numFmtId="3" fontId="13" fillId="0" borderId="0" xfId="1" applyNumberFormat="1" applyFont="1"/>
    <xf numFmtId="3" fontId="2" fillId="0" borderId="0" xfId="1" applyNumberFormat="1" applyFont="1" applyFill="1" applyBorder="1" applyAlignment="1">
      <alignment horizontal="right"/>
    </xf>
    <xf numFmtId="164" fontId="0" fillId="0" borderId="0" xfId="1" applyNumberFormat="1" applyFont="1" applyFill="1" applyBorder="1"/>
    <xf numFmtId="9" fontId="0" fillId="0" borderId="0" xfId="1" applyFont="1" applyFill="1" applyBorder="1"/>
    <xf numFmtId="0" fontId="2" fillId="0" borderId="0" xfId="0" applyFont="1" applyAlignment="1">
      <alignment horizontal="center" wrapText="1"/>
    </xf>
    <xf numFmtId="0" fontId="0" fillId="0" borderId="14" xfId="0" applyBorder="1"/>
    <xf numFmtId="0" fontId="2" fillId="0" borderId="14" xfId="0" applyFont="1" applyBorder="1"/>
    <xf numFmtId="0" fontId="0" fillId="0" borderId="16" xfId="0" applyBorder="1"/>
    <xf numFmtId="3" fontId="2" fillId="0" borderId="16" xfId="0" applyNumberFormat="1" applyFont="1" applyBorder="1" applyAlignment="1">
      <alignment horizontal="center" wrapText="1"/>
    </xf>
    <xf numFmtId="3" fontId="2" fillId="0" borderId="20" xfId="0" applyNumberFormat="1" applyFont="1" applyBorder="1" applyAlignment="1">
      <alignment horizontal="center" wrapText="1"/>
    </xf>
    <xf numFmtId="3" fontId="2" fillId="0" borderId="2" xfId="0" applyNumberFormat="1" applyFont="1" applyBorder="1" applyAlignment="1">
      <alignment horizontal="center" wrapText="1"/>
    </xf>
    <xf numFmtId="164" fontId="2" fillId="0" borderId="21" xfId="1" applyNumberFormat="1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3" fontId="2" fillId="0" borderId="22" xfId="0" applyNumberFormat="1" applyFont="1" applyBorder="1" applyAlignment="1">
      <alignment horizontal="center" wrapText="1"/>
    </xf>
    <xf numFmtId="3" fontId="10" fillId="0" borderId="22" xfId="2" applyNumberFormat="1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9" fontId="10" fillId="0" borderId="22" xfId="1" applyFont="1" applyFill="1" applyBorder="1" applyAlignment="1">
      <alignment horizontal="center" wrapText="1"/>
    </xf>
    <xf numFmtId="3" fontId="10" fillId="0" borderId="2" xfId="2" applyNumberFormat="1" applyFont="1" applyBorder="1" applyAlignment="1">
      <alignment horizontal="center" wrapText="1"/>
    </xf>
    <xf numFmtId="9" fontId="10" fillId="0" borderId="2" xfId="1" applyFont="1" applyFill="1" applyBorder="1" applyAlignment="1">
      <alignment horizontal="center" wrapText="1"/>
    </xf>
    <xf numFmtId="9" fontId="10" fillId="0" borderId="21" xfId="1" applyFont="1" applyFill="1" applyBorder="1" applyAlignment="1">
      <alignment horizontal="center" wrapText="1"/>
    </xf>
    <xf numFmtId="9" fontId="2" fillId="0" borderId="21" xfId="1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164" fontId="2" fillId="0" borderId="23" xfId="1" applyNumberFormat="1" applyFont="1" applyFill="1" applyBorder="1" applyAlignment="1">
      <alignment horizontal="center" wrapText="1"/>
    </xf>
    <xf numFmtId="3" fontId="2" fillId="0" borderId="14" xfId="0" applyNumberFormat="1" applyFont="1" applyBorder="1" applyAlignment="1">
      <alignment horizontal="center" wrapText="1"/>
    </xf>
    <xf numFmtId="3" fontId="10" fillId="0" borderId="14" xfId="2" applyNumberFormat="1" applyFont="1" applyBorder="1" applyAlignment="1">
      <alignment horizontal="center" vertical="top" wrapText="1"/>
    </xf>
    <xf numFmtId="9" fontId="10" fillId="0" borderId="14" xfId="1" applyFont="1" applyFill="1" applyBorder="1" applyAlignment="1">
      <alignment horizontal="center" vertical="top" wrapText="1"/>
    </xf>
    <xf numFmtId="3" fontId="10" fillId="0" borderId="0" xfId="2" applyNumberFormat="1" applyFont="1" applyAlignment="1">
      <alignment horizontal="center" vertical="top" wrapText="1"/>
    </xf>
    <xf numFmtId="9" fontId="10" fillId="0" borderId="0" xfId="1" applyFont="1" applyFill="1" applyBorder="1" applyAlignment="1">
      <alignment horizontal="center" vertical="top" wrapText="1"/>
    </xf>
    <xf numFmtId="9" fontId="10" fillId="0" borderId="23" xfId="1" applyFont="1" applyFill="1" applyBorder="1" applyAlignment="1">
      <alignment horizontal="center" vertical="top" wrapText="1"/>
    </xf>
    <xf numFmtId="9" fontId="2" fillId="0" borderId="23" xfId="1" applyFont="1" applyFill="1" applyBorder="1" applyAlignment="1">
      <alignment horizontal="center" wrapText="1"/>
    </xf>
    <xf numFmtId="164" fontId="2" fillId="0" borderId="0" xfId="1" applyNumberFormat="1" applyFont="1"/>
    <xf numFmtId="164" fontId="2" fillId="0" borderId="23" xfId="1" applyNumberFormat="1" applyFont="1" applyFill="1" applyBorder="1"/>
    <xf numFmtId="0" fontId="15" fillId="0" borderId="0" xfId="0" applyFont="1"/>
    <xf numFmtId="3" fontId="15" fillId="0" borderId="0" xfId="0" applyNumberFormat="1" applyFont="1"/>
    <xf numFmtId="3" fontId="15" fillId="0" borderId="14" xfId="0" applyNumberFormat="1" applyFont="1" applyBorder="1"/>
    <xf numFmtId="164" fontId="16" fillId="0" borderId="0" xfId="1" applyNumberFormat="1" applyFont="1"/>
    <xf numFmtId="3" fontId="2" fillId="0" borderId="14" xfId="0" applyNumberFormat="1" applyFont="1" applyBorder="1"/>
    <xf numFmtId="164" fontId="2" fillId="0" borderId="14" xfId="1" applyNumberFormat="1" applyFont="1" applyFill="1" applyBorder="1"/>
    <xf numFmtId="164" fontId="17" fillId="0" borderId="0" xfId="1" applyNumberFormat="1" applyFont="1"/>
    <xf numFmtId="3" fontId="0" fillId="0" borderId="14" xfId="0" applyNumberFormat="1" applyBorder="1"/>
    <xf numFmtId="164" fontId="0" fillId="0" borderId="23" xfId="1" applyNumberFormat="1" applyFont="1" applyFill="1" applyBorder="1"/>
    <xf numFmtId="3" fontId="17" fillId="0" borderId="0" xfId="1" applyNumberFormat="1" applyFont="1"/>
    <xf numFmtId="3" fontId="0" fillId="0" borderId="0" xfId="1" applyNumberFormat="1" applyFont="1"/>
    <xf numFmtId="164" fontId="18" fillId="0" borderId="23" xfId="1" applyNumberFormat="1" applyFont="1" applyFill="1" applyBorder="1"/>
    <xf numFmtId="164" fontId="1" fillId="0" borderId="0" xfId="1" applyNumberFormat="1" applyFont="1"/>
    <xf numFmtId="164" fontId="18" fillId="0" borderId="0" xfId="1" applyNumberFormat="1" applyFont="1"/>
    <xf numFmtId="9" fontId="13" fillId="0" borderId="0" xfId="1" applyFont="1" applyFill="1" applyBorder="1"/>
    <xf numFmtId="164" fontId="13" fillId="0" borderId="0" xfId="1" applyNumberFormat="1" applyFont="1" applyFill="1" applyBorder="1"/>
    <xf numFmtId="3" fontId="13" fillId="0" borderId="0" xfId="1" applyNumberFormat="1" applyFont="1" applyFill="1" applyBorder="1"/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6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14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3" fontId="2" fillId="0" borderId="0" xfId="0" applyNumberFormat="1" applyFont="1" applyAlignment="1">
      <alignment horizontal="center" wrapText="1"/>
    </xf>
    <xf numFmtId="3" fontId="2" fillId="0" borderId="2" xfId="0" applyNumberFormat="1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3" fontId="2" fillId="0" borderId="15" xfId="0" applyNumberFormat="1" applyFont="1" applyBorder="1" applyAlignment="1">
      <alignment horizontal="center"/>
    </xf>
    <xf numFmtId="9" fontId="2" fillId="0" borderId="15" xfId="1" applyFont="1" applyFill="1" applyBorder="1" applyAlignment="1">
      <alignment horizontal="center"/>
    </xf>
    <xf numFmtId="3" fontId="2" fillId="0" borderId="17" xfId="0" applyNumberFormat="1" applyFont="1" applyBorder="1" applyAlignment="1">
      <alignment horizontal="center"/>
    </xf>
    <xf numFmtId="3" fontId="2" fillId="0" borderId="18" xfId="0" applyNumberFormat="1" applyFont="1" applyBorder="1" applyAlignment="1">
      <alignment horizontal="center"/>
    </xf>
    <xf numFmtId="9" fontId="2" fillId="0" borderId="18" xfId="1" applyFont="1" applyFill="1" applyBorder="1" applyAlignment="1">
      <alignment horizontal="center"/>
    </xf>
    <xf numFmtId="9" fontId="2" fillId="0" borderId="19" xfId="1" applyFont="1" applyFill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wrapText="1"/>
    </xf>
    <xf numFmtId="3" fontId="2" fillId="0" borderId="13" xfId="0" applyNumberFormat="1" applyFont="1" applyBorder="1" applyAlignment="1">
      <alignment horizontal="center" wrapText="1"/>
    </xf>
    <xf numFmtId="3" fontId="3" fillId="0" borderId="0" xfId="0" applyNumberFormat="1" applyFont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3" fontId="3" fillId="0" borderId="11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</cellXfs>
  <cellStyles count="3">
    <cellStyle name="Normal" xfId="0" builtinId="0"/>
    <cellStyle name="Normal_SPSS New Characteristics_1" xfId="2" xr:uid="{EB76BBAA-8C69-47A0-A89E-524A7FEABBD4}"/>
    <cellStyle name="Percent" xfId="1" builtinId="5"/>
  </cellStyles>
  <dxfs count="102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ont>
        <color theme="0" tint="-0.2499465926084170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14996795556505021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372E2-AD73-41BD-9571-918140628A44}">
  <dimension ref="A1:R106"/>
  <sheetViews>
    <sheetView showGridLines="0" tabSelected="1" workbookViewId="0">
      <pane xSplit="1" ySplit="5" topLeftCell="B6" activePane="bottomRight" state="frozen"/>
      <selection activeCell="B5" sqref="B5:C5"/>
      <selection pane="topRight" activeCell="B5" sqref="B5:C5"/>
      <selection pane="bottomLeft" activeCell="B5" sqref="B5:C5"/>
      <selection pane="bottomRight" activeCell="A12" sqref="A12"/>
    </sheetView>
  </sheetViews>
  <sheetFormatPr defaultRowHeight="12.75" x14ac:dyDescent="0.2"/>
  <cols>
    <col min="1" max="1" width="42.5703125" customWidth="1"/>
    <col min="2" max="2" width="16.28515625" style="24" bestFit="1" customWidth="1"/>
    <col min="3" max="3" width="16" style="24" bestFit="1" customWidth="1"/>
    <col min="4" max="4" width="19" style="38" bestFit="1" customWidth="1"/>
    <col min="5" max="5" width="1.7109375" style="32" customWidth="1"/>
    <col min="6" max="6" width="16.28515625" style="24" bestFit="1" customWidth="1"/>
    <col min="7" max="7" width="15.85546875" style="24" bestFit="1" customWidth="1"/>
    <col min="8" max="8" width="13.140625" style="38" bestFit="1" customWidth="1"/>
  </cols>
  <sheetData>
    <row r="1" spans="1:8" s="1" customFormat="1" x14ac:dyDescent="0.2">
      <c r="A1" s="1" t="s">
        <v>0</v>
      </c>
      <c r="B1" s="2"/>
      <c r="C1" s="2"/>
      <c r="D1" s="3"/>
      <c r="E1" s="4"/>
      <c r="F1" s="2"/>
      <c r="G1" s="2"/>
      <c r="H1" s="3"/>
    </row>
    <row r="2" spans="1:8" s="1" customFormat="1" x14ac:dyDescent="0.2">
      <c r="A2" s="1" t="s">
        <v>1</v>
      </c>
      <c r="B2" s="2"/>
      <c r="C2" s="2"/>
      <c r="D2" s="3"/>
      <c r="E2" s="4"/>
      <c r="F2" s="2"/>
      <c r="G2" s="2"/>
      <c r="H2" s="3"/>
    </row>
    <row r="3" spans="1:8" s="5" customFormat="1" x14ac:dyDescent="0.2">
      <c r="B3" s="6"/>
      <c r="C3" s="6"/>
      <c r="D3" s="7"/>
      <c r="F3" s="236" t="s">
        <v>2</v>
      </c>
      <c r="G3" s="236"/>
      <c r="H3" s="236"/>
    </row>
    <row r="4" spans="1:8" s="8" customFormat="1" x14ac:dyDescent="0.2">
      <c r="B4" s="9"/>
      <c r="C4" s="236" t="s">
        <v>3</v>
      </c>
      <c r="D4" s="237"/>
      <c r="F4" s="9"/>
      <c r="G4" s="236" t="s">
        <v>3</v>
      </c>
      <c r="H4" s="237"/>
    </row>
    <row r="5" spans="1:8" s="8" customFormat="1" ht="13.5" customHeight="1" thickBot="1" x14ac:dyDescent="0.25">
      <c r="B5" s="10" t="s">
        <v>4</v>
      </c>
      <c r="C5" s="10" t="s">
        <v>5</v>
      </c>
      <c r="D5" s="11" t="s">
        <v>6</v>
      </c>
      <c r="F5" s="10" t="s">
        <v>4</v>
      </c>
      <c r="G5" s="10" t="s">
        <v>5</v>
      </c>
      <c r="H5" s="11" t="s">
        <v>6</v>
      </c>
    </row>
    <row r="6" spans="1:8" s="1" customFormat="1" ht="15" x14ac:dyDescent="0.25">
      <c r="A6" s="12" t="s">
        <v>5</v>
      </c>
      <c r="B6" s="13">
        <v>8418843</v>
      </c>
      <c r="C6" s="14">
        <v>945546</v>
      </c>
      <c r="D6" s="15">
        <v>0.11231305774439554</v>
      </c>
      <c r="E6" s="16"/>
      <c r="F6" s="13">
        <v>8354519</v>
      </c>
      <c r="G6" s="14">
        <v>897690</v>
      </c>
      <c r="H6" s="17">
        <v>0.10744963294715111</v>
      </c>
    </row>
    <row r="7" spans="1:8" s="1" customFormat="1" x14ac:dyDescent="0.2">
      <c r="A7" s="18"/>
      <c r="B7" s="2"/>
      <c r="C7" s="19"/>
      <c r="D7" s="20"/>
      <c r="E7" s="4"/>
      <c r="F7" s="2"/>
      <c r="G7" s="19"/>
      <c r="H7" s="3"/>
    </row>
    <row r="8" spans="1:8" s="1" customFormat="1" ht="15" x14ac:dyDescent="0.25">
      <c r="A8" s="21" t="s">
        <v>7</v>
      </c>
      <c r="B8" s="22"/>
      <c r="C8" s="22"/>
      <c r="D8" s="23"/>
      <c r="E8" s="4"/>
      <c r="F8" s="24"/>
      <c r="G8" s="24"/>
      <c r="H8" s="3"/>
    </row>
    <row r="9" spans="1:8" s="1" customFormat="1" x14ac:dyDescent="0.2">
      <c r="A9" s="25" t="s">
        <v>5</v>
      </c>
      <c r="B9" s="14">
        <v>8418843</v>
      </c>
      <c r="C9" s="14">
        <v>945546</v>
      </c>
      <c r="D9" s="15">
        <v>0.11231305774439554</v>
      </c>
      <c r="E9" s="14"/>
      <c r="F9" s="14">
        <v>8354519</v>
      </c>
      <c r="G9" s="14">
        <v>897690</v>
      </c>
      <c r="H9" s="15">
        <v>0.10744963294715111</v>
      </c>
    </row>
    <row r="10" spans="1:8" x14ac:dyDescent="0.2">
      <c r="A10" s="26" t="s">
        <v>8</v>
      </c>
      <c r="B10" s="27">
        <v>4403368</v>
      </c>
      <c r="C10" s="27">
        <v>545565</v>
      </c>
      <c r="D10" s="28">
        <v>0.12389720777368594</v>
      </c>
      <c r="E10" s="27"/>
      <c r="F10" s="27">
        <v>4375971</v>
      </c>
      <c r="G10" s="27">
        <v>520306</v>
      </c>
      <c r="H10" s="28">
        <v>0.11890069655397624</v>
      </c>
    </row>
    <row r="11" spans="1:8" x14ac:dyDescent="0.2">
      <c r="A11" s="29" t="s">
        <v>9</v>
      </c>
      <c r="B11" s="27">
        <v>4015475</v>
      </c>
      <c r="C11" s="27">
        <v>399981</v>
      </c>
      <c r="D11" s="28">
        <v>9.9609884260268095E-2</v>
      </c>
      <c r="E11" s="27"/>
      <c r="F11" s="27">
        <v>3978548</v>
      </c>
      <c r="G11" s="27">
        <v>377384</v>
      </c>
      <c r="H11" s="28">
        <v>9.4854705787136423E-2</v>
      </c>
    </row>
    <row r="12" spans="1:8" ht="6.75" customHeight="1" x14ac:dyDescent="0.2">
      <c r="A12" s="30"/>
      <c r="D12" s="31"/>
      <c r="H12" s="31"/>
    </row>
    <row r="13" spans="1:8" s="1" customFormat="1" ht="14.25" x14ac:dyDescent="0.2">
      <c r="A13" s="33" t="s">
        <v>10</v>
      </c>
      <c r="B13" s="34">
        <v>91.190992894529828</v>
      </c>
      <c r="C13" s="34">
        <v>73.315003711748375</v>
      </c>
      <c r="D13" s="35" t="s">
        <v>11</v>
      </c>
      <c r="E13" s="36"/>
      <c r="F13" s="34">
        <v>90.91806138569018</v>
      </c>
      <c r="G13" s="34">
        <v>72.53116435328441</v>
      </c>
      <c r="H13" s="35" t="s">
        <v>11</v>
      </c>
    </row>
    <row r="14" spans="1:8" x14ac:dyDescent="0.2">
      <c r="A14" s="37"/>
      <c r="D14" s="31"/>
      <c r="H14" s="31"/>
    </row>
    <row r="15" spans="1:8" ht="15" x14ac:dyDescent="0.25">
      <c r="A15" s="21" t="s">
        <v>12</v>
      </c>
      <c r="B15" s="22"/>
      <c r="C15" s="22"/>
      <c r="D15" s="23"/>
    </row>
    <row r="16" spans="1:8" s="1" customFormat="1" x14ac:dyDescent="0.2">
      <c r="A16" s="25" t="s">
        <v>5</v>
      </c>
      <c r="B16" s="14">
        <v>8418843</v>
      </c>
      <c r="C16" s="14">
        <v>945546</v>
      </c>
      <c r="D16" s="15">
        <v>1</v>
      </c>
      <c r="E16" s="39"/>
      <c r="F16" s="14">
        <v>8354519</v>
      </c>
      <c r="G16" s="14">
        <v>897690</v>
      </c>
      <c r="H16" s="15">
        <v>1</v>
      </c>
    </row>
    <row r="17" spans="1:8" x14ac:dyDescent="0.2">
      <c r="A17" s="40" t="s">
        <v>13</v>
      </c>
      <c r="B17" s="41">
        <v>1754210</v>
      </c>
      <c r="C17" s="41">
        <v>60074</v>
      </c>
      <c r="D17" s="42">
        <v>6.3533662032307259E-2</v>
      </c>
      <c r="E17" s="43"/>
      <c r="F17" s="41">
        <v>1752528</v>
      </c>
      <c r="G17" s="41">
        <v>59331</v>
      </c>
      <c r="H17" s="42">
        <v>6.6092971961367514E-2</v>
      </c>
    </row>
    <row r="18" spans="1:8" x14ac:dyDescent="0.2">
      <c r="A18" s="44" t="s">
        <v>14</v>
      </c>
      <c r="B18" s="27">
        <v>729294</v>
      </c>
      <c r="C18" s="27">
        <v>32244</v>
      </c>
      <c r="D18" s="28">
        <v>3.4100932159831461E-2</v>
      </c>
      <c r="E18" s="45"/>
      <c r="F18" s="27">
        <v>726197</v>
      </c>
      <c r="G18" s="27">
        <v>31626</v>
      </c>
      <c r="H18" s="28">
        <v>3.5230424756875982E-2</v>
      </c>
    </row>
    <row r="19" spans="1:8" x14ac:dyDescent="0.2">
      <c r="A19" s="40" t="s">
        <v>15</v>
      </c>
      <c r="B19" s="41">
        <v>1501591</v>
      </c>
      <c r="C19" s="41">
        <v>60675</v>
      </c>
      <c r="D19" s="42">
        <v>6.4169273626031947E-2</v>
      </c>
      <c r="E19" s="43"/>
      <c r="F19" s="41">
        <v>1495824</v>
      </c>
      <c r="G19" s="41">
        <v>59433</v>
      </c>
      <c r="H19" s="42">
        <v>6.6206596932125786E-2</v>
      </c>
    </row>
    <row r="20" spans="1:8" x14ac:dyDescent="0.2">
      <c r="A20" s="44" t="s">
        <v>16</v>
      </c>
      <c r="B20" s="27">
        <v>1150686</v>
      </c>
      <c r="C20" s="27">
        <v>62250</v>
      </c>
      <c r="D20" s="28">
        <v>6.583497788579297E-2</v>
      </c>
      <c r="E20" s="45"/>
      <c r="F20" s="27">
        <v>1145778</v>
      </c>
      <c r="G20" s="27">
        <v>60694</v>
      </c>
      <c r="H20" s="28">
        <v>6.7611313482382557E-2</v>
      </c>
    </row>
    <row r="21" spans="1:8" x14ac:dyDescent="0.2">
      <c r="A21" s="40" t="s">
        <v>17</v>
      </c>
      <c r="B21" s="41">
        <v>2061376</v>
      </c>
      <c r="C21" s="41">
        <v>280993</v>
      </c>
      <c r="D21" s="42">
        <v>0.29717538861144777</v>
      </c>
      <c r="E21" s="43"/>
      <c r="F21" s="41">
        <v>2048564</v>
      </c>
      <c r="G21" s="41">
        <v>271856</v>
      </c>
      <c r="H21" s="42">
        <v>0.30283951029865541</v>
      </c>
    </row>
    <row r="22" spans="1:8" x14ac:dyDescent="0.2">
      <c r="A22" s="46" t="s">
        <v>18</v>
      </c>
      <c r="B22" s="47">
        <v>1221686</v>
      </c>
      <c r="C22" s="47">
        <v>449310</v>
      </c>
      <c r="D22" s="48">
        <v>0.47518576568458859</v>
      </c>
      <c r="E22" s="49"/>
      <c r="F22" s="47">
        <v>1185628</v>
      </c>
      <c r="G22" s="47">
        <v>414750</v>
      </c>
      <c r="H22" s="48">
        <v>0.4620191825685927</v>
      </c>
    </row>
    <row r="23" spans="1:8" x14ac:dyDescent="0.2">
      <c r="A23" s="40"/>
      <c r="D23" s="50"/>
      <c r="H23" s="51"/>
    </row>
    <row r="24" spans="1:8" ht="15" x14ac:dyDescent="0.25">
      <c r="A24" s="21" t="s">
        <v>19</v>
      </c>
      <c r="B24" s="22"/>
      <c r="C24" s="22"/>
      <c r="D24" s="23"/>
    </row>
    <row r="25" spans="1:8" s="1" customFormat="1" x14ac:dyDescent="0.2">
      <c r="A25" s="25" t="s">
        <v>5</v>
      </c>
      <c r="B25" s="14">
        <v>8418843</v>
      </c>
      <c r="C25" s="14">
        <v>945546</v>
      </c>
      <c r="D25" s="15">
        <v>1</v>
      </c>
      <c r="E25" s="39"/>
      <c r="F25" s="14">
        <v>8354519</v>
      </c>
      <c r="G25" s="14">
        <v>897690</v>
      </c>
      <c r="H25" s="15">
        <v>1</v>
      </c>
    </row>
    <row r="26" spans="1:8" x14ac:dyDescent="0.2">
      <c r="A26" s="26" t="s">
        <v>20</v>
      </c>
      <c r="B26" s="24">
        <v>2447659</v>
      </c>
      <c r="C26" s="24">
        <v>306732</v>
      </c>
      <c r="D26" s="50">
        <v>0.32439669778096464</v>
      </c>
      <c r="F26" s="24">
        <v>2432530</v>
      </c>
      <c r="G26" s="24">
        <v>296939</v>
      </c>
      <c r="H26" s="50">
        <v>0.33078122737247823</v>
      </c>
    </row>
    <row r="27" spans="1:8" x14ac:dyDescent="0.2">
      <c r="A27" s="52" t="s">
        <v>21</v>
      </c>
      <c r="B27" s="53">
        <v>2702846</v>
      </c>
      <c r="C27" s="53">
        <v>291448</v>
      </c>
      <c r="D27" s="54">
        <v>0.30823249212624243</v>
      </c>
      <c r="E27" s="55"/>
      <c r="F27" s="53">
        <v>2681462</v>
      </c>
      <c r="G27" s="53">
        <v>273056</v>
      </c>
      <c r="H27" s="54">
        <v>0.30417627466051755</v>
      </c>
    </row>
    <row r="28" spans="1:8" x14ac:dyDescent="0.2">
      <c r="A28" s="26" t="s">
        <v>22</v>
      </c>
      <c r="B28" s="24">
        <v>1836633</v>
      </c>
      <c r="C28" s="24">
        <v>240717</v>
      </c>
      <c r="D28" s="50">
        <v>0.25457989352183819</v>
      </c>
      <c r="F28" s="24">
        <v>1812770</v>
      </c>
      <c r="G28" s="24">
        <v>223906</v>
      </c>
      <c r="H28" s="50">
        <v>0.24942463433924852</v>
      </c>
    </row>
    <row r="29" spans="1:8" x14ac:dyDescent="0.2">
      <c r="A29" s="52" t="s">
        <v>23</v>
      </c>
      <c r="B29" s="53">
        <v>1176459</v>
      </c>
      <c r="C29" s="53">
        <v>83641</v>
      </c>
      <c r="D29" s="54">
        <v>8.8457885708363215E-2</v>
      </c>
      <c r="E29" s="55"/>
      <c r="F29" s="53">
        <v>1173342</v>
      </c>
      <c r="G29" s="53">
        <v>81125</v>
      </c>
      <c r="H29" s="54">
        <v>9.037084071338658E-2</v>
      </c>
    </row>
    <row r="30" spans="1:8" x14ac:dyDescent="0.2">
      <c r="A30" s="56" t="s">
        <v>24</v>
      </c>
      <c r="B30" s="57">
        <v>255246</v>
      </c>
      <c r="C30" s="57">
        <v>23008</v>
      </c>
      <c r="D30" s="58">
        <v>2.4333030862591559E-2</v>
      </c>
      <c r="E30" s="59"/>
      <c r="F30" s="57">
        <v>254415</v>
      </c>
      <c r="G30" s="57">
        <v>22664</v>
      </c>
      <c r="H30" s="58">
        <v>2.5247022914369102E-2</v>
      </c>
    </row>
    <row r="31" spans="1:8" x14ac:dyDescent="0.2">
      <c r="A31" s="26"/>
      <c r="D31" s="50"/>
      <c r="G31" s="60"/>
    </row>
    <row r="32" spans="1:8" ht="15" x14ac:dyDescent="0.25">
      <c r="A32" s="21" t="s">
        <v>25</v>
      </c>
      <c r="B32" s="22"/>
      <c r="C32" s="22"/>
      <c r="D32" s="23"/>
      <c r="E32" s="23"/>
      <c r="F32" s="2"/>
    </row>
    <row r="33" spans="1:12" s="1" customFormat="1" x14ac:dyDescent="0.2">
      <c r="A33" s="25" t="s">
        <v>5</v>
      </c>
      <c r="B33" s="14">
        <v>8418843</v>
      </c>
      <c r="C33" s="14">
        <v>945546</v>
      </c>
      <c r="D33" s="15">
        <v>1</v>
      </c>
      <c r="E33" s="39"/>
      <c r="F33" s="14">
        <v>8354519</v>
      </c>
      <c r="G33" s="14">
        <v>897690</v>
      </c>
      <c r="H33" s="15">
        <v>1</v>
      </c>
    </row>
    <row r="34" spans="1:12" x14ac:dyDescent="0.2">
      <c r="A34" s="26" t="s">
        <v>26</v>
      </c>
      <c r="B34" s="24">
        <v>5310788</v>
      </c>
      <c r="C34" s="24">
        <v>584276</v>
      </c>
      <c r="D34" s="50">
        <v>0.61792445846103727</v>
      </c>
      <c r="F34" s="24">
        <v>5262077</v>
      </c>
      <c r="G34" s="24">
        <v>548285</v>
      </c>
      <c r="H34" s="50">
        <v>0.61077320678630709</v>
      </c>
    </row>
    <row r="35" spans="1:12" x14ac:dyDescent="0.2">
      <c r="A35" s="61" t="s">
        <v>27</v>
      </c>
      <c r="B35" s="47">
        <v>3108055</v>
      </c>
      <c r="C35" s="47">
        <v>361270</v>
      </c>
      <c r="D35" s="48">
        <v>0.38207554153896267</v>
      </c>
      <c r="E35" s="49"/>
      <c r="F35" s="47">
        <v>3092442</v>
      </c>
      <c r="G35" s="47">
        <v>349405</v>
      </c>
      <c r="H35" s="48">
        <v>0.38922679321369297</v>
      </c>
    </row>
    <row r="36" spans="1:12" x14ac:dyDescent="0.2">
      <c r="A36" s="26"/>
      <c r="D36" s="31"/>
    </row>
    <row r="37" spans="1:12" ht="15" x14ac:dyDescent="0.25">
      <c r="A37" s="21" t="s">
        <v>28</v>
      </c>
      <c r="B37" s="22"/>
      <c r="C37" s="22"/>
      <c r="D37" s="23"/>
    </row>
    <row r="38" spans="1:12" s="1" customFormat="1" x14ac:dyDescent="0.2">
      <c r="A38" s="62" t="s">
        <v>29</v>
      </c>
      <c r="B38" s="14">
        <v>6846915</v>
      </c>
      <c r="C38" s="14">
        <v>893974</v>
      </c>
      <c r="D38" s="15">
        <v>1</v>
      </c>
      <c r="E38" s="39"/>
      <c r="F38" s="14">
        <v>6783456</v>
      </c>
      <c r="G38" s="14">
        <v>846591</v>
      </c>
      <c r="H38" s="15">
        <v>1</v>
      </c>
      <c r="K38" s="63"/>
    </row>
    <row r="39" spans="1:12" x14ac:dyDescent="0.2">
      <c r="A39" s="26" t="s">
        <v>30</v>
      </c>
      <c r="B39" s="24">
        <v>4358087</v>
      </c>
      <c r="C39" s="24">
        <v>192919</v>
      </c>
      <c r="D39" s="50">
        <v>0.21579934092042946</v>
      </c>
      <c r="F39" s="24">
        <v>4355728</v>
      </c>
      <c r="G39" s="24">
        <v>192738</v>
      </c>
      <c r="H39" s="50">
        <v>0.2276636534052453</v>
      </c>
      <c r="K39" s="64"/>
    </row>
    <row r="40" spans="1:12" x14ac:dyDescent="0.2">
      <c r="A40" s="65" t="s">
        <v>31</v>
      </c>
      <c r="B40" s="27">
        <v>4355728</v>
      </c>
      <c r="C40" s="27">
        <v>192738</v>
      </c>
      <c r="D40" s="28">
        <v>0.2155968741820232</v>
      </c>
      <c r="E40" s="45"/>
      <c r="F40" s="27">
        <v>4355728</v>
      </c>
      <c r="G40" s="27">
        <v>192738</v>
      </c>
      <c r="H40" s="28">
        <v>0.2276636534052453</v>
      </c>
    </row>
    <row r="41" spans="1:12" x14ac:dyDescent="0.2">
      <c r="A41" s="66" t="s">
        <v>32</v>
      </c>
      <c r="B41" s="24">
        <v>4081238</v>
      </c>
      <c r="C41" s="24">
        <v>166315</v>
      </c>
      <c r="D41" s="50">
        <v>0.18604008617700291</v>
      </c>
      <c r="F41" s="24">
        <v>4081238</v>
      </c>
      <c r="G41" s="24">
        <v>166315</v>
      </c>
      <c r="H41" s="50">
        <v>0.19645259635408363</v>
      </c>
    </row>
    <row r="42" spans="1:12" x14ac:dyDescent="0.2">
      <c r="A42" s="67" t="s">
        <v>33</v>
      </c>
      <c r="B42" s="27">
        <v>274490</v>
      </c>
      <c r="C42" s="27">
        <v>26423</v>
      </c>
      <c r="D42" s="28">
        <v>2.955678800502028E-2</v>
      </c>
      <c r="E42" s="45"/>
      <c r="F42" s="27">
        <v>274490</v>
      </c>
      <c r="G42" s="27">
        <v>26423</v>
      </c>
      <c r="H42" s="28">
        <v>3.1211057051161659E-2</v>
      </c>
    </row>
    <row r="43" spans="1:12" x14ac:dyDescent="0.2">
      <c r="A43" s="68" t="s">
        <v>34</v>
      </c>
      <c r="B43" s="24">
        <v>2359</v>
      </c>
      <c r="C43" s="24">
        <v>181</v>
      </c>
      <c r="D43" s="50">
        <v>2.0246673840626237E-4</v>
      </c>
      <c r="F43" s="24">
        <v>0</v>
      </c>
      <c r="G43" s="24">
        <v>0</v>
      </c>
      <c r="H43" s="50">
        <v>0</v>
      </c>
    </row>
    <row r="44" spans="1:12" x14ac:dyDescent="0.2">
      <c r="A44" s="61" t="s">
        <v>35</v>
      </c>
      <c r="B44" s="47">
        <v>2488828</v>
      </c>
      <c r="C44" s="47">
        <v>701055</v>
      </c>
      <c r="D44" s="48">
        <v>0.78420065907957048</v>
      </c>
      <c r="E44" s="49"/>
      <c r="F44" s="47">
        <v>2427728</v>
      </c>
      <c r="G44" s="47">
        <v>653853</v>
      </c>
      <c r="H44" s="48">
        <v>0.7723363465947547</v>
      </c>
    </row>
    <row r="45" spans="1:12" x14ac:dyDescent="0.2">
      <c r="A45" s="26"/>
      <c r="H45" s="51"/>
    </row>
    <row r="46" spans="1:12" ht="15" x14ac:dyDescent="0.25">
      <c r="A46" s="21" t="s">
        <v>36</v>
      </c>
      <c r="B46" s="22"/>
      <c r="C46" s="22"/>
      <c r="D46" s="23"/>
    </row>
    <row r="47" spans="1:12" x14ac:dyDescent="0.2">
      <c r="A47" s="62" t="s">
        <v>37</v>
      </c>
      <c r="B47" s="14">
        <v>4081238</v>
      </c>
      <c r="C47" s="14">
        <v>166315</v>
      </c>
      <c r="D47" s="15">
        <v>1</v>
      </c>
      <c r="E47" s="39"/>
      <c r="F47" s="14">
        <v>4081238</v>
      </c>
      <c r="G47" s="14">
        <v>166315</v>
      </c>
      <c r="H47" s="15">
        <v>1</v>
      </c>
      <c r="J47" s="69"/>
      <c r="K47" s="69"/>
      <c r="L47" s="69"/>
    </row>
    <row r="48" spans="1:12" ht="25.5" x14ac:dyDescent="0.2">
      <c r="A48" s="70" t="s">
        <v>38</v>
      </c>
      <c r="B48" s="24">
        <v>3977</v>
      </c>
      <c r="C48" s="24">
        <v>351</v>
      </c>
      <c r="D48" s="50">
        <v>2.1104530559480504E-3</v>
      </c>
      <c r="F48" s="24">
        <v>3977</v>
      </c>
      <c r="G48" s="24">
        <v>351</v>
      </c>
      <c r="H48" s="50">
        <v>2.1104530559480504E-3</v>
      </c>
      <c r="J48" s="69"/>
      <c r="K48" s="69"/>
      <c r="L48" s="69"/>
    </row>
    <row r="49" spans="1:18" x14ac:dyDescent="0.2">
      <c r="A49" s="71" t="s">
        <v>39</v>
      </c>
      <c r="B49" s="27">
        <v>213663</v>
      </c>
      <c r="C49" s="27">
        <v>7094</v>
      </c>
      <c r="D49" s="28">
        <v>4.2653999939873136E-2</v>
      </c>
      <c r="E49" s="45"/>
      <c r="F49" s="27">
        <v>213663</v>
      </c>
      <c r="G49" s="27">
        <v>7094</v>
      </c>
      <c r="H49" s="28">
        <v>4.2653999939873136E-2</v>
      </c>
      <c r="J49" s="69"/>
      <c r="K49" s="69"/>
      <c r="L49" s="69"/>
    </row>
    <row r="50" spans="1:18" x14ac:dyDescent="0.2">
      <c r="A50" s="70" t="s">
        <v>40</v>
      </c>
      <c r="B50" s="24">
        <v>132770</v>
      </c>
      <c r="C50" s="24">
        <v>5314</v>
      </c>
      <c r="D50" s="50">
        <v>3.1951417490905812E-2</v>
      </c>
      <c r="F50" s="24">
        <v>132770</v>
      </c>
      <c r="G50" s="24">
        <v>5314</v>
      </c>
      <c r="H50" s="50">
        <v>3.1951417490905812E-2</v>
      </c>
      <c r="J50" s="69"/>
      <c r="K50" s="69"/>
      <c r="L50" s="69"/>
    </row>
    <row r="51" spans="1:18" x14ac:dyDescent="0.2">
      <c r="A51" s="71" t="s">
        <v>41</v>
      </c>
      <c r="B51" s="27">
        <v>462269</v>
      </c>
      <c r="C51" s="27">
        <v>17705</v>
      </c>
      <c r="D51" s="28">
        <v>0.10645461924661034</v>
      </c>
      <c r="E51" s="45"/>
      <c r="F51" s="27">
        <v>462269</v>
      </c>
      <c r="G51" s="27">
        <v>17705</v>
      </c>
      <c r="H51" s="28">
        <v>0.10645461924661034</v>
      </c>
      <c r="J51" s="69"/>
      <c r="K51" s="69"/>
      <c r="L51" s="69"/>
    </row>
    <row r="52" spans="1:18" x14ac:dyDescent="0.2">
      <c r="A52" s="70" t="s">
        <v>42</v>
      </c>
      <c r="B52" s="24">
        <v>267520</v>
      </c>
      <c r="C52" s="24">
        <v>11223</v>
      </c>
      <c r="D52" s="50">
        <v>6.748038360941587E-2</v>
      </c>
      <c r="F52" s="24">
        <v>267520</v>
      </c>
      <c r="G52" s="24">
        <v>11223</v>
      </c>
      <c r="H52" s="50">
        <v>6.748038360941587E-2</v>
      </c>
      <c r="J52" s="69"/>
      <c r="K52" s="69"/>
      <c r="L52" s="69"/>
    </row>
    <row r="53" spans="1:18" x14ac:dyDescent="0.2">
      <c r="A53" s="70" t="s">
        <v>43</v>
      </c>
      <c r="B53" s="24">
        <v>152798</v>
      </c>
      <c r="C53" s="24">
        <v>4733</v>
      </c>
      <c r="D53" s="50">
        <v>2.8458046478068724E-2</v>
      </c>
      <c r="F53" s="24">
        <v>152798</v>
      </c>
      <c r="G53" s="24">
        <v>4733</v>
      </c>
      <c r="H53" s="50">
        <v>2.8458046478068724E-2</v>
      </c>
      <c r="J53" s="69"/>
      <c r="K53" s="69"/>
      <c r="L53" s="69"/>
    </row>
    <row r="54" spans="1:18" x14ac:dyDescent="0.2">
      <c r="A54" s="71" t="s">
        <v>44</v>
      </c>
      <c r="B54" s="27">
        <v>381978</v>
      </c>
      <c r="C54" s="27">
        <v>13024</v>
      </c>
      <c r="D54" s="28">
        <v>7.8309232480533925E-2</v>
      </c>
      <c r="E54" s="45"/>
      <c r="F54" s="27">
        <v>381978</v>
      </c>
      <c r="G54" s="27">
        <v>13024</v>
      </c>
      <c r="H54" s="28">
        <v>7.8309232480533925E-2</v>
      </c>
      <c r="J54" s="69"/>
      <c r="K54" s="69"/>
      <c r="L54" s="69"/>
    </row>
    <row r="55" spans="1:18" ht="14.25" x14ac:dyDescent="0.2">
      <c r="A55" s="70" t="s">
        <v>45</v>
      </c>
      <c r="B55" s="24">
        <v>563141</v>
      </c>
      <c r="C55" s="24">
        <v>20146</v>
      </c>
      <c r="D55" s="50">
        <v>0.12113158764994138</v>
      </c>
      <c r="F55" s="24">
        <v>563141</v>
      </c>
      <c r="G55" s="24">
        <v>20146</v>
      </c>
      <c r="H55" s="50">
        <v>0.12113158764994138</v>
      </c>
      <c r="J55" s="69"/>
      <c r="K55" s="69"/>
      <c r="L55" s="69"/>
    </row>
    <row r="56" spans="1:18" x14ac:dyDescent="0.2">
      <c r="A56" s="71" t="s">
        <v>46</v>
      </c>
      <c r="B56" s="27">
        <v>1091969</v>
      </c>
      <c r="C56" s="27">
        <v>52901</v>
      </c>
      <c r="D56" s="28">
        <v>0.31807714277124732</v>
      </c>
      <c r="E56" s="45"/>
      <c r="F56" s="27">
        <v>1091969</v>
      </c>
      <c r="G56" s="27">
        <v>52901</v>
      </c>
      <c r="H56" s="28">
        <v>0.31807714277124732</v>
      </c>
      <c r="J56" s="69"/>
      <c r="K56" s="69"/>
      <c r="L56" s="69"/>
    </row>
    <row r="57" spans="1:18" ht="14.25" x14ac:dyDescent="0.2">
      <c r="A57" s="70" t="s">
        <v>47</v>
      </c>
      <c r="B57" s="24">
        <v>657276</v>
      </c>
      <c r="C57" s="24">
        <v>26359</v>
      </c>
      <c r="D57" s="50">
        <v>0.15848841054625259</v>
      </c>
      <c r="F57" s="24">
        <v>657276</v>
      </c>
      <c r="G57" s="24">
        <v>26359</v>
      </c>
      <c r="H57" s="50">
        <v>0.15848841054625259</v>
      </c>
      <c r="J57" s="69"/>
      <c r="K57" s="69"/>
      <c r="L57" s="69"/>
    </row>
    <row r="58" spans="1:18" x14ac:dyDescent="0.2">
      <c r="A58" s="72" t="s">
        <v>48</v>
      </c>
      <c r="B58" s="47">
        <v>153877</v>
      </c>
      <c r="C58" s="47">
        <v>7465</v>
      </c>
      <c r="D58" s="48">
        <v>4.4884706731202838E-2</v>
      </c>
      <c r="E58" s="49"/>
      <c r="F58" s="47">
        <v>153877</v>
      </c>
      <c r="G58" s="47">
        <v>7465</v>
      </c>
      <c r="H58" s="48">
        <v>4.4884706731202838E-2</v>
      </c>
      <c r="J58" s="69"/>
      <c r="K58" s="69"/>
      <c r="L58" s="69"/>
    </row>
    <row r="59" spans="1:18" x14ac:dyDescent="0.2">
      <c r="A59" s="70"/>
      <c r="D59" s="51"/>
    </row>
    <row r="60" spans="1:18" ht="15" x14ac:dyDescent="0.25">
      <c r="A60" s="21" t="s">
        <v>49</v>
      </c>
      <c r="B60" s="22"/>
      <c r="C60" s="22"/>
      <c r="D60" s="23"/>
    </row>
    <row r="61" spans="1:18" s="1" customFormat="1" x14ac:dyDescent="0.2">
      <c r="A61" s="62" t="s">
        <v>37</v>
      </c>
      <c r="B61" s="14">
        <v>4081238</v>
      </c>
      <c r="C61" s="14">
        <v>166315</v>
      </c>
      <c r="D61" s="15">
        <v>1</v>
      </c>
      <c r="E61" s="39"/>
      <c r="F61" s="14">
        <v>4081238</v>
      </c>
      <c r="G61" s="14">
        <v>166315</v>
      </c>
      <c r="H61" s="15">
        <v>1</v>
      </c>
    </row>
    <row r="62" spans="1:18" x14ac:dyDescent="0.2">
      <c r="A62" s="70" t="s">
        <v>50</v>
      </c>
      <c r="B62" s="24">
        <v>3822881</v>
      </c>
      <c r="C62" s="24">
        <v>152362</v>
      </c>
      <c r="D62" s="50">
        <v>0.91610498151098818</v>
      </c>
      <c r="F62" s="24">
        <v>3822881</v>
      </c>
      <c r="G62" s="24">
        <v>152362</v>
      </c>
      <c r="H62" s="50">
        <v>0.91610498151098818</v>
      </c>
      <c r="J62" s="1"/>
      <c r="K62" s="1"/>
      <c r="L62" s="1"/>
      <c r="M62" s="1"/>
    </row>
    <row r="63" spans="1:18" x14ac:dyDescent="0.2">
      <c r="A63" s="73" t="s">
        <v>51</v>
      </c>
      <c r="B63" s="27">
        <v>3290441</v>
      </c>
      <c r="C63" s="27">
        <v>125398</v>
      </c>
      <c r="D63" s="28">
        <v>0.75397889546944052</v>
      </c>
      <c r="E63" s="45"/>
      <c r="F63" s="27">
        <v>3290441</v>
      </c>
      <c r="G63" s="27">
        <v>125398</v>
      </c>
      <c r="H63" s="28">
        <v>0.75397889546944052</v>
      </c>
      <c r="J63" s="87"/>
      <c r="K63" s="87"/>
      <c r="L63" s="87"/>
      <c r="M63" s="87"/>
      <c r="N63" s="87"/>
      <c r="O63" s="87"/>
      <c r="P63" s="87"/>
      <c r="Q63" s="87"/>
      <c r="R63" s="87"/>
    </row>
    <row r="64" spans="1:18" x14ac:dyDescent="0.2">
      <c r="A64" s="74" t="s">
        <v>52</v>
      </c>
      <c r="B64" s="24">
        <v>532440</v>
      </c>
      <c r="C64" s="24">
        <v>26964</v>
      </c>
      <c r="D64" s="50">
        <v>0.16212608604154766</v>
      </c>
      <c r="F64" s="24">
        <v>532440</v>
      </c>
      <c r="G64" s="24">
        <v>26964</v>
      </c>
      <c r="H64" s="50">
        <v>0.16212608604154766</v>
      </c>
      <c r="J64" s="1"/>
      <c r="K64" s="1"/>
      <c r="L64" s="1"/>
      <c r="M64" s="1"/>
    </row>
    <row r="65" spans="1:13" x14ac:dyDescent="0.2">
      <c r="A65" s="75" t="s">
        <v>53</v>
      </c>
      <c r="B65" s="27">
        <v>61641</v>
      </c>
      <c r="C65" s="27">
        <v>2803</v>
      </c>
      <c r="D65" s="28">
        <v>1.6853561013738989E-2</v>
      </c>
      <c r="E65" s="45"/>
      <c r="F65" s="27">
        <v>61641</v>
      </c>
      <c r="G65" s="27">
        <v>2803</v>
      </c>
      <c r="H65" s="28">
        <v>1.6853561013738989E-2</v>
      </c>
      <c r="J65" s="1"/>
      <c r="K65" s="1"/>
      <c r="L65" s="1"/>
      <c r="M65" s="1"/>
    </row>
    <row r="66" spans="1:13" x14ac:dyDescent="0.2">
      <c r="A66" s="76" t="s">
        <v>54</v>
      </c>
      <c r="B66" s="24">
        <v>92061</v>
      </c>
      <c r="C66" s="24">
        <v>5537</v>
      </c>
      <c r="D66" s="50">
        <v>3.329224664041127E-2</v>
      </c>
      <c r="F66" s="24">
        <v>92061</v>
      </c>
      <c r="G66" s="24">
        <v>5537</v>
      </c>
      <c r="H66" s="50">
        <v>3.329224664041127E-2</v>
      </c>
      <c r="J66" s="1"/>
      <c r="K66" s="1"/>
      <c r="L66" s="1"/>
      <c r="M66" s="1"/>
    </row>
    <row r="67" spans="1:13" x14ac:dyDescent="0.2">
      <c r="A67" s="75" t="s">
        <v>55</v>
      </c>
      <c r="B67" s="27">
        <v>378738</v>
      </c>
      <c r="C67" s="27">
        <v>18624</v>
      </c>
      <c r="D67" s="28">
        <v>0.11198027838739741</v>
      </c>
      <c r="E67" s="45"/>
      <c r="F67" s="27">
        <v>378738</v>
      </c>
      <c r="G67" s="27">
        <v>18624</v>
      </c>
      <c r="H67" s="28">
        <v>0.11198027838739741</v>
      </c>
      <c r="J67" s="1"/>
      <c r="K67" s="1"/>
      <c r="L67" s="1"/>
      <c r="M67" s="1"/>
    </row>
    <row r="68" spans="1:13" x14ac:dyDescent="0.2">
      <c r="A68" s="77" t="s">
        <v>56</v>
      </c>
      <c r="B68" s="57">
        <v>258357</v>
      </c>
      <c r="C68" s="57">
        <v>13953</v>
      </c>
      <c r="D68" s="58">
        <v>8.3895018489011819E-2</v>
      </c>
      <c r="E68" s="59"/>
      <c r="F68" s="57">
        <v>258357</v>
      </c>
      <c r="G68" s="57">
        <v>13953</v>
      </c>
      <c r="H68" s="58">
        <v>8.3895018489011819E-2</v>
      </c>
      <c r="J68" s="1"/>
      <c r="K68" s="1"/>
      <c r="L68" s="1"/>
      <c r="M68" s="1"/>
    </row>
    <row r="69" spans="1:13" x14ac:dyDescent="0.2">
      <c r="A69" s="30"/>
      <c r="D69" s="31"/>
      <c r="H69" s="31"/>
    </row>
    <row r="70" spans="1:13" ht="15" x14ac:dyDescent="0.25">
      <c r="A70" s="21" t="s">
        <v>57</v>
      </c>
      <c r="D70" s="31"/>
      <c r="H70" s="31"/>
    </row>
    <row r="71" spans="1:13" s="1" customFormat="1" x14ac:dyDescent="0.2">
      <c r="A71" s="78" t="s">
        <v>58</v>
      </c>
      <c r="B71" s="14">
        <v>3978136</v>
      </c>
      <c r="C71" s="14">
        <v>154753</v>
      </c>
      <c r="D71" s="15">
        <v>1</v>
      </c>
      <c r="E71" s="39"/>
      <c r="F71" s="14">
        <v>3978136</v>
      </c>
      <c r="G71" s="14">
        <v>154753</v>
      </c>
      <c r="H71" s="15">
        <v>1</v>
      </c>
    </row>
    <row r="72" spans="1:13" s="1" customFormat="1" x14ac:dyDescent="0.2">
      <c r="A72" s="26" t="s">
        <v>59</v>
      </c>
      <c r="B72" s="24">
        <v>1056754</v>
      </c>
      <c r="C72" s="24">
        <v>39804</v>
      </c>
      <c r="D72" s="50">
        <v>0.25720987638365655</v>
      </c>
      <c r="E72" s="32"/>
      <c r="F72" s="24">
        <v>1056754</v>
      </c>
      <c r="G72" s="24">
        <v>39804</v>
      </c>
      <c r="H72" s="50">
        <v>0.25720987638365655</v>
      </c>
    </row>
    <row r="73" spans="1:13" s="1" customFormat="1" x14ac:dyDescent="0.2">
      <c r="A73" s="29" t="s">
        <v>60</v>
      </c>
      <c r="B73" s="27">
        <v>3292</v>
      </c>
      <c r="C73" s="27">
        <v>66</v>
      </c>
      <c r="D73" s="28">
        <v>4.2648607781432346E-4</v>
      </c>
      <c r="E73" s="32"/>
      <c r="F73" s="27">
        <v>3292</v>
      </c>
      <c r="G73" s="27">
        <v>66</v>
      </c>
      <c r="H73" s="28">
        <v>4.2648607781432346E-4</v>
      </c>
    </row>
    <row r="74" spans="1:13" s="1" customFormat="1" x14ac:dyDescent="0.2">
      <c r="A74" s="26" t="s">
        <v>61</v>
      </c>
      <c r="B74" s="24">
        <v>402629</v>
      </c>
      <c r="C74" s="24">
        <v>21778</v>
      </c>
      <c r="D74" s="50">
        <v>0.14072748185818693</v>
      </c>
      <c r="E74" s="32"/>
      <c r="F74" s="24">
        <v>402629</v>
      </c>
      <c r="G74" s="24">
        <v>21778</v>
      </c>
      <c r="H74" s="50">
        <v>0.14072748185818693</v>
      </c>
    </row>
    <row r="75" spans="1:13" s="1" customFormat="1" x14ac:dyDescent="0.2">
      <c r="A75" s="29" t="s">
        <v>62</v>
      </c>
      <c r="B75" s="27">
        <v>7940</v>
      </c>
      <c r="C75" s="27">
        <v>641</v>
      </c>
      <c r="D75" s="28">
        <v>4.1420844830148684E-3</v>
      </c>
      <c r="E75" s="32"/>
      <c r="F75" s="27">
        <v>7940</v>
      </c>
      <c r="G75" s="27">
        <v>641</v>
      </c>
      <c r="H75" s="28">
        <v>4.1420844830148684E-3</v>
      </c>
    </row>
    <row r="76" spans="1:13" s="1" customFormat="1" x14ac:dyDescent="0.2">
      <c r="A76" s="26" t="s">
        <v>63</v>
      </c>
      <c r="B76" s="24">
        <v>1748917</v>
      </c>
      <c r="C76" s="24">
        <v>59322</v>
      </c>
      <c r="D76" s="50">
        <v>0.38333344103183786</v>
      </c>
      <c r="E76" s="32"/>
      <c r="F76" s="24">
        <v>1748917</v>
      </c>
      <c r="G76" s="24">
        <v>59322</v>
      </c>
      <c r="H76" s="50">
        <v>0.38333344103183786</v>
      </c>
    </row>
    <row r="77" spans="1:13" s="1" customFormat="1" x14ac:dyDescent="0.2">
      <c r="A77" s="29" t="s">
        <v>64</v>
      </c>
      <c r="B77" s="27">
        <v>57182</v>
      </c>
      <c r="C77" s="27">
        <v>2168</v>
      </c>
      <c r="D77" s="28">
        <v>1.4009421465173534E-2</v>
      </c>
      <c r="E77" s="32"/>
      <c r="F77" s="27">
        <v>57182</v>
      </c>
      <c r="G77" s="27">
        <v>2168</v>
      </c>
      <c r="H77" s="28">
        <v>1.4009421465173534E-2</v>
      </c>
    </row>
    <row r="78" spans="1:13" s="1" customFormat="1" x14ac:dyDescent="0.2">
      <c r="A78" s="26" t="s">
        <v>65</v>
      </c>
      <c r="B78" s="24">
        <v>41515</v>
      </c>
      <c r="C78" s="24">
        <v>2541</v>
      </c>
      <c r="D78" s="50">
        <v>1.6419713995851452E-2</v>
      </c>
      <c r="E78" s="32"/>
      <c r="F78" s="24">
        <v>41515</v>
      </c>
      <c r="G78" s="24">
        <v>2541</v>
      </c>
      <c r="H78" s="50">
        <v>1.6419713995851452E-2</v>
      </c>
    </row>
    <row r="79" spans="1:13" s="1" customFormat="1" x14ac:dyDescent="0.2">
      <c r="A79" s="29" t="s">
        <v>66</v>
      </c>
      <c r="B79" s="27">
        <v>12917</v>
      </c>
      <c r="C79" s="27">
        <v>426</v>
      </c>
      <c r="D79" s="28">
        <v>2.7527737749833605E-3</v>
      </c>
      <c r="E79" s="32"/>
      <c r="F79" s="27">
        <v>12917</v>
      </c>
      <c r="G79" s="27">
        <v>426</v>
      </c>
      <c r="H79" s="28">
        <v>2.7527737749833605E-3</v>
      </c>
    </row>
    <row r="80" spans="1:13" x14ac:dyDescent="0.2">
      <c r="A80" s="26" t="s">
        <v>67</v>
      </c>
      <c r="B80" s="24">
        <v>50179</v>
      </c>
      <c r="C80" s="24">
        <v>1381</v>
      </c>
      <c r="D80" s="50">
        <v>8.9238980827512221E-3</v>
      </c>
      <c r="F80" s="24">
        <v>50179</v>
      </c>
      <c r="G80" s="24">
        <v>1381</v>
      </c>
      <c r="H80" s="50">
        <v>8.9238980827512221E-3</v>
      </c>
    </row>
    <row r="81" spans="1:8" x14ac:dyDescent="0.2">
      <c r="A81" s="29" t="s">
        <v>68</v>
      </c>
      <c r="B81" s="27">
        <v>396402</v>
      </c>
      <c r="C81" s="27">
        <v>15732</v>
      </c>
      <c r="D81" s="28">
        <v>0.10165877236628691</v>
      </c>
      <c r="F81" s="27">
        <v>396402</v>
      </c>
      <c r="G81" s="27">
        <v>15732</v>
      </c>
      <c r="H81" s="28">
        <v>0.10165877236628691</v>
      </c>
    </row>
    <row r="82" spans="1:8" x14ac:dyDescent="0.2">
      <c r="A82" s="26" t="s">
        <v>69</v>
      </c>
      <c r="B82" s="24">
        <v>23718</v>
      </c>
      <c r="C82" s="24">
        <v>1835</v>
      </c>
      <c r="D82" s="50">
        <v>1.1857605345292175E-2</v>
      </c>
      <c r="F82" s="24">
        <v>23718</v>
      </c>
      <c r="G82" s="24">
        <v>1835</v>
      </c>
      <c r="H82" s="50">
        <v>1.1857605345292175E-2</v>
      </c>
    </row>
    <row r="83" spans="1:8" x14ac:dyDescent="0.2">
      <c r="A83" s="61" t="s">
        <v>70</v>
      </c>
      <c r="B83" s="47">
        <v>176691</v>
      </c>
      <c r="C83" s="47">
        <v>9059</v>
      </c>
      <c r="D83" s="48">
        <v>5.853844513515085E-2</v>
      </c>
      <c r="E83" s="59"/>
      <c r="F83" s="47">
        <v>176691</v>
      </c>
      <c r="G83" s="47">
        <v>9059</v>
      </c>
      <c r="H83" s="48">
        <v>5.853844513515085E-2</v>
      </c>
    </row>
    <row r="84" spans="1:8" x14ac:dyDescent="0.2">
      <c r="A84" s="30"/>
      <c r="D84" s="51"/>
      <c r="H84" s="51"/>
    </row>
    <row r="85" spans="1:8" ht="17.25" x14ac:dyDescent="0.25">
      <c r="A85" s="21" t="s">
        <v>71</v>
      </c>
      <c r="B85" s="22"/>
      <c r="C85" s="22"/>
      <c r="D85" s="23"/>
    </row>
    <row r="86" spans="1:8" s="1" customFormat="1" x14ac:dyDescent="0.2">
      <c r="A86" s="25" t="s">
        <v>5</v>
      </c>
      <c r="B86" s="14">
        <v>8418843</v>
      </c>
      <c r="C86" s="14">
        <v>945546</v>
      </c>
      <c r="D86" s="15">
        <v>1</v>
      </c>
      <c r="E86" s="39"/>
      <c r="F86" s="14">
        <v>8354519</v>
      </c>
      <c r="G86" s="14">
        <v>897690</v>
      </c>
      <c r="H86" s="15">
        <v>1</v>
      </c>
    </row>
    <row r="87" spans="1:8" x14ac:dyDescent="0.2">
      <c r="A87" s="26" t="s">
        <v>72</v>
      </c>
      <c r="B87" s="24">
        <v>7778836</v>
      </c>
      <c r="C87" s="24">
        <v>914715</v>
      </c>
      <c r="D87" s="50">
        <v>0.96739344251892556</v>
      </c>
      <c r="F87" s="24">
        <v>7721731</v>
      </c>
      <c r="G87" s="24">
        <v>868236</v>
      </c>
      <c r="H87" s="50">
        <v>0.96718911873809443</v>
      </c>
    </row>
    <row r="88" spans="1:8" x14ac:dyDescent="0.2">
      <c r="A88" s="67" t="s">
        <v>73</v>
      </c>
      <c r="B88" s="27">
        <v>4856279</v>
      </c>
      <c r="C88" s="27">
        <v>336021</v>
      </c>
      <c r="D88" s="28">
        <v>0.35537245147248259</v>
      </c>
      <c r="E88" s="45"/>
      <c r="F88" s="27">
        <v>4848438</v>
      </c>
      <c r="G88" s="27">
        <v>331225</v>
      </c>
      <c r="H88" s="28">
        <v>0.36897481313148189</v>
      </c>
    </row>
    <row r="89" spans="1:8" x14ac:dyDescent="0.2">
      <c r="A89" s="66" t="s">
        <v>74</v>
      </c>
      <c r="B89" s="24">
        <v>3664269</v>
      </c>
      <c r="C89" s="24">
        <v>776128</v>
      </c>
      <c r="D89" s="50">
        <v>0.8208252163300358</v>
      </c>
      <c r="F89" s="24">
        <v>3610042</v>
      </c>
      <c r="G89" s="24">
        <v>730247</v>
      </c>
      <c r="H89" s="50">
        <v>0.81347347079726851</v>
      </c>
    </row>
    <row r="90" spans="1:8" x14ac:dyDescent="0.2">
      <c r="A90" s="61" t="s">
        <v>75</v>
      </c>
      <c r="B90" s="47">
        <v>640007</v>
      </c>
      <c r="C90" s="47">
        <v>30831</v>
      </c>
      <c r="D90" s="48">
        <v>3.2606557481074425E-2</v>
      </c>
      <c r="E90" s="49"/>
      <c r="F90" s="47">
        <v>632788</v>
      </c>
      <c r="G90" s="47">
        <v>29454</v>
      </c>
      <c r="H90" s="48">
        <v>3.281088126190556E-2</v>
      </c>
    </row>
    <row r="91" spans="1:8" x14ac:dyDescent="0.2">
      <c r="D91" s="51"/>
    </row>
    <row r="92" spans="1:8" ht="15" x14ac:dyDescent="0.25">
      <c r="A92" s="21" t="s">
        <v>76</v>
      </c>
      <c r="B92" s="22"/>
      <c r="C92" s="22"/>
      <c r="D92" s="23"/>
    </row>
    <row r="93" spans="1:8" x14ac:dyDescent="0.2">
      <c r="A93" s="79" t="s">
        <v>77</v>
      </c>
      <c r="B93" s="27">
        <v>8277222</v>
      </c>
      <c r="C93" s="27">
        <v>892403</v>
      </c>
      <c r="D93" s="28">
        <v>1</v>
      </c>
      <c r="E93" s="45"/>
      <c r="F93" s="27">
        <v>8275018</v>
      </c>
      <c r="G93" s="27">
        <v>892222</v>
      </c>
      <c r="H93" s="28">
        <v>1</v>
      </c>
    </row>
    <row r="94" spans="1:8" s="1" customFormat="1" x14ac:dyDescent="0.2">
      <c r="A94" s="33" t="s">
        <v>78</v>
      </c>
      <c r="B94" s="34">
        <v>1477776</v>
      </c>
      <c r="C94" s="34">
        <v>265112</v>
      </c>
      <c r="D94" s="80">
        <v>0.29707654501385583</v>
      </c>
      <c r="E94" s="36"/>
      <c r="F94" s="34">
        <v>1477658</v>
      </c>
      <c r="G94" s="34">
        <v>265051</v>
      </c>
      <c r="H94" s="80">
        <v>0.29706844260733317</v>
      </c>
    </row>
    <row r="95" spans="1:8" x14ac:dyDescent="0.2">
      <c r="A95" s="37"/>
      <c r="B95" s="2"/>
      <c r="C95" s="2"/>
      <c r="D95" s="81"/>
      <c r="E95" s="4"/>
      <c r="F95" s="2"/>
      <c r="H95" s="51"/>
    </row>
    <row r="97" spans="1:8" ht="15.75" customHeight="1" x14ac:dyDescent="0.2">
      <c r="A97" s="238" t="s">
        <v>79</v>
      </c>
      <c r="B97" s="235"/>
      <c r="C97" s="235"/>
      <c r="D97" s="235"/>
      <c r="E97" s="82"/>
      <c r="F97" s="83"/>
      <c r="G97" s="83"/>
      <c r="H97" s="82"/>
    </row>
    <row r="98" spans="1:8" ht="15.75" customHeight="1" x14ac:dyDescent="0.2">
      <c r="A98" s="235" t="s">
        <v>80</v>
      </c>
      <c r="B98" s="235"/>
      <c r="C98" s="235"/>
      <c r="D98" s="235"/>
      <c r="E98" s="82"/>
      <c r="F98" s="83"/>
      <c r="G98" s="83"/>
      <c r="H98" s="82"/>
    </row>
    <row r="99" spans="1:8" ht="15.75" customHeight="1" x14ac:dyDescent="0.2">
      <c r="A99" s="238" t="s">
        <v>81</v>
      </c>
      <c r="B99" s="235"/>
      <c r="C99" s="235"/>
      <c r="D99" s="235"/>
      <c r="E99" s="82"/>
      <c r="F99" s="83"/>
      <c r="G99" s="83"/>
      <c r="H99" s="82"/>
    </row>
    <row r="100" spans="1:8" ht="15.75" customHeight="1" x14ac:dyDescent="0.2">
      <c r="A100" s="235" t="s">
        <v>82</v>
      </c>
      <c r="B100" s="235"/>
      <c r="C100" s="235"/>
      <c r="D100" s="235"/>
      <c r="E100" s="235"/>
      <c r="F100" s="235"/>
      <c r="G100" s="235"/>
      <c r="H100" s="235"/>
    </row>
    <row r="101" spans="1:8" ht="12.75" customHeight="1" x14ac:dyDescent="0.2">
      <c r="A101" s="84"/>
      <c r="B101" s="83"/>
      <c r="C101" s="83"/>
      <c r="D101" s="82"/>
      <c r="E101" s="82"/>
      <c r="F101" s="83"/>
      <c r="G101" s="83"/>
      <c r="H101" s="82"/>
    </row>
    <row r="102" spans="1:8" ht="12.75" customHeight="1" x14ac:dyDescent="0.2">
      <c r="A102" s="84"/>
      <c r="B102" s="83"/>
      <c r="C102" s="83"/>
      <c r="D102" s="82"/>
      <c r="E102" s="82"/>
      <c r="F102" s="83"/>
      <c r="G102" s="83"/>
      <c r="H102" s="82"/>
    </row>
    <row r="103" spans="1:8" ht="12.75" customHeight="1" x14ac:dyDescent="0.2">
      <c r="A103" s="84"/>
      <c r="B103" s="83"/>
      <c r="C103" s="83"/>
      <c r="D103" s="82"/>
      <c r="E103" s="82"/>
      <c r="F103" s="83"/>
      <c r="G103" s="83"/>
      <c r="H103" s="82"/>
    </row>
    <row r="104" spans="1:8" ht="12.75" customHeight="1" x14ac:dyDescent="0.2">
      <c r="A104" s="84"/>
      <c r="B104" s="83"/>
      <c r="C104" s="83"/>
      <c r="D104" s="82"/>
      <c r="E104" s="82"/>
      <c r="F104" s="83"/>
      <c r="G104" s="83"/>
      <c r="H104" s="82"/>
    </row>
    <row r="105" spans="1:8" x14ac:dyDescent="0.2">
      <c r="A105" s="85" t="s">
        <v>83</v>
      </c>
      <c r="D105" s="86"/>
      <c r="H105" s="86"/>
    </row>
    <row r="106" spans="1:8" x14ac:dyDescent="0.2">
      <c r="A106" s="85" t="s">
        <v>84</v>
      </c>
      <c r="D106" s="86"/>
      <c r="H106" s="86"/>
    </row>
  </sheetData>
  <mergeCells count="7">
    <mergeCell ref="A100:H100"/>
    <mergeCell ref="F3:H3"/>
    <mergeCell ref="C4:D4"/>
    <mergeCell ref="G4:H4"/>
    <mergeCell ref="A97:D97"/>
    <mergeCell ref="A98:D98"/>
    <mergeCell ref="A99:D9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75EB1-A003-421E-B138-E4B2DB4039FB}">
  <dimension ref="A1:H131"/>
  <sheetViews>
    <sheetView showGridLines="0" workbookViewId="0">
      <pane ySplit="6" topLeftCell="A7" activePane="bottomLeft" state="frozen"/>
      <selection activeCell="B5" sqref="B5"/>
      <selection pane="bottomLeft"/>
    </sheetView>
  </sheetViews>
  <sheetFormatPr defaultRowHeight="12.75" x14ac:dyDescent="0.2"/>
  <cols>
    <col min="1" max="1" width="44" customWidth="1"/>
    <col min="2" max="3" width="10" customWidth="1"/>
    <col min="4" max="4" width="1.7109375" customWidth="1"/>
    <col min="5" max="6" width="10" customWidth="1"/>
  </cols>
  <sheetData>
    <row r="1" spans="1:8" s="1" customFormat="1" ht="14.25" x14ac:dyDescent="0.2">
      <c r="A1" s="37" t="s">
        <v>85</v>
      </c>
      <c r="B1" s="2"/>
      <c r="C1" s="81"/>
      <c r="E1" s="87"/>
      <c r="F1" s="81"/>
    </row>
    <row r="2" spans="1:8" s="1" customFormat="1" x14ac:dyDescent="0.2">
      <c r="A2" s="37" t="s">
        <v>1</v>
      </c>
      <c r="B2" s="2"/>
      <c r="C2" s="81"/>
      <c r="E2" s="87"/>
      <c r="F2" s="81"/>
    </row>
    <row r="3" spans="1:8" s="1" customFormat="1" x14ac:dyDescent="0.2">
      <c r="A3" s="37"/>
      <c r="B3" s="2"/>
      <c r="C3" s="81"/>
      <c r="E3" s="87"/>
      <c r="F3" s="81"/>
    </row>
    <row r="4" spans="1:8" s="1" customFormat="1" x14ac:dyDescent="0.2">
      <c r="A4" s="88"/>
      <c r="B4" s="87"/>
      <c r="C4" s="89"/>
      <c r="E4" s="87"/>
      <c r="F4" s="89"/>
    </row>
    <row r="5" spans="1:8" ht="36.75" customHeight="1" x14ac:dyDescent="0.2">
      <c r="A5" s="68"/>
      <c r="B5" s="236" t="s">
        <v>5</v>
      </c>
      <c r="C5" s="237"/>
      <c r="E5" s="236" t="s">
        <v>86</v>
      </c>
      <c r="F5" s="237"/>
    </row>
    <row r="6" spans="1:8" ht="13.5" customHeight="1" thickBot="1" x14ac:dyDescent="0.25">
      <c r="A6" s="68"/>
      <c r="B6" s="90" t="s">
        <v>5</v>
      </c>
      <c r="C6" s="91" t="s">
        <v>6</v>
      </c>
      <c r="E6" s="90" t="s">
        <v>5</v>
      </c>
      <c r="F6" s="91" t="s">
        <v>6</v>
      </c>
    </row>
    <row r="7" spans="1:8" ht="15" x14ac:dyDescent="0.25">
      <c r="A7" s="21" t="s">
        <v>87</v>
      </c>
      <c r="B7" s="22"/>
      <c r="C7" s="22"/>
      <c r="D7" s="23"/>
      <c r="E7" s="32"/>
      <c r="F7" s="24"/>
      <c r="G7" s="24"/>
      <c r="H7" s="38"/>
    </row>
    <row r="8" spans="1:8" s="1" customFormat="1" x14ac:dyDescent="0.2">
      <c r="A8" s="92" t="s">
        <v>88</v>
      </c>
      <c r="B8" s="93">
        <v>945546</v>
      </c>
      <c r="C8" s="94">
        <v>1</v>
      </c>
      <c r="D8" s="92"/>
      <c r="E8" s="93">
        <v>897690</v>
      </c>
      <c r="F8" s="94">
        <v>1</v>
      </c>
    </row>
    <row r="9" spans="1:8" x14ac:dyDescent="0.2">
      <c r="A9" s="68" t="s">
        <v>89</v>
      </c>
      <c r="B9" s="24">
        <v>357376</v>
      </c>
      <c r="C9" s="50">
        <v>0.3779572860548297</v>
      </c>
      <c r="E9" s="24">
        <v>327600</v>
      </c>
      <c r="F9" s="50">
        <v>0.36493667078835679</v>
      </c>
      <c r="H9" s="69"/>
    </row>
    <row r="10" spans="1:8" x14ac:dyDescent="0.2">
      <c r="A10" s="95" t="s">
        <v>90</v>
      </c>
      <c r="B10" s="53">
        <v>584631</v>
      </c>
      <c r="C10" s="54">
        <v>0.61829990291323744</v>
      </c>
      <c r="D10" s="96"/>
      <c r="E10" s="53">
        <v>545267</v>
      </c>
      <c r="F10" s="54">
        <v>0.60741124441622385</v>
      </c>
    </row>
    <row r="11" spans="1:8" x14ac:dyDescent="0.2">
      <c r="A11" s="68" t="s">
        <v>91</v>
      </c>
      <c r="B11" s="24">
        <v>417203</v>
      </c>
      <c r="C11" s="50">
        <v>0.44122972335560617</v>
      </c>
      <c r="E11" s="24">
        <v>376642</v>
      </c>
      <c r="F11" s="50">
        <v>0.41956800231705821</v>
      </c>
    </row>
    <row r="12" spans="1:8" x14ac:dyDescent="0.2">
      <c r="A12" s="95" t="s">
        <v>92</v>
      </c>
      <c r="B12" s="53">
        <v>269901</v>
      </c>
      <c r="C12" s="54">
        <v>0.28544460026270535</v>
      </c>
      <c r="D12" s="96"/>
      <c r="E12" s="53">
        <v>234850</v>
      </c>
      <c r="F12" s="54">
        <v>0.26161592531943101</v>
      </c>
    </row>
    <row r="13" spans="1:8" x14ac:dyDescent="0.2">
      <c r="A13" s="68" t="s">
        <v>93</v>
      </c>
      <c r="B13" s="24">
        <v>324348</v>
      </c>
      <c r="C13" s="50">
        <v>0.34302720333013942</v>
      </c>
      <c r="E13" s="24">
        <v>314657</v>
      </c>
      <c r="F13" s="50">
        <v>0.35051855317537234</v>
      </c>
    </row>
    <row r="14" spans="1:8" x14ac:dyDescent="0.2">
      <c r="A14" s="95" t="s">
        <v>94</v>
      </c>
      <c r="B14" s="53">
        <v>198300</v>
      </c>
      <c r="C14" s="54">
        <v>0.20972009822895982</v>
      </c>
      <c r="D14" s="96"/>
      <c r="E14" s="53">
        <v>191551</v>
      </c>
      <c r="F14" s="54">
        <v>0.2133821252325413</v>
      </c>
    </row>
    <row r="15" spans="1:8" x14ac:dyDescent="0.2">
      <c r="A15" s="97" t="s">
        <v>95</v>
      </c>
      <c r="B15" s="57">
        <v>178553</v>
      </c>
      <c r="C15" s="58">
        <v>0.18883586837657818</v>
      </c>
      <c r="D15" s="98"/>
      <c r="E15" s="57">
        <v>173113</v>
      </c>
      <c r="F15" s="58">
        <v>0.19284274081252994</v>
      </c>
    </row>
    <row r="17" spans="1:8" ht="15" x14ac:dyDescent="0.25">
      <c r="A17" s="239" t="s">
        <v>96</v>
      </c>
      <c r="B17" s="239"/>
      <c r="C17" s="239"/>
      <c r="D17" s="239"/>
      <c r="E17" s="239"/>
      <c r="F17" s="239"/>
      <c r="G17" s="24"/>
      <c r="H17" s="38"/>
    </row>
    <row r="18" spans="1:8" ht="15" x14ac:dyDescent="0.25">
      <c r="A18" s="21" t="s">
        <v>89</v>
      </c>
    </row>
    <row r="19" spans="1:8" x14ac:dyDescent="0.2">
      <c r="A19" s="92" t="s">
        <v>88</v>
      </c>
      <c r="B19" s="93">
        <v>357376</v>
      </c>
      <c r="C19" s="94">
        <v>1</v>
      </c>
      <c r="D19" s="92"/>
      <c r="E19" s="93">
        <v>327600</v>
      </c>
      <c r="F19" s="94">
        <v>1</v>
      </c>
    </row>
    <row r="20" spans="1:8" x14ac:dyDescent="0.2">
      <c r="A20" s="68" t="s">
        <v>13</v>
      </c>
      <c r="B20" s="24">
        <v>40342</v>
      </c>
      <c r="C20" s="50">
        <v>0.11288390938395415</v>
      </c>
      <c r="E20" s="24">
        <v>39657</v>
      </c>
      <c r="F20" s="50">
        <v>0.12105311355311356</v>
      </c>
    </row>
    <row r="21" spans="1:8" x14ac:dyDescent="0.2">
      <c r="A21" s="95" t="s">
        <v>97</v>
      </c>
      <c r="B21" s="53">
        <v>55620</v>
      </c>
      <c r="C21" s="54">
        <v>0.15563440186246419</v>
      </c>
      <c r="E21" s="53">
        <v>54212</v>
      </c>
      <c r="F21" s="54">
        <v>0.16548229548229548</v>
      </c>
    </row>
    <row r="22" spans="1:8" x14ac:dyDescent="0.2">
      <c r="A22" s="68" t="s">
        <v>98</v>
      </c>
      <c r="B22" s="24">
        <v>121262</v>
      </c>
      <c r="C22" s="50">
        <v>0.33931209706303728</v>
      </c>
      <c r="E22" s="24">
        <v>115019</v>
      </c>
      <c r="F22" s="50">
        <v>0.35109584859584858</v>
      </c>
    </row>
    <row r="23" spans="1:8" x14ac:dyDescent="0.2">
      <c r="A23" s="99" t="s">
        <v>18</v>
      </c>
      <c r="B23" s="100">
        <v>140152</v>
      </c>
      <c r="C23" s="101">
        <v>0.39216959169054444</v>
      </c>
      <c r="D23" s="98"/>
      <c r="E23" s="100">
        <v>118712</v>
      </c>
      <c r="F23" s="101">
        <v>0.36236874236874239</v>
      </c>
    </row>
    <row r="25" spans="1:8" ht="15" x14ac:dyDescent="0.25">
      <c r="A25" s="21" t="s">
        <v>90</v>
      </c>
    </row>
    <row r="26" spans="1:8" x14ac:dyDescent="0.2">
      <c r="A26" s="92" t="s">
        <v>88</v>
      </c>
      <c r="B26" s="93">
        <v>584631</v>
      </c>
      <c r="C26" s="94">
        <v>1</v>
      </c>
      <c r="D26" s="92"/>
      <c r="E26" s="93">
        <v>545267</v>
      </c>
      <c r="F26" s="94">
        <v>1</v>
      </c>
    </row>
    <row r="27" spans="1:8" x14ac:dyDescent="0.2">
      <c r="A27" s="68" t="s">
        <v>13</v>
      </c>
      <c r="B27" s="24">
        <v>9229</v>
      </c>
      <c r="C27" s="50">
        <v>1.5786025715365762E-2</v>
      </c>
      <c r="E27" s="24">
        <v>9155</v>
      </c>
      <c r="F27" s="50">
        <v>1.6789939607568402E-2</v>
      </c>
    </row>
    <row r="28" spans="1:8" x14ac:dyDescent="0.2">
      <c r="A28" s="95" t="s">
        <v>97</v>
      </c>
      <c r="B28" s="53">
        <v>23270</v>
      </c>
      <c r="C28" s="54">
        <v>3.9802884212434851E-2</v>
      </c>
      <c r="E28" s="53">
        <v>22766</v>
      </c>
      <c r="F28" s="54">
        <v>4.175202240370314E-2</v>
      </c>
    </row>
    <row r="29" spans="1:8" x14ac:dyDescent="0.2">
      <c r="A29" s="68" t="s">
        <v>98</v>
      </c>
      <c r="B29" s="24">
        <v>209283</v>
      </c>
      <c r="C29" s="50">
        <v>0.35797451725960477</v>
      </c>
      <c r="E29" s="24">
        <v>201911</v>
      </c>
      <c r="F29" s="50">
        <v>0.37029748728604517</v>
      </c>
    </row>
    <row r="30" spans="1:8" x14ac:dyDescent="0.2">
      <c r="A30" s="99" t="s">
        <v>18</v>
      </c>
      <c r="B30" s="100">
        <v>342849</v>
      </c>
      <c r="C30" s="101">
        <v>0.58643657281259465</v>
      </c>
      <c r="D30" s="98"/>
      <c r="E30" s="100">
        <v>311435</v>
      </c>
      <c r="F30" s="101">
        <v>0.57116055070268323</v>
      </c>
    </row>
    <row r="32" spans="1:8" ht="15" x14ac:dyDescent="0.25">
      <c r="A32" s="21" t="s">
        <v>91</v>
      </c>
    </row>
    <row r="33" spans="1:6" x14ac:dyDescent="0.2">
      <c r="A33" s="92" t="s">
        <v>88</v>
      </c>
      <c r="B33" s="93">
        <v>417203</v>
      </c>
      <c r="C33" s="94">
        <v>1</v>
      </c>
      <c r="D33" s="92"/>
      <c r="E33" s="93">
        <v>376642</v>
      </c>
      <c r="F33" s="94">
        <v>1</v>
      </c>
    </row>
    <row r="34" spans="1:6" x14ac:dyDescent="0.2">
      <c r="A34" s="68" t="s">
        <v>13</v>
      </c>
      <c r="B34" s="24">
        <v>5231</v>
      </c>
      <c r="C34" s="50">
        <v>1.253826075076162E-2</v>
      </c>
      <c r="E34" s="24">
        <v>5067</v>
      </c>
      <c r="F34" s="50">
        <v>1.3453093388416586E-2</v>
      </c>
    </row>
    <row r="35" spans="1:6" x14ac:dyDescent="0.2">
      <c r="A35" s="95" t="s">
        <v>97</v>
      </c>
      <c r="B35" s="53">
        <v>34906</v>
      </c>
      <c r="C35" s="54">
        <v>8.3666704218330168E-2</v>
      </c>
      <c r="E35" s="53">
        <v>33725</v>
      </c>
      <c r="F35" s="54">
        <v>8.9541261994148288E-2</v>
      </c>
    </row>
    <row r="36" spans="1:6" x14ac:dyDescent="0.2">
      <c r="A36" s="68" t="s">
        <v>98</v>
      </c>
      <c r="B36" s="24">
        <v>127328</v>
      </c>
      <c r="C36" s="50">
        <v>0.3051943538277529</v>
      </c>
      <c r="E36" s="24">
        <v>119012</v>
      </c>
      <c r="F36" s="50">
        <v>0.31598175455737809</v>
      </c>
    </row>
    <row r="37" spans="1:6" x14ac:dyDescent="0.2">
      <c r="A37" s="99" t="s">
        <v>18</v>
      </c>
      <c r="B37" s="100">
        <v>249738</v>
      </c>
      <c r="C37" s="101">
        <v>0.59860068120315535</v>
      </c>
      <c r="D37" s="98"/>
      <c r="E37" s="100">
        <v>218838</v>
      </c>
      <c r="F37" s="101">
        <v>0.58102389006005706</v>
      </c>
    </row>
    <row r="39" spans="1:6" ht="15" x14ac:dyDescent="0.25">
      <c r="A39" s="21" t="s">
        <v>92</v>
      </c>
    </row>
    <row r="40" spans="1:6" x14ac:dyDescent="0.2">
      <c r="A40" s="92" t="s">
        <v>88</v>
      </c>
      <c r="B40" s="93">
        <v>269901</v>
      </c>
      <c r="C40" s="94">
        <v>1</v>
      </c>
      <c r="D40" s="92"/>
      <c r="E40" s="93">
        <v>234850</v>
      </c>
      <c r="F40" s="94">
        <v>1</v>
      </c>
    </row>
    <row r="41" spans="1:6" x14ac:dyDescent="0.2">
      <c r="A41" s="68" t="s">
        <v>13</v>
      </c>
      <c r="B41" s="24">
        <v>13868</v>
      </c>
      <c r="C41" s="50">
        <v>5.1381802957380672E-2</v>
      </c>
      <c r="E41" s="24">
        <v>13743</v>
      </c>
      <c r="F41" s="50">
        <v>5.8518203108367042E-2</v>
      </c>
    </row>
    <row r="42" spans="1:6" x14ac:dyDescent="0.2">
      <c r="A42" s="95" t="s">
        <v>97</v>
      </c>
      <c r="B42" s="53">
        <v>16054</v>
      </c>
      <c r="C42" s="54">
        <v>5.9481068984553596E-2</v>
      </c>
      <c r="E42" s="53">
        <v>15578</v>
      </c>
      <c r="F42" s="54">
        <v>6.6331701085799444E-2</v>
      </c>
    </row>
    <row r="43" spans="1:6" x14ac:dyDescent="0.2">
      <c r="A43" s="68" t="s">
        <v>98</v>
      </c>
      <c r="B43" s="24">
        <v>75208</v>
      </c>
      <c r="C43" s="50">
        <v>0.27865031993212325</v>
      </c>
      <c r="E43" s="24">
        <v>69525</v>
      </c>
      <c r="F43" s="50">
        <v>0.29604002554822229</v>
      </c>
    </row>
    <row r="44" spans="1:6" x14ac:dyDescent="0.2">
      <c r="A44" s="99" t="s">
        <v>18</v>
      </c>
      <c r="B44" s="100">
        <v>164771</v>
      </c>
      <c r="C44" s="101">
        <v>0.61048680812594247</v>
      </c>
      <c r="D44" s="98"/>
      <c r="E44" s="100">
        <v>136004</v>
      </c>
      <c r="F44" s="101">
        <v>0.57911007025761119</v>
      </c>
    </row>
    <row r="46" spans="1:6" ht="15" x14ac:dyDescent="0.25">
      <c r="A46" s="21" t="s">
        <v>93</v>
      </c>
    </row>
    <row r="47" spans="1:6" x14ac:dyDescent="0.2">
      <c r="A47" s="92" t="s">
        <v>88</v>
      </c>
      <c r="B47" s="93">
        <v>324348</v>
      </c>
      <c r="C47" s="94">
        <v>1</v>
      </c>
      <c r="D47" s="92"/>
      <c r="E47" s="93">
        <v>314657</v>
      </c>
      <c r="F47" s="94">
        <v>1</v>
      </c>
    </row>
    <row r="48" spans="1:6" x14ac:dyDescent="0.2">
      <c r="A48" s="68" t="s">
        <v>13</v>
      </c>
      <c r="B48" s="24">
        <v>20098</v>
      </c>
      <c r="C48" s="50">
        <v>6.1964309938707808E-2</v>
      </c>
      <c r="E48" s="24">
        <v>20074</v>
      </c>
      <c r="F48" s="50">
        <v>6.3796451374035848E-2</v>
      </c>
    </row>
    <row r="49" spans="1:6" x14ac:dyDescent="0.2">
      <c r="A49" s="95" t="s">
        <v>97</v>
      </c>
      <c r="B49" s="53">
        <v>28776</v>
      </c>
      <c r="C49" s="54">
        <v>8.8719523474786344E-2</v>
      </c>
      <c r="E49" s="53">
        <v>28412</v>
      </c>
      <c r="F49" s="54">
        <v>9.02951467788735E-2</v>
      </c>
    </row>
    <row r="50" spans="1:6" x14ac:dyDescent="0.2">
      <c r="A50" s="68" t="s">
        <v>98</v>
      </c>
      <c r="B50" s="24">
        <v>102928</v>
      </c>
      <c r="C50" s="50">
        <v>0.3173381676470951</v>
      </c>
      <c r="E50" s="24">
        <v>101407</v>
      </c>
      <c r="F50" s="50">
        <v>0.3222779089611863</v>
      </c>
    </row>
    <row r="51" spans="1:6" x14ac:dyDescent="0.2">
      <c r="A51" s="99" t="s">
        <v>18</v>
      </c>
      <c r="B51" s="100">
        <v>172546</v>
      </c>
      <c r="C51" s="101">
        <v>0.53197799893941078</v>
      </c>
      <c r="D51" s="98"/>
      <c r="E51" s="100">
        <v>164764</v>
      </c>
      <c r="F51" s="101">
        <v>0.52363049288590435</v>
      </c>
    </row>
    <row r="53" spans="1:6" ht="15" x14ac:dyDescent="0.25">
      <c r="A53" s="21" t="s">
        <v>94</v>
      </c>
    </row>
    <row r="54" spans="1:6" x14ac:dyDescent="0.2">
      <c r="A54" s="92" t="s">
        <v>88</v>
      </c>
      <c r="B54" s="93">
        <v>198300</v>
      </c>
      <c r="C54" s="94">
        <v>1</v>
      </c>
      <c r="D54" s="92"/>
      <c r="E54" s="93">
        <v>191551</v>
      </c>
      <c r="F54" s="94">
        <v>1</v>
      </c>
    </row>
    <row r="55" spans="1:6" x14ac:dyDescent="0.2">
      <c r="A55" s="68" t="s">
        <v>13</v>
      </c>
      <c r="B55" s="24">
        <v>14662</v>
      </c>
      <c r="C55" s="50">
        <v>7.3938477054967228E-2</v>
      </c>
      <c r="E55" s="24">
        <v>14644</v>
      </c>
      <c r="F55" s="50">
        <v>7.6449613940934788E-2</v>
      </c>
    </row>
    <row r="56" spans="1:6" x14ac:dyDescent="0.2">
      <c r="A56" s="95" t="s">
        <v>97</v>
      </c>
      <c r="B56" s="53">
        <v>21144</v>
      </c>
      <c r="C56" s="54">
        <v>0.10662632375189107</v>
      </c>
      <c r="E56" s="53">
        <v>20895</v>
      </c>
      <c r="F56" s="54">
        <v>0.10908322065663975</v>
      </c>
    </row>
    <row r="57" spans="1:6" x14ac:dyDescent="0.2">
      <c r="A57" s="68" t="s">
        <v>98</v>
      </c>
      <c r="B57" s="24">
        <v>71163</v>
      </c>
      <c r="C57" s="50">
        <v>0.35886535552193644</v>
      </c>
      <c r="E57" s="24">
        <v>70023</v>
      </c>
      <c r="F57" s="50">
        <v>0.36555799760899188</v>
      </c>
    </row>
    <row r="58" spans="1:6" x14ac:dyDescent="0.2">
      <c r="A58" s="99" t="s">
        <v>18</v>
      </c>
      <c r="B58" s="100">
        <v>91331</v>
      </c>
      <c r="C58" s="101">
        <v>0.46056984367120524</v>
      </c>
      <c r="D58" s="98"/>
      <c r="E58" s="100">
        <v>85989</v>
      </c>
      <c r="F58" s="101">
        <v>0.44890916779343359</v>
      </c>
    </row>
    <row r="60" spans="1:6" ht="15" x14ac:dyDescent="0.25">
      <c r="A60" s="21" t="s">
        <v>95</v>
      </c>
    </row>
    <row r="61" spans="1:6" x14ac:dyDescent="0.2">
      <c r="A61" s="92" t="s">
        <v>88</v>
      </c>
      <c r="B61" s="93">
        <v>178553</v>
      </c>
      <c r="C61" s="94">
        <v>1</v>
      </c>
      <c r="D61" s="92"/>
      <c r="E61" s="93">
        <v>173113</v>
      </c>
      <c r="F61" s="94">
        <v>1</v>
      </c>
    </row>
    <row r="62" spans="1:6" x14ac:dyDescent="0.2">
      <c r="A62" s="68" t="s">
        <v>13</v>
      </c>
      <c r="B62" s="24">
        <v>7787</v>
      </c>
      <c r="C62" s="50">
        <v>4.3611700727515079E-2</v>
      </c>
      <c r="E62" s="24">
        <v>7770</v>
      </c>
      <c r="F62" s="50">
        <v>4.4883977517575224E-2</v>
      </c>
    </row>
    <row r="63" spans="1:6" x14ac:dyDescent="0.2">
      <c r="A63" s="95" t="s">
        <v>97</v>
      </c>
      <c r="B63" s="53">
        <v>10530</v>
      </c>
      <c r="C63" s="54">
        <v>5.897408612568817E-2</v>
      </c>
      <c r="E63" s="53">
        <v>10291</v>
      </c>
      <c r="F63" s="54">
        <v>5.9446719772634063E-2</v>
      </c>
    </row>
    <row r="64" spans="1:6" x14ac:dyDescent="0.2">
      <c r="A64" s="68" t="s">
        <v>98</v>
      </c>
      <c r="B64" s="24">
        <v>44122</v>
      </c>
      <c r="C64" s="50">
        <v>0.24710870161800697</v>
      </c>
      <c r="E64" s="24">
        <v>43505</v>
      </c>
      <c r="F64" s="50">
        <v>0.25130983808263968</v>
      </c>
    </row>
    <row r="65" spans="1:8" x14ac:dyDescent="0.2">
      <c r="A65" s="99" t="s">
        <v>18</v>
      </c>
      <c r="B65" s="100">
        <v>116114</v>
      </c>
      <c r="C65" s="101">
        <v>0.65030551152878979</v>
      </c>
      <c r="D65" s="98"/>
      <c r="E65" s="100">
        <v>111547</v>
      </c>
      <c r="F65" s="101">
        <v>0.6443594646271511</v>
      </c>
    </row>
    <row r="67" spans="1:8" ht="15" x14ac:dyDescent="0.25">
      <c r="A67" s="239" t="s">
        <v>99</v>
      </c>
      <c r="B67" s="239"/>
      <c r="C67" s="239"/>
      <c r="D67" s="239"/>
      <c r="E67" s="239"/>
      <c r="F67" s="239"/>
      <c r="G67" s="24"/>
      <c r="H67" s="38"/>
    </row>
    <row r="68" spans="1:8" ht="15" x14ac:dyDescent="0.25">
      <c r="A68" s="21" t="s">
        <v>89</v>
      </c>
    </row>
    <row r="69" spans="1:8" x14ac:dyDescent="0.2">
      <c r="A69" s="92" t="s">
        <v>88</v>
      </c>
      <c r="B69" s="93">
        <v>357376</v>
      </c>
      <c r="C69" s="94">
        <v>1</v>
      </c>
      <c r="D69" s="92"/>
      <c r="E69" s="93">
        <v>327600</v>
      </c>
      <c r="F69" s="94">
        <v>1</v>
      </c>
    </row>
    <row r="70" spans="1:8" x14ac:dyDescent="0.2">
      <c r="A70" s="68" t="s">
        <v>20</v>
      </c>
      <c r="B70" s="24">
        <v>130933</v>
      </c>
      <c r="C70" s="50">
        <v>0.36637323155444124</v>
      </c>
      <c r="E70" s="24">
        <v>124205</v>
      </c>
      <c r="F70" s="50">
        <v>0.37913614163614162</v>
      </c>
    </row>
    <row r="71" spans="1:8" x14ac:dyDescent="0.2">
      <c r="A71" s="95" t="s">
        <v>21</v>
      </c>
      <c r="B71" s="53">
        <v>99418</v>
      </c>
      <c r="C71" s="54">
        <v>0.27818879835243554</v>
      </c>
      <c r="E71" s="53">
        <v>88340</v>
      </c>
      <c r="F71" s="54">
        <v>0.26965811965811964</v>
      </c>
    </row>
    <row r="72" spans="1:8" x14ac:dyDescent="0.2">
      <c r="A72" s="68" t="s">
        <v>22</v>
      </c>
      <c r="B72" s="24">
        <v>87266</v>
      </c>
      <c r="C72" s="50">
        <v>0.24418539577363896</v>
      </c>
      <c r="E72" s="24">
        <v>77229</v>
      </c>
      <c r="F72" s="50">
        <v>0.23574175824175825</v>
      </c>
    </row>
    <row r="73" spans="1:8" x14ac:dyDescent="0.2">
      <c r="A73" s="95" t="s">
        <v>23</v>
      </c>
      <c r="B73" s="53">
        <v>30134</v>
      </c>
      <c r="C73" s="54">
        <v>8.4320155802292268E-2</v>
      </c>
      <c r="E73" s="53">
        <v>28383</v>
      </c>
      <c r="F73" s="54">
        <v>8.6639194139194145E-2</v>
      </c>
    </row>
    <row r="74" spans="1:8" x14ac:dyDescent="0.2">
      <c r="A74" s="97" t="s">
        <v>24</v>
      </c>
      <c r="B74" s="57">
        <v>9625</v>
      </c>
      <c r="C74" s="58">
        <v>2.6932418517191976E-2</v>
      </c>
      <c r="D74" s="98"/>
      <c r="E74" s="57">
        <v>9443</v>
      </c>
      <c r="F74" s="58">
        <v>2.8824786324786324E-2</v>
      </c>
    </row>
    <row r="76" spans="1:8" ht="15" x14ac:dyDescent="0.25">
      <c r="A76" s="21" t="s">
        <v>90</v>
      </c>
    </row>
    <row r="77" spans="1:8" x14ac:dyDescent="0.2">
      <c r="A77" s="92" t="s">
        <v>88</v>
      </c>
      <c r="B77" s="93">
        <v>584631</v>
      </c>
      <c r="C77" s="94">
        <v>1</v>
      </c>
      <c r="D77" s="92"/>
      <c r="E77" s="93">
        <v>545267</v>
      </c>
      <c r="F77" s="94">
        <v>1</v>
      </c>
    </row>
    <row r="78" spans="1:8" x14ac:dyDescent="0.2">
      <c r="A78" s="68" t="s">
        <v>20</v>
      </c>
      <c r="B78" s="24">
        <v>179799</v>
      </c>
      <c r="C78" s="50">
        <v>0.30754270642507836</v>
      </c>
      <c r="E78" s="24">
        <v>171889</v>
      </c>
      <c r="F78" s="50">
        <v>0.31523822274225288</v>
      </c>
    </row>
    <row r="79" spans="1:8" x14ac:dyDescent="0.2">
      <c r="A79" s="95" t="s">
        <v>21</v>
      </c>
      <c r="B79" s="53">
        <v>183224</v>
      </c>
      <c r="C79" s="54">
        <v>0.31340110257581277</v>
      </c>
      <c r="E79" s="53">
        <v>168075</v>
      </c>
      <c r="F79" s="54">
        <v>0.30824348438471427</v>
      </c>
    </row>
    <row r="80" spans="1:8" x14ac:dyDescent="0.2">
      <c r="A80" s="68" t="s">
        <v>22</v>
      </c>
      <c r="B80" s="24">
        <v>158156</v>
      </c>
      <c r="C80" s="50">
        <v>0.27052277419432086</v>
      </c>
      <c r="E80" s="24">
        <v>144365</v>
      </c>
      <c r="F80" s="50">
        <v>0.26476020004878342</v>
      </c>
    </row>
    <row r="81" spans="1:6" x14ac:dyDescent="0.2">
      <c r="A81" s="95" t="s">
        <v>23</v>
      </c>
      <c r="B81" s="53">
        <v>50344</v>
      </c>
      <c r="C81" s="54">
        <v>8.611243673359778E-2</v>
      </c>
      <c r="E81" s="53">
        <v>48142</v>
      </c>
      <c r="F81" s="54">
        <v>8.8290690615790063E-2</v>
      </c>
    </row>
    <row r="82" spans="1:6" x14ac:dyDescent="0.2">
      <c r="A82" s="97" t="s">
        <v>24</v>
      </c>
      <c r="B82" s="57">
        <v>13108</v>
      </c>
      <c r="C82" s="58">
        <v>2.2420980071190203E-2</v>
      </c>
      <c r="D82" s="98"/>
      <c r="E82" s="57">
        <v>12796</v>
      </c>
      <c r="F82" s="58">
        <v>2.3467402208459342E-2</v>
      </c>
    </row>
    <row r="84" spans="1:6" ht="15" x14ac:dyDescent="0.25">
      <c r="A84" s="21" t="s">
        <v>91</v>
      </c>
    </row>
    <row r="85" spans="1:6" x14ac:dyDescent="0.2">
      <c r="A85" s="92" t="s">
        <v>88</v>
      </c>
      <c r="B85" s="93">
        <v>417203</v>
      </c>
      <c r="C85" s="94">
        <v>1</v>
      </c>
      <c r="D85" s="92"/>
      <c r="E85" s="93">
        <v>376642</v>
      </c>
      <c r="F85" s="94">
        <v>1</v>
      </c>
    </row>
    <row r="86" spans="1:6" x14ac:dyDescent="0.2">
      <c r="A86" s="68" t="s">
        <v>20</v>
      </c>
      <c r="B86" s="24">
        <v>125499</v>
      </c>
      <c r="C86" s="50">
        <v>0.30081039685716543</v>
      </c>
      <c r="E86" s="24">
        <v>117104</v>
      </c>
      <c r="F86" s="50">
        <v>0.31091593608785001</v>
      </c>
    </row>
    <row r="87" spans="1:6" x14ac:dyDescent="0.2">
      <c r="A87" s="95" t="s">
        <v>21</v>
      </c>
      <c r="B87" s="53">
        <v>137906</v>
      </c>
      <c r="C87" s="54">
        <v>0.33054891743347964</v>
      </c>
      <c r="E87" s="53">
        <v>122906</v>
      </c>
      <c r="F87" s="54">
        <v>0.32632048470430808</v>
      </c>
    </row>
    <row r="88" spans="1:6" x14ac:dyDescent="0.2">
      <c r="A88" s="68" t="s">
        <v>22</v>
      </c>
      <c r="B88" s="24">
        <v>103501</v>
      </c>
      <c r="C88" s="50">
        <v>0.24808306747554548</v>
      </c>
      <c r="E88" s="24">
        <v>88979</v>
      </c>
      <c r="F88" s="50">
        <v>0.23624290440258919</v>
      </c>
    </row>
    <row r="89" spans="1:6" x14ac:dyDescent="0.2">
      <c r="A89" s="95" t="s">
        <v>23</v>
      </c>
      <c r="B89" s="53">
        <v>40941</v>
      </c>
      <c r="C89" s="54">
        <v>9.8132084380984794E-2</v>
      </c>
      <c r="E89" s="53">
        <v>38589</v>
      </c>
      <c r="F89" s="54">
        <v>0.1024553820338677</v>
      </c>
    </row>
    <row r="90" spans="1:6" x14ac:dyDescent="0.2">
      <c r="A90" s="97" t="s">
        <v>24</v>
      </c>
      <c r="B90" s="57">
        <v>9356</v>
      </c>
      <c r="C90" s="58">
        <v>2.2425533852824645E-2</v>
      </c>
      <c r="D90" s="98"/>
      <c r="E90" s="57">
        <v>9064</v>
      </c>
      <c r="F90" s="58">
        <v>2.4065292771385027E-2</v>
      </c>
    </row>
    <row r="92" spans="1:6" ht="15" x14ac:dyDescent="0.25">
      <c r="A92" s="21" t="s">
        <v>92</v>
      </c>
    </row>
    <row r="93" spans="1:6" x14ac:dyDescent="0.2">
      <c r="A93" s="92" t="s">
        <v>88</v>
      </c>
      <c r="B93" s="93">
        <v>269901</v>
      </c>
      <c r="C93" s="94">
        <v>1</v>
      </c>
      <c r="D93" s="92"/>
      <c r="E93" s="93">
        <v>234850</v>
      </c>
      <c r="F93" s="94">
        <v>1</v>
      </c>
    </row>
    <row r="94" spans="1:6" x14ac:dyDescent="0.2">
      <c r="A94" s="68" t="s">
        <v>20</v>
      </c>
      <c r="B94" s="24">
        <v>84242</v>
      </c>
      <c r="C94" s="50">
        <v>0.31212185208650578</v>
      </c>
      <c r="E94" s="24">
        <v>76933</v>
      </c>
      <c r="F94" s="50">
        <v>0.32758356397700661</v>
      </c>
    </row>
    <row r="95" spans="1:6" x14ac:dyDescent="0.2">
      <c r="A95" s="95" t="s">
        <v>21</v>
      </c>
      <c r="B95" s="53">
        <v>87551</v>
      </c>
      <c r="C95" s="54">
        <v>0.32438190299406078</v>
      </c>
      <c r="E95" s="53">
        <v>73893</v>
      </c>
      <c r="F95" s="54">
        <v>0.31463913136044286</v>
      </c>
    </row>
    <row r="96" spans="1:6" x14ac:dyDescent="0.2">
      <c r="A96" s="68" t="s">
        <v>22</v>
      </c>
      <c r="B96" s="24">
        <v>67534</v>
      </c>
      <c r="C96" s="50">
        <v>0.25021767240580806</v>
      </c>
      <c r="E96" s="24">
        <v>55777</v>
      </c>
      <c r="F96" s="50">
        <v>0.23750053225463061</v>
      </c>
    </row>
    <row r="97" spans="1:6" x14ac:dyDescent="0.2">
      <c r="A97" s="95" t="s">
        <v>23</v>
      </c>
      <c r="B97" s="53">
        <v>24831</v>
      </c>
      <c r="C97" s="54">
        <v>9.2000400146720465E-2</v>
      </c>
      <c r="E97" s="53">
        <v>22759</v>
      </c>
      <c r="F97" s="54">
        <v>9.6908665105386413E-2</v>
      </c>
    </row>
    <row r="98" spans="1:6" x14ac:dyDescent="0.2">
      <c r="A98" s="97" t="s">
        <v>24</v>
      </c>
      <c r="B98" s="57">
        <v>5743</v>
      </c>
      <c r="C98" s="58">
        <v>2.1278172366904904E-2</v>
      </c>
      <c r="D98" s="98"/>
      <c r="E98" s="57">
        <v>5488</v>
      </c>
      <c r="F98" s="58">
        <v>2.3368107302533532E-2</v>
      </c>
    </row>
    <row r="100" spans="1:6" ht="15" x14ac:dyDescent="0.25">
      <c r="A100" s="21" t="s">
        <v>93</v>
      </c>
    </row>
    <row r="101" spans="1:6" x14ac:dyDescent="0.2">
      <c r="A101" s="92" t="s">
        <v>88</v>
      </c>
      <c r="B101" s="93">
        <v>324348</v>
      </c>
      <c r="C101" s="94">
        <v>1</v>
      </c>
      <c r="D101" s="92"/>
      <c r="E101" s="93">
        <v>314657</v>
      </c>
      <c r="F101" s="94">
        <v>1</v>
      </c>
    </row>
    <row r="102" spans="1:6" x14ac:dyDescent="0.2">
      <c r="A102" s="68" t="s">
        <v>20</v>
      </c>
      <c r="B102" s="24">
        <v>107219</v>
      </c>
      <c r="C102" s="50">
        <v>0.33056778521834573</v>
      </c>
      <c r="E102" s="24">
        <v>105276</v>
      </c>
      <c r="F102" s="50">
        <v>0.3345738375437381</v>
      </c>
    </row>
    <row r="103" spans="1:6" x14ac:dyDescent="0.2">
      <c r="A103" s="95" t="s">
        <v>21</v>
      </c>
      <c r="B103" s="53">
        <v>108339</v>
      </c>
      <c r="C103" s="54">
        <v>0.33402086647674722</v>
      </c>
      <c r="E103" s="53">
        <v>104466</v>
      </c>
      <c r="F103" s="54">
        <v>0.33199960592009714</v>
      </c>
    </row>
    <row r="104" spans="1:6" x14ac:dyDescent="0.2">
      <c r="A104" s="68" t="s">
        <v>22</v>
      </c>
      <c r="B104" s="24">
        <v>68843</v>
      </c>
      <c r="C104" s="50">
        <v>0.2122504223858325</v>
      </c>
      <c r="E104" s="24">
        <v>65647</v>
      </c>
      <c r="F104" s="50">
        <v>0.20863034987303636</v>
      </c>
    </row>
    <row r="105" spans="1:6" x14ac:dyDescent="0.2">
      <c r="A105" s="95" t="s">
        <v>23</v>
      </c>
      <c r="B105" s="53">
        <v>32321</v>
      </c>
      <c r="C105" s="54">
        <v>9.9649142279280276E-2</v>
      </c>
      <c r="E105" s="53">
        <v>31831</v>
      </c>
      <c r="F105" s="54">
        <v>0.10116094668162476</v>
      </c>
    </row>
    <row r="106" spans="1:6" x14ac:dyDescent="0.2">
      <c r="A106" s="97" t="s">
        <v>24</v>
      </c>
      <c r="B106" s="57">
        <v>7626</v>
      </c>
      <c r="C106" s="58">
        <v>2.3511783639794295E-2</v>
      </c>
      <c r="D106" s="98"/>
      <c r="E106" s="57">
        <v>7437</v>
      </c>
      <c r="F106" s="58">
        <v>2.3635259981503669E-2</v>
      </c>
    </row>
    <row r="108" spans="1:6" ht="15" x14ac:dyDescent="0.25">
      <c r="A108" s="21" t="s">
        <v>94</v>
      </c>
    </row>
    <row r="109" spans="1:6" x14ac:dyDescent="0.2">
      <c r="A109" s="92" t="s">
        <v>88</v>
      </c>
      <c r="B109" s="93">
        <v>198300</v>
      </c>
      <c r="C109" s="94">
        <v>1</v>
      </c>
      <c r="D109" s="92"/>
      <c r="E109" s="93">
        <v>191551</v>
      </c>
      <c r="F109" s="94">
        <v>1</v>
      </c>
    </row>
    <row r="110" spans="1:6" x14ac:dyDescent="0.2">
      <c r="A110" s="68" t="s">
        <v>20</v>
      </c>
      <c r="B110" s="24">
        <v>75894</v>
      </c>
      <c r="C110" s="50">
        <v>0.38272314674735247</v>
      </c>
      <c r="E110" s="24">
        <v>74387</v>
      </c>
      <c r="F110" s="50">
        <v>0.38834044197106776</v>
      </c>
    </row>
    <row r="111" spans="1:6" x14ac:dyDescent="0.2">
      <c r="A111" s="95" t="s">
        <v>21</v>
      </c>
      <c r="B111" s="53">
        <v>50570</v>
      </c>
      <c r="C111" s="54">
        <v>0.25501765002521432</v>
      </c>
      <c r="E111" s="53">
        <v>48248</v>
      </c>
      <c r="F111" s="54">
        <v>0.25188070017906461</v>
      </c>
    </row>
    <row r="112" spans="1:6" x14ac:dyDescent="0.2">
      <c r="A112" s="68" t="s">
        <v>22</v>
      </c>
      <c r="B112" s="24">
        <v>49157</v>
      </c>
      <c r="C112" s="50">
        <v>0.2478920827029753</v>
      </c>
      <c r="E112" s="24">
        <v>46691</v>
      </c>
      <c r="F112" s="50">
        <v>0.24375231661541835</v>
      </c>
    </row>
    <row r="113" spans="1:8" x14ac:dyDescent="0.2">
      <c r="A113" s="95" t="s">
        <v>23</v>
      </c>
      <c r="B113" s="53">
        <v>17670</v>
      </c>
      <c r="C113" s="54">
        <v>8.9107413010590011E-2</v>
      </c>
      <c r="E113" s="53">
        <v>17370</v>
      </c>
      <c r="F113" s="54">
        <v>9.0680810854550487E-2</v>
      </c>
    </row>
    <row r="114" spans="1:8" x14ac:dyDescent="0.2">
      <c r="A114" s="97" t="s">
        <v>24</v>
      </c>
      <c r="B114" s="57">
        <v>5009</v>
      </c>
      <c r="C114" s="58">
        <v>2.5259707513867878E-2</v>
      </c>
      <c r="D114" s="98"/>
      <c r="E114" s="57">
        <v>4855</v>
      </c>
      <c r="F114" s="58">
        <v>2.5345730379898825E-2</v>
      </c>
    </row>
    <row r="116" spans="1:8" ht="15" x14ac:dyDescent="0.25">
      <c r="A116" s="21" t="s">
        <v>95</v>
      </c>
    </row>
    <row r="117" spans="1:8" x14ac:dyDescent="0.2">
      <c r="A117" s="92" t="s">
        <v>88</v>
      </c>
      <c r="B117" s="93">
        <v>178553</v>
      </c>
      <c r="C117" s="94">
        <v>1</v>
      </c>
      <c r="D117" s="92"/>
      <c r="E117" s="93">
        <v>173113</v>
      </c>
      <c r="F117" s="94">
        <v>1</v>
      </c>
    </row>
    <row r="118" spans="1:8" x14ac:dyDescent="0.2">
      <c r="A118" s="68" t="s">
        <v>20</v>
      </c>
      <c r="B118" s="24">
        <v>49482</v>
      </c>
      <c r="C118" s="50">
        <v>0.27712779958891759</v>
      </c>
      <c r="E118" s="24">
        <v>48604</v>
      </c>
      <c r="F118" s="50">
        <v>0.28076458729269321</v>
      </c>
    </row>
    <row r="119" spans="1:8" x14ac:dyDescent="0.2">
      <c r="A119" s="95" t="s">
        <v>21</v>
      </c>
      <c r="B119" s="53">
        <v>74832</v>
      </c>
      <c r="C119" s="54">
        <v>0.41910245137298169</v>
      </c>
      <c r="E119" s="53">
        <v>72238</v>
      </c>
      <c r="F119" s="54">
        <v>0.41728812971873863</v>
      </c>
    </row>
    <row r="120" spans="1:8" x14ac:dyDescent="0.2">
      <c r="A120" s="68" t="s">
        <v>22</v>
      </c>
      <c r="B120" s="24">
        <v>30352</v>
      </c>
      <c r="C120" s="50">
        <v>0.1699887428382609</v>
      </c>
      <c r="E120" s="24">
        <v>28748</v>
      </c>
      <c r="F120" s="50">
        <v>0.16606494024134524</v>
      </c>
    </row>
    <row r="121" spans="1:8" x14ac:dyDescent="0.2">
      <c r="A121" s="95" t="s">
        <v>23</v>
      </c>
      <c r="B121" s="53">
        <v>20327</v>
      </c>
      <c r="C121" s="54">
        <v>0.11384294859229473</v>
      </c>
      <c r="E121" s="53">
        <v>20058</v>
      </c>
      <c r="F121" s="54">
        <v>0.11586651493533126</v>
      </c>
    </row>
    <row r="122" spans="1:8" x14ac:dyDescent="0.2">
      <c r="A122" s="97" t="s">
        <v>24</v>
      </c>
      <c r="B122" s="57">
        <v>3560</v>
      </c>
      <c r="C122" s="58">
        <v>1.99380576075451E-2</v>
      </c>
      <c r="D122" s="98"/>
      <c r="E122" s="57">
        <v>3465</v>
      </c>
      <c r="F122" s="58">
        <v>2.0015827811891655E-2</v>
      </c>
    </row>
    <row r="125" spans="1:8" ht="30.75" customHeight="1" x14ac:dyDescent="0.2">
      <c r="A125" s="238" t="s">
        <v>100</v>
      </c>
      <c r="B125" s="238"/>
      <c r="C125" s="238"/>
      <c r="D125" s="238"/>
      <c r="E125" s="238"/>
      <c r="F125" s="238"/>
      <c r="G125" s="102"/>
      <c r="H125" s="102"/>
    </row>
    <row r="126" spans="1:8" ht="12.75" customHeight="1" x14ac:dyDescent="0.2">
      <c r="A126" s="84"/>
      <c r="B126" s="83"/>
      <c r="C126" s="83"/>
      <c r="D126" s="82"/>
      <c r="E126" s="82"/>
      <c r="F126" s="83"/>
      <c r="G126" s="83"/>
      <c r="H126" s="82"/>
    </row>
    <row r="127" spans="1:8" ht="12.75" customHeight="1" x14ac:dyDescent="0.2">
      <c r="A127" s="84"/>
      <c r="B127" s="83"/>
      <c r="C127" s="83"/>
      <c r="D127" s="82"/>
      <c r="E127" s="82"/>
      <c r="F127" s="83"/>
      <c r="G127" s="83"/>
      <c r="H127" s="82"/>
    </row>
    <row r="128" spans="1:8" ht="12.75" customHeight="1" x14ac:dyDescent="0.2">
      <c r="A128" s="84"/>
      <c r="B128" s="83"/>
      <c r="C128" s="83"/>
      <c r="D128" s="82"/>
      <c r="E128" s="82"/>
      <c r="F128" s="83"/>
      <c r="G128" s="83"/>
      <c r="H128" s="82"/>
    </row>
    <row r="129" spans="1:8" ht="12.75" customHeight="1" x14ac:dyDescent="0.2">
      <c r="A129" s="84"/>
      <c r="B129" s="83"/>
      <c r="C129" s="83"/>
      <c r="D129" s="82"/>
      <c r="E129" s="82"/>
      <c r="F129" s="83"/>
      <c r="G129" s="83"/>
      <c r="H129" s="82"/>
    </row>
    <row r="130" spans="1:8" x14ac:dyDescent="0.2">
      <c r="A130" s="85" t="s">
        <v>83</v>
      </c>
      <c r="B130" s="24"/>
      <c r="C130" s="24"/>
      <c r="D130" s="51"/>
      <c r="E130" s="32"/>
      <c r="F130" s="24"/>
      <c r="G130" s="24"/>
      <c r="H130" s="38"/>
    </row>
    <row r="131" spans="1:8" x14ac:dyDescent="0.2">
      <c r="A131" s="85" t="s">
        <v>84</v>
      </c>
      <c r="B131" s="24"/>
      <c r="C131" s="24"/>
      <c r="D131" s="51"/>
      <c r="E131" s="32"/>
      <c r="F131" s="24"/>
      <c r="G131" s="24"/>
      <c r="H131" s="38"/>
    </row>
  </sheetData>
  <mergeCells count="5">
    <mergeCell ref="B5:C5"/>
    <mergeCell ref="E5:F5"/>
    <mergeCell ref="A17:F17"/>
    <mergeCell ref="A67:F67"/>
    <mergeCell ref="A125:F12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1F1E7-7775-4474-9966-16C7C9EC4CC6}">
  <dimension ref="A1:L102"/>
  <sheetViews>
    <sheetView showGridLines="0" workbookViewId="0">
      <pane ySplit="6" topLeftCell="A7" activePane="bottomLeft" state="frozen"/>
      <selection activeCell="B5" sqref="B5:C5"/>
      <selection pane="bottomLeft"/>
    </sheetView>
  </sheetViews>
  <sheetFormatPr defaultRowHeight="12.75" x14ac:dyDescent="0.2"/>
  <cols>
    <col min="1" max="1" width="50.5703125" style="68" customWidth="1"/>
    <col min="2" max="2" width="10" style="69" customWidth="1"/>
    <col min="3" max="3" width="10" style="141" customWidth="1"/>
    <col min="4" max="4" width="2.28515625" customWidth="1"/>
    <col min="5" max="5" width="10" style="69" customWidth="1"/>
    <col min="6" max="6" width="10" style="141" customWidth="1"/>
  </cols>
  <sheetData>
    <row r="1" spans="1:6" s="1" customFormat="1" x14ac:dyDescent="0.2">
      <c r="A1" s="37" t="s">
        <v>101</v>
      </c>
      <c r="B1" s="2"/>
      <c r="C1" s="81"/>
      <c r="E1" s="87"/>
      <c r="F1" s="81"/>
    </row>
    <row r="2" spans="1:6" s="1" customFormat="1" x14ac:dyDescent="0.2">
      <c r="A2" s="37" t="s">
        <v>1</v>
      </c>
      <c r="B2" s="2"/>
      <c r="C2" s="81"/>
      <c r="E2" s="87"/>
      <c r="F2" s="81"/>
    </row>
    <row r="3" spans="1:6" s="1" customFormat="1" x14ac:dyDescent="0.2">
      <c r="A3" s="37"/>
      <c r="B3" s="2"/>
      <c r="C3" s="81"/>
      <c r="E3" s="87"/>
      <c r="F3" s="81"/>
    </row>
    <row r="4" spans="1:6" s="1" customFormat="1" x14ac:dyDescent="0.2">
      <c r="A4" s="88"/>
      <c r="B4" s="87"/>
      <c r="C4" s="89"/>
      <c r="E4" s="87"/>
      <c r="F4" s="89"/>
    </row>
    <row r="5" spans="1:6" ht="12.75" customHeight="1" x14ac:dyDescent="0.2">
      <c r="B5" s="240" t="s">
        <v>4</v>
      </c>
      <c r="C5" s="240"/>
      <c r="E5" s="236" t="s">
        <v>3</v>
      </c>
      <c r="F5" s="237"/>
    </row>
    <row r="6" spans="1:6" ht="13.5" customHeight="1" thickBot="1" x14ac:dyDescent="0.25">
      <c r="B6" s="90" t="s">
        <v>5</v>
      </c>
      <c r="C6" s="91" t="s">
        <v>6</v>
      </c>
      <c r="E6" s="90" t="s">
        <v>5</v>
      </c>
      <c r="F6" s="91" t="s">
        <v>6</v>
      </c>
    </row>
    <row r="7" spans="1:6" s="105" customFormat="1" ht="15" x14ac:dyDescent="0.25">
      <c r="A7" s="241" t="s">
        <v>12</v>
      </c>
      <c r="B7" s="241"/>
      <c r="C7" s="241"/>
      <c r="D7" s="241"/>
      <c r="E7" s="103"/>
      <c r="F7" s="104"/>
    </row>
    <row r="8" spans="1:6" s="1" customFormat="1" x14ac:dyDescent="0.2">
      <c r="A8" s="106" t="s">
        <v>5</v>
      </c>
      <c r="B8" s="107">
        <v>8418843</v>
      </c>
      <c r="C8" s="108">
        <v>1</v>
      </c>
      <c r="D8" s="25"/>
      <c r="E8" s="107">
        <v>945546</v>
      </c>
      <c r="F8" s="108">
        <v>1</v>
      </c>
    </row>
    <row r="9" spans="1:6" x14ac:dyDescent="0.2">
      <c r="A9" s="109" t="s">
        <v>13</v>
      </c>
      <c r="B9" s="110">
        <v>1754210</v>
      </c>
      <c r="C9" s="111">
        <v>0.20836711172782293</v>
      </c>
      <c r="E9" s="110">
        <v>60074</v>
      </c>
      <c r="F9" s="111">
        <v>6.3533662032307259E-2</v>
      </c>
    </row>
    <row r="10" spans="1:6" x14ac:dyDescent="0.2">
      <c r="A10" s="112" t="s">
        <v>97</v>
      </c>
      <c r="B10" s="107">
        <v>2230885</v>
      </c>
      <c r="C10" s="108">
        <v>0.26498712471535579</v>
      </c>
      <c r="D10" s="113"/>
      <c r="E10" s="107">
        <v>92919</v>
      </c>
      <c r="F10" s="108">
        <v>9.8270205785863401E-2</v>
      </c>
    </row>
    <row r="11" spans="1:6" x14ac:dyDescent="0.2">
      <c r="A11" s="109" t="s">
        <v>98</v>
      </c>
      <c r="B11" s="110">
        <v>3212062</v>
      </c>
      <c r="C11" s="111">
        <v>0.3815324742366617</v>
      </c>
      <c r="E11" s="110">
        <v>343243</v>
      </c>
      <c r="F11" s="111">
        <v>0.36301036649724078</v>
      </c>
    </row>
    <row r="12" spans="1:6" x14ac:dyDescent="0.2">
      <c r="A12" s="114" t="s">
        <v>18</v>
      </c>
      <c r="B12" s="115">
        <v>1221686</v>
      </c>
      <c r="C12" s="116">
        <v>0.14511328932015954</v>
      </c>
      <c r="D12" s="117"/>
      <c r="E12" s="115">
        <v>449310</v>
      </c>
      <c r="F12" s="116">
        <v>0.47518576568458859</v>
      </c>
    </row>
    <row r="14" spans="1:6" s="120" customFormat="1" ht="13.5" customHeight="1" x14ac:dyDescent="0.25">
      <c r="A14" s="241" t="s">
        <v>19</v>
      </c>
      <c r="B14" s="241"/>
      <c r="C14" s="241"/>
      <c r="D14" s="241"/>
      <c r="E14" s="118"/>
      <c r="F14" s="119"/>
    </row>
    <row r="15" spans="1:6" ht="13.5" customHeight="1" x14ac:dyDescent="0.2">
      <c r="A15" s="106" t="s">
        <v>5</v>
      </c>
      <c r="B15" s="107">
        <v>8418843</v>
      </c>
      <c r="C15" s="108">
        <v>1</v>
      </c>
      <c r="D15" s="25"/>
      <c r="E15" s="107">
        <v>945546</v>
      </c>
      <c r="F15" s="108">
        <v>1</v>
      </c>
    </row>
    <row r="16" spans="1:6" ht="13.5" customHeight="1" x14ac:dyDescent="0.2">
      <c r="A16" s="109" t="s">
        <v>20</v>
      </c>
      <c r="B16" s="121">
        <v>2447659</v>
      </c>
      <c r="C16" s="122">
        <v>0.29073579350511702</v>
      </c>
      <c r="E16" s="121">
        <v>306732</v>
      </c>
      <c r="F16" s="122">
        <v>0.32439669778096464</v>
      </c>
    </row>
    <row r="17" spans="1:12" ht="13.5" customHeight="1" x14ac:dyDescent="0.2">
      <c r="A17" s="112" t="s">
        <v>21</v>
      </c>
      <c r="B17" s="123">
        <v>2702846</v>
      </c>
      <c r="C17" s="124">
        <v>0.32104720327959557</v>
      </c>
      <c r="D17" s="113"/>
      <c r="E17" s="123">
        <v>291448</v>
      </c>
      <c r="F17" s="124">
        <v>0.30823249212624243</v>
      </c>
    </row>
    <row r="18" spans="1:12" ht="13.5" customHeight="1" x14ac:dyDescent="0.2">
      <c r="A18" s="109" t="s">
        <v>22</v>
      </c>
      <c r="B18" s="121">
        <v>1836633</v>
      </c>
      <c r="C18" s="122">
        <v>0.21815741189139648</v>
      </c>
      <c r="E18" s="121">
        <v>240717</v>
      </c>
      <c r="F18" s="122">
        <v>0.25457989352183819</v>
      </c>
    </row>
    <row r="19" spans="1:12" ht="13.5" customHeight="1" x14ac:dyDescent="0.2">
      <c r="A19" s="112" t="s">
        <v>23</v>
      </c>
      <c r="B19" s="123">
        <v>1176459</v>
      </c>
      <c r="C19" s="124">
        <v>0.13974117346053372</v>
      </c>
      <c r="D19" s="113"/>
      <c r="E19" s="123">
        <v>83641</v>
      </c>
      <c r="F19" s="124">
        <v>8.8457885708363215E-2</v>
      </c>
    </row>
    <row r="20" spans="1:12" ht="13.5" customHeight="1" x14ac:dyDescent="0.2">
      <c r="A20" s="125" t="s">
        <v>24</v>
      </c>
      <c r="B20" s="126">
        <v>255246</v>
      </c>
      <c r="C20" s="127">
        <v>3.0318417863357233E-2</v>
      </c>
      <c r="D20" s="98"/>
      <c r="E20" s="126">
        <v>23008</v>
      </c>
      <c r="F20" s="127">
        <v>2.4333030862591559E-2</v>
      </c>
    </row>
    <row r="21" spans="1:12" ht="13.5" hidden="1" customHeight="1" x14ac:dyDescent="0.2">
      <c r="A21" s="109"/>
      <c r="B21" s="121"/>
      <c r="C21" s="128"/>
      <c r="E21" s="121"/>
      <c r="F21" s="128"/>
    </row>
    <row r="22" spans="1:12" x14ac:dyDescent="0.2">
      <c r="B22" s="6"/>
      <c r="C22" s="129"/>
      <c r="E22" s="6"/>
      <c r="F22" s="129"/>
    </row>
    <row r="23" spans="1:12" x14ac:dyDescent="0.2">
      <c r="A23" s="242" t="s">
        <v>102</v>
      </c>
      <c r="B23" s="242"/>
      <c r="C23" s="242"/>
      <c r="D23" s="242"/>
      <c r="E23" s="242"/>
      <c r="F23" s="242"/>
    </row>
    <row r="24" spans="1:12" s="1" customFormat="1" x14ac:dyDescent="0.2">
      <c r="A24" s="106" t="s">
        <v>20</v>
      </c>
      <c r="B24" s="107">
        <v>2447659</v>
      </c>
      <c r="C24" s="108">
        <v>1</v>
      </c>
      <c r="D24" s="25"/>
      <c r="E24" s="107">
        <v>306732</v>
      </c>
      <c r="F24" s="108">
        <v>1</v>
      </c>
      <c r="I24" s="87"/>
      <c r="L24" s="87"/>
    </row>
    <row r="25" spans="1:12" s="133" customFormat="1" x14ac:dyDescent="0.2">
      <c r="A25" s="130" t="s">
        <v>13</v>
      </c>
      <c r="B25" s="131">
        <v>618083</v>
      </c>
      <c r="C25" s="132">
        <v>0.25252006100522989</v>
      </c>
      <c r="E25" s="131">
        <v>29300</v>
      </c>
      <c r="F25" s="132">
        <v>9.5523127681493944E-2</v>
      </c>
    </row>
    <row r="26" spans="1:12" x14ac:dyDescent="0.2">
      <c r="A26" s="112" t="s">
        <v>97</v>
      </c>
      <c r="B26" s="123">
        <v>667535</v>
      </c>
      <c r="C26" s="124">
        <v>0.27272385573317198</v>
      </c>
      <c r="D26" s="113"/>
      <c r="E26" s="123">
        <v>37151</v>
      </c>
      <c r="F26" s="124">
        <v>0.12111876165512565</v>
      </c>
    </row>
    <row r="27" spans="1:12" s="133" customFormat="1" x14ac:dyDescent="0.2">
      <c r="A27" s="130" t="s">
        <v>98</v>
      </c>
      <c r="B27" s="131">
        <v>895532</v>
      </c>
      <c r="C27" s="132">
        <v>0.36587286055778195</v>
      </c>
      <c r="E27" s="131">
        <v>126393</v>
      </c>
      <c r="F27" s="132">
        <v>0.41206329955792026</v>
      </c>
    </row>
    <row r="28" spans="1:12" x14ac:dyDescent="0.2">
      <c r="A28" s="114" t="s">
        <v>18</v>
      </c>
      <c r="B28" s="134">
        <v>266509</v>
      </c>
      <c r="C28" s="135">
        <v>0.10888322270381617</v>
      </c>
      <c r="D28" s="117"/>
      <c r="E28" s="134">
        <v>113888</v>
      </c>
      <c r="F28" s="135">
        <v>0.37129481110546014</v>
      </c>
    </row>
    <row r="29" spans="1:12" s="1" customFormat="1" x14ac:dyDescent="0.2">
      <c r="A29" s="106" t="s">
        <v>21</v>
      </c>
      <c r="B29" s="107">
        <v>2702846</v>
      </c>
      <c r="C29" s="108">
        <v>1</v>
      </c>
      <c r="D29" s="25"/>
      <c r="E29" s="107">
        <v>291448</v>
      </c>
      <c r="F29" s="108">
        <v>1</v>
      </c>
    </row>
    <row r="30" spans="1:12" x14ac:dyDescent="0.2">
      <c r="A30" s="130" t="s">
        <v>13</v>
      </c>
      <c r="B30" s="131">
        <v>459242</v>
      </c>
      <c r="C30" s="132">
        <v>0.16991053134362816</v>
      </c>
      <c r="D30" s="133"/>
      <c r="E30" s="131">
        <v>9509</v>
      </c>
      <c r="F30" s="132">
        <v>3.2626746452197306E-2</v>
      </c>
    </row>
    <row r="31" spans="1:12" x14ac:dyDescent="0.2">
      <c r="A31" s="112" t="s">
        <v>97</v>
      </c>
      <c r="B31" s="123">
        <v>715891</v>
      </c>
      <c r="C31" s="124">
        <v>0.26486562682446579</v>
      </c>
      <c r="D31" s="113"/>
      <c r="E31" s="123">
        <v>21628</v>
      </c>
      <c r="F31" s="124">
        <v>7.4208778238313525E-2</v>
      </c>
    </row>
    <row r="32" spans="1:12" x14ac:dyDescent="0.2">
      <c r="A32" s="130" t="s">
        <v>98</v>
      </c>
      <c r="B32" s="131">
        <v>1012010</v>
      </c>
      <c r="C32" s="132">
        <v>0.3744238480475765</v>
      </c>
      <c r="D32" s="133"/>
      <c r="E32" s="131">
        <v>82165</v>
      </c>
      <c r="F32" s="132">
        <v>0.28191993082814087</v>
      </c>
    </row>
    <row r="33" spans="1:6" x14ac:dyDescent="0.2">
      <c r="A33" s="114" t="s">
        <v>18</v>
      </c>
      <c r="B33" s="134">
        <v>515703</v>
      </c>
      <c r="C33" s="135">
        <v>0.19079999378432955</v>
      </c>
      <c r="D33" s="117"/>
      <c r="E33" s="134">
        <v>178146</v>
      </c>
      <c r="F33" s="135">
        <v>0.61124454448134835</v>
      </c>
    </row>
    <row r="34" spans="1:6" s="1" customFormat="1" x14ac:dyDescent="0.2">
      <c r="A34" s="106" t="s">
        <v>22</v>
      </c>
      <c r="B34" s="107">
        <v>1836633</v>
      </c>
      <c r="C34" s="108">
        <v>1</v>
      </c>
      <c r="D34" s="25"/>
      <c r="E34" s="107">
        <v>240717</v>
      </c>
      <c r="F34" s="108">
        <v>1</v>
      </c>
    </row>
    <row r="35" spans="1:6" x14ac:dyDescent="0.2">
      <c r="A35" s="130" t="s">
        <v>13</v>
      </c>
      <c r="B35" s="131">
        <v>389567</v>
      </c>
      <c r="C35" s="132">
        <v>0.21210933267560803</v>
      </c>
      <c r="D35" s="133"/>
      <c r="E35" s="131">
        <v>15742</v>
      </c>
      <c r="F35" s="132">
        <v>6.5396295234653137E-2</v>
      </c>
    </row>
    <row r="36" spans="1:6" x14ac:dyDescent="0.2">
      <c r="A36" s="112" t="s">
        <v>97</v>
      </c>
      <c r="B36" s="123">
        <v>458741</v>
      </c>
      <c r="C36" s="124">
        <v>0.24977281797724424</v>
      </c>
      <c r="D36" s="113"/>
      <c r="E36" s="123">
        <v>24230</v>
      </c>
      <c r="F36" s="124">
        <v>0.10065761869747462</v>
      </c>
    </row>
    <row r="37" spans="1:6" x14ac:dyDescent="0.2">
      <c r="A37" s="130" t="s">
        <v>98</v>
      </c>
      <c r="B37" s="131">
        <v>724511</v>
      </c>
      <c r="C37" s="132">
        <v>0.39447782981139945</v>
      </c>
      <c r="D37" s="133"/>
      <c r="E37" s="131">
        <v>98453</v>
      </c>
      <c r="F37" s="132">
        <v>0.40899894897327566</v>
      </c>
    </row>
    <row r="38" spans="1:6" x14ac:dyDescent="0.2">
      <c r="A38" s="114" t="s">
        <v>18</v>
      </c>
      <c r="B38" s="134">
        <v>263814</v>
      </c>
      <c r="C38" s="135">
        <v>0.14364001953574829</v>
      </c>
      <c r="D38" s="117"/>
      <c r="E38" s="134">
        <v>102292</v>
      </c>
      <c r="F38" s="135">
        <v>0.42494713709459658</v>
      </c>
    </row>
    <row r="39" spans="1:6" s="1" customFormat="1" x14ac:dyDescent="0.2">
      <c r="A39" s="106" t="s">
        <v>23</v>
      </c>
      <c r="B39" s="107">
        <v>1176459</v>
      </c>
      <c r="C39" s="108">
        <v>1</v>
      </c>
      <c r="D39" s="25"/>
      <c r="E39" s="107">
        <v>83641</v>
      </c>
      <c r="F39" s="108">
        <v>1</v>
      </c>
    </row>
    <row r="40" spans="1:6" x14ac:dyDescent="0.2">
      <c r="A40" s="130" t="s">
        <v>13</v>
      </c>
      <c r="B40" s="131">
        <v>206550</v>
      </c>
      <c r="C40" s="132">
        <v>0.17556922935690916</v>
      </c>
      <c r="D40" s="133"/>
      <c r="E40" s="131">
        <v>3134</v>
      </c>
      <c r="F40" s="132">
        <v>3.7469662007866958E-2</v>
      </c>
    </row>
    <row r="41" spans="1:6" x14ac:dyDescent="0.2">
      <c r="A41" s="112" t="s">
        <v>97</v>
      </c>
      <c r="B41" s="123">
        <v>317856</v>
      </c>
      <c r="C41" s="124">
        <v>0.27018026127557354</v>
      </c>
      <c r="D41" s="113"/>
      <c r="E41" s="123">
        <v>6715</v>
      </c>
      <c r="F41" s="124">
        <v>8.0283592974737264E-2</v>
      </c>
    </row>
    <row r="42" spans="1:6" x14ac:dyDescent="0.2">
      <c r="A42" s="130" t="s">
        <v>98</v>
      </c>
      <c r="B42" s="131">
        <v>496962</v>
      </c>
      <c r="C42" s="132">
        <v>0.4224218608553294</v>
      </c>
      <c r="D42" s="133"/>
      <c r="E42" s="131">
        <v>26325</v>
      </c>
      <c r="F42" s="132">
        <v>0.31473798735070119</v>
      </c>
    </row>
    <row r="43" spans="1:6" x14ac:dyDescent="0.2">
      <c r="A43" s="114" t="s">
        <v>18</v>
      </c>
      <c r="B43" s="134">
        <v>155091</v>
      </c>
      <c r="C43" s="135">
        <v>0.13182864851218784</v>
      </c>
      <c r="D43" s="117"/>
      <c r="E43" s="134">
        <v>47467</v>
      </c>
      <c r="F43" s="135">
        <v>0.56750875766669462</v>
      </c>
    </row>
    <row r="44" spans="1:6" s="1" customFormat="1" x14ac:dyDescent="0.2">
      <c r="A44" s="106" t="s">
        <v>24</v>
      </c>
      <c r="B44" s="107">
        <v>255246</v>
      </c>
      <c r="C44" s="108">
        <v>1</v>
      </c>
      <c r="D44" s="25"/>
      <c r="E44" s="107">
        <v>23008</v>
      </c>
      <c r="F44" s="108">
        <v>1</v>
      </c>
    </row>
    <row r="45" spans="1:6" x14ac:dyDescent="0.2">
      <c r="A45" s="130" t="s">
        <v>13</v>
      </c>
      <c r="B45" s="131">
        <v>80768</v>
      </c>
      <c r="C45" s="132">
        <v>0.31643199109878312</v>
      </c>
      <c r="D45" s="133"/>
      <c r="E45" s="131">
        <v>2389</v>
      </c>
      <c r="F45" s="132">
        <v>0.10383344923504868</v>
      </c>
    </row>
    <row r="46" spans="1:6" x14ac:dyDescent="0.2">
      <c r="A46" s="112" t="s">
        <v>97</v>
      </c>
      <c r="B46" s="123">
        <v>70862</v>
      </c>
      <c r="C46" s="124">
        <v>0.27762237214295227</v>
      </c>
      <c r="D46" s="113"/>
      <c r="E46" s="123">
        <v>3195</v>
      </c>
      <c r="F46" s="124">
        <v>0.13886474269819193</v>
      </c>
    </row>
    <row r="47" spans="1:6" x14ac:dyDescent="0.2">
      <c r="A47" s="130" t="s">
        <v>98</v>
      </c>
      <c r="B47" s="131">
        <v>83047</v>
      </c>
      <c r="C47" s="132">
        <v>0.32536063248787445</v>
      </c>
      <c r="D47" s="133"/>
      <c r="E47" s="131">
        <v>9907</v>
      </c>
      <c r="F47" s="132">
        <v>0.4305893602225313</v>
      </c>
    </row>
    <row r="48" spans="1:6" x14ac:dyDescent="0.2">
      <c r="A48" s="114" t="s">
        <v>18</v>
      </c>
      <c r="B48" s="134">
        <v>20569</v>
      </c>
      <c r="C48" s="135">
        <v>8.0585004270390129E-2</v>
      </c>
      <c r="D48" s="117"/>
      <c r="E48" s="134">
        <v>7517</v>
      </c>
      <c r="F48" s="135">
        <v>0.32671244784422809</v>
      </c>
    </row>
    <row r="50" spans="1:10" s="120" customFormat="1" ht="15" x14ac:dyDescent="0.25">
      <c r="A50" s="21" t="s">
        <v>103</v>
      </c>
      <c r="B50" s="136"/>
      <c r="C50" s="137"/>
      <c r="E50" s="136"/>
      <c r="F50" s="137"/>
    </row>
    <row r="51" spans="1:10" s="1" customFormat="1" x14ac:dyDescent="0.2">
      <c r="A51" s="25" t="s">
        <v>104</v>
      </c>
      <c r="B51" s="107">
        <v>5935339</v>
      </c>
      <c r="C51" s="138">
        <v>1</v>
      </c>
      <c r="D51" s="25"/>
      <c r="E51" s="107">
        <v>853228</v>
      </c>
      <c r="F51" s="138">
        <v>1</v>
      </c>
    </row>
    <row r="52" spans="1:10" x14ac:dyDescent="0.2">
      <c r="A52" s="68" t="s">
        <v>105</v>
      </c>
      <c r="B52" s="121">
        <v>1063104</v>
      </c>
      <c r="C52" s="139">
        <v>0.17911428479485333</v>
      </c>
      <c r="E52" s="121">
        <v>285009</v>
      </c>
      <c r="F52" s="139">
        <v>0.33403615446281648</v>
      </c>
    </row>
    <row r="53" spans="1:10" x14ac:dyDescent="0.2">
      <c r="A53" s="65" t="s">
        <v>106</v>
      </c>
      <c r="B53" s="123">
        <v>2613170</v>
      </c>
      <c r="C53" s="140">
        <v>0.44027308296965001</v>
      </c>
      <c r="D53" s="113"/>
      <c r="E53" s="123">
        <v>399617</v>
      </c>
      <c r="F53" s="140">
        <v>0.46835898493720324</v>
      </c>
    </row>
    <row r="54" spans="1:10" x14ac:dyDescent="0.2">
      <c r="A54" s="97" t="s">
        <v>107</v>
      </c>
      <c r="B54" s="126">
        <v>2259065</v>
      </c>
      <c r="C54" s="127">
        <v>0.38061263223549657</v>
      </c>
      <c r="D54" s="98"/>
      <c r="E54" s="126">
        <v>168602</v>
      </c>
      <c r="F54" s="127">
        <v>0.19760486059998031</v>
      </c>
    </row>
    <row r="56" spans="1:10" s="120" customFormat="1" ht="15" x14ac:dyDescent="0.25">
      <c r="A56" s="21" t="s">
        <v>108</v>
      </c>
      <c r="B56" s="136"/>
      <c r="C56" s="137"/>
      <c r="E56" s="136"/>
      <c r="F56" s="137"/>
    </row>
    <row r="57" spans="1:10" x14ac:dyDescent="0.2">
      <c r="A57" s="37" t="s">
        <v>109</v>
      </c>
    </row>
    <row r="58" spans="1:10" x14ac:dyDescent="0.2">
      <c r="A58" s="79" t="s">
        <v>110</v>
      </c>
      <c r="B58" s="107">
        <v>7874971</v>
      </c>
      <c r="C58" s="138">
        <v>1</v>
      </c>
      <c r="D58" s="25"/>
      <c r="E58" s="107">
        <v>942219</v>
      </c>
      <c r="F58" s="138">
        <v>1</v>
      </c>
    </row>
    <row r="59" spans="1:10" x14ac:dyDescent="0.2">
      <c r="A59" s="30" t="s">
        <v>111</v>
      </c>
      <c r="B59" s="121">
        <v>4045768</v>
      </c>
      <c r="C59" s="139">
        <v>0.51375020936585036</v>
      </c>
      <c r="E59" s="121">
        <v>497034</v>
      </c>
      <c r="F59" s="139">
        <v>0.5275143039993887</v>
      </c>
      <c r="J59" s="30"/>
    </row>
    <row r="60" spans="1:10" x14ac:dyDescent="0.2">
      <c r="A60" s="79" t="s">
        <v>112</v>
      </c>
      <c r="B60" s="123">
        <v>3829203</v>
      </c>
      <c r="C60" s="140">
        <v>0.48624979063414964</v>
      </c>
      <c r="D60" s="142"/>
      <c r="E60" s="123">
        <v>445185</v>
      </c>
      <c r="F60" s="140">
        <v>0.4724856960006113</v>
      </c>
      <c r="J60" s="30"/>
    </row>
    <row r="61" spans="1:10" x14ac:dyDescent="0.2">
      <c r="A61" s="68" t="s">
        <v>113</v>
      </c>
      <c r="B61" s="121">
        <v>2051205</v>
      </c>
      <c r="C61" s="139">
        <v>0.26047143538687317</v>
      </c>
      <c r="E61" s="121">
        <v>169567</v>
      </c>
      <c r="F61" s="139">
        <v>0.17996559186346275</v>
      </c>
      <c r="G61" s="143"/>
    </row>
    <row r="62" spans="1:10" x14ac:dyDescent="0.2">
      <c r="A62" s="144" t="s">
        <v>114</v>
      </c>
      <c r="B62" s="134">
        <v>1777998</v>
      </c>
      <c r="C62" s="135">
        <v>0.22577835524727646</v>
      </c>
      <c r="D62" s="117"/>
      <c r="E62" s="134">
        <v>275618</v>
      </c>
      <c r="F62" s="135">
        <v>0.29252010413714857</v>
      </c>
    </row>
    <row r="64" spans="1:10" x14ac:dyDescent="0.2">
      <c r="A64" s="37" t="s">
        <v>115</v>
      </c>
    </row>
    <row r="65" spans="1:8" x14ac:dyDescent="0.2">
      <c r="A65" s="78" t="s">
        <v>116</v>
      </c>
      <c r="B65" s="107">
        <v>1777998</v>
      </c>
      <c r="C65" s="138">
        <v>1</v>
      </c>
      <c r="D65" s="25"/>
      <c r="E65" s="107">
        <v>275618</v>
      </c>
      <c r="F65" s="138">
        <v>1</v>
      </c>
    </row>
    <row r="66" spans="1:8" x14ac:dyDescent="0.2">
      <c r="A66" s="68" t="s">
        <v>117</v>
      </c>
      <c r="B66" s="121">
        <v>856534</v>
      </c>
      <c r="C66" s="139">
        <v>0.48174069937086544</v>
      </c>
      <c r="E66" s="121">
        <v>150950</v>
      </c>
      <c r="F66" s="139">
        <v>0.54767830838334219</v>
      </c>
    </row>
    <row r="67" spans="1:8" ht="14.25" x14ac:dyDescent="0.2">
      <c r="A67" s="65" t="s">
        <v>118</v>
      </c>
      <c r="B67" s="123">
        <v>334828</v>
      </c>
      <c r="C67" s="140">
        <v>0.18831742217932754</v>
      </c>
      <c r="D67" s="113"/>
      <c r="E67" s="123">
        <v>33536</v>
      </c>
      <c r="F67" s="140">
        <v>0.12167565253357909</v>
      </c>
    </row>
    <row r="68" spans="1:8" x14ac:dyDescent="0.2">
      <c r="A68" s="68" t="s">
        <v>119</v>
      </c>
      <c r="B68" s="121">
        <v>108241</v>
      </c>
      <c r="C68" s="139">
        <v>6.0878021235119498E-2</v>
      </c>
      <c r="E68" s="121">
        <v>30176</v>
      </c>
      <c r="F68" s="139">
        <v>0.10948486673584452</v>
      </c>
    </row>
    <row r="69" spans="1:8" x14ac:dyDescent="0.2">
      <c r="A69" s="65" t="s">
        <v>120</v>
      </c>
      <c r="B69" s="123">
        <v>22691</v>
      </c>
      <c r="C69" s="140">
        <v>1.2762106594045662E-2</v>
      </c>
      <c r="D69" s="113"/>
      <c r="E69" s="123">
        <v>7058</v>
      </c>
      <c r="F69" s="140">
        <v>2.5607906595360243E-2</v>
      </c>
    </row>
    <row r="70" spans="1:8" x14ac:dyDescent="0.2">
      <c r="A70" s="68" t="s">
        <v>121</v>
      </c>
      <c r="B70" s="121">
        <v>59240</v>
      </c>
      <c r="C70" s="139">
        <v>3.3318372686583449E-2</v>
      </c>
      <c r="E70" s="121">
        <v>6649</v>
      </c>
      <c r="F70" s="139">
        <v>2.4123968681290773E-2</v>
      </c>
    </row>
    <row r="71" spans="1:8" x14ac:dyDescent="0.2">
      <c r="A71" s="65" t="s">
        <v>122</v>
      </c>
      <c r="B71" s="123">
        <v>39011</v>
      </c>
      <c r="C71" s="140">
        <v>2.1940969562395458E-2</v>
      </c>
      <c r="D71" s="113"/>
      <c r="E71" s="123">
        <v>5638</v>
      </c>
      <c r="F71" s="140">
        <v>2.045584831179386E-2</v>
      </c>
    </row>
    <row r="72" spans="1:8" x14ac:dyDescent="0.2">
      <c r="A72" s="68" t="s">
        <v>123</v>
      </c>
      <c r="B72" s="121">
        <v>40334</v>
      </c>
      <c r="C72" s="139">
        <v>2.268506488758705E-2</v>
      </c>
      <c r="E72" s="121">
        <v>3969</v>
      </c>
      <c r="F72" s="139">
        <v>1.4400365723573932E-2</v>
      </c>
    </row>
    <row r="73" spans="1:8" x14ac:dyDescent="0.2">
      <c r="A73" s="65" t="s">
        <v>124</v>
      </c>
      <c r="B73" s="123">
        <v>11775</v>
      </c>
      <c r="C73" s="140">
        <v>6.6226171233038514E-3</v>
      </c>
      <c r="D73" s="113"/>
      <c r="E73" s="123">
        <v>3238</v>
      </c>
      <c r="F73" s="140">
        <v>1.1748144170554899E-2</v>
      </c>
      <c r="H73" s="145"/>
    </row>
    <row r="74" spans="1:8" x14ac:dyDescent="0.2">
      <c r="A74" s="68" t="s">
        <v>125</v>
      </c>
      <c r="B74" s="121">
        <v>28806</v>
      </c>
      <c r="C74" s="139">
        <v>1.6201368055532121E-2</v>
      </c>
      <c r="E74" s="121">
        <v>3229</v>
      </c>
      <c r="F74" s="139">
        <v>1.1715490280025252E-2</v>
      </c>
      <c r="H74" s="146"/>
    </row>
    <row r="75" spans="1:8" x14ac:dyDescent="0.2">
      <c r="A75" s="144" t="s">
        <v>126</v>
      </c>
      <c r="B75" s="134">
        <v>23409</v>
      </c>
      <c r="C75" s="135">
        <v>1.316593157022674E-2</v>
      </c>
      <c r="D75" s="117"/>
      <c r="E75" s="134">
        <v>3144</v>
      </c>
      <c r="F75" s="135">
        <v>1.140709242502304E-2</v>
      </c>
      <c r="H75" s="145"/>
    </row>
    <row r="77" spans="1:8" s="120" customFormat="1" ht="15" x14ac:dyDescent="0.25">
      <c r="A77" s="21" t="s">
        <v>27</v>
      </c>
      <c r="B77" s="136"/>
      <c r="C77" s="137"/>
      <c r="E77" s="136"/>
      <c r="F77" s="137"/>
    </row>
    <row r="78" spans="1:8" x14ac:dyDescent="0.2">
      <c r="A78" s="78" t="s">
        <v>4</v>
      </c>
      <c r="B78" s="107">
        <v>8418843</v>
      </c>
      <c r="C78" s="138">
        <v>1</v>
      </c>
      <c r="D78" s="25"/>
      <c r="E78" s="107">
        <v>945546</v>
      </c>
      <c r="F78" s="138">
        <v>1</v>
      </c>
    </row>
    <row r="79" spans="1:8" x14ac:dyDescent="0.2">
      <c r="A79" s="88" t="s">
        <v>27</v>
      </c>
      <c r="B79" s="110">
        <v>3108055</v>
      </c>
      <c r="C79" s="147">
        <v>0.36917840135515056</v>
      </c>
      <c r="E79" s="110">
        <v>361270</v>
      </c>
      <c r="F79" s="147">
        <v>0.38207554153896267</v>
      </c>
    </row>
    <row r="80" spans="1:8" ht="4.5" customHeight="1" x14ac:dyDescent="0.2">
      <c r="A80" s="37"/>
      <c r="B80" s="148"/>
      <c r="C80" s="149"/>
      <c r="E80" s="87"/>
      <c r="F80" s="150"/>
    </row>
    <row r="81" spans="1:10" x14ac:dyDescent="0.2">
      <c r="A81" s="37" t="s">
        <v>127</v>
      </c>
      <c r="B81" s="148"/>
      <c r="C81" s="149"/>
      <c r="E81" s="87"/>
      <c r="F81" s="150"/>
    </row>
    <row r="82" spans="1:10" x14ac:dyDescent="0.2">
      <c r="A82" s="78" t="s">
        <v>128</v>
      </c>
      <c r="B82" s="107">
        <v>3108055</v>
      </c>
      <c r="C82" s="138">
        <v>1</v>
      </c>
      <c r="D82" s="25"/>
      <c r="E82" s="107">
        <v>361270</v>
      </c>
      <c r="F82" s="138">
        <v>1</v>
      </c>
    </row>
    <row r="83" spans="1:10" x14ac:dyDescent="0.2">
      <c r="A83" s="68" t="s">
        <v>129</v>
      </c>
      <c r="B83" s="121">
        <v>428648</v>
      </c>
      <c r="C83" s="139">
        <v>0.1379151913334867</v>
      </c>
      <c r="E83" s="121">
        <v>69004</v>
      </c>
      <c r="F83" s="139">
        <v>0.19100395825836633</v>
      </c>
      <c r="I83" s="146"/>
      <c r="J83" s="143"/>
    </row>
    <row r="84" spans="1:10" ht="14.25" x14ac:dyDescent="0.2">
      <c r="A84" s="65" t="s">
        <v>130</v>
      </c>
      <c r="B84" s="123">
        <v>393822</v>
      </c>
      <c r="C84" s="140">
        <v>0.12671011291627723</v>
      </c>
      <c r="D84" s="113"/>
      <c r="E84" s="123">
        <v>34861</v>
      </c>
      <c r="F84" s="140">
        <v>9.6495695740028239E-2</v>
      </c>
      <c r="I84" s="145"/>
      <c r="J84" s="143"/>
    </row>
    <row r="85" spans="1:10" x14ac:dyDescent="0.2">
      <c r="A85" s="68" t="s">
        <v>131</v>
      </c>
      <c r="B85" s="121">
        <v>170226</v>
      </c>
      <c r="C85" s="139">
        <v>5.4769301058057211E-2</v>
      </c>
      <c r="E85" s="121">
        <v>22029</v>
      </c>
      <c r="F85" s="139">
        <v>6.0976554931214878E-2</v>
      </c>
      <c r="I85" s="146"/>
      <c r="J85" s="143"/>
    </row>
    <row r="86" spans="1:10" x14ac:dyDescent="0.2">
      <c r="A86" s="65" t="s">
        <v>132</v>
      </c>
      <c r="B86" s="123">
        <v>131433</v>
      </c>
      <c r="C86" s="140">
        <v>4.2287861701289071E-2</v>
      </c>
      <c r="D86" s="113"/>
      <c r="E86" s="123">
        <v>17006</v>
      </c>
      <c r="F86" s="140">
        <v>4.7072826417914576E-2</v>
      </c>
      <c r="I86" s="145"/>
      <c r="J86" s="143"/>
    </row>
    <row r="87" spans="1:10" x14ac:dyDescent="0.2">
      <c r="A87" s="68" t="s">
        <v>133</v>
      </c>
      <c r="B87" s="121">
        <v>59188</v>
      </c>
      <c r="C87" s="139">
        <v>1.9043421046281355E-2</v>
      </c>
      <c r="E87" s="121">
        <v>14102</v>
      </c>
      <c r="F87" s="139">
        <v>3.9034517120159436E-2</v>
      </c>
      <c r="I87" s="146"/>
      <c r="J87" s="143"/>
    </row>
    <row r="88" spans="1:10" x14ac:dyDescent="0.2">
      <c r="A88" s="65" t="s">
        <v>134</v>
      </c>
      <c r="B88" s="123">
        <v>122234</v>
      </c>
      <c r="C88" s="140">
        <v>3.9328132867661611E-2</v>
      </c>
      <c r="D88" s="113"/>
      <c r="E88" s="123">
        <v>12116</v>
      </c>
      <c r="F88" s="140">
        <v>3.3537243612810366E-2</v>
      </c>
      <c r="I88" s="145"/>
      <c r="J88" s="143"/>
    </row>
    <row r="89" spans="1:10" x14ac:dyDescent="0.2">
      <c r="A89" s="68" t="s">
        <v>135</v>
      </c>
      <c r="B89" s="121">
        <v>85259</v>
      </c>
      <c r="C89" s="139">
        <v>2.7431625244727007E-2</v>
      </c>
      <c r="E89" s="121">
        <v>11054</v>
      </c>
      <c r="F89" s="139">
        <v>3.0597613972928834E-2</v>
      </c>
      <c r="I89" s="146"/>
      <c r="J89" s="143"/>
    </row>
    <row r="90" spans="1:10" x14ac:dyDescent="0.2">
      <c r="A90" s="65" t="s">
        <v>136</v>
      </c>
      <c r="B90" s="123">
        <v>59470</v>
      </c>
      <c r="C90" s="140">
        <v>1.9134153031397448E-2</v>
      </c>
      <c r="D90" s="113"/>
      <c r="E90" s="123">
        <v>10611</v>
      </c>
      <c r="F90" s="140">
        <v>2.9371384283223074E-2</v>
      </c>
      <c r="I90" s="145"/>
      <c r="J90" s="143"/>
    </row>
    <row r="91" spans="1:10" x14ac:dyDescent="0.2">
      <c r="A91" s="68" t="s">
        <v>137</v>
      </c>
      <c r="B91" s="121">
        <v>42955</v>
      </c>
      <c r="C91" s="139">
        <v>1.3820540498800694E-2</v>
      </c>
      <c r="E91" s="121">
        <v>9969</v>
      </c>
      <c r="F91" s="139">
        <v>2.7594320037644976E-2</v>
      </c>
      <c r="I91" s="146"/>
      <c r="J91" s="143"/>
    </row>
    <row r="92" spans="1:10" x14ac:dyDescent="0.2">
      <c r="A92" s="144" t="s">
        <v>138</v>
      </c>
      <c r="B92" s="134">
        <v>76786</v>
      </c>
      <c r="C92" s="135">
        <v>2.470548301107928E-2</v>
      </c>
      <c r="D92" s="117"/>
      <c r="E92" s="134">
        <v>9964</v>
      </c>
      <c r="F92" s="135">
        <v>2.7580479973427073E-2</v>
      </c>
      <c r="I92" s="145"/>
      <c r="J92" s="143"/>
    </row>
    <row r="93" spans="1:10" x14ac:dyDescent="0.2">
      <c r="E93" s="148"/>
      <c r="F93" s="149"/>
    </row>
    <row r="94" spans="1:10" ht="14.25" x14ac:dyDescent="0.2">
      <c r="A94" s="30" t="s">
        <v>139</v>
      </c>
    </row>
    <row r="95" spans="1:10" ht="14.25" x14ac:dyDescent="0.2">
      <c r="A95" s="30" t="s">
        <v>140</v>
      </c>
    </row>
    <row r="96" spans="1:10" x14ac:dyDescent="0.2">
      <c r="A96" s="30"/>
    </row>
    <row r="97" spans="1:8" x14ac:dyDescent="0.2">
      <c r="A97" s="30"/>
    </row>
    <row r="98" spans="1:8" x14ac:dyDescent="0.2">
      <c r="A98" s="30"/>
    </row>
    <row r="99" spans="1:8" x14ac:dyDescent="0.2">
      <c r="A99" s="30"/>
    </row>
    <row r="101" spans="1:8" s="153" customFormat="1" ht="12" x14ac:dyDescent="0.2">
      <c r="A101" s="151" t="s">
        <v>83</v>
      </c>
      <c r="B101" s="152"/>
      <c r="D101" s="154"/>
      <c r="F101" s="155"/>
      <c r="G101" s="155"/>
      <c r="H101" s="154"/>
    </row>
    <row r="102" spans="1:8" s="153" customFormat="1" ht="12" x14ac:dyDescent="0.2">
      <c r="A102" s="151" t="s">
        <v>84</v>
      </c>
      <c r="B102" s="152"/>
      <c r="D102" s="154"/>
      <c r="F102" s="155"/>
      <c r="G102" s="155"/>
      <c r="H102" s="154"/>
    </row>
  </sheetData>
  <mergeCells count="5">
    <mergeCell ref="B5:C5"/>
    <mergeCell ref="E5:F5"/>
    <mergeCell ref="A7:D7"/>
    <mergeCell ref="A14:D14"/>
    <mergeCell ref="A23:F2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1535F-E3A4-413A-B26F-F672BFB2F3E3}">
  <dimension ref="A1:J77"/>
  <sheetViews>
    <sheetView showGridLines="0" workbookViewId="0">
      <pane ySplit="6" topLeftCell="A7" activePane="bottomLeft" state="frozen"/>
      <selection activeCell="B5" sqref="B5:C5"/>
      <selection pane="bottomLeft"/>
    </sheetView>
  </sheetViews>
  <sheetFormatPr defaultRowHeight="12.75" x14ac:dyDescent="0.2"/>
  <cols>
    <col min="1" max="1" width="43" style="68" customWidth="1"/>
    <col min="2" max="2" width="10" style="69" customWidth="1"/>
    <col min="3" max="3" width="10" style="141" customWidth="1"/>
    <col min="4" max="4" width="2.28515625" customWidth="1"/>
    <col min="5" max="5" width="10" style="69" customWidth="1"/>
    <col min="6" max="6" width="10" style="141" customWidth="1"/>
  </cols>
  <sheetData>
    <row r="1" spans="1:6" s="1" customFormat="1" x14ac:dyDescent="0.2">
      <c r="A1" s="37" t="s">
        <v>141</v>
      </c>
      <c r="B1" s="2"/>
      <c r="C1" s="81"/>
      <c r="E1" s="87"/>
      <c r="F1" s="81"/>
    </row>
    <row r="2" spans="1:6" s="1" customFormat="1" x14ac:dyDescent="0.2">
      <c r="A2" s="37" t="s">
        <v>1</v>
      </c>
      <c r="B2" s="2"/>
      <c r="C2" s="81"/>
      <c r="E2" s="87"/>
      <c r="F2" s="81"/>
    </row>
    <row r="3" spans="1:6" s="1" customFormat="1" x14ac:dyDescent="0.2">
      <c r="A3" s="88"/>
      <c r="B3" s="87"/>
      <c r="C3" s="89"/>
      <c r="E3" s="87"/>
      <c r="F3" s="89"/>
    </row>
    <row r="4" spans="1:6" x14ac:dyDescent="0.2">
      <c r="A4" s="242"/>
      <c r="B4" s="242"/>
      <c r="C4" s="242"/>
      <c r="D4" s="242"/>
      <c r="E4" s="242"/>
    </row>
    <row r="5" spans="1:6" ht="27" customHeight="1" x14ac:dyDescent="0.2">
      <c r="A5" s="37"/>
      <c r="B5" s="240" t="s">
        <v>142</v>
      </c>
      <c r="C5" s="240"/>
      <c r="E5" s="236" t="s">
        <v>143</v>
      </c>
      <c r="F5" s="237"/>
    </row>
    <row r="6" spans="1:6" ht="13.5" customHeight="1" thickBot="1" x14ac:dyDescent="0.25">
      <c r="B6" s="90" t="s">
        <v>5</v>
      </c>
      <c r="C6" s="91" t="s">
        <v>6</v>
      </c>
      <c r="E6" s="90" t="s">
        <v>5</v>
      </c>
      <c r="F6" s="91" t="s">
        <v>6</v>
      </c>
    </row>
    <row r="7" spans="1:6" s="120" customFormat="1" ht="13.5" customHeight="1" x14ac:dyDescent="0.25">
      <c r="A7" s="241" t="s">
        <v>144</v>
      </c>
      <c r="B7" s="241"/>
      <c r="C7" s="241"/>
      <c r="D7" s="241"/>
      <c r="E7" s="241"/>
      <c r="F7" s="241"/>
    </row>
    <row r="8" spans="1:6" s="1" customFormat="1" x14ac:dyDescent="0.2">
      <c r="A8" s="1" t="s">
        <v>145</v>
      </c>
      <c r="B8" s="107">
        <v>3167060</v>
      </c>
      <c r="C8" s="138">
        <v>1</v>
      </c>
      <c r="D8" s="25"/>
      <c r="E8" s="107">
        <v>486502</v>
      </c>
      <c r="F8" s="138">
        <v>1</v>
      </c>
    </row>
    <row r="9" spans="1:6" x14ac:dyDescent="0.2">
      <c r="A9" t="s">
        <v>146</v>
      </c>
      <c r="B9" s="121">
        <v>2882037</v>
      </c>
      <c r="C9" s="139">
        <v>0.91000391530315183</v>
      </c>
      <c r="D9" s="69"/>
      <c r="E9" s="121">
        <v>461394</v>
      </c>
      <c r="F9" s="139">
        <v>0.94839075687253083</v>
      </c>
    </row>
    <row r="10" spans="1:6" s="1" customFormat="1" x14ac:dyDescent="0.2">
      <c r="A10" s="1" t="s">
        <v>147</v>
      </c>
      <c r="B10" s="123"/>
      <c r="C10" s="140"/>
      <c r="D10" s="69"/>
      <c r="E10" s="123"/>
      <c r="F10" s="140"/>
    </row>
    <row r="11" spans="1:6" x14ac:dyDescent="0.2">
      <c r="A11" s="26" t="s">
        <v>148</v>
      </c>
      <c r="B11" s="121">
        <v>170745</v>
      </c>
      <c r="C11" s="139">
        <v>5.3912777149785603E-2</v>
      </c>
      <c r="D11" s="69"/>
      <c r="E11" s="121">
        <v>13516</v>
      </c>
      <c r="F11" s="139">
        <v>2.7782002951683652E-2</v>
      </c>
    </row>
    <row r="12" spans="1:6" x14ac:dyDescent="0.2">
      <c r="A12" s="156" t="s">
        <v>149</v>
      </c>
      <c r="B12" s="134">
        <v>114278</v>
      </c>
      <c r="C12" s="135">
        <v>3.6083307547062578E-2</v>
      </c>
      <c r="D12" s="157"/>
      <c r="E12" s="134">
        <v>11592</v>
      </c>
      <c r="F12" s="135">
        <v>2.3827240175785507E-2</v>
      </c>
    </row>
    <row r="13" spans="1:6" x14ac:dyDescent="0.2">
      <c r="A13" s="26"/>
      <c r="D13" s="69"/>
    </row>
    <row r="14" spans="1:6" s="105" customFormat="1" ht="15" x14ac:dyDescent="0.25">
      <c r="A14" s="241" t="s">
        <v>150</v>
      </c>
      <c r="B14" s="241"/>
      <c r="C14" s="241"/>
      <c r="D14" s="241"/>
      <c r="E14" s="241"/>
      <c r="F14" s="241"/>
    </row>
    <row r="15" spans="1:6" s="1" customFormat="1" x14ac:dyDescent="0.2">
      <c r="A15" s="158" t="s">
        <v>151</v>
      </c>
      <c r="B15" s="107">
        <v>8238345</v>
      </c>
      <c r="C15" s="108">
        <v>1</v>
      </c>
      <c r="D15" s="25"/>
      <c r="E15" s="107">
        <v>1017598</v>
      </c>
      <c r="F15" s="108">
        <v>1</v>
      </c>
    </row>
    <row r="16" spans="1:6" x14ac:dyDescent="0.2">
      <c r="A16" s="109" t="s">
        <v>13</v>
      </c>
      <c r="B16" s="121">
        <v>1744301</v>
      </c>
      <c r="C16" s="122">
        <v>0.21172954033850244</v>
      </c>
      <c r="E16" s="121">
        <v>124995</v>
      </c>
      <c r="F16" s="122">
        <v>0.12283337821025592</v>
      </c>
    </row>
    <row r="17" spans="1:6" x14ac:dyDescent="0.2">
      <c r="A17" s="112" t="s">
        <v>97</v>
      </c>
      <c r="B17" s="123">
        <v>2152163</v>
      </c>
      <c r="C17" s="124">
        <v>0.26123729948187407</v>
      </c>
      <c r="D17" s="113"/>
      <c r="E17" s="123">
        <v>176488</v>
      </c>
      <c r="F17" s="124">
        <v>0.17343587546359171</v>
      </c>
    </row>
    <row r="18" spans="1:6" x14ac:dyDescent="0.2">
      <c r="A18" s="109" t="s">
        <v>98</v>
      </c>
      <c r="B18" s="121">
        <v>3163026</v>
      </c>
      <c r="C18" s="122">
        <v>0.3839394927015074</v>
      </c>
      <c r="E18" s="121">
        <v>364757</v>
      </c>
      <c r="F18" s="122">
        <v>0.35844901424727643</v>
      </c>
    </row>
    <row r="19" spans="1:6" x14ac:dyDescent="0.2">
      <c r="A19" s="114" t="s">
        <v>18</v>
      </c>
      <c r="B19" s="134">
        <v>1178855</v>
      </c>
      <c r="C19" s="135">
        <v>0.14309366747811605</v>
      </c>
      <c r="D19" s="117"/>
      <c r="E19" s="134">
        <v>351358</v>
      </c>
      <c r="F19" s="135">
        <v>0.34528173207887591</v>
      </c>
    </row>
    <row r="21" spans="1:6" s="120" customFormat="1" ht="13.5" customHeight="1" x14ac:dyDescent="0.25">
      <c r="A21" s="241" t="s">
        <v>152</v>
      </c>
      <c r="B21" s="241"/>
      <c r="C21" s="241"/>
      <c r="D21" s="241"/>
      <c r="E21" s="241"/>
      <c r="F21" s="241"/>
    </row>
    <row r="22" spans="1:6" ht="13.5" customHeight="1" x14ac:dyDescent="0.2">
      <c r="A22" s="159" t="s">
        <v>151</v>
      </c>
      <c r="B22" s="107">
        <v>8238345</v>
      </c>
      <c r="C22" s="108">
        <v>1</v>
      </c>
      <c r="D22" s="25"/>
      <c r="E22" s="107">
        <v>1017598</v>
      </c>
      <c r="F22" s="108">
        <v>1</v>
      </c>
    </row>
    <row r="23" spans="1:6" ht="13.5" customHeight="1" x14ac:dyDescent="0.2">
      <c r="A23" s="109" t="s">
        <v>20</v>
      </c>
      <c r="B23" s="121">
        <v>2403996</v>
      </c>
      <c r="C23" s="122">
        <v>0.2918056964111117</v>
      </c>
      <c r="E23" s="121">
        <v>361723</v>
      </c>
      <c r="F23" s="122">
        <v>0.3554674832301164</v>
      </c>
    </row>
    <row r="24" spans="1:6" ht="13.5" customHeight="1" x14ac:dyDescent="0.2">
      <c r="A24" s="109" t="s">
        <v>21</v>
      </c>
      <c r="B24" s="123">
        <v>2641418</v>
      </c>
      <c r="C24" s="124">
        <v>0.32062483423551696</v>
      </c>
      <c r="E24" s="123">
        <v>275893</v>
      </c>
      <c r="F24" s="124">
        <v>0.2711217985884406</v>
      </c>
    </row>
    <row r="25" spans="1:6" ht="13.5" customHeight="1" x14ac:dyDescent="0.2">
      <c r="A25" s="109" t="s">
        <v>22</v>
      </c>
      <c r="B25" s="121">
        <v>1777131</v>
      </c>
      <c r="C25" s="122">
        <v>0.2157145640295472</v>
      </c>
      <c r="E25" s="121">
        <v>274805</v>
      </c>
      <c r="F25" s="122">
        <v>0.27005261409711889</v>
      </c>
    </row>
    <row r="26" spans="1:6" ht="13.5" customHeight="1" x14ac:dyDescent="0.2">
      <c r="A26" s="109" t="s">
        <v>23</v>
      </c>
      <c r="B26" s="123">
        <v>1163344</v>
      </c>
      <c r="C26" s="124">
        <v>0.14121088640983109</v>
      </c>
      <c r="E26" s="123">
        <v>77150</v>
      </c>
      <c r="F26" s="124">
        <v>7.5815793663116471E-2</v>
      </c>
    </row>
    <row r="27" spans="1:6" ht="13.5" customHeight="1" x14ac:dyDescent="0.2">
      <c r="A27" s="125" t="s">
        <v>24</v>
      </c>
      <c r="B27" s="126">
        <v>252456</v>
      </c>
      <c r="C27" s="127">
        <v>3.064401891399304E-2</v>
      </c>
      <c r="D27" s="98"/>
      <c r="E27" s="126">
        <v>28027</v>
      </c>
      <c r="F27" s="127">
        <v>2.754231042120759E-2</v>
      </c>
    </row>
    <row r="28" spans="1:6" ht="13.5" customHeight="1" x14ac:dyDescent="0.2">
      <c r="A28" s="109"/>
      <c r="B28" s="121"/>
      <c r="C28" s="128"/>
      <c r="E28" s="121"/>
      <c r="F28" s="128"/>
    </row>
    <row r="29" spans="1:6" ht="13.5" customHeight="1" x14ac:dyDescent="0.2">
      <c r="A29" s="242" t="s">
        <v>153</v>
      </c>
      <c r="B29" s="242"/>
      <c r="C29" s="242"/>
      <c r="D29" s="242"/>
      <c r="E29" s="242"/>
      <c r="F29" s="242"/>
    </row>
    <row r="30" spans="1:6" s="1" customFormat="1" x14ac:dyDescent="0.2">
      <c r="A30" s="106" t="s">
        <v>20</v>
      </c>
      <c r="B30" s="107">
        <v>2403996</v>
      </c>
      <c r="C30" s="108">
        <v>1</v>
      </c>
      <c r="D30" s="25"/>
      <c r="E30" s="107">
        <v>361723</v>
      </c>
      <c r="F30" s="108">
        <v>1</v>
      </c>
    </row>
    <row r="31" spans="1:6" x14ac:dyDescent="0.2">
      <c r="A31" s="109" t="s">
        <v>13</v>
      </c>
      <c r="B31" s="121">
        <v>614003</v>
      </c>
      <c r="C31" s="122">
        <v>0.25540932680420431</v>
      </c>
      <c r="E31" s="121">
        <v>59417</v>
      </c>
      <c r="F31" s="122">
        <v>0.16426105058290461</v>
      </c>
    </row>
    <row r="32" spans="1:6" x14ac:dyDescent="0.2">
      <c r="A32" s="112" t="s">
        <v>97</v>
      </c>
      <c r="B32" s="123">
        <v>650153</v>
      </c>
      <c r="C32" s="124">
        <v>0.27044678942893413</v>
      </c>
      <c r="D32" s="113"/>
      <c r="E32" s="123">
        <v>74226</v>
      </c>
      <c r="F32" s="124">
        <v>0.20520121750621331</v>
      </c>
    </row>
    <row r="33" spans="1:6" x14ac:dyDescent="0.2">
      <c r="A33" s="109" t="s">
        <v>98</v>
      </c>
      <c r="B33" s="121">
        <v>881916</v>
      </c>
      <c r="C33" s="122">
        <v>0.36685418777735074</v>
      </c>
      <c r="E33" s="121">
        <v>136740</v>
      </c>
      <c r="F33" s="122">
        <v>0.37802406814053846</v>
      </c>
    </row>
    <row r="34" spans="1:6" x14ac:dyDescent="0.2">
      <c r="A34" s="114" t="s">
        <v>18</v>
      </c>
      <c r="B34" s="134">
        <v>257924</v>
      </c>
      <c r="C34" s="135">
        <v>0.1072896959895108</v>
      </c>
      <c r="D34" s="117"/>
      <c r="E34" s="134">
        <v>91340</v>
      </c>
      <c r="F34" s="135">
        <v>0.25251366377034362</v>
      </c>
    </row>
    <row r="35" spans="1:6" s="1" customFormat="1" x14ac:dyDescent="0.2">
      <c r="A35" s="106" t="s">
        <v>21</v>
      </c>
      <c r="B35" s="107">
        <v>2641418</v>
      </c>
      <c r="C35" s="108">
        <v>1</v>
      </c>
      <c r="D35" s="25"/>
      <c r="E35" s="107">
        <v>275893</v>
      </c>
      <c r="F35" s="108">
        <v>1</v>
      </c>
    </row>
    <row r="36" spans="1:6" x14ac:dyDescent="0.2">
      <c r="A36" s="109" t="s">
        <v>13</v>
      </c>
      <c r="B36" s="121">
        <v>458167</v>
      </c>
      <c r="C36" s="122">
        <v>0.1734549397331282</v>
      </c>
      <c r="E36" s="121">
        <v>15389</v>
      </c>
      <c r="F36" s="122">
        <v>5.5778870794112208E-2</v>
      </c>
    </row>
    <row r="37" spans="1:6" x14ac:dyDescent="0.2">
      <c r="A37" s="112" t="s">
        <v>97</v>
      </c>
      <c r="B37" s="123">
        <v>683563</v>
      </c>
      <c r="C37" s="124">
        <v>0.25878637913423774</v>
      </c>
      <c r="D37" s="113"/>
      <c r="E37" s="123">
        <v>29981</v>
      </c>
      <c r="F37" s="124">
        <v>0.108668940495047</v>
      </c>
    </row>
    <row r="38" spans="1:6" x14ac:dyDescent="0.2">
      <c r="A38" s="109" t="s">
        <v>98</v>
      </c>
      <c r="B38" s="121">
        <v>1002202</v>
      </c>
      <c r="C38" s="122">
        <v>0.37941817614629719</v>
      </c>
      <c r="E38" s="121">
        <v>85064</v>
      </c>
      <c r="F38" s="122">
        <v>0.30832242934760939</v>
      </c>
    </row>
    <row r="39" spans="1:6" x14ac:dyDescent="0.2">
      <c r="A39" s="114" t="s">
        <v>18</v>
      </c>
      <c r="B39" s="134">
        <v>497486</v>
      </c>
      <c r="C39" s="135">
        <v>0.18834050498633689</v>
      </c>
      <c r="D39" s="117"/>
      <c r="E39" s="134">
        <v>145459</v>
      </c>
      <c r="F39" s="135">
        <v>0.52722975936323135</v>
      </c>
    </row>
    <row r="40" spans="1:6" s="1" customFormat="1" x14ac:dyDescent="0.2">
      <c r="A40" s="106" t="s">
        <v>22</v>
      </c>
      <c r="B40" s="107">
        <v>1777131</v>
      </c>
      <c r="C40" s="108">
        <v>1</v>
      </c>
      <c r="D40" s="25"/>
      <c r="E40" s="107">
        <v>274805</v>
      </c>
      <c r="F40" s="108">
        <v>1</v>
      </c>
    </row>
    <row r="41" spans="1:6" x14ac:dyDescent="0.2">
      <c r="A41" s="109" t="s">
        <v>13</v>
      </c>
      <c r="B41" s="121">
        <v>385093</v>
      </c>
      <c r="C41" s="122">
        <v>0.21669364835794322</v>
      </c>
      <c r="E41" s="121">
        <v>36472</v>
      </c>
      <c r="F41" s="122">
        <v>0.13271956478230018</v>
      </c>
    </row>
    <row r="42" spans="1:6" x14ac:dyDescent="0.2">
      <c r="A42" s="112" t="s">
        <v>97</v>
      </c>
      <c r="B42" s="123">
        <v>440384</v>
      </c>
      <c r="C42" s="124">
        <v>0.24780615497675748</v>
      </c>
      <c r="D42" s="113"/>
      <c r="E42" s="123">
        <v>54495</v>
      </c>
      <c r="F42" s="124">
        <v>0.19830425210603883</v>
      </c>
    </row>
    <row r="43" spans="1:6" x14ac:dyDescent="0.2">
      <c r="A43" s="109" t="s">
        <v>98</v>
      </c>
      <c r="B43" s="121">
        <v>701217</v>
      </c>
      <c r="C43" s="122">
        <v>0.39457811495044542</v>
      </c>
      <c r="E43" s="121">
        <v>104744</v>
      </c>
      <c r="F43" s="122">
        <v>0.38115754807954733</v>
      </c>
    </row>
    <row r="44" spans="1:6" x14ac:dyDescent="0.2">
      <c r="A44" s="114" t="s">
        <v>18</v>
      </c>
      <c r="B44" s="134">
        <v>250437</v>
      </c>
      <c r="C44" s="135">
        <v>0.14092208171485388</v>
      </c>
      <c r="D44" s="117"/>
      <c r="E44" s="134">
        <v>79094</v>
      </c>
      <c r="F44" s="135">
        <v>0.28781863503211369</v>
      </c>
    </row>
    <row r="45" spans="1:6" s="1" customFormat="1" x14ac:dyDescent="0.2">
      <c r="A45" s="106" t="s">
        <v>23</v>
      </c>
      <c r="B45" s="107">
        <v>1163344</v>
      </c>
      <c r="C45" s="108">
        <v>1</v>
      </c>
      <c r="D45" s="25"/>
      <c r="E45" s="107">
        <v>77150</v>
      </c>
      <c r="F45" s="108">
        <v>1</v>
      </c>
    </row>
    <row r="46" spans="1:6" x14ac:dyDescent="0.2">
      <c r="A46" s="109" t="s">
        <v>13</v>
      </c>
      <c r="B46" s="121">
        <v>206432</v>
      </c>
      <c r="C46" s="122">
        <v>0.17744708357974942</v>
      </c>
      <c r="E46" s="121">
        <v>8505</v>
      </c>
      <c r="F46" s="122">
        <v>0.1102397926117952</v>
      </c>
    </row>
    <row r="47" spans="1:6" x14ac:dyDescent="0.2">
      <c r="A47" s="112" t="s">
        <v>97</v>
      </c>
      <c r="B47" s="123">
        <v>308762</v>
      </c>
      <c r="C47" s="124">
        <v>0.26540902776822678</v>
      </c>
      <c r="D47" s="113"/>
      <c r="E47" s="123">
        <v>12070</v>
      </c>
      <c r="F47" s="124">
        <v>0.15644847699287104</v>
      </c>
    </row>
    <row r="48" spans="1:6" x14ac:dyDescent="0.2">
      <c r="A48" s="109" t="s">
        <v>98</v>
      </c>
      <c r="B48" s="121">
        <v>495353</v>
      </c>
      <c r="C48" s="122">
        <v>0.42580096686792557</v>
      </c>
      <c r="E48" s="121">
        <v>27416</v>
      </c>
      <c r="F48" s="122">
        <v>0.35535968891769282</v>
      </c>
    </row>
    <row r="49" spans="1:8" x14ac:dyDescent="0.2">
      <c r="A49" s="114" t="s">
        <v>18</v>
      </c>
      <c r="B49" s="134">
        <v>152797</v>
      </c>
      <c r="C49" s="135">
        <v>0.13134292178409826</v>
      </c>
      <c r="D49" s="117"/>
      <c r="E49" s="134">
        <v>29159</v>
      </c>
      <c r="F49" s="135">
        <v>0.37795204147764094</v>
      </c>
    </row>
    <row r="50" spans="1:8" s="1" customFormat="1" x14ac:dyDescent="0.2">
      <c r="A50" s="106" t="s">
        <v>24</v>
      </c>
      <c r="B50" s="107">
        <v>252456</v>
      </c>
      <c r="C50" s="108">
        <v>1</v>
      </c>
      <c r="D50" s="25"/>
      <c r="E50" s="107">
        <v>28027</v>
      </c>
      <c r="F50" s="108">
        <v>1</v>
      </c>
    </row>
    <row r="51" spans="1:8" x14ac:dyDescent="0.2">
      <c r="A51" s="109" t="s">
        <v>13</v>
      </c>
      <c r="B51" s="121">
        <v>80606</v>
      </c>
      <c r="C51" s="122">
        <v>0.31928732135500842</v>
      </c>
      <c r="E51" s="121">
        <v>5212</v>
      </c>
      <c r="F51" s="122">
        <v>0.18596353516252184</v>
      </c>
    </row>
    <row r="52" spans="1:8" x14ac:dyDescent="0.2">
      <c r="A52" s="112" t="s">
        <v>97</v>
      </c>
      <c r="B52" s="123">
        <v>69301</v>
      </c>
      <c r="C52" s="124">
        <v>0.27450724086573502</v>
      </c>
      <c r="D52" s="113"/>
      <c r="E52" s="123">
        <v>5716</v>
      </c>
      <c r="F52" s="124">
        <v>0.20394619474078568</v>
      </c>
    </row>
    <row r="53" spans="1:8" x14ac:dyDescent="0.2">
      <c r="A53" s="109" t="s">
        <v>98</v>
      </c>
      <c r="B53" s="121">
        <v>82338</v>
      </c>
      <c r="C53" s="122">
        <v>0.32614792280635041</v>
      </c>
      <c r="E53" s="121">
        <v>10793</v>
      </c>
      <c r="F53" s="122">
        <v>0.38509294608770117</v>
      </c>
    </row>
    <row r="54" spans="1:8" x14ac:dyDescent="0.2">
      <c r="A54" s="114" t="s">
        <v>18</v>
      </c>
      <c r="B54" s="134">
        <v>20211</v>
      </c>
      <c r="C54" s="135">
        <v>8.0057514972906169E-2</v>
      </c>
      <c r="D54" s="117"/>
      <c r="E54" s="134">
        <v>6306</v>
      </c>
      <c r="F54" s="135">
        <v>0.22499732400899133</v>
      </c>
    </row>
    <row r="55" spans="1:8" x14ac:dyDescent="0.2">
      <c r="A55"/>
      <c r="B55" s="24"/>
      <c r="C55" s="69"/>
      <c r="D55" s="38"/>
      <c r="E55"/>
      <c r="F55" s="69"/>
      <c r="G55" s="69"/>
      <c r="H55" s="146"/>
    </row>
    <row r="56" spans="1:8" ht="15" x14ac:dyDescent="0.25">
      <c r="A56" s="241" t="s">
        <v>154</v>
      </c>
      <c r="B56" s="241"/>
      <c r="C56" s="241"/>
      <c r="D56" s="241"/>
      <c r="E56" s="241"/>
      <c r="F56" s="241"/>
      <c r="G56" s="69"/>
    </row>
    <row r="57" spans="1:8" ht="13.5" customHeight="1" x14ac:dyDescent="0.2">
      <c r="A57" s="30" t="s">
        <v>155</v>
      </c>
      <c r="B57" s="107">
        <v>3167060</v>
      </c>
      <c r="C57" s="160" t="s">
        <v>11</v>
      </c>
      <c r="D57" s="161"/>
      <c r="E57" s="107">
        <v>486502</v>
      </c>
      <c r="F57" s="160" t="s">
        <v>11</v>
      </c>
      <c r="G57" s="69"/>
    </row>
    <row r="58" spans="1:8" x14ac:dyDescent="0.2">
      <c r="A58" s="109" t="s">
        <v>156</v>
      </c>
      <c r="B58" s="123">
        <v>272513</v>
      </c>
      <c r="C58" s="162" t="s">
        <v>11</v>
      </c>
      <c r="D58" s="163"/>
      <c r="E58" s="123">
        <v>86142</v>
      </c>
      <c r="F58" s="160" t="s">
        <v>11</v>
      </c>
      <c r="G58" s="69"/>
    </row>
    <row r="59" spans="1:8" x14ac:dyDescent="0.2">
      <c r="A59" s="109" t="s">
        <v>157</v>
      </c>
      <c r="B59" s="121">
        <v>186382</v>
      </c>
      <c r="C59" s="164" t="s">
        <v>11</v>
      </c>
      <c r="D59" s="163"/>
      <c r="E59" s="121">
        <v>76134</v>
      </c>
      <c r="F59" s="165" t="s">
        <v>11</v>
      </c>
      <c r="G59" s="69"/>
    </row>
    <row r="60" spans="1:8" x14ac:dyDescent="0.2">
      <c r="A60" s="109" t="s">
        <v>158</v>
      </c>
      <c r="B60" s="123">
        <v>287124</v>
      </c>
      <c r="C60" s="162" t="s">
        <v>11</v>
      </c>
      <c r="D60" s="163"/>
      <c r="E60" s="123">
        <v>78697</v>
      </c>
      <c r="F60" s="160" t="s">
        <v>11</v>
      </c>
      <c r="G60" s="69"/>
    </row>
    <row r="61" spans="1:8" x14ac:dyDescent="0.2">
      <c r="A61" s="109" t="s">
        <v>159</v>
      </c>
      <c r="B61" s="121">
        <v>249744</v>
      </c>
      <c r="C61" s="164" t="s">
        <v>11</v>
      </c>
      <c r="D61" s="163"/>
      <c r="E61" s="121">
        <v>49234</v>
      </c>
      <c r="F61" s="165" t="s">
        <v>11</v>
      </c>
      <c r="G61" s="69"/>
    </row>
    <row r="62" spans="1:8" x14ac:dyDescent="0.2">
      <c r="A62" s="109" t="s">
        <v>160</v>
      </c>
      <c r="B62" s="123">
        <v>322402</v>
      </c>
      <c r="C62" s="162" t="s">
        <v>11</v>
      </c>
      <c r="D62" s="163"/>
      <c r="E62" s="123">
        <v>46742</v>
      </c>
      <c r="F62" s="160" t="s">
        <v>11</v>
      </c>
      <c r="G62" s="69"/>
    </row>
    <row r="63" spans="1:8" x14ac:dyDescent="0.2">
      <c r="A63" s="109" t="s">
        <v>161</v>
      </c>
      <c r="B63" s="121">
        <v>455717</v>
      </c>
      <c r="C63" s="164" t="s">
        <v>11</v>
      </c>
      <c r="D63" s="163"/>
      <c r="E63" s="121">
        <v>52634</v>
      </c>
      <c r="F63" s="165" t="s">
        <v>11</v>
      </c>
      <c r="G63" s="69"/>
    </row>
    <row r="64" spans="1:8" x14ac:dyDescent="0.2">
      <c r="A64" s="109" t="s">
        <v>162</v>
      </c>
      <c r="B64" s="123">
        <v>347930</v>
      </c>
      <c r="C64" s="162" t="s">
        <v>11</v>
      </c>
      <c r="D64" s="163"/>
      <c r="E64" s="123">
        <v>32862</v>
      </c>
      <c r="F64" s="160" t="s">
        <v>11</v>
      </c>
      <c r="G64" s="69"/>
    </row>
    <row r="65" spans="1:10" x14ac:dyDescent="0.2">
      <c r="A65" s="109" t="s">
        <v>163</v>
      </c>
      <c r="B65" s="121">
        <v>450545</v>
      </c>
      <c r="C65" s="164" t="s">
        <v>11</v>
      </c>
      <c r="D65" s="163"/>
      <c r="E65" s="121">
        <v>32712</v>
      </c>
      <c r="F65" s="165" t="s">
        <v>11</v>
      </c>
      <c r="G65" s="69"/>
    </row>
    <row r="66" spans="1:10" x14ac:dyDescent="0.2">
      <c r="A66" s="109" t="s">
        <v>164</v>
      </c>
      <c r="B66" s="123">
        <v>238092</v>
      </c>
      <c r="C66" s="162" t="s">
        <v>11</v>
      </c>
      <c r="D66" s="163"/>
      <c r="E66" s="123">
        <v>13609</v>
      </c>
      <c r="F66" s="160" t="s">
        <v>11</v>
      </c>
      <c r="G66" s="69"/>
    </row>
    <row r="67" spans="1:10" x14ac:dyDescent="0.2">
      <c r="A67" s="125" t="s">
        <v>165</v>
      </c>
      <c r="B67" s="126">
        <v>356611</v>
      </c>
      <c r="C67" s="166" t="s">
        <v>11</v>
      </c>
      <c r="D67" s="167"/>
      <c r="E67" s="126">
        <v>17736</v>
      </c>
      <c r="F67" s="168" t="s">
        <v>11</v>
      </c>
      <c r="G67" s="69"/>
      <c r="H67" s="146"/>
    </row>
    <row r="68" spans="1:10" x14ac:dyDescent="0.2">
      <c r="A68"/>
      <c r="B68" s="24"/>
      <c r="C68" s="69"/>
      <c r="D68" s="38"/>
      <c r="E68"/>
      <c r="F68" s="69"/>
      <c r="G68" s="69"/>
      <c r="H68" s="146"/>
    </row>
    <row r="69" spans="1:10" ht="15" x14ac:dyDescent="0.25">
      <c r="A69" s="241" t="s">
        <v>166</v>
      </c>
      <c r="B69" s="241"/>
      <c r="C69" s="241"/>
      <c r="D69" s="241"/>
      <c r="E69"/>
      <c r="F69" s="69"/>
      <c r="G69" s="69"/>
    </row>
    <row r="70" spans="1:10" x14ac:dyDescent="0.2">
      <c r="A70" s="30" t="s">
        <v>155</v>
      </c>
      <c r="B70" s="110">
        <v>3167060</v>
      </c>
      <c r="C70" s="165" t="s">
        <v>11</v>
      </c>
      <c r="D70" s="161"/>
      <c r="E70" s="110">
        <v>486502</v>
      </c>
      <c r="F70" s="165" t="s">
        <v>11</v>
      </c>
      <c r="I70" s="146"/>
      <c r="J70" s="143"/>
    </row>
    <row r="71" spans="1:10" x14ac:dyDescent="0.2">
      <c r="A71" s="144" t="s">
        <v>166</v>
      </c>
      <c r="B71" s="169">
        <v>63922</v>
      </c>
      <c r="C71" s="170" t="s">
        <v>11</v>
      </c>
      <c r="D71" s="117"/>
      <c r="E71" s="169">
        <v>25359</v>
      </c>
      <c r="F71" s="170" t="s">
        <v>11</v>
      </c>
      <c r="I71" s="145"/>
      <c r="J71" s="143"/>
    </row>
    <row r="72" spans="1:10" x14ac:dyDescent="0.2">
      <c r="E72" s="148"/>
      <c r="F72" s="149"/>
    </row>
    <row r="75" spans="1:10" s="153" customFormat="1" x14ac:dyDescent="0.2">
      <c r="A75" s="68"/>
      <c r="B75" s="69"/>
      <c r="C75" s="141"/>
      <c r="D75"/>
      <c r="E75" s="69"/>
      <c r="F75" s="141"/>
      <c r="G75"/>
      <c r="H75" s="154"/>
    </row>
    <row r="76" spans="1:10" x14ac:dyDescent="0.2">
      <c r="A76" s="151" t="s">
        <v>83</v>
      </c>
      <c r="B76" s="152"/>
      <c r="C76" s="153"/>
      <c r="D76" s="154"/>
      <c r="E76" s="153"/>
      <c r="F76" s="155"/>
      <c r="G76" s="155"/>
    </row>
    <row r="77" spans="1:10" x14ac:dyDescent="0.2">
      <c r="A77" s="151" t="s">
        <v>84</v>
      </c>
      <c r="B77" s="152"/>
      <c r="C77" s="153"/>
      <c r="D77" s="154"/>
      <c r="E77" s="153"/>
      <c r="F77" s="155"/>
      <c r="G77" s="155"/>
    </row>
  </sheetData>
  <mergeCells count="9">
    <mergeCell ref="A29:F29"/>
    <mergeCell ref="A56:F56"/>
    <mergeCell ref="A69:D69"/>
    <mergeCell ref="A4:E4"/>
    <mergeCell ref="B5:C5"/>
    <mergeCell ref="E5:F5"/>
    <mergeCell ref="A7:F7"/>
    <mergeCell ref="A14:F14"/>
    <mergeCell ref="A21:F21"/>
  </mergeCells>
  <conditionalFormatting sqref="A67 A29:F29 A22:A27 A8:A12 D9:D12 D23:D27 C67:D67">
    <cfRule type="expression" dxfId="101" priority="8">
      <formula>MOD(ROW(),2)=0</formula>
    </cfRule>
  </conditionalFormatting>
  <conditionalFormatting sqref="A58:A61 C57:D61">
    <cfRule type="expression" dxfId="100" priority="7">
      <formula>MOD(ROW(),2)=0</formula>
    </cfRule>
  </conditionalFormatting>
  <conditionalFormatting sqref="A62:A66 C62:D66">
    <cfRule type="expression" dxfId="99" priority="6">
      <formula>MOD(ROW(),2)=0</formula>
    </cfRule>
  </conditionalFormatting>
  <conditionalFormatting sqref="F67">
    <cfRule type="expression" dxfId="98" priority="5">
      <formula>MOD(ROW(),2)=0</formula>
    </cfRule>
  </conditionalFormatting>
  <conditionalFormatting sqref="F57:F61">
    <cfRule type="expression" dxfId="97" priority="4">
      <formula>MOD(ROW(),2)=0</formula>
    </cfRule>
  </conditionalFormatting>
  <conditionalFormatting sqref="F62:F66">
    <cfRule type="expression" dxfId="96" priority="3">
      <formula>MOD(ROW(),2)=0</formula>
    </cfRule>
  </conditionalFormatting>
  <conditionalFormatting sqref="C70:D70">
    <cfRule type="expression" dxfId="95" priority="2">
      <formula>MOD(ROW(),2)=0</formula>
    </cfRule>
  </conditionalFormatting>
  <conditionalFormatting sqref="F70">
    <cfRule type="expression" dxfId="94" priority="1">
      <formula>MOD(ROW(),2)=0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3BBE-BD98-4A58-9830-DD67318CD5AA}">
  <dimension ref="A1:M52"/>
  <sheetViews>
    <sheetView showGridLines="0" workbookViewId="0">
      <pane ySplit="8" topLeftCell="A9" activePane="bottomLeft" state="frozen"/>
      <selection activeCell="B5" sqref="B5:C5"/>
      <selection pane="bottomLeft"/>
    </sheetView>
  </sheetViews>
  <sheetFormatPr defaultRowHeight="12.75" x14ac:dyDescent="0.2"/>
  <cols>
    <col min="1" max="1" width="44.7109375" customWidth="1"/>
    <col min="2" max="2" width="12.7109375" style="69" customWidth="1"/>
    <col min="3" max="3" width="12.7109375" style="173" customWidth="1"/>
    <col min="4" max="4" width="1.5703125" customWidth="1"/>
    <col min="5" max="5" width="12.7109375" style="69" customWidth="1"/>
    <col min="6" max="6" width="12.7109375" style="173" customWidth="1"/>
    <col min="7" max="7" width="1.5703125" customWidth="1"/>
    <col min="8" max="8" width="12.7109375" style="69" customWidth="1"/>
    <col min="9" max="10" width="12.7109375" style="173" customWidth="1"/>
  </cols>
  <sheetData>
    <row r="1" spans="1:10" s="1" customFormat="1" x14ac:dyDescent="0.2">
      <c r="A1" s="37" t="s">
        <v>167</v>
      </c>
      <c r="B1" s="87"/>
      <c r="C1" s="171"/>
      <c r="E1" s="87"/>
      <c r="F1" s="172"/>
      <c r="H1" s="87"/>
      <c r="I1" s="172"/>
      <c r="J1" s="172"/>
    </row>
    <row r="2" spans="1:10" s="1" customFormat="1" x14ac:dyDescent="0.2">
      <c r="A2" s="37" t="s">
        <v>1</v>
      </c>
      <c r="B2" s="87"/>
      <c r="C2" s="171"/>
      <c r="E2" s="87"/>
      <c r="F2" s="172"/>
      <c r="H2" s="87"/>
      <c r="I2" s="172"/>
      <c r="J2" s="172"/>
    </row>
    <row r="3" spans="1:10" s="1" customFormat="1" hidden="1" x14ac:dyDescent="0.2">
      <c r="A3" s="37"/>
      <c r="B3" s="87"/>
      <c r="C3" s="171"/>
      <c r="E3" s="87"/>
      <c r="F3" s="172"/>
      <c r="H3" s="87"/>
      <c r="I3" s="172"/>
      <c r="J3" s="172"/>
    </row>
    <row r="4" spans="1:10" s="1" customFormat="1" x14ac:dyDescent="0.2">
      <c r="A4" s="37"/>
      <c r="B4" s="87"/>
      <c r="C4" s="171"/>
      <c r="E4" s="87"/>
      <c r="F4" s="172"/>
      <c r="H4" s="87"/>
      <c r="I4" s="172"/>
      <c r="J4" s="172"/>
    </row>
    <row r="5" spans="1:10" ht="16.5" thickBot="1" x14ac:dyDescent="0.3">
      <c r="B5" s="243" t="s">
        <v>168</v>
      </c>
      <c r="C5" s="243"/>
      <c r="D5" s="243"/>
      <c r="E5" s="243"/>
      <c r="F5" s="243"/>
      <c r="G5" s="243"/>
      <c r="H5" s="243"/>
      <c r="I5" s="243"/>
    </row>
    <row r="6" spans="1:10" ht="13.5" thickTop="1" x14ac:dyDescent="0.2"/>
    <row r="7" spans="1:10" x14ac:dyDescent="0.2">
      <c r="B7" s="237" t="s">
        <v>169</v>
      </c>
      <c r="C7" s="237"/>
      <c r="E7" s="237" t="s">
        <v>170</v>
      </c>
      <c r="F7" s="237"/>
      <c r="H7" s="237" t="s">
        <v>18</v>
      </c>
      <c r="I7" s="237"/>
      <c r="J7" s="5"/>
    </row>
    <row r="8" spans="1:10" ht="13.5" thickBot="1" x14ac:dyDescent="0.25">
      <c r="B8" s="10" t="s">
        <v>5</v>
      </c>
      <c r="C8" s="174" t="s">
        <v>6</v>
      </c>
      <c r="E8" s="10" t="s">
        <v>5</v>
      </c>
      <c r="F8" s="174" t="s">
        <v>6</v>
      </c>
      <c r="H8" s="10" t="s">
        <v>5</v>
      </c>
      <c r="I8" s="174" t="s">
        <v>6</v>
      </c>
      <c r="J8" s="175"/>
    </row>
    <row r="9" spans="1:10" s="120" customFormat="1" ht="15" x14ac:dyDescent="0.25">
      <c r="A9" s="21" t="s">
        <v>28</v>
      </c>
      <c r="B9" s="136"/>
      <c r="C9" s="176"/>
      <c r="E9" s="136"/>
      <c r="F9" s="176"/>
      <c r="H9" s="136"/>
      <c r="I9" s="176"/>
      <c r="J9" s="176"/>
    </row>
    <row r="10" spans="1:10" x14ac:dyDescent="0.2">
      <c r="A10" s="177" t="s">
        <v>29</v>
      </c>
      <c r="B10" s="87">
        <v>893974</v>
      </c>
      <c r="C10" s="3">
        <v>1</v>
      </c>
      <c r="E10" s="87">
        <v>444664</v>
      </c>
      <c r="F10" s="3">
        <v>1</v>
      </c>
      <c r="G10" s="1"/>
      <c r="H10" s="87">
        <v>449310</v>
      </c>
      <c r="I10" s="3">
        <v>1</v>
      </c>
      <c r="J10" s="178"/>
    </row>
    <row r="11" spans="1:10" x14ac:dyDescent="0.2">
      <c r="A11" s="26" t="s">
        <v>30</v>
      </c>
      <c r="B11" s="69">
        <f>B12+B15</f>
        <v>192919</v>
      </c>
      <c r="C11" s="50">
        <f>B11/B10</f>
        <v>0.21579934092042946</v>
      </c>
      <c r="E11" s="69">
        <f>E12+E15</f>
        <v>163123</v>
      </c>
      <c r="F11" s="50">
        <f>E11/E10</f>
        <v>0.36684552830901535</v>
      </c>
      <c r="H11" s="69">
        <f>H12+H15</f>
        <v>29796</v>
      </c>
      <c r="I11" s="50">
        <f>H11/H10</f>
        <v>6.6315016358416232E-2</v>
      </c>
      <c r="J11" s="179"/>
    </row>
    <row r="12" spans="1:10" x14ac:dyDescent="0.2">
      <c r="A12" s="68" t="s">
        <v>31</v>
      </c>
      <c r="B12" s="69">
        <f>B13+B14</f>
        <v>192738</v>
      </c>
      <c r="C12" s="50">
        <f>B12/B10</f>
        <v>0.2155968741820232</v>
      </c>
      <c r="E12" s="69">
        <f>E13+E14</f>
        <v>162942</v>
      </c>
      <c r="F12" s="50">
        <f>E12/E10</f>
        <v>0.36643847939118074</v>
      </c>
      <c r="H12" s="69">
        <f>H13+H14</f>
        <v>29796</v>
      </c>
      <c r="I12" s="50">
        <f>H12/H10</f>
        <v>6.6315016358416232E-2</v>
      </c>
    </row>
    <row r="13" spans="1:10" x14ac:dyDescent="0.2">
      <c r="A13" s="66" t="s">
        <v>32</v>
      </c>
      <c r="B13" s="69">
        <v>166315</v>
      </c>
      <c r="C13" s="50">
        <v>0.18604008617700291</v>
      </c>
      <c r="E13" s="69">
        <v>138223</v>
      </c>
      <c r="F13" s="50">
        <v>0.31084819099364913</v>
      </c>
      <c r="H13" s="69">
        <v>28092</v>
      </c>
      <c r="I13" s="50">
        <v>6.2522534552981235E-2</v>
      </c>
      <c r="J13" s="179"/>
    </row>
    <row r="14" spans="1:10" x14ac:dyDescent="0.2">
      <c r="A14" s="66" t="s">
        <v>33</v>
      </c>
      <c r="B14" s="69">
        <v>26423</v>
      </c>
      <c r="C14" s="50">
        <v>2.955678800502028E-2</v>
      </c>
      <c r="E14" s="69">
        <v>24719</v>
      </c>
      <c r="F14" s="50">
        <v>5.559028839753162E-2</v>
      </c>
      <c r="H14" s="69">
        <v>1704</v>
      </c>
      <c r="I14" s="50">
        <v>3.7924818054350003E-3</v>
      </c>
    </row>
    <row r="15" spans="1:10" x14ac:dyDescent="0.2">
      <c r="A15" s="68" t="s">
        <v>34</v>
      </c>
      <c r="B15" s="69">
        <v>181</v>
      </c>
      <c r="C15" s="50">
        <v>2.0246673840626237E-4</v>
      </c>
      <c r="E15" s="69">
        <v>181</v>
      </c>
      <c r="F15" s="50">
        <v>4.0704891783458971E-4</v>
      </c>
      <c r="H15" s="69">
        <v>0</v>
      </c>
      <c r="I15" s="50">
        <v>0</v>
      </c>
      <c r="J15" s="179"/>
    </row>
    <row r="16" spans="1:10" x14ac:dyDescent="0.2">
      <c r="A16" s="56" t="s">
        <v>35</v>
      </c>
      <c r="B16" s="157">
        <v>701055</v>
      </c>
      <c r="C16" s="58">
        <v>0.78420065907957048</v>
      </c>
      <c r="D16" s="98"/>
      <c r="E16" s="157">
        <v>281541</v>
      </c>
      <c r="F16" s="58">
        <v>0.6331544716909846</v>
      </c>
      <c r="G16" s="98"/>
      <c r="H16" s="157">
        <v>419514</v>
      </c>
      <c r="I16" s="58">
        <v>0.93368498364158381</v>
      </c>
    </row>
    <row r="17" spans="1:13" hidden="1" x14ac:dyDescent="0.2">
      <c r="A17" s="26"/>
      <c r="C17" s="180"/>
      <c r="E17" s="87" t="e">
        <v>#N/A</v>
      </c>
      <c r="F17" s="180"/>
      <c r="I17" s="180"/>
    </row>
    <row r="18" spans="1:13" x14ac:dyDescent="0.2">
      <c r="A18" s="26"/>
    </row>
    <row r="19" spans="1:13" s="120" customFormat="1" ht="15" x14ac:dyDescent="0.25">
      <c r="A19" s="21" t="s">
        <v>36</v>
      </c>
      <c r="B19" s="136"/>
      <c r="C19" s="176"/>
      <c r="E19" s="136"/>
      <c r="F19" s="176"/>
      <c r="H19" s="136"/>
      <c r="I19" s="176"/>
      <c r="J19" s="176"/>
    </row>
    <row r="20" spans="1:13" x14ac:dyDescent="0.2">
      <c r="A20" s="177" t="s">
        <v>37</v>
      </c>
      <c r="B20" s="87">
        <v>166315</v>
      </c>
      <c r="C20" s="3">
        <v>1</v>
      </c>
      <c r="E20" s="87">
        <v>138223</v>
      </c>
      <c r="F20" s="3">
        <v>1</v>
      </c>
      <c r="G20" s="1"/>
      <c r="H20" s="87">
        <v>28092</v>
      </c>
      <c r="I20" s="3">
        <v>1</v>
      </c>
      <c r="M20" s="69"/>
    </row>
    <row r="21" spans="1:13" ht="25.5" x14ac:dyDescent="0.2">
      <c r="A21" s="70" t="s">
        <v>38</v>
      </c>
      <c r="B21" s="69">
        <v>351</v>
      </c>
      <c r="C21" s="50">
        <v>2.1104530559480504E-3</v>
      </c>
      <c r="E21" s="69">
        <v>235</v>
      </c>
      <c r="F21" s="50">
        <v>1.70015120493695E-3</v>
      </c>
      <c r="H21" s="69">
        <v>116</v>
      </c>
      <c r="I21" s="50">
        <v>4.1292894774312972E-3</v>
      </c>
      <c r="J21" s="179"/>
      <c r="M21" s="69"/>
    </row>
    <row r="22" spans="1:13" x14ac:dyDescent="0.2">
      <c r="A22" s="70" t="s">
        <v>39</v>
      </c>
      <c r="B22" s="69">
        <v>7094</v>
      </c>
      <c r="C22" s="50">
        <v>4.2653999939873136E-2</v>
      </c>
      <c r="E22" s="69">
        <v>6491</v>
      </c>
      <c r="F22" s="50">
        <v>4.6960346686152087E-2</v>
      </c>
      <c r="H22" s="69">
        <v>603</v>
      </c>
      <c r="I22" s="50">
        <v>2.1465185818026488E-2</v>
      </c>
      <c r="M22" s="69"/>
    </row>
    <row r="23" spans="1:13" x14ac:dyDescent="0.2">
      <c r="A23" s="70" t="s">
        <v>40</v>
      </c>
      <c r="B23" s="69">
        <v>5314</v>
      </c>
      <c r="C23" s="50">
        <v>3.1951417490905812E-2</v>
      </c>
      <c r="E23" s="69">
        <v>4359</v>
      </c>
      <c r="F23" s="50">
        <v>3.1535996180085804E-2</v>
      </c>
      <c r="H23" s="69">
        <v>955</v>
      </c>
      <c r="I23" s="50">
        <v>3.3995443542645595E-2</v>
      </c>
      <c r="J23" s="179"/>
      <c r="M23" s="69"/>
    </row>
    <row r="24" spans="1:13" x14ac:dyDescent="0.2">
      <c r="A24" s="70" t="s">
        <v>41</v>
      </c>
      <c r="B24" s="69">
        <v>17705</v>
      </c>
      <c r="C24" s="50">
        <v>0.10645461924661034</v>
      </c>
      <c r="E24" s="69">
        <v>14683</v>
      </c>
      <c r="F24" s="50">
        <v>0.10622689422165629</v>
      </c>
      <c r="H24" s="69">
        <v>3022</v>
      </c>
      <c r="I24" s="50">
        <v>0.10757511035170156</v>
      </c>
      <c r="M24" s="69"/>
    </row>
    <row r="25" spans="1:13" x14ac:dyDescent="0.2">
      <c r="A25" s="70" t="s">
        <v>42</v>
      </c>
      <c r="B25" s="69">
        <v>11223</v>
      </c>
      <c r="C25" s="50">
        <v>6.748038360941587E-2</v>
      </c>
      <c r="E25" s="69">
        <v>9477</v>
      </c>
      <c r="F25" s="50">
        <v>6.856311901781903E-2</v>
      </c>
      <c r="H25" s="69">
        <v>1746</v>
      </c>
      <c r="I25" s="50">
        <v>6.2152926099957283E-2</v>
      </c>
      <c r="J25" s="179"/>
      <c r="M25" s="69"/>
    </row>
    <row r="26" spans="1:13" x14ac:dyDescent="0.2">
      <c r="A26" s="70" t="s">
        <v>43</v>
      </c>
      <c r="B26" s="69">
        <v>4733</v>
      </c>
      <c r="C26" s="50">
        <v>2.8458046478068724E-2</v>
      </c>
      <c r="E26" s="69">
        <v>3995</v>
      </c>
      <c r="F26" s="50">
        <v>2.8902570483928147E-2</v>
      </c>
      <c r="H26" s="69">
        <v>738</v>
      </c>
      <c r="I26" s="50">
        <v>2.6270824434002568E-2</v>
      </c>
      <c r="M26" s="69"/>
    </row>
    <row r="27" spans="1:13" x14ac:dyDescent="0.2">
      <c r="A27" s="70" t="s">
        <v>44</v>
      </c>
      <c r="B27" s="69">
        <v>13024</v>
      </c>
      <c r="C27" s="50">
        <v>7.8309232480533925E-2</v>
      </c>
      <c r="E27" s="69">
        <v>10506</v>
      </c>
      <c r="F27" s="50">
        <v>7.600761088964933E-2</v>
      </c>
      <c r="H27" s="69">
        <v>2518</v>
      </c>
      <c r="I27" s="50">
        <v>8.9634059518724191E-2</v>
      </c>
      <c r="J27" s="179"/>
      <c r="M27" s="69"/>
    </row>
    <row r="28" spans="1:13" ht="14.25" x14ac:dyDescent="0.2">
      <c r="A28" s="70" t="s">
        <v>171</v>
      </c>
      <c r="B28" s="69">
        <v>20146</v>
      </c>
      <c r="C28" s="50">
        <v>0.12113158764994138</v>
      </c>
      <c r="E28" s="69">
        <v>16709</v>
      </c>
      <c r="F28" s="50">
        <v>0.12088436801400636</v>
      </c>
      <c r="H28" s="69">
        <v>3437</v>
      </c>
      <c r="I28" s="50">
        <v>0.12234799943044283</v>
      </c>
      <c r="M28" s="69"/>
    </row>
    <row r="29" spans="1:13" x14ac:dyDescent="0.2">
      <c r="A29" s="70" t="s">
        <v>46</v>
      </c>
      <c r="B29" s="69">
        <v>52901</v>
      </c>
      <c r="C29" s="50">
        <v>0.31807714277124732</v>
      </c>
      <c r="E29" s="69">
        <v>42989</v>
      </c>
      <c r="F29" s="50">
        <v>0.31101191552780649</v>
      </c>
      <c r="H29" s="69">
        <v>9912</v>
      </c>
      <c r="I29" s="50">
        <v>0.3528406663818881</v>
      </c>
      <c r="J29" s="179"/>
      <c r="M29" s="69"/>
    </row>
    <row r="30" spans="1:13" ht="14.25" x14ac:dyDescent="0.2">
      <c r="A30" s="70" t="s">
        <v>172</v>
      </c>
      <c r="B30" s="69">
        <v>26359</v>
      </c>
      <c r="C30" s="50">
        <v>0.15848841054625259</v>
      </c>
      <c r="E30" s="69">
        <v>22347</v>
      </c>
      <c r="F30" s="50">
        <v>0.16167352756053624</v>
      </c>
      <c r="H30" s="69">
        <v>4012</v>
      </c>
      <c r="I30" s="50">
        <v>0.1428164602021928</v>
      </c>
      <c r="J30" s="145"/>
    </row>
    <row r="31" spans="1:13" x14ac:dyDescent="0.2">
      <c r="A31" s="181" t="s">
        <v>48</v>
      </c>
      <c r="B31" s="157">
        <v>7465</v>
      </c>
      <c r="C31" s="58">
        <v>4.4884706731202838E-2</v>
      </c>
      <c r="D31" s="98"/>
      <c r="E31" s="157">
        <v>6432</v>
      </c>
      <c r="F31" s="58">
        <v>4.6533500213423243E-2</v>
      </c>
      <c r="G31" s="98"/>
      <c r="H31" s="157">
        <v>1033</v>
      </c>
      <c r="I31" s="58">
        <v>3.6772034742987326E-2</v>
      </c>
      <c r="J31" s="146"/>
    </row>
    <row r="32" spans="1:13" x14ac:dyDescent="0.2">
      <c r="A32" s="70"/>
    </row>
    <row r="33" spans="1:10" s="120" customFormat="1" ht="15" x14ac:dyDescent="0.25">
      <c r="A33" s="182" t="s">
        <v>49</v>
      </c>
      <c r="B33" s="110"/>
      <c r="C33" s="111"/>
      <c r="D33" s="1"/>
      <c r="E33" s="110"/>
      <c r="F33" s="111"/>
      <c r="G33" s="1"/>
      <c r="H33" s="110"/>
      <c r="I33" s="111"/>
      <c r="J33" s="183"/>
    </row>
    <row r="34" spans="1:10" x14ac:dyDescent="0.2">
      <c r="A34" s="177" t="s">
        <v>37</v>
      </c>
      <c r="B34" s="87">
        <v>166315</v>
      </c>
      <c r="C34" s="3">
        <v>1</v>
      </c>
      <c r="E34" s="87">
        <v>138223</v>
      </c>
      <c r="F34" s="3">
        <v>1</v>
      </c>
      <c r="G34" s="1"/>
      <c r="H34" s="87">
        <v>28092</v>
      </c>
      <c r="I34" s="3">
        <v>1</v>
      </c>
      <c r="J34" s="145"/>
    </row>
    <row r="35" spans="1:10" x14ac:dyDescent="0.2">
      <c r="A35" s="70" t="s">
        <v>50</v>
      </c>
      <c r="B35" s="69">
        <v>152362</v>
      </c>
      <c r="C35" s="50">
        <v>0.91610498151098818</v>
      </c>
      <c r="E35" s="69">
        <v>128554</v>
      </c>
      <c r="F35" s="50">
        <v>0.93004782127431762</v>
      </c>
      <c r="H35" s="69">
        <v>23808</v>
      </c>
      <c r="I35" s="50">
        <v>0.84750106791969237</v>
      </c>
      <c r="J35" s="146"/>
    </row>
    <row r="36" spans="1:10" x14ac:dyDescent="0.2">
      <c r="A36" s="74" t="s">
        <v>51</v>
      </c>
      <c r="B36" s="69">
        <v>125398</v>
      </c>
      <c r="C36" s="50">
        <v>0.75397889546944052</v>
      </c>
      <c r="E36" s="69">
        <v>105323</v>
      </c>
      <c r="F36" s="50">
        <v>0.76197883130882704</v>
      </c>
      <c r="H36" s="69">
        <v>20075</v>
      </c>
      <c r="I36" s="50">
        <v>0.71461626085718344</v>
      </c>
      <c r="J36" s="145"/>
    </row>
    <row r="37" spans="1:10" x14ac:dyDescent="0.2">
      <c r="A37" s="74" t="s">
        <v>52</v>
      </c>
      <c r="B37" s="69">
        <v>26964</v>
      </c>
      <c r="C37" s="50">
        <v>0.16212608604154766</v>
      </c>
      <c r="E37" s="69">
        <v>23231</v>
      </c>
      <c r="F37" s="50">
        <v>0.16806898996549055</v>
      </c>
      <c r="H37" s="69">
        <v>3733</v>
      </c>
      <c r="I37" s="50">
        <v>0.13288480706250891</v>
      </c>
      <c r="J37" s="146"/>
    </row>
    <row r="38" spans="1:10" x14ac:dyDescent="0.2">
      <c r="A38" s="76" t="s">
        <v>53</v>
      </c>
      <c r="B38" s="69">
        <v>2803</v>
      </c>
      <c r="C38" s="50">
        <v>1.6853561013738989E-2</v>
      </c>
      <c r="E38" s="69">
        <v>2485</v>
      </c>
      <c r="F38" s="50">
        <v>1.7978194656460937E-2</v>
      </c>
      <c r="H38" s="69">
        <v>318</v>
      </c>
      <c r="I38" s="50">
        <v>1.1319948739854762E-2</v>
      </c>
      <c r="J38" s="145"/>
    </row>
    <row r="39" spans="1:10" x14ac:dyDescent="0.2">
      <c r="A39" s="76" t="s">
        <v>54</v>
      </c>
      <c r="B39" s="69">
        <v>5537</v>
      </c>
      <c r="C39" s="50">
        <v>3.329224664041127E-2</v>
      </c>
      <c r="E39" s="69">
        <v>4645</v>
      </c>
      <c r="F39" s="50">
        <v>3.3605116369923964E-2</v>
      </c>
      <c r="H39" s="69">
        <v>892</v>
      </c>
      <c r="I39" s="50">
        <v>3.1752812188523424E-2</v>
      </c>
      <c r="J39" s="146"/>
    </row>
    <row r="40" spans="1:10" x14ac:dyDescent="0.2">
      <c r="A40" s="76" t="s">
        <v>55</v>
      </c>
      <c r="B40" s="69">
        <v>18624</v>
      </c>
      <c r="C40" s="50">
        <v>0.11198027838739741</v>
      </c>
      <c r="E40" s="69">
        <v>16101</v>
      </c>
      <c r="F40" s="50">
        <v>0.11648567893910565</v>
      </c>
      <c r="H40" s="69">
        <v>2523</v>
      </c>
      <c r="I40" s="50">
        <v>8.9812046134130713E-2</v>
      </c>
      <c r="J40" s="145"/>
    </row>
    <row r="41" spans="1:10" x14ac:dyDescent="0.2">
      <c r="A41" s="77" t="s">
        <v>56</v>
      </c>
      <c r="B41" s="157">
        <v>13953</v>
      </c>
      <c r="C41" s="58">
        <v>8.3895018489011819E-2</v>
      </c>
      <c r="D41" s="98"/>
      <c r="E41" s="157">
        <v>9669</v>
      </c>
      <c r="F41" s="58">
        <v>6.9952178725682407E-2</v>
      </c>
      <c r="G41" s="98"/>
      <c r="H41" s="157">
        <v>4284</v>
      </c>
      <c r="I41" s="58">
        <v>0.15249893208030757</v>
      </c>
      <c r="J41" s="146"/>
    </row>
    <row r="42" spans="1:10" x14ac:dyDescent="0.2">
      <c r="A42" s="30"/>
      <c r="C42" s="51"/>
      <c r="F42" s="141"/>
      <c r="I42" s="141"/>
      <c r="J42" s="145"/>
    </row>
    <row r="44" spans="1:10" ht="12.75" customHeight="1" x14ac:dyDescent="0.2">
      <c r="A44" s="235" t="s">
        <v>173</v>
      </c>
      <c r="B44" s="235"/>
      <c r="C44" s="235"/>
      <c r="D44" s="235"/>
      <c r="E44" s="235"/>
      <c r="F44" s="235"/>
      <c r="G44" s="235"/>
      <c r="H44" s="235"/>
      <c r="I44" s="235"/>
      <c r="J44" s="84"/>
    </row>
    <row r="45" spans="1:10" ht="12.75" customHeight="1" x14ac:dyDescent="0.2">
      <c r="A45" s="238" t="s">
        <v>174</v>
      </c>
      <c r="B45" s="238"/>
      <c r="C45" s="238"/>
      <c r="D45" s="238"/>
      <c r="E45" s="238"/>
      <c r="F45" s="238"/>
      <c r="G45" s="238"/>
      <c r="H45" s="238"/>
      <c r="I45" s="238"/>
      <c r="J45" s="84"/>
    </row>
    <row r="46" spans="1:10" x14ac:dyDescent="0.2">
      <c r="A46" s="68"/>
    </row>
    <row r="47" spans="1:10" x14ac:dyDescent="0.2">
      <c r="A47" s="68"/>
    </row>
    <row r="48" spans="1:10" x14ac:dyDescent="0.2">
      <c r="A48" s="68"/>
    </row>
    <row r="49" spans="1:10" x14ac:dyDescent="0.2">
      <c r="A49" s="68"/>
    </row>
    <row r="51" spans="1:10" s="153" customFormat="1" ht="12" x14ac:dyDescent="0.2">
      <c r="A51" s="151" t="s">
        <v>83</v>
      </c>
      <c r="B51" s="152"/>
      <c r="C51" s="184"/>
      <c r="D51" s="185"/>
      <c r="E51" s="155"/>
      <c r="F51" s="184"/>
      <c r="G51" s="155"/>
      <c r="H51" s="186"/>
      <c r="I51" s="184"/>
      <c r="J51" s="184"/>
    </row>
    <row r="52" spans="1:10" s="153" customFormat="1" ht="12" x14ac:dyDescent="0.2">
      <c r="A52" s="151" t="s">
        <v>84</v>
      </c>
      <c r="B52" s="152"/>
      <c r="C52" s="184"/>
      <c r="D52" s="185"/>
      <c r="E52" s="155"/>
      <c r="F52" s="184"/>
      <c r="G52" s="155"/>
      <c r="H52" s="186"/>
      <c r="I52" s="184"/>
      <c r="J52" s="184"/>
    </row>
  </sheetData>
  <mergeCells count="6">
    <mergeCell ref="A45:I45"/>
    <mergeCell ref="B5:I5"/>
    <mergeCell ref="B7:C7"/>
    <mergeCell ref="E7:F7"/>
    <mergeCell ref="H7:I7"/>
    <mergeCell ref="A44:I44"/>
  </mergeCells>
  <conditionalFormatting sqref="A17:D17 A10:A16 D11:D16 F17:I17 G11:G16">
    <cfRule type="expression" dxfId="93" priority="7">
      <formula>MOD(ROW(),2)=0</formula>
    </cfRule>
  </conditionalFormatting>
  <conditionalFormatting sqref="A20:A31 D22:D31 G22:G31">
    <cfRule type="expression" dxfId="92" priority="6">
      <formula>MOD(ROW(),2)=0</formula>
    </cfRule>
  </conditionalFormatting>
  <conditionalFormatting sqref="A34:I41">
    <cfRule type="expression" dxfId="91" priority="5">
      <formula>MOD(ROW(),2)=0</formula>
    </cfRule>
  </conditionalFormatting>
  <conditionalFormatting sqref="D21 G21">
    <cfRule type="expression" dxfId="90" priority="4">
      <formula>MOD(ROW(),2)=0</formula>
    </cfRule>
  </conditionalFormatting>
  <conditionalFormatting sqref="D33 G33">
    <cfRule type="expression" dxfId="89" priority="3">
      <formula>MOD(ROW(),2)=0</formula>
    </cfRule>
  </conditionalFormatting>
  <conditionalFormatting sqref="B20:I20 B21:C31 E21:F31 H21:I31">
    <cfRule type="expression" dxfId="88" priority="2">
      <formula>MOD(ROW(),2)=0</formula>
    </cfRule>
  </conditionalFormatting>
  <conditionalFormatting sqref="B10:I10 B11:C16 E11:E17 F11:F16 H11:I16">
    <cfRule type="expression" dxfId="87" priority="1">
      <formula>MOD(ROW(),2)=0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DA183-8297-4B3E-B295-0BDDC51BB704}">
  <dimension ref="A1:AP80"/>
  <sheetViews>
    <sheetView showGridLines="0" workbookViewId="0">
      <pane xSplit="2" ySplit="8" topLeftCell="C9" activePane="bottomRight" state="frozen"/>
      <selection activeCell="B5" sqref="B5:C5"/>
      <selection pane="topRight" activeCell="B5" sqref="B5:C5"/>
      <selection pane="bottomLeft" activeCell="B5" sqref="B5:C5"/>
      <selection pane="bottomRight"/>
    </sheetView>
  </sheetViews>
  <sheetFormatPr defaultRowHeight="12.75" x14ac:dyDescent="0.2"/>
  <cols>
    <col min="1" max="1" width="18.42578125" customWidth="1"/>
    <col min="2" max="2" width="6.42578125" bestFit="1" customWidth="1"/>
    <col min="3" max="3" width="19" style="69" customWidth="1"/>
    <col min="4" max="4" width="0.7109375" customWidth="1"/>
    <col min="5" max="5" width="14.5703125" style="69" customWidth="1"/>
    <col min="6" max="6" width="14.5703125" style="188" customWidth="1"/>
    <col min="7" max="7" width="3.85546875" customWidth="1"/>
    <col min="8" max="8" width="16.28515625" style="69" customWidth="1"/>
    <col min="9" max="9" width="13.140625" style="69" bestFit="1" customWidth="1"/>
    <col min="10" max="11" width="12" style="69" bestFit="1" customWidth="1"/>
    <col min="12" max="12" width="15" style="69" bestFit="1" customWidth="1"/>
    <col min="13" max="13" width="2.28515625" customWidth="1"/>
    <col min="14" max="14" width="13.140625" style="189" bestFit="1" customWidth="1"/>
    <col min="15" max="16" width="12" style="189" bestFit="1" customWidth="1"/>
    <col min="17" max="17" width="15" style="189" bestFit="1" customWidth="1"/>
    <col min="18" max="18" width="3" customWidth="1"/>
    <col min="19" max="19" width="16.28515625" style="69" customWidth="1"/>
    <col min="20" max="20" width="11.28515625" style="69" customWidth="1"/>
    <col min="21" max="21" width="16.140625" style="69" bestFit="1" customWidth="1"/>
    <col min="22" max="22" width="17.140625" style="69" customWidth="1"/>
    <col min="23" max="23" width="17.42578125" style="69" customWidth="1"/>
    <col min="24" max="24" width="19.7109375" style="69" customWidth="1"/>
    <col min="25" max="25" width="2.28515625" customWidth="1"/>
    <col min="26" max="26" width="11.42578125" style="189" customWidth="1"/>
    <col min="27" max="27" width="16.140625" style="189" bestFit="1" customWidth="1"/>
    <col min="28" max="28" width="16" style="189" bestFit="1" customWidth="1"/>
    <col min="29" max="29" width="16.140625" style="189" bestFit="1" customWidth="1"/>
    <col min="30" max="30" width="19.7109375" style="189" customWidth="1"/>
    <col min="31" max="31" width="3" customWidth="1"/>
    <col min="32" max="32" width="16.28515625" style="69" customWidth="1"/>
    <col min="33" max="33" width="10.140625" style="69" bestFit="1" customWidth="1"/>
    <col min="34" max="34" width="11.28515625" style="189" bestFit="1" customWidth="1"/>
    <col min="35" max="35" width="3" customWidth="1"/>
    <col min="36" max="37" width="12.7109375" style="69" customWidth="1"/>
    <col min="38" max="38" width="12.7109375" style="189" customWidth="1"/>
    <col min="39" max="39" width="11.42578125" customWidth="1"/>
    <col min="40" max="41" width="16.28515625" style="69" customWidth="1"/>
    <col min="42" max="42" width="16.28515625" style="189" customWidth="1"/>
  </cols>
  <sheetData>
    <row r="1" spans="1:42" s="1" customFormat="1" x14ac:dyDescent="0.2">
      <c r="A1" s="37" t="s">
        <v>175</v>
      </c>
      <c r="C1" s="87"/>
      <c r="E1" s="2"/>
      <c r="F1" s="81"/>
      <c r="H1" s="87"/>
      <c r="I1" s="187"/>
      <c r="J1" s="87"/>
      <c r="K1" s="87"/>
      <c r="L1" s="187"/>
      <c r="N1" s="171"/>
      <c r="O1" s="172"/>
      <c r="P1" s="172"/>
      <c r="Q1" s="171"/>
      <c r="S1" s="87"/>
      <c r="T1" s="87"/>
      <c r="U1" s="87"/>
      <c r="V1" s="87"/>
      <c r="W1" s="87"/>
      <c r="X1" s="87"/>
      <c r="Z1" s="172"/>
      <c r="AA1" s="172"/>
      <c r="AB1" s="172"/>
      <c r="AC1" s="172"/>
      <c r="AD1" s="172"/>
      <c r="AF1" s="87"/>
      <c r="AG1" s="87"/>
      <c r="AH1" s="172"/>
      <c r="AJ1" s="87"/>
      <c r="AK1" s="87"/>
      <c r="AL1" s="172"/>
      <c r="AN1" s="87"/>
      <c r="AO1" s="87"/>
      <c r="AP1" s="172"/>
    </row>
    <row r="2" spans="1:42" x14ac:dyDescent="0.2">
      <c r="A2" s="37" t="s">
        <v>1</v>
      </c>
    </row>
    <row r="3" spans="1:42" x14ac:dyDescent="0.2">
      <c r="A3" s="37"/>
    </row>
    <row r="4" spans="1:42" x14ac:dyDescent="0.2">
      <c r="A4" s="37"/>
    </row>
    <row r="5" spans="1:42" ht="15.75" thickBot="1" x14ac:dyDescent="0.3">
      <c r="B5" s="37"/>
      <c r="C5" s="258" t="s">
        <v>176</v>
      </c>
      <c r="D5" s="258"/>
      <c r="E5" s="258"/>
      <c r="F5" s="258"/>
      <c r="H5" s="260" t="s">
        <v>168</v>
      </c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260"/>
      <c r="AB5" s="260"/>
      <c r="AC5" s="260"/>
      <c r="AD5" s="260"/>
      <c r="AE5" s="260"/>
      <c r="AF5" s="260"/>
      <c r="AG5" s="260"/>
      <c r="AH5" s="260"/>
      <c r="AI5" s="260"/>
      <c r="AJ5" s="260"/>
      <c r="AK5" s="260"/>
      <c r="AL5" s="260"/>
      <c r="AN5" s="190"/>
      <c r="AO5" s="190"/>
      <c r="AP5" s="190"/>
    </row>
    <row r="6" spans="1:42" s="120" customFormat="1" ht="16.5" thickTop="1" thickBot="1" x14ac:dyDescent="0.3">
      <c r="C6" s="259"/>
      <c r="D6" s="259"/>
      <c r="E6" s="259"/>
      <c r="F6" s="259"/>
      <c r="H6" s="261" t="s">
        <v>12</v>
      </c>
      <c r="I6" s="261"/>
      <c r="J6" s="261"/>
      <c r="K6" s="261"/>
      <c r="L6" s="261"/>
      <c r="M6" s="261"/>
      <c r="N6" s="261"/>
      <c r="O6" s="261"/>
      <c r="P6" s="261"/>
      <c r="Q6" s="261"/>
      <c r="S6" s="262" t="s">
        <v>19</v>
      </c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4"/>
      <c r="AF6" s="265" t="s">
        <v>27</v>
      </c>
      <c r="AG6" s="266"/>
      <c r="AH6" s="267"/>
      <c r="AJ6" s="268" t="s">
        <v>114</v>
      </c>
      <c r="AK6" s="239"/>
      <c r="AL6" s="269"/>
      <c r="AN6" s="244" t="s">
        <v>177</v>
      </c>
      <c r="AO6" s="244"/>
      <c r="AP6" s="244"/>
    </row>
    <row r="7" spans="1:42" ht="13.5" thickTop="1" x14ac:dyDescent="0.2">
      <c r="C7" s="245" t="s">
        <v>5</v>
      </c>
      <c r="D7" s="1"/>
      <c r="E7" s="236" t="s">
        <v>3</v>
      </c>
      <c r="F7" s="247"/>
      <c r="H7" s="191"/>
      <c r="I7" s="248" t="s">
        <v>5</v>
      </c>
      <c r="J7" s="248"/>
      <c r="K7" s="248"/>
      <c r="L7" s="248"/>
      <c r="M7" s="192"/>
      <c r="N7" s="249" t="s">
        <v>6</v>
      </c>
      <c r="O7" s="249"/>
      <c r="P7" s="249"/>
      <c r="Q7" s="249"/>
      <c r="R7" s="1"/>
      <c r="S7" s="193"/>
      <c r="T7" s="250" t="s">
        <v>5</v>
      </c>
      <c r="U7" s="251"/>
      <c r="V7" s="251"/>
      <c r="W7" s="251"/>
      <c r="X7" s="251"/>
      <c r="Y7" s="1"/>
      <c r="Z7" s="252" t="s">
        <v>6</v>
      </c>
      <c r="AA7" s="252"/>
      <c r="AB7" s="252"/>
      <c r="AC7" s="252"/>
      <c r="AD7" s="253"/>
      <c r="AE7" s="1"/>
      <c r="AF7" s="193"/>
      <c r="AG7" s="254" t="s">
        <v>27</v>
      </c>
      <c r="AH7" s="255"/>
      <c r="AI7" s="1"/>
      <c r="AJ7" s="194"/>
      <c r="AK7" s="256" t="s">
        <v>114</v>
      </c>
      <c r="AL7" s="257"/>
      <c r="AM7" s="1"/>
      <c r="AN7" s="195"/>
      <c r="AO7" s="236" t="s">
        <v>178</v>
      </c>
      <c r="AP7" s="247"/>
    </row>
    <row r="8" spans="1:42" s="198" customFormat="1" ht="39" thickBot="1" x14ac:dyDescent="0.25">
      <c r="A8" s="190" t="s">
        <v>179</v>
      </c>
      <c r="B8" s="190" t="s">
        <v>180</v>
      </c>
      <c r="C8" s="246"/>
      <c r="D8" s="190"/>
      <c r="E8" s="196" t="s">
        <v>5</v>
      </c>
      <c r="F8" s="197" t="s">
        <v>6</v>
      </c>
      <c r="H8" s="199" t="s">
        <v>181</v>
      </c>
      <c r="I8" s="200" t="s">
        <v>13</v>
      </c>
      <c r="J8" s="200" t="s">
        <v>97</v>
      </c>
      <c r="K8" s="200" t="s">
        <v>98</v>
      </c>
      <c r="L8" s="200" t="s">
        <v>18</v>
      </c>
      <c r="M8" s="201"/>
      <c r="N8" s="202" t="s">
        <v>13</v>
      </c>
      <c r="O8" s="202" t="s">
        <v>97</v>
      </c>
      <c r="P8" s="202" t="s">
        <v>98</v>
      </c>
      <c r="Q8" s="202" t="s">
        <v>18</v>
      </c>
      <c r="R8" s="190"/>
      <c r="S8" s="199" t="s">
        <v>181</v>
      </c>
      <c r="T8" s="203" t="s">
        <v>20</v>
      </c>
      <c r="U8" s="203" t="s">
        <v>21</v>
      </c>
      <c r="V8" s="203" t="s">
        <v>22</v>
      </c>
      <c r="W8" s="203" t="s">
        <v>23</v>
      </c>
      <c r="X8" s="203" t="s">
        <v>24</v>
      </c>
      <c r="Y8" s="190"/>
      <c r="Z8" s="204" t="s">
        <v>20</v>
      </c>
      <c r="AA8" s="204" t="s">
        <v>21</v>
      </c>
      <c r="AB8" s="204" t="s">
        <v>22</v>
      </c>
      <c r="AC8" s="204" t="s">
        <v>23</v>
      </c>
      <c r="AD8" s="205" t="s">
        <v>24</v>
      </c>
      <c r="AE8" s="190"/>
      <c r="AF8" s="199" t="s">
        <v>181</v>
      </c>
      <c r="AG8" s="196" t="s">
        <v>5</v>
      </c>
      <c r="AH8" s="206" t="s">
        <v>6</v>
      </c>
      <c r="AI8" s="190"/>
      <c r="AJ8" s="199" t="s">
        <v>182</v>
      </c>
      <c r="AK8" s="196" t="s">
        <v>5</v>
      </c>
      <c r="AL8" s="206" t="s">
        <v>6</v>
      </c>
      <c r="AM8" s="190"/>
      <c r="AN8" s="199" t="s">
        <v>155</v>
      </c>
      <c r="AO8" s="196" t="s">
        <v>5</v>
      </c>
      <c r="AP8" s="206" t="s">
        <v>6</v>
      </c>
    </row>
    <row r="9" spans="1:42" s="198" customFormat="1" ht="4.5" customHeight="1" x14ac:dyDescent="0.2">
      <c r="A9" s="190"/>
      <c r="B9" s="190"/>
      <c r="C9" s="207"/>
      <c r="D9" s="190"/>
      <c r="E9" s="207"/>
      <c r="F9" s="208"/>
      <c r="H9" s="209"/>
      <c r="I9" s="210"/>
      <c r="J9" s="210"/>
      <c r="K9" s="210"/>
      <c r="L9" s="210"/>
      <c r="M9" s="201"/>
      <c r="N9" s="211"/>
      <c r="O9" s="211"/>
      <c r="P9" s="211"/>
      <c r="Q9" s="211"/>
      <c r="R9" s="190"/>
      <c r="S9" s="209"/>
      <c r="T9" s="212"/>
      <c r="U9" s="212"/>
      <c r="V9" s="212"/>
      <c r="W9" s="212"/>
      <c r="X9" s="212"/>
      <c r="Y9" s="190"/>
      <c r="Z9" s="213"/>
      <c r="AA9" s="213"/>
      <c r="AB9" s="213"/>
      <c r="AC9" s="213"/>
      <c r="AD9" s="214"/>
      <c r="AE9" s="190"/>
      <c r="AF9" s="209"/>
      <c r="AG9" s="207"/>
      <c r="AH9" s="215"/>
      <c r="AI9" s="190"/>
      <c r="AJ9" s="209"/>
      <c r="AK9" s="207"/>
      <c r="AL9" s="215"/>
      <c r="AM9" s="190"/>
      <c r="AN9" s="209"/>
      <c r="AO9" s="207"/>
      <c r="AP9" s="215"/>
    </row>
    <row r="10" spans="1:42" s="1" customFormat="1" x14ac:dyDescent="0.2">
      <c r="A10" s="1" t="s">
        <v>183</v>
      </c>
      <c r="C10" s="87">
        <f>SUM(C11:C15)</f>
        <v>8418843</v>
      </c>
      <c r="E10" s="87">
        <f>SUM(E11:E15)</f>
        <v>945546</v>
      </c>
      <c r="F10" s="216">
        <f>E10/C10</f>
        <v>0.11231305774439553</v>
      </c>
      <c r="G10" s="87"/>
      <c r="H10" s="87">
        <f>SUM(H11:H15)</f>
        <v>945546</v>
      </c>
      <c r="I10" s="87">
        <f>SUM(I11:I15)</f>
        <v>60074</v>
      </c>
      <c r="J10" s="87">
        <f>SUM(J11:J15)</f>
        <v>92919</v>
      </c>
      <c r="K10" s="87">
        <f>SUM(K11:K15)</f>
        <v>343243</v>
      </c>
      <c r="L10" s="87">
        <f>SUM(L11:L15)</f>
        <v>449310</v>
      </c>
      <c r="M10" s="192"/>
      <c r="N10" s="216">
        <f>I10/$H$10</f>
        <v>6.3533662032307259E-2</v>
      </c>
      <c r="O10" s="216">
        <f t="shared" ref="O10:Q10" si="0">J10/$H$10</f>
        <v>9.8270205785863401E-2</v>
      </c>
      <c r="P10" s="216">
        <f t="shared" si="0"/>
        <v>0.36301036649724072</v>
      </c>
      <c r="Q10" s="216">
        <f t="shared" si="0"/>
        <v>0.47518576568458859</v>
      </c>
      <c r="S10" s="87">
        <f>SUM(S11:S15)</f>
        <v>945546</v>
      </c>
      <c r="T10" s="87">
        <f t="shared" ref="T10:X10" si="1">SUM(T11:T15)</f>
        <v>306732</v>
      </c>
      <c r="U10" s="87">
        <f t="shared" si="1"/>
        <v>291448</v>
      </c>
      <c r="V10" s="87">
        <f t="shared" si="1"/>
        <v>240717</v>
      </c>
      <c r="W10" s="87">
        <f t="shared" si="1"/>
        <v>83641</v>
      </c>
      <c r="X10" s="87">
        <f t="shared" si="1"/>
        <v>23008</v>
      </c>
      <c r="Y10" s="87"/>
      <c r="Z10" s="89">
        <f>T10/$S$10</f>
        <v>0.32439669778096464</v>
      </c>
      <c r="AA10" s="89">
        <f t="shared" ref="AA10:AD10" si="2">U10/$S$10</f>
        <v>0.30823249212624243</v>
      </c>
      <c r="AB10" s="89">
        <f t="shared" si="2"/>
        <v>0.25457989352183819</v>
      </c>
      <c r="AC10" s="89">
        <f t="shared" si="2"/>
        <v>8.8457885708363215E-2</v>
      </c>
      <c r="AD10" s="89">
        <f t="shared" si="2"/>
        <v>2.4333030862591559E-2</v>
      </c>
      <c r="AF10" s="87">
        <f t="shared" ref="AF10:AG10" si="3">SUM(AF11:AF15)</f>
        <v>945546</v>
      </c>
      <c r="AG10" s="87">
        <f t="shared" si="3"/>
        <v>361270</v>
      </c>
      <c r="AH10" s="217">
        <f t="shared" ref="AH10:AH15" si="4">AG10/AF10</f>
        <v>0.38207554153896267</v>
      </c>
      <c r="AJ10" s="87">
        <f t="shared" ref="AJ10:AK10" si="5">SUM(AJ11:AJ15)</f>
        <v>942219</v>
      </c>
      <c r="AK10" s="87">
        <f t="shared" si="5"/>
        <v>275618</v>
      </c>
      <c r="AL10" s="217">
        <f t="shared" ref="AL10:AL15" si="6">AK10/AJ10</f>
        <v>0.29252010413714857</v>
      </c>
      <c r="AN10" s="87">
        <f t="shared" ref="AN10:AO10" si="7">SUM(AN11:AN15)</f>
        <v>3167060</v>
      </c>
      <c r="AO10" s="87">
        <f t="shared" si="7"/>
        <v>486587</v>
      </c>
      <c r="AP10" s="217">
        <f t="shared" ref="AP10:AP15" si="8">AO10/AN10</f>
        <v>0.15363996893017498</v>
      </c>
    </row>
    <row r="11" spans="1:42" s="218" customFormat="1" x14ac:dyDescent="0.2">
      <c r="A11" s="218" t="s">
        <v>184</v>
      </c>
      <c r="C11" s="219">
        <f t="array" ref="C11">SUMIF($A$18:$A$72,$A11,C$18:C$72)</f>
        <v>1434720</v>
      </c>
      <c r="D11" s="219"/>
      <c r="E11" s="219">
        <f t="array" ref="E11">SUMIF($A$18:$A$72,$A11,E$18:E$72)</f>
        <v>227750</v>
      </c>
      <c r="F11" s="216">
        <f t="shared" ref="F11:F15" si="9">E11/C11</f>
        <v>0.15874177539868406</v>
      </c>
      <c r="G11" s="87"/>
      <c r="H11" s="219">
        <f t="array" ref="H11">SUMIF($A$18:$A$72,$A11,H$18:H$72)</f>
        <v>227750</v>
      </c>
      <c r="I11" s="219">
        <f t="array" ref="I11">SUMIF($A$18:$A$72,$A11,I$18:I$72)</f>
        <v>21866</v>
      </c>
      <c r="J11" s="219">
        <f t="array" ref="J11">SUMIF($A$18:$A$72,$A11,J$18:J$72)</f>
        <v>28702</v>
      </c>
      <c r="K11" s="219">
        <f t="array" ref="K11">SUMIF($A$18:$A$72,$A11,K$18:K$72)</f>
        <v>94282</v>
      </c>
      <c r="L11" s="219">
        <f t="array" ref="L11">SUMIF($A$18:$A$72,$A11,L$18:L$72)</f>
        <v>82900</v>
      </c>
      <c r="M11" s="220"/>
      <c r="N11" s="216">
        <f>I11/$H$11</f>
        <v>9.6008781558726677E-2</v>
      </c>
      <c r="O11" s="216">
        <f t="shared" ref="O11:Q11" si="10">J11/$H$11</f>
        <v>0.12602414928649835</v>
      </c>
      <c r="P11" s="216">
        <f t="shared" si="10"/>
        <v>0.41397145993413831</v>
      </c>
      <c r="Q11" s="216">
        <f t="shared" si="10"/>
        <v>0.36399560922063667</v>
      </c>
      <c r="R11" s="219"/>
      <c r="S11" s="219">
        <f t="array" ref="S11">SUMIF($A$18:$A$72,$A11,S$18:S$72)</f>
        <v>227750</v>
      </c>
      <c r="T11" s="219">
        <f t="array" ref="T11">SUMIF($A$18:$A$72,$A11,T$18:T$72)</f>
        <v>125324</v>
      </c>
      <c r="U11" s="219">
        <f t="array" ref="U11">SUMIF($A$18:$A$72,$A11,U$18:U$72)</f>
        <v>26840</v>
      </c>
      <c r="V11" s="219">
        <f t="array" ref="V11">SUMIF($A$18:$A$72,$A11,V$18:V$72)</f>
        <v>65097</v>
      </c>
      <c r="W11" s="219">
        <f t="array" ref="W11">SUMIF($A$18:$A$72,$A11,W$18:W$72)</f>
        <v>5708</v>
      </c>
      <c r="X11" s="219">
        <f t="array" ref="X11">SUMIF($A$18:$A$72,$A11,X$18:X$72)</f>
        <v>4781</v>
      </c>
      <c r="Y11" s="219"/>
      <c r="Z11" s="89">
        <f>T11/$S$11</f>
        <v>0.5502700329308452</v>
      </c>
      <c r="AA11" s="89">
        <f t="shared" ref="AA11:AD11" si="11">U11/$S$11</f>
        <v>0.11784851811196487</v>
      </c>
      <c r="AB11" s="89">
        <f t="shared" si="11"/>
        <v>0.28582656421514818</v>
      </c>
      <c r="AC11" s="89">
        <f t="shared" si="11"/>
        <v>2.5062568605927552E-2</v>
      </c>
      <c r="AD11" s="89">
        <f t="shared" si="11"/>
        <v>2.0992316136114159E-2</v>
      </c>
      <c r="AE11" s="219"/>
      <c r="AF11" s="219">
        <f t="array" ref="AF11">SUMIF($A$18:$A$72,$A11,AF$18:AF$72)</f>
        <v>227750</v>
      </c>
      <c r="AG11" s="219">
        <f t="array" ref="AG11">SUMIF($A$18:$A$72,$A11,AG$18:AG$72)</f>
        <v>70827</v>
      </c>
      <c r="AH11" s="217">
        <f t="shared" si="4"/>
        <v>0.31098572996706914</v>
      </c>
      <c r="AI11" s="219"/>
      <c r="AJ11" s="219">
        <f t="array" ref="AJ11">SUMIF($A$18:$A$72,$A11,AJ$18:AJ$72)</f>
        <v>226359</v>
      </c>
      <c r="AK11" s="219">
        <f t="array" ref="AK11">SUMIF($A$18:$A$72,$A11,AK$18:AK$72)</f>
        <v>68403</v>
      </c>
      <c r="AL11" s="217">
        <f t="shared" si="6"/>
        <v>0.30218811710601301</v>
      </c>
      <c r="AM11" s="219"/>
      <c r="AN11" s="219">
        <f t="array" ref="AN11">SUMIF($A$18:$A$72,$A11,AN$18:AN$72)</f>
        <v>503830</v>
      </c>
      <c r="AO11" s="219">
        <f t="array" ref="AO11">SUMIF($A$18:$A$72,$A11,AO$18:AO$72)</f>
        <v>116970</v>
      </c>
      <c r="AP11" s="217">
        <f t="shared" si="8"/>
        <v>0.232161641823631</v>
      </c>
    </row>
    <row r="12" spans="1:42" s="218" customFormat="1" x14ac:dyDescent="0.2">
      <c r="A12" s="218" t="s">
        <v>185</v>
      </c>
      <c r="C12" s="219">
        <f t="array" ref="C12">SUMIF($A$18:$A$72,$A12,C$18:C$72)</f>
        <v>2589993</v>
      </c>
      <c r="D12" s="219"/>
      <c r="E12" s="219">
        <f t="array" ref="E12">SUMIF($A$18:$A$72,$A12,E$18:E$72)</f>
        <v>266982</v>
      </c>
      <c r="F12" s="216">
        <f t="shared" si="9"/>
        <v>0.10308213188220972</v>
      </c>
      <c r="G12" s="87"/>
      <c r="H12" s="219">
        <f t="array" ref="H12">SUMIF($A$18:$A$72,$A12,H$18:H$72)</f>
        <v>266982</v>
      </c>
      <c r="I12" s="219">
        <f t="array" ref="I12">SUMIF($A$18:$A$72,$A12,I$18:I$72)</f>
        <v>14704</v>
      </c>
      <c r="J12" s="219">
        <f t="array" ref="J12">SUMIF($A$18:$A$72,$A12,J$18:J$72)</f>
        <v>23937</v>
      </c>
      <c r="K12" s="219">
        <f t="array" ref="K12">SUMIF($A$18:$A$72,$A12,K$18:K$72)</f>
        <v>92171</v>
      </c>
      <c r="L12" s="219">
        <f t="array" ref="L12">SUMIF($A$18:$A$72,$A12,L$18:L$72)</f>
        <v>136170</v>
      </c>
      <c r="M12" s="220"/>
      <c r="N12" s="216">
        <f>I12/$H$12</f>
        <v>5.5074873961540476E-2</v>
      </c>
      <c r="O12" s="216">
        <f t="shared" ref="O12:Q12" si="12">J12/$H$12</f>
        <v>8.9657729734588854E-2</v>
      </c>
      <c r="P12" s="216">
        <f t="shared" si="12"/>
        <v>0.34523301196335332</v>
      </c>
      <c r="Q12" s="216">
        <f t="shared" si="12"/>
        <v>0.51003438434051729</v>
      </c>
      <c r="R12" s="219"/>
      <c r="S12" s="219">
        <f t="array" ref="S12">SUMIF($A$18:$A$72,$A12,S$18:S$72)</f>
        <v>266982</v>
      </c>
      <c r="T12" s="219">
        <f t="array" ref="T12">SUMIF($A$18:$A$72,$A12,T$18:T$72)</f>
        <v>56521</v>
      </c>
      <c r="U12" s="219">
        <f t="array" ref="U12">SUMIF($A$18:$A$72,$A12,U$18:U$72)</f>
        <v>95491</v>
      </c>
      <c r="V12" s="219">
        <f t="array" ref="V12">SUMIF($A$18:$A$72,$A12,V$18:V$72)</f>
        <v>88756</v>
      </c>
      <c r="W12" s="219">
        <f t="array" ref="W12">SUMIF($A$18:$A$72,$A12,W$18:W$72)</f>
        <v>20332</v>
      </c>
      <c r="X12" s="219">
        <f t="array" ref="X12">SUMIF($A$18:$A$72,$A12,X$18:X$72)</f>
        <v>5882</v>
      </c>
      <c r="Y12" s="219"/>
      <c r="Z12" s="89">
        <f>T12/$S$12</f>
        <v>0.21170341071682736</v>
      </c>
      <c r="AA12" s="89">
        <f t="shared" ref="AA12:AD12" si="13">U12/$S$12</f>
        <v>0.3576683072267044</v>
      </c>
      <c r="AB12" s="89">
        <f t="shared" si="13"/>
        <v>0.33244188746806902</v>
      </c>
      <c r="AC12" s="89">
        <f t="shared" si="13"/>
        <v>7.6154946775438048E-2</v>
      </c>
      <c r="AD12" s="89">
        <f t="shared" si="13"/>
        <v>2.2031447812961173E-2</v>
      </c>
      <c r="AE12" s="219"/>
      <c r="AF12" s="219">
        <f t="array" ref="AF12">SUMIF($A$18:$A$72,$A12,AF$18:AF$72)</f>
        <v>266982</v>
      </c>
      <c r="AG12" s="219">
        <f t="array" ref="AG12">SUMIF($A$18:$A$72,$A12,AG$18:AG$72)</f>
        <v>113735</v>
      </c>
      <c r="AH12" s="217">
        <f t="shared" si="4"/>
        <v>0.42600250204133611</v>
      </c>
      <c r="AI12" s="219"/>
      <c r="AJ12" s="219">
        <f t="array" ref="AJ12">SUMIF($A$18:$A$72,$A12,AJ$18:AJ$72)</f>
        <v>266409</v>
      </c>
      <c r="AK12" s="219">
        <f t="array" ref="AK12">SUMIF($A$18:$A$72,$A12,AK$18:AK$72)</f>
        <v>80046</v>
      </c>
      <c r="AL12" s="217">
        <f t="shared" si="6"/>
        <v>0.30046282220195264</v>
      </c>
      <c r="AM12" s="219"/>
      <c r="AN12" s="219">
        <f t="array" ref="AN12">SUMIF($A$18:$A$72,$A12,AN$18:AN$72)</f>
        <v>958564</v>
      </c>
      <c r="AO12" s="219">
        <f t="array" ref="AO12">SUMIF($A$18:$A$72,$A12,AO$18:AO$72)</f>
        <v>143043</v>
      </c>
      <c r="AP12" s="217">
        <f t="shared" si="8"/>
        <v>0.14922634273767843</v>
      </c>
    </row>
    <row r="13" spans="1:42" s="218" customFormat="1" x14ac:dyDescent="0.2">
      <c r="A13" s="218" t="s">
        <v>186</v>
      </c>
      <c r="C13" s="219">
        <f t="array" ref="C13">SUMIF($A$18:$A$72,$A13,C$18:C$72)</f>
        <v>1631773</v>
      </c>
      <c r="D13" s="219"/>
      <c r="E13" s="219">
        <f t="array" ref="E13">SUMIF($A$18:$A$72,$A13,E$18:E$72)</f>
        <v>172313</v>
      </c>
      <c r="F13" s="216">
        <f t="shared" si="9"/>
        <v>0.10559863412374147</v>
      </c>
      <c r="G13" s="87"/>
      <c r="H13" s="219">
        <f t="array" ref="H13">SUMIF($A$18:$A$72,$A13,H$18:H$72)</f>
        <v>172313</v>
      </c>
      <c r="I13" s="219">
        <f t="array" ref="I13">SUMIF($A$18:$A$72,$A13,I$18:I$72)</f>
        <v>8189</v>
      </c>
      <c r="J13" s="219">
        <f t="array" ref="J13">SUMIF($A$18:$A$72,$A13,J$18:J$72)</f>
        <v>15766</v>
      </c>
      <c r="K13" s="219">
        <f t="array" ref="K13">SUMIF($A$18:$A$72,$A13,K$18:K$72)</f>
        <v>59843</v>
      </c>
      <c r="L13" s="219">
        <f t="array" ref="L13">SUMIF($A$18:$A$72,$A13,L$18:L$72)</f>
        <v>88515</v>
      </c>
      <c r="M13" s="220"/>
      <c r="N13" s="216">
        <f>I13/$H$13</f>
        <v>4.75239825201813E-2</v>
      </c>
      <c r="O13" s="216">
        <f t="shared" ref="O13:Q13" si="14">J13/$H$13</f>
        <v>9.1496288730391784E-2</v>
      </c>
      <c r="P13" s="216">
        <f t="shared" si="14"/>
        <v>0.34729242715291359</v>
      </c>
      <c r="Q13" s="216">
        <f t="shared" si="14"/>
        <v>0.51368730159651332</v>
      </c>
      <c r="R13" s="219"/>
      <c r="S13" s="219">
        <f t="array" ref="S13">SUMIF($A$18:$A$72,$A13,S$18:S$72)</f>
        <v>172313</v>
      </c>
      <c r="T13" s="219">
        <f t="array" ref="T13">SUMIF($A$18:$A$72,$A13,T$18:T$72)</f>
        <v>62813</v>
      </c>
      <c r="U13" s="219">
        <f t="array" ref="U13">SUMIF($A$18:$A$72,$A13,U$18:U$72)</f>
        <v>59393</v>
      </c>
      <c r="V13" s="219">
        <f t="array" ref="V13">SUMIF($A$18:$A$72,$A13,V$18:V$72)</f>
        <v>33655</v>
      </c>
      <c r="W13" s="219">
        <f t="array" ref="W13">SUMIF($A$18:$A$72,$A13,W$18:W$72)</f>
        <v>12794</v>
      </c>
      <c r="X13" s="219">
        <f t="array" ref="X13">SUMIF($A$18:$A$72,$A13,X$18:X$72)</f>
        <v>3658</v>
      </c>
      <c r="Y13" s="219"/>
      <c r="Z13" s="89">
        <f>T13/$S$13</f>
        <v>0.36452850336306603</v>
      </c>
      <c r="AA13" s="89">
        <f t="shared" ref="AA13:AD13" si="15">U13/$S$13</f>
        <v>0.34468090045440564</v>
      </c>
      <c r="AB13" s="89">
        <f t="shared" si="15"/>
        <v>0.19531318008507773</v>
      </c>
      <c r="AC13" s="89">
        <f t="shared" si="15"/>
        <v>7.4248605734912626E-2</v>
      </c>
      <c r="AD13" s="89">
        <f t="shared" si="15"/>
        <v>2.1228810362537941E-2</v>
      </c>
      <c r="AE13" s="219"/>
      <c r="AF13" s="219">
        <f t="array" ref="AF13">SUMIF($A$18:$A$72,$A13,AF$18:AF$72)</f>
        <v>172313</v>
      </c>
      <c r="AG13" s="219">
        <f t="array" ref="AG13">SUMIF($A$18:$A$72,$A13,AG$18:AG$72)</f>
        <v>56222</v>
      </c>
      <c r="AH13" s="217">
        <f t="shared" si="4"/>
        <v>0.32627834231891967</v>
      </c>
      <c r="AI13" s="219"/>
      <c r="AJ13" s="219">
        <f t="array" ref="AJ13">SUMIF($A$18:$A$72,$A13,AJ$18:AJ$72)</f>
        <v>172042</v>
      </c>
      <c r="AK13" s="219">
        <f t="array" ref="AK13">SUMIF($A$18:$A$72,$A13,AK$18:AK$72)</f>
        <v>48517</v>
      </c>
      <c r="AL13" s="217">
        <f t="shared" si="6"/>
        <v>0.28200671928947585</v>
      </c>
      <c r="AM13" s="219"/>
      <c r="AN13" s="219">
        <f t="array" ref="AN13">SUMIF($A$18:$A$72,$A13,AN$18:AN$72)</f>
        <v>759461</v>
      </c>
      <c r="AO13" s="219">
        <f t="array" ref="AO13">SUMIF($A$18:$A$72,$A13,AO$18:AO$72)</f>
        <v>99675</v>
      </c>
      <c r="AP13" s="217">
        <f t="shared" si="8"/>
        <v>0.13124439569642155</v>
      </c>
    </row>
    <row r="14" spans="1:42" s="218" customFormat="1" x14ac:dyDescent="0.2">
      <c r="A14" s="218" t="s">
        <v>187</v>
      </c>
      <c r="C14" s="219">
        <f t="array" ref="C14">SUMIF($A$18:$A$72,$A14,C$18:C$72)</f>
        <v>2287504</v>
      </c>
      <c r="D14" s="219"/>
      <c r="E14" s="219">
        <f t="array" ref="E14">SUMIF($A$18:$A$72,$A14,E$18:E$72)</f>
        <v>230153</v>
      </c>
      <c r="F14" s="216">
        <f t="shared" si="9"/>
        <v>0.10061315739775756</v>
      </c>
      <c r="G14" s="87"/>
      <c r="H14" s="219">
        <f t="array" ref="H14">SUMIF($A$18:$A$72,$A14,H$18:H$72)</f>
        <v>230153</v>
      </c>
      <c r="I14" s="219">
        <f t="array" ref="I14">SUMIF($A$18:$A$72,$A14,I$18:I$72)</f>
        <v>13078</v>
      </c>
      <c r="J14" s="219">
        <f t="array" ref="J14">SUMIF($A$18:$A$72,$A14,J$18:J$72)</f>
        <v>19792</v>
      </c>
      <c r="K14" s="219">
        <f t="array" ref="K14">SUMIF($A$18:$A$72,$A14,K$18:K$72)</f>
        <v>78708</v>
      </c>
      <c r="L14" s="219">
        <f t="array" ref="L14">SUMIF($A$18:$A$72,$A14,L$18:L$72)</f>
        <v>118575</v>
      </c>
      <c r="M14" s="220"/>
      <c r="N14" s="216">
        <f>I14/$H$14</f>
        <v>5.6823069870911957E-2</v>
      </c>
      <c r="O14" s="216">
        <f t="shared" ref="O14:Q14" si="16">J14/$H$14</f>
        <v>8.5994968564389776E-2</v>
      </c>
      <c r="P14" s="216">
        <f t="shared" si="16"/>
        <v>0.3419812038079017</v>
      </c>
      <c r="Q14" s="216">
        <f t="shared" si="16"/>
        <v>0.51520075775679652</v>
      </c>
      <c r="R14" s="219"/>
      <c r="S14" s="219">
        <f t="array" ref="S14">SUMIF($A$18:$A$72,$A14,S$18:S$72)</f>
        <v>230153</v>
      </c>
      <c r="T14" s="219">
        <f t="array" ref="T14">SUMIF($A$18:$A$72,$A14,T$18:T$72)</f>
        <v>55142</v>
      </c>
      <c r="U14" s="219">
        <f t="array" ref="U14">SUMIF($A$18:$A$72,$A14,U$18:U$72)</f>
        <v>77248</v>
      </c>
      <c r="V14" s="219">
        <f t="array" ref="V14">SUMIF($A$18:$A$72,$A14,V$18:V$72)</f>
        <v>47913</v>
      </c>
      <c r="W14" s="219">
        <f t="array" ref="W14">SUMIF($A$18:$A$72,$A14,W$18:W$72)</f>
        <v>42039</v>
      </c>
      <c r="X14" s="219">
        <f t="array" ref="X14">SUMIF($A$18:$A$72,$A14,X$18:X$72)</f>
        <v>7811</v>
      </c>
      <c r="Y14" s="219"/>
      <c r="Z14" s="89">
        <f>T14/$S$14</f>
        <v>0.23958844768480098</v>
      </c>
      <c r="AA14" s="89">
        <f t="shared" ref="AA14:AD14" si="17">U14/$S$14</f>
        <v>0.33563759759811951</v>
      </c>
      <c r="AB14" s="89">
        <f t="shared" si="17"/>
        <v>0.20817890707485889</v>
      </c>
      <c r="AC14" s="89">
        <f t="shared" si="17"/>
        <v>0.18265675441988591</v>
      </c>
      <c r="AD14" s="89">
        <f t="shared" si="17"/>
        <v>3.3938293222334708E-2</v>
      </c>
      <c r="AE14" s="219"/>
      <c r="AF14" s="219">
        <f t="array" ref="AF14">SUMIF($A$18:$A$72,$A14,AF$18:AF$72)</f>
        <v>230153</v>
      </c>
      <c r="AG14" s="219">
        <f t="array" ref="AG14">SUMIF($A$18:$A$72,$A14,AG$18:AG$72)</f>
        <v>110690</v>
      </c>
      <c r="AH14" s="217">
        <f t="shared" si="4"/>
        <v>0.48094093928821263</v>
      </c>
      <c r="AI14" s="219"/>
      <c r="AJ14" s="219">
        <f t="array" ref="AJ14">SUMIF($A$18:$A$72,$A14,AJ$18:AJ$72)</f>
        <v>229119</v>
      </c>
      <c r="AK14" s="219">
        <f t="array" ref="AK14">SUMIF($A$18:$A$72,$A14,AK$18:AK$72)</f>
        <v>72066</v>
      </c>
      <c r="AL14" s="217">
        <f t="shared" si="6"/>
        <v>0.3145352415120527</v>
      </c>
      <c r="AM14" s="219"/>
      <c r="AN14" s="219">
        <f t="array" ref="AN14">SUMIF($A$18:$A$72,$A14,AN$18:AN$72)</f>
        <v>778961</v>
      </c>
      <c r="AO14" s="219">
        <f t="array" ref="AO14">SUMIF($A$18:$A$72,$A14,AO$18:AO$72)</f>
        <v>103873</v>
      </c>
      <c r="AP14" s="217">
        <f t="shared" si="8"/>
        <v>0.1333481393805338</v>
      </c>
    </row>
    <row r="15" spans="1:42" s="218" customFormat="1" x14ac:dyDescent="0.2">
      <c r="A15" s="218" t="s">
        <v>188</v>
      </c>
      <c r="C15" s="219">
        <f t="array" ref="C15">SUMIF($A$18:$A$72,$A15,C$18:C$72)</f>
        <v>474853</v>
      </c>
      <c r="D15" s="219"/>
      <c r="E15" s="219">
        <f t="array" ref="E15">SUMIF($A$18:$A$72,$A15,E$18:E$72)</f>
        <v>48348</v>
      </c>
      <c r="F15" s="216">
        <f t="shared" si="9"/>
        <v>0.1018167727696782</v>
      </c>
      <c r="G15" s="87"/>
      <c r="H15" s="219">
        <f t="array" ref="H15">SUMIF($A$18:$A$72,$A15,H$18:H$72)</f>
        <v>48348</v>
      </c>
      <c r="I15" s="219">
        <f t="array" ref="I15">SUMIF($A$18:$A$72,$A15,I$18:I$72)</f>
        <v>2237</v>
      </c>
      <c r="J15" s="219">
        <f t="array" ref="J15">SUMIF($A$18:$A$72,$A15,J$18:J$72)</f>
        <v>4722</v>
      </c>
      <c r="K15" s="219">
        <f t="array" ref="K15">SUMIF($A$18:$A$72,$A15,K$18:K$72)</f>
        <v>18239</v>
      </c>
      <c r="L15" s="219">
        <f t="array" ref="L15">SUMIF($A$18:$A$72,$A15,L$18:L$72)</f>
        <v>23150</v>
      </c>
      <c r="M15" s="220"/>
      <c r="N15" s="216">
        <f>I15/$H$15</f>
        <v>4.6268718457847274E-2</v>
      </c>
      <c r="O15" s="221">
        <f t="shared" ref="O15:Q15" si="18">J15/$H$15</f>
        <v>9.7666914867212712E-2</v>
      </c>
      <c r="P15" s="216">
        <f t="shared" si="18"/>
        <v>0.37724414660378919</v>
      </c>
      <c r="Q15" s="216">
        <f t="shared" si="18"/>
        <v>0.47882022007115083</v>
      </c>
      <c r="R15" s="219"/>
      <c r="S15" s="219">
        <f t="array" ref="S15">SUMIF($A$18:$A$72,$A15,S$18:S$72)</f>
        <v>48348</v>
      </c>
      <c r="T15" s="219">
        <f t="array" ref="T15">SUMIF($A$18:$A$72,$A15,T$18:T$72)</f>
        <v>6932</v>
      </c>
      <c r="U15" s="219">
        <f t="array" ref="U15">SUMIF($A$18:$A$72,$A15,U$18:U$72)</f>
        <v>32476</v>
      </c>
      <c r="V15" s="219">
        <f t="array" ref="V15">SUMIF($A$18:$A$72,$A15,V$18:V$72)</f>
        <v>5296</v>
      </c>
      <c r="W15" s="219">
        <f t="array" ref="W15">SUMIF($A$18:$A$72,$A15,W$18:W$72)</f>
        <v>2768</v>
      </c>
      <c r="X15" s="219">
        <f t="array" ref="X15">SUMIF($A$18:$A$72,$A15,X$18:X$72)</f>
        <v>876</v>
      </c>
      <c r="Y15" s="219"/>
      <c r="Z15" s="89">
        <f>T15/$S$15</f>
        <v>0.14337718209646727</v>
      </c>
      <c r="AA15" s="89">
        <f t="shared" ref="AA15:AD15" si="19">U15/$S$15</f>
        <v>0.67171341110283778</v>
      </c>
      <c r="AB15" s="89">
        <f t="shared" si="19"/>
        <v>0.10953917431951683</v>
      </c>
      <c r="AC15" s="89">
        <f t="shared" si="19"/>
        <v>5.7251592620170433E-2</v>
      </c>
      <c r="AD15" s="89">
        <f t="shared" si="19"/>
        <v>1.8118639861007695E-2</v>
      </c>
      <c r="AE15" s="219"/>
      <c r="AF15" s="219">
        <f t="array" ref="AF15">SUMIF($A$18:$A$72,$A15,AF$18:AF$72)</f>
        <v>48348</v>
      </c>
      <c r="AG15" s="219">
        <f t="array" ref="AG15">SUMIF($A$18:$A$72,$A15,AG$18:AG$72)</f>
        <v>9796</v>
      </c>
      <c r="AH15" s="217">
        <f t="shared" si="4"/>
        <v>0.20261437908496732</v>
      </c>
      <c r="AI15" s="219"/>
      <c r="AJ15" s="219">
        <f t="array" ref="AJ15">SUMIF($A$18:$A$72,$A15,AJ$18:AJ$72)</f>
        <v>48290</v>
      </c>
      <c r="AK15" s="219">
        <f t="array" ref="AK15">SUMIF($A$18:$A$72,$A15,AK$18:AK$72)</f>
        <v>6586</v>
      </c>
      <c r="AL15" s="217">
        <f t="shared" si="6"/>
        <v>0.13638434458480017</v>
      </c>
      <c r="AM15" s="219"/>
      <c r="AN15" s="219">
        <f t="array" ref="AN15">SUMIF($A$18:$A$72,$A15,AN$18:AN$72)</f>
        <v>166244</v>
      </c>
      <c r="AO15" s="219">
        <f t="array" ref="AO15">SUMIF($A$18:$A$72,$A15,AO$18:AO$72)</f>
        <v>23026</v>
      </c>
      <c r="AP15" s="217">
        <f t="shared" si="8"/>
        <v>0.13850725439715117</v>
      </c>
    </row>
    <row r="16" spans="1:42" s="1" customFormat="1" x14ac:dyDescent="0.2">
      <c r="C16" s="87"/>
      <c r="E16" s="87"/>
      <c r="F16" s="217"/>
      <c r="G16" s="87"/>
      <c r="H16" s="222"/>
      <c r="I16" s="222"/>
      <c r="J16" s="222"/>
      <c r="K16" s="222"/>
      <c r="L16" s="222"/>
      <c r="M16" s="192"/>
      <c r="N16" s="223"/>
      <c r="O16" s="223"/>
      <c r="P16" s="223"/>
      <c r="Q16" s="223"/>
      <c r="S16" s="222"/>
      <c r="T16" s="87"/>
      <c r="U16" s="87"/>
      <c r="V16" s="87"/>
      <c r="W16" s="87"/>
      <c r="X16" s="87"/>
      <c r="Z16" s="89"/>
      <c r="AA16" s="89"/>
      <c r="AB16" s="89"/>
      <c r="AC16" s="89"/>
      <c r="AD16" s="217"/>
      <c r="AF16" s="222"/>
      <c r="AG16" s="87"/>
      <c r="AH16" s="217"/>
      <c r="AJ16" s="222"/>
      <c r="AK16" s="87"/>
      <c r="AL16" s="217"/>
      <c r="AN16" s="222"/>
      <c r="AO16" s="87"/>
      <c r="AP16" s="217"/>
    </row>
    <row r="17" spans="1:42" s="1" customFormat="1" x14ac:dyDescent="0.2">
      <c r="A17" s="190"/>
      <c r="B17" s="190"/>
      <c r="C17" s="87"/>
      <c r="E17" s="87"/>
      <c r="F17" s="217"/>
      <c r="G17" s="87"/>
      <c r="H17" s="222"/>
      <c r="I17" s="222"/>
      <c r="J17" s="222"/>
      <c r="K17" s="222"/>
      <c r="L17" s="222"/>
      <c r="M17" s="192"/>
      <c r="N17" s="223"/>
      <c r="O17" s="223"/>
      <c r="P17" s="223"/>
      <c r="Q17" s="223"/>
      <c r="S17" s="222"/>
      <c r="T17" s="87"/>
      <c r="U17" s="87"/>
      <c r="V17" s="87"/>
      <c r="W17" s="87"/>
      <c r="X17" s="87"/>
      <c r="Z17" s="89"/>
      <c r="AA17" s="89"/>
      <c r="AB17" s="89"/>
      <c r="AC17" s="89"/>
      <c r="AD17" s="217"/>
      <c r="AF17" s="222"/>
      <c r="AG17" s="87"/>
      <c r="AH17" s="217"/>
      <c r="AJ17" s="222"/>
      <c r="AK17" s="87"/>
      <c r="AL17" s="217"/>
      <c r="AN17" s="222"/>
      <c r="AO17" s="87"/>
      <c r="AP17" s="217"/>
    </row>
    <row r="18" spans="1:42" x14ac:dyDescent="0.2">
      <c r="A18" t="s">
        <v>184</v>
      </c>
      <c r="B18" t="s">
        <v>189</v>
      </c>
      <c r="C18" s="69">
        <v>110196</v>
      </c>
      <c r="D18" s="69">
        <v>110196</v>
      </c>
      <c r="E18" s="69">
        <v>17695</v>
      </c>
      <c r="F18" s="145">
        <f>E18/C18</f>
        <v>0.16057751642527859</v>
      </c>
      <c r="G18" s="87"/>
      <c r="H18" s="69">
        <v>17695</v>
      </c>
      <c r="I18" s="69">
        <v>1095</v>
      </c>
      <c r="J18" s="69">
        <v>1663</v>
      </c>
      <c r="K18" s="69">
        <v>5018</v>
      </c>
      <c r="L18" s="69">
        <v>9919</v>
      </c>
      <c r="M18" s="191"/>
      <c r="N18" s="224">
        <f>I18/$H18</f>
        <v>6.1881887538852785E-2</v>
      </c>
      <c r="O18" s="224">
        <f t="shared" ref="O18:Q33" si="20">J18/$H18</f>
        <v>9.3981350664029392E-2</v>
      </c>
      <c r="P18" s="145">
        <f t="shared" si="20"/>
        <v>0.28358293303192994</v>
      </c>
      <c r="Q18" s="145">
        <f t="shared" si="20"/>
        <v>0.56055382876518789</v>
      </c>
      <c r="S18" s="225">
        <v>17695</v>
      </c>
      <c r="T18" s="225">
        <v>7505</v>
      </c>
      <c r="U18" s="225">
        <v>6425</v>
      </c>
      <c r="V18" s="225">
        <v>3033</v>
      </c>
      <c r="W18" s="225">
        <v>381</v>
      </c>
      <c r="X18" s="225">
        <v>351</v>
      </c>
      <c r="Z18" s="145">
        <f t="array" ref="Z18">T18/$S18</f>
        <v>0.42413111048318736</v>
      </c>
      <c r="AA18" s="145">
        <f t="array" ref="AA18">U18/$S18</f>
        <v>0.36309692003390787</v>
      </c>
      <c r="AB18" s="145">
        <f t="array" ref="AB18">V18/$S18</f>
        <v>0.17140435151172648</v>
      </c>
      <c r="AC18" s="224">
        <f t="array" ref="AC18">W18/$S18</f>
        <v>2.1531506075162476E-2</v>
      </c>
      <c r="AD18" s="224">
        <f t="array" ref="AD18">X18/$S18</f>
        <v>1.9836111896015824E-2</v>
      </c>
      <c r="AF18" s="225">
        <v>17695</v>
      </c>
      <c r="AG18" s="225">
        <v>6006</v>
      </c>
      <c r="AH18" s="226">
        <f>AG18/AF18</f>
        <v>0.33941791466515964</v>
      </c>
      <c r="AJ18" s="225">
        <v>17610</v>
      </c>
      <c r="AK18" s="225">
        <v>4858</v>
      </c>
      <c r="AL18" s="226">
        <f>AK18/AJ18</f>
        <v>0.27586598523566158</v>
      </c>
      <c r="AN18" s="225">
        <v>42884</v>
      </c>
      <c r="AO18" s="225">
        <v>8863</v>
      </c>
      <c r="AP18" s="226">
        <f>AO18/AN18</f>
        <v>0.20667381774088239</v>
      </c>
    </row>
    <row r="19" spans="1:42" x14ac:dyDescent="0.2">
      <c r="A19" t="s">
        <v>184</v>
      </c>
      <c r="B19" t="s">
        <v>190</v>
      </c>
      <c r="C19" s="69">
        <v>151184</v>
      </c>
      <c r="E19" s="69">
        <v>22001</v>
      </c>
      <c r="F19" s="145">
        <f t="shared" ref="F19:F72" si="21">E19/C19</f>
        <v>0.14552465869404169</v>
      </c>
      <c r="G19" s="87"/>
      <c r="H19" s="69">
        <v>22001</v>
      </c>
      <c r="I19" s="227">
        <v>2138</v>
      </c>
      <c r="J19" s="228">
        <v>2724</v>
      </c>
      <c r="K19" s="228">
        <v>8986</v>
      </c>
      <c r="L19" s="228">
        <v>8153</v>
      </c>
      <c r="M19" s="191"/>
      <c r="N19" s="224">
        <f t="shared" ref="N19:Q72" si="22">I19/$H19</f>
        <v>9.7177401027226037E-2</v>
      </c>
      <c r="O19" s="145">
        <f t="shared" si="20"/>
        <v>0.12381255397481933</v>
      </c>
      <c r="P19" s="145">
        <f t="shared" si="20"/>
        <v>0.40843598018271898</v>
      </c>
      <c r="Q19" s="145">
        <f t="shared" si="20"/>
        <v>0.37057406481523569</v>
      </c>
      <c r="S19" s="225">
        <v>22001</v>
      </c>
      <c r="T19" s="225">
        <v>6671</v>
      </c>
      <c r="U19" s="225">
        <v>1910</v>
      </c>
      <c r="V19" s="225">
        <v>12091</v>
      </c>
      <c r="W19" s="225">
        <v>621</v>
      </c>
      <c r="X19" s="225">
        <v>708</v>
      </c>
      <c r="Z19" s="145">
        <f t="array" ref="Z19">T19/$S19</f>
        <v>0.30321349029589562</v>
      </c>
      <c r="AA19" s="145">
        <f t="array" ref="AA19">U19/$S19</f>
        <v>8.6814235716558344E-2</v>
      </c>
      <c r="AB19" s="145">
        <f t="array" ref="AB19">V19/$S19</f>
        <v>0.54956592882141719</v>
      </c>
      <c r="AC19" s="224">
        <f t="array" ref="AC19">W19/$S19</f>
        <v>2.822598972773965E-2</v>
      </c>
      <c r="AD19" s="224">
        <f t="array" ref="AD19">X19/$S19</f>
        <v>3.2180355438389166E-2</v>
      </c>
      <c r="AF19" s="225">
        <v>22001</v>
      </c>
      <c r="AG19" s="225">
        <v>8609</v>
      </c>
      <c r="AH19" s="226">
        <f t="shared" ref="AH19:AH72" si="23">AG19/AF19</f>
        <v>0.39130039543657108</v>
      </c>
      <c r="AJ19" s="225">
        <v>21748</v>
      </c>
      <c r="AK19" s="225">
        <v>3204</v>
      </c>
      <c r="AL19" s="226">
        <f t="shared" ref="AL19:AL72" si="24">AK19/AJ19</f>
        <v>0.14732389185212433</v>
      </c>
      <c r="AN19" s="225">
        <v>50543</v>
      </c>
      <c r="AO19" s="225">
        <v>10667</v>
      </c>
      <c r="AP19" s="226">
        <f t="shared" ref="AP19:AP72" si="25">AO19/AN19</f>
        <v>0.21104801851888491</v>
      </c>
    </row>
    <row r="20" spans="1:42" x14ac:dyDescent="0.2">
      <c r="A20" t="s">
        <v>184</v>
      </c>
      <c r="B20" t="s">
        <v>191</v>
      </c>
      <c r="C20" s="69">
        <v>119700</v>
      </c>
      <c r="E20" s="69">
        <v>23068</v>
      </c>
      <c r="F20" s="145">
        <f t="shared" si="21"/>
        <v>0.19271512113617376</v>
      </c>
      <c r="G20" s="87"/>
      <c r="H20" s="69">
        <v>23068</v>
      </c>
      <c r="I20" s="227">
        <v>1286</v>
      </c>
      <c r="J20" s="227">
        <v>2065</v>
      </c>
      <c r="K20" s="228">
        <v>7839</v>
      </c>
      <c r="L20" s="228">
        <v>11878</v>
      </c>
      <c r="M20" s="191"/>
      <c r="N20" s="224">
        <f t="shared" si="22"/>
        <v>5.5748222646089821E-2</v>
      </c>
      <c r="O20" s="224">
        <f t="shared" si="20"/>
        <v>8.951794693948327E-2</v>
      </c>
      <c r="P20" s="145">
        <f t="shared" si="20"/>
        <v>0.33982139760707475</v>
      </c>
      <c r="Q20" s="145">
        <f t="shared" si="20"/>
        <v>0.51491243280735222</v>
      </c>
      <c r="S20" s="225">
        <v>23068</v>
      </c>
      <c r="T20" s="225">
        <v>8304</v>
      </c>
      <c r="U20" s="225">
        <v>7270</v>
      </c>
      <c r="V20" s="225">
        <v>6326</v>
      </c>
      <c r="W20" s="225">
        <v>398</v>
      </c>
      <c r="X20" s="225">
        <v>770</v>
      </c>
      <c r="Z20" s="145">
        <f t="array" ref="Z20">T20/$S20</f>
        <v>0.35997919195422229</v>
      </c>
      <c r="AA20" s="145">
        <f t="array" ref="AA20">U20/$S20</f>
        <v>0.31515519334142533</v>
      </c>
      <c r="AB20" s="145">
        <f t="array" ref="AB20">V20/$S20</f>
        <v>0.27423270331194727</v>
      </c>
      <c r="AC20" s="224">
        <f t="array" ref="AC20">W20/$S20</f>
        <v>1.7253337957343507E-2</v>
      </c>
      <c r="AD20" s="224">
        <f t="array" ref="AD20">X20/$S20</f>
        <v>3.3379573435061559E-2</v>
      </c>
      <c r="AF20" s="225">
        <v>23068</v>
      </c>
      <c r="AG20" s="225">
        <v>4292</v>
      </c>
      <c r="AH20" s="226">
        <f t="shared" si="23"/>
        <v>0.18605860932894053</v>
      </c>
      <c r="AJ20" s="225">
        <v>23068</v>
      </c>
      <c r="AK20" s="225">
        <v>3776</v>
      </c>
      <c r="AL20" s="226">
        <f t="shared" si="24"/>
        <v>0.16368996011791226</v>
      </c>
      <c r="AN20" s="225">
        <v>47805</v>
      </c>
      <c r="AO20" s="225">
        <v>12124</v>
      </c>
      <c r="AP20" s="226">
        <f t="shared" si="25"/>
        <v>0.25361363874071752</v>
      </c>
    </row>
    <row r="21" spans="1:42" x14ac:dyDescent="0.2">
      <c r="A21" t="s">
        <v>184</v>
      </c>
      <c r="B21" t="s">
        <v>192</v>
      </c>
      <c r="C21" s="69">
        <v>126910</v>
      </c>
      <c r="E21" s="69">
        <v>22045</v>
      </c>
      <c r="F21" s="145">
        <f t="shared" si="21"/>
        <v>0.17370577574659207</v>
      </c>
      <c r="G21" s="87"/>
      <c r="H21" s="69">
        <v>22045</v>
      </c>
      <c r="I21" s="227">
        <v>1241</v>
      </c>
      <c r="J21" s="227">
        <v>2486</v>
      </c>
      <c r="K21" s="228">
        <v>8571</v>
      </c>
      <c r="L21" s="228">
        <v>9747</v>
      </c>
      <c r="M21" s="191"/>
      <c r="N21" s="224">
        <f t="shared" si="22"/>
        <v>5.6293944205035154E-2</v>
      </c>
      <c r="O21" s="224">
        <f t="shared" si="20"/>
        <v>0.11276933545021547</v>
      </c>
      <c r="P21" s="145">
        <f t="shared" si="20"/>
        <v>0.38879564527103649</v>
      </c>
      <c r="Q21" s="145">
        <f t="shared" si="20"/>
        <v>0.44214107507371286</v>
      </c>
      <c r="S21" s="225">
        <v>22045</v>
      </c>
      <c r="T21" s="225">
        <v>9840</v>
      </c>
      <c r="U21" s="225">
        <v>5735</v>
      </c>
      <c r="V21" s="225">
        <v>5148</v>
      </c>
      <c r="W21" s="225">
        <v>990</v>
      </c>
      <c r="X21" s="225">
        <v>332</v>
      </c>
      <c r="Z21" s="145">
        <f t="array" ref="Z21">T21/$S21</f>
        <v>0.4463597187570878</v>
      </c>
      <c r="AA21" s="145">
        <f t="array" ref="AA21">U21/$S21</f>
        <v>0.26014969380811975</v>
      </c>
      <c r="AB21" s="145">
        <f t="array" ref="AB21">V21/$S21</f>
        <v>0.23352234066681787</v>
      </c>
      <c r="AC21" s="224">
        <f t="array" ref="AC21">W21/$S21</f>
        <v>4.4908142435926515E-2</v>
      </c>
      <c r="AD21" s="224">
        <f t="array" ref="AD21">X21/$S21</f>
        <v>1.5060104332048083E-2</v>
      </c>
      <c r="AF21" s="225">
        <v>22045</v>
      </c>
      <c r="AG21" s="225">
        <v>5828</v>
      </c>
      <c r="AH21" s="226">
        <f t="shared" si="23"/>
        <v>0.26436833749149469</v>
      </c>
      <c r="AJ21" s="225">
        <v>21862</v>
      </c>
      <c r="AK21" s="225">
        <v>6190</v>
      </c>
      <c r="AL21" s="226">
        <f t="shared" si="24"/>
        <v>0.28313969444698561</v>
      </c>
      <c r="AN21" s="225">
        <v>44700</v>
      </c>
      <c r="AO21" s="225">
        <v>10247</v>
      </c>
      <c r="AP21" s="226">
        <f t="shared" si="25"/>
        <v>0.2292393736017897</v>
      </c>
    </row>
    <row r="22" spans="1:42" x14ac:dyDescent="0.2">
      <c r="A22" t="s">
        <v>184</v>
      </c>
      <c r="B22" t="s">
        <v>193</v>
      </c>
      <c r="C22" s="69">
        <v>171506</v>
      </c>
      <c r="E22" s="69">
        <v>31091</v>
      </c>
      <c r="F22" s="145">
        <f t="shared" si="21"/>
        <v>0.18128228750014577</v>
      </c>
      <c r="G22" s="87"/>
      <c r="H22" s="69">
        <v>31091</v>
      </c>
      <c r="I22" s="228">
        <v>3962</v>
      </c>
      <c r="J22" s="228">
        <v>4663</v>
      </c>
      <c r="K22" s="228">
        <v>14326</v>
      </c>
      <c r="L22" s="228">
        <v>8140</v>
      </c>
      <c r="M22" s="191"/>
      <c r="N22" s="145">
        <f t="shared" si="22"/>
        <v>0.12743237592872536</v>
      </c>
      <c r="O22" s="145">
        <f t="shared" si="20"/>
        <v>0.14997909362838122</v>
      </c>
      <c r="P22" s="145">
        <f t="shared" si="20"/>
        <v>0.46077643047827344</v>
      </c>
      <c r="Q22" s="145">
        <f t="shared" si="20"/>
        <v>0.26181209996461996</v>
      </c>
      <c r="S22" s="225">
        <v>31091</v>
      </c>
      <c r="T22" s="225">
        <v>19704</v>
      </c>
      <c r="U22" s="225">
        <v>1206</v>
      </c>
      <c r="V22" s="225">
        <v>9523</v>
      </c>
      <c r="W22" s="225">
        <v>225</v>
      </c>
      <c r="X22" s="225">
        <v>433</v>
      </c>
      <c r="Z22" s="145">
        <f t="array" ref="Z22">T22/$S22</f>
        <v>0.63375253288733069</v>
      </c>
      <c r="AA22" s="145">
        <f t="array" ref="AA22">U22/$S22</f>
        <v>3.8789360265028466E-2</v>
      </c>
      <c r="AB22" s="145">
        <f t="array" ref="AB22">V22/$S22</f>
        <v>0.30629442603968993</v>
      </c>
      <c r="AC22" s="224">
        <f t="array" ref="AC22">W22/$S22</f>
        <v>7.2368209449679968E-3</v>
      </c>
      <c r="AD22" s="224">
        <f t="array" ref="AD22">X22/$S22</f>
        <v>1.3926859862982857E-2</v>
      </c>
      <c r="AF22" s="225">
        <v>31091</v>
      </c>
      <c r="AG22" s="225">
        <v>8254</v>
      </c>
      <c r="AH22" s="226">
        <f t="shared" si="23"/>
        <v>0.26547875591007042</v>
      </c>
      <c r="AJ22" s="225">
        <v>30841</v>
      </c>
      <c r="AK22" s="225">
        <v>9939</v>
      </c>
      <c r="AL22" s="226">
        <f t="shared" si="24"/>
        <v>0.32226581498654389</v>
      </c>
      <c r="AN22" s="225">
        <v>58786</v>
      </c>
      <c r="AO22" s="225">
        <v>16872</v>
      </c>
      <c r="AP22" s="226">
        <f t="shared" si="25"/>
        <v>0.28700711053652228</v>
      </c>
    </row>
    <row r="23" spans="1:42" x14ac:dyDescent="0.2">
      <c r="A23" t="s">
        <v>184</v>
      </c>
      <c r="B23" t="s">
        <v>194</v>
      </c>
      <c r="C23" s="69">
        <v>132129</v>
      </c>
      <c r="E23" s="69">
        <v>17969</v>
      </c>
      <c r="F23" s="145">
        <f t="shared" si="21"/>
        <v>0.13599588281149483</v>
      </c>
      <c r="G23" s="87"/>
      <c r="H23" s="69">
        <v>17969</v>
      </c>
      <c r="I23" s="227">
        <v>1879</v>
      </c>
      <c r="J23" s="227">
        <v>2308</v>
      </c>
      <c r="K23" s="228">
        <v>7614</v>
      </c>
      <c r="L23" s="228">
        <v>6168</v>
      </c>
      <c r="M23" s="191"/>
      <c r="N23" s="224">
        <f t="shared" si="22"/>
        <v>0.10456897990984473</v>
      </c>
      <c r="O23" s="224">
        <f t="shared" si="20"/>
        <v>0.12844343035227335</v>
      </c>
      <c r="P23" s="145">
        <f t="shared" si="20"/>
        <v>0.42372975680338359</v>
      </c>
      <c r="Q23" s="145">
        <f t="shared" si="20"/>
        <v>0.3432578329344983</v>
      </c>
      <c r="S23" s="225">
        <v>17969</v>
      </c>
      <c r="T23" s="225">
        <v>12135</v>
      </c>
      <c r="U23" s="225">
        <v>1185</v>
      </c>
      <c r="V23" s="225">
        <v>3488</v>
      </c>
      <c r="W23" s="225">
        <v>815</v>
      </c>
      <c r="X23" s="225">
        <v>346</v>
      </c>
      <c r="Z23" s="145">
        <f t="array" ref="Z23">T23/$S23</f>
        <v>0.67532973454282375</v>
      </c>
      <c r="AA23" s="145">
        <f t="array" ref="AA23">U23/$S23</f>
        <v>6.5946908564750398E-2</v>
      </c>
      <c r="AB23" s="145">
        <f t="array" ref="AB23">V23/$S23</f>
        <v>0.19411208191886026</v>
      </c>
      <c r="AC23" s="224">
        <f t="array" ref="AC23">W23/$S23</f>
        <v>4.5355890700651123E-2</v>
      </c>
      <c r="AD23" s="224">
        <f t="array" ref="AD23">X23/$S23</f>
        <v>1.9255384272914462E-2</v>
      </c>
      <c r="AF23" s="225">
        <v>17969</v>
      </c>
      <c r="AG23" s="225">
        <v>6956</v>
      </c>
      <c r="AH23" s="226">
        <f t="shared" si="23"/>
        <v>0.38711113584506651</v>
      </c>
      <c r="AJ23" s="225">
        <v>17863</v>
      </c>
      <c r="AK23" s="225">
        <v>7097</v>
      </c>
      <c r="AL23" s="226">
        <f t="shared" si="24"/>
        <v>0.39730168504730451</v>
      </c>
      <c r="AN23" s="225">
        <v>45345</v>
      </c>
      <c r="AO23" s="225">
        <v>9055</v>
      </c>
      <c r="AP23" s="226">
        <f t="shared" si="25"/>
        <v>0.19969125592678355</v>
      </c>
    </row>
    <row r="24" spans="1:42" x14ac:dyDescent="0.2">
      <c r="A24" t="s">
        <v>184</v>
      </c>
      <c r="B24" t="s">
        <v>195</v>
      </c>
      <c r="C24" s="69">
        <v>139622</v>
      </c>
      <c r="E24" s="69">
        <v>19994</v>
      </c>
      <c r="F24" s="145">
        <f t="shared" si="21"/>
        <v>0.143200928220481</v>
      </c>
      <c r="G24" s="87"/>
      <c r="H24" s="69">
        <v>19994</v>
      </c>
      <c r="I24" s="227">
        <v>2169</v>
      </c>
      <c r="J24" s="228">
        <v>2880</v>
      </c>
      <c r="K24" s="228">
        <v>9834</v>
      </c>
      <c r="L24" s="228">
        <v>5111</v>
      </c>
      <c r="M24" s="191"/>
      <c r="N24" s="224">
        <f t="shared" si="22"/>
        <v>0.10848254476342903</v>
      </c>
      <c r="O24" s="145">
        <f t="shared" si="20"/>
        <v>0.14404321296388917</v>
      </c>
      <c r="P24" s="145">
        <f t="shared" si="20"/>
        <v>0.49184755426627991</v>
      </c>
      <c r="Q24" s="145">
        <f t="shared" si="20"/>
        <v>0.25562668800640193</v>
      </c>
      <c r="S24" s="225">
        <v>19994</v>
      </c>
      <c r="T24" s="225">
        <v>14066</v>
      </c>
      <c r="U24" s="225">
        <v>341</v>
      </c>
      <c r="V24" s="225">
        <v>5028</v>
      </c>
      <c r="W24" s="225">
        <v>445</v>
      </c>
      <c r="X24" s="225">
        <v>114</v>
      </c>
      <c r="Z24" s="145">
        <f t="array" ref="Z24">T24/$S24</f>
        <v>0.70351105331599484</v>
      </c>
      <c r="AA24" s="145">
        <f t="array" ref="AA24">U24/$S24</f>
        <v>1.7055116534960488E-2</v>
      </c>
      <c r="AB24" s="145">
        <f t="array" ref="AB24">V24/$S24</f>
        <v>0.25147544263278981</v>
      </c>
      <c r="AC24" s="224">
        <f t="array" ref="AC24">W24/$S24</f>
        <v>2.2256677003100932E-2</v>
      </c>
      <c r="AD24" s="224">
        <f t="array" ref="AD24">X24/$S24</f>
        <v>5.701710513153946E-3</v>
      </c>
      <c r="AF24" s="225">
        <v>19994</v>
      </c>
      <c r="AG24" s="225">
        <v>8339</v>
      </c>
      <c r="AH24" s="226">
        <f t="shared" si="23"/>
        <v>0.41707512253676104</v>
      </c>
      <c r="AJ24" s="225">
        <v>19844</v>
      </c>
      <c r="AK24" s="225">
        <v>8303</v>
      </c>
      <c r="AL24" s="226">
        <f t="shared" si="24"/>
        <v>0.41841362628502315</v>
      </c>
      <c r="AN24" s="225">
        <v>46430</v>
      </c>
      <c r="AO24" s="225">
        <v>10233</v>
      </c>
      <c r="AP24" s="226">
        <f t="shared" si="25"/>
        <v>0.22039629549860004</v>
      </c>
    </row>
    <row r="25" spans="1:42" x14ac:dyDescent="0.2">
      <c r="A25" t="s">
        <v>184</v>
      </c>
      <c r="B25" t="s">
        <v>196</v>
      </c>
      <c r="C25" s="69">
        <v>141198</v>
      </c>
      <c r="E25" s="69">
        <v>21680</v>
      </c>
      <c r="F25" s="145">
        <f t="shared" si="21"/>
        <v>0.15354325132084023</v>
      </c>
      <c r="G25" s="87"/>
      <c r="H25" s="69">
        <v>21680</v>
      </c>
      <c r="I25" s="227">
        <v>2331</v>
      </c>
      <c r="J25" s="228">
        <v>2879</v>
      </c>
      <c r="K25" s="228">
        <v>9137</v>
      </c>
      <c r="L25" s="228">
        <v>7333</v>
      </c>
      <c r="M25" s="191"/>
      <c r="N25" s="224">
        <f t="shared" si="22"/>
        <v>0.10751845018450185</v>
      </c>
      <c r="O25" s="145">
        <f t="shared" si="20"/>
        <v>0.13279520295202951</v>
      </c>
      <c r="P25" s="145">
        <f t="shared" si="20"/>
        <v>0.42144833948339483</v>
      </c>
      <c r="Q25" s="145">
        <f t="shared" si="20"/>
        <v>0.33823800738007381</v>
      </c>
      <c r="S25" s="225">
        <v>21680</v>
      </c>
      <c r="T25" s="225">
        <v>14015</v>
      </c>
      <c r="U25" s="225">
        <v>753</v>
      </c>
      <c r="V25" s="225">
        <v>6044</v>
      </c>
      <c r="W25" s="225">
        <v>176</v>
      </c>
      <c r="X25" s="225">
        <v>692</v>
      </c>
      <c r="Z25" s="145">
        <f t="array" ref="Z25">T25/$S25</f>
        <v>0.64644833948339486</v>
      </c>
      <c r="AA25" s="145">
        <f t="array" ref="AA25">U25/$S25</f>
        <v>3.4732472324723249E-2</v>
      </c>
      <c r="AB25" s="145">
        <f t="array" ref="AB25">V25/$S25</f>
        <v>0.27878228782287823</v>
      </c>
      <c r="AC25" s="224">
        <f t="array" ref="AC25">W25/$S25</f>
        <v>8.1180811808118074E-3</v>
      </c>
      <c r="AD25" s="224">
        <f t="array" ref="AD25">X25/$S25</f>
        <v>3.191881918819188E-2</v>
      </c>
      <c r="AF25" s="225">
        <v>21680</v>
      </c>
      <c r="AG25" s="225">
        <v>9024</v>
      </c>
      <c r="AH25" s="226">
        <f t="shared" si="23"/>
        <v>0.41623616236162364</v>
      </c>
      <c r="AJ25" s="225">
        <v>21521</v>
      </c>
      <c r="AK25" s="225">
        <v>8873</v>
      </c>
      <c r="AL25" s="226">
        <f t="shared" si="24"/>
        <v>0.41229496770596163</v>
      </c>
      <c r="AN25" s="225">
        <v>49786</v>
      </c>
      <c r="AO25" s="225">
        <v>11801</v>
      </c>
      <c r="AP25" s="226">
        <f t="shared" si="25"/>
        <v>0.23703450769292572</v>
      </c>
    </row>
    <row r="26" spans="1:42" x14ac:dyDescent="0.2">
      <c r="A26" t="s">
        <v>184</v>
      </c>
      <c r="B26" t="s">
        <v>197</v>
      </c>
      <c r="C26" s="69">
        <v>185589</v>
      </c>
      <c r="E26" s="69">
        <v>26856</v>
      </c>
      <c r="F26" s="145">
        <f t="shared" si="21"/>
        <v>0.1447068522380098</v>
      </c>
      <c r="G26" s="87"/>
      <c r="H26" s="69">
        <v>26856</v>
      </c>
      <c r="I26" s="228">
        <v>2598</v>
      </c>
      <c r="J26" s="228">
        <v>3128</v>
      </c>
      <c r="K26" s="228">
        <v>11368</v>
      </c>
      <c r="L26" s="228">
        <v>9762</v>
      </c>
      <c r="M26" s="191"/>
      <c r="N26" s="145">
        <f t="shared" si="22"/>
        <v>9.6738159070598753E-2</v>
      </c>
      <c r="O26" s="145">
        <f t="shared" si="20"/>
        <v>0.11647304140601727</v>
      </c>
      <c r="P26" s="145">
        <f t="shared" si="20"/>
        <v>0.42329460828120347</v>
      </c>
      <c r="Q26" s="145">
        <f t="shared" si="20"/>
        <v>0.36349419124218052</v>
      </c>
      <c r="S26" s="225">
        <v>26856</v>
      </c>
      <c r="T26" s="225">
        <v>14889</v>
      </c>
      <c r="U26" s="225">
        <v>1296</v>
      </c>
      <c r="V26" s="225">
        <v>8332</v>
      </c>
      <c r="W26" s="225">
        <v>1542</v>
      </c>
      <c r="X26" s="225">
        <v>797</v>
      </c>
      <c r="Z26" s="145">
        <f t="array" ref="Z26">T26/$S26</f>
        <v>0.55440125111706884</v>
      </c>
      <c r="AA26" s="145">
        <f t="array" ref="AA26">U26/$S26</f>
        <v>4.8257372654155493E-2</v>
      </c>
      <c r="AB26" s="145">
        <f t="array" ref="AB26">V26/$S26</f>
        <v>0.31024724456359842</v>
      </c>
      <c r="AC26" s="224">
        <f t="array" ref="AC26">W26/$S26</f>
        <v>5.7417336907953531E-2</v>
      </c>
      <c r="AD26" s="224">
        <f t="array" ref="AD26">X26/$S26</f>
        <v>2.967679475722371E-2</v>
      </c>
      <c r="AF26" s="225">
        <v>26856</v>
      </c>
      <c r="AG26" s="225">
        <v>7979</v>
      </c>
      <c r="AH26" s="226">
        <f t="shared" si="23"/>
        <v>0.29710306821566873</v>
      </c>
      <c r="AJ26" s="225">
        <v>26798</v>
      </c>
      <c r="AK26" s="225">
        <v>7428</v>
      </c>
      <c r="AL26" s="226">
        <f t="shared" si="24"/>
        <v>0.27718486454212998</v>
      </c>
      <c r="AN26" s="225">
        <v>65226</v>
      </c>
      <c r="AO26" s="225">
        <v>13858</v>
      </c>
      <c r="AP26" s="226">
        <f t="shared" si="25"/>
        <v>0.21246128844325882</v>
      </c>
    </row>
    <row r="27" spans="1:42" x14ac:dyDescent="0.2">
      <c r="A27" t="s">
        <v>184</v>
      </c>
      <c r="B27" t="s">
        <v>198</v>
      </c>
      <c r="C27" s="69">
        <v>156686</v>
      </c>
      <c r="E27" s="69">
        <v>25351</v>
      </c>
      <c r="F27" s="145">
        <f t="shared" si="21"/>
        <v>0.16179492743448681</v>
      </c>
      <c r="G27" s="87"/>
      <c r="H27" s="69">
        <v>25351</v>
      </c>
      <c r="I27" s="228">
        <v>3167</v>
      </c>
      <c r="J27" s="228">
        <v>3906</v>
      </c>
      <c r="K27" s="228">
        <v>11589</v>
      </c>
      <c r="L27" s="228">
        <v>6689</v>
      </c>
      <c r="M27" s="191"/>
      <c r="N27" s="145">
        <f t="shared" si="22"/>
        <v>0.12492603842057512</v>
      </c>
      <c r="O27" s="145">
        <f t="shared" si="20"/>
        <v>0.1540767622578991</v>
      </c>
      <c r="P27" s="145">
        <f t="shared" si="20"/>
        <v>0.4571417301092659</v>
      </c>
      <c r="Q27" s="145">
        <f t="shared" si="20"/>
        <v>0.26385546921225989</v>
      </c>
      <c r="S27" s="225">
        <v>25351</v>
      </c>
      <c r="T27" s="225">
        <v>18195</v>
      </c>
      <c r="U27" s="225">
        <v>719</v>
      </c>
      <c r="V27" s="225">
        <v>6084</v>
      </c>
      <c r="W27" s="225">
        <v>115</v>
      </c>
      <c r="X27" s="225">
        <v>238</v>
      </c>
      <c r="Z27" s="145">
        <f t="array" ref="Z27">T27/$S27</f>
        <v>0.71772316673898462</v>
      </c>
      <c r="AA27" s="145">
        <f t="array" ref="AA27">U27/$S27</f>
        <v>2.8361800323458641E-2</v>
      </c>
      <c r="AB27" s="145">
        <f t="array" ref="AB27">V27/$S27</f>
        <v>0.23999053291783362</v>
      </c>
      <c r="AC27" s="224">
        <f t="array" ref="AC27">W27/$S27</f>
        <v>4.5363102047256522E-3</v>
      </c>
      <c r="AD27" s="224">
        <f t="array" ref="AD27">X27/$S27</f>
        <v>9.3881898149974358E-3</v>
      </c>
      <c r="AF27" s="225">
        <v>25351</v>
      </c>
      <c r="AG27" s="225">
        <v>5540</v>
      </c>
      <c r="AH27" s="226">
        <f t="shared" si="23"/>
        <v>0.21853181334069663</v>
      </c>
      <c r="AJ27" s="225">
        <v>25204</v>
      </c>
      <c r="AK27" s="225">
        <v>8735</v>
      </c>
      <c r="AL27" s="226">
        <f t="shared" si="24"/>
        <v>0.34657197270274559</v>
      </c>
      <c r="AN27" s="225">
        <v>52325</v>
      </c>
      <c r="AO27" s="225">
        <v>13250</v>
      </c>
      <c r="AP27" s="226">
        <f t="shared" si="25"/>
        <v>0.25322503583373146</v>
      </c>
    </row>
    <row r="28" spans="1:42" x14ac:dyDescent="0.2">
      <c r="A28" t="s">
        <v>186</v>
      </c>
      <c r="B28" t="s">
        <v>199</v>
      </c>
      <c r="C28" s="69">
        <v>216605</v>
      </c>
      <c r="E28" s="69">
        <v>30376</v>
      </c>
      <c r="F28" s="145">
        <f t="shared" si="21"/>
        <v>0.14023683663812009</v>
      </c>
      <c r="G28" s="87"/>
      <c r="H28" s="69">
        <v>30376</v>
      </c>
      <c r="I28" s="227">
        <v>1905</v>
      </c>
      <c r="J28" s="228">
        <v>3300</v>
      </c>
      <c r="K28" s="228">
        <v>10434</v>
      </c>
      <c r="L28" s="228">
        <v>14737</v>
      </c>
      <c r="M28" s="191"/>
      <c r="N28" s="224">
        <f t="shared" si="22"/>
        <v>6.271398472478272E-2</v>
      </c>
      <c r="O28" s="145">
        <f t="shared" si="20"/>
        <v>0.10863839873584409</v>
      </c>
      <c r="P28" s="145">
        <f t="shared" si="20"/>
        <v>0.3434948643666052</v>
      </c>
      <c r="Q28" s="145">
        <f t="shared" si="20"/>
        <v>0.48515275217276799</v>
      </c>
      <c r="S28" s="225">
        <v>30376</v>
      </c>
      <c r="T28" s="225">
        <v>22387</v>
      </c>
      <c r="U28" s="225">
        <v>3717</v>
      </c>
      <c r="V28" s="225">
        <v>3432</v>
      </c>
      <c r="W28" s="225">
        <v>543</v>
      </c>
      <c r="X28" s="225">
        <v>297</v>
      </c>
      <c r="Z28" s="145">
        <f t="array" ref="Z28">T28/$S28</f>
        <v>0.73699631287858836</v>
      </c>
      <c r="AA28" s="145">
        <f t="array" ref="AA28">U28/$S28</f>
        <v>0.12236634184882803</v>
      </c>
      <c r="AB28" s="145">
        <f t="array" ref="AB28">V28/$S28</f>
        <v>0.11298393468527786</v>
      </c>
      <c r="AC28" s="224">
        <f t="array" ref="AC28">W28/$S28</f>
        <v>1.7875954701079801E-2</v>
      </c>
      <c r="AD28" s="224">
        <f t="array" ref="AD28">X28/$S28</f>
        <v>9.7774558862259685E-3</v>
      </c>
      <c r="AF28" s="225">
        <v>30376</v>
      </c>
      <c r="AG28" s="225">
        <v>17540</v>
      </c>
      <c r="AH28" s="226">
        <f t="shared" si="23"/>
        <v>0.57742954964445614</v>
      </c>
      <c r="AJ28" s="225">
        <v>30215</v>
      </c>
      <c r="AK28" s="225">
        <v>16239</v>
      </c>
      <c r="AL28" s="226">
        <f t="shared" si="24"/>
        <v>0.53744828727453253</v>
      </c>
      <c r="AN28" s="225">
        <v>76660</v>
      </c>
      <c r="AO28" s="225">
        <v>14668</v>
      </c>
      <c r="AP28" s="226">
        <f t="shared" si="25"/>
        <v>0.19133837725019567</v>
      </c>
    </row>
    <row r="29" spans="1:42" x14ac:dyDescent="0.2">
      <c r="A29" t="s">
        <v>186</v>
      </c>
      <c r="B29" t="s">
        <v>200</v>
      </c>
      <c r="C29" s="69">
        <v>131194</v>
      </c>
      <c r="E29" s="69">
        <v>14076</v>
      </c>
      <c r="F29" s="145">
        <f t="shared" si="21"/>
        <v>0.10729149198896291</v>
      </c>
      <c r="G29" s="87"/>
      <c r="H29" s="69">
        <v>14076</v>
      </c>
      <c r="I29" s="227">
        <v>747</v>
      </c>
      <c r="J29" s="227">
        <v>1138</v>
      </c>
      <c r="K29" s="228">
        <v>5090</v>
      </c>
      <c r="L29" s="228">
        <v>7101</v>
      </c>
      <c r="M29" s="191"/>
      <c r="N29" s="224">
        <f t="shared" si="22"/>
        <v>5.3069053708439895E-2</v>
      </c>
      <c r="O29" s="224">
        <f t="shared" si="20"/>
        <v>8.0846831486217671E-2</v>
      </c>
      <c r="P29" s="145">
        <f t="shared" si="20"/>
        <v>0.36160841148053424</v>
      </c>
      <c r="Q29" s="145">
        <f t="shared" si="20"/>
        <v>0.50447570332480818</v>
      </c>
      <c r="S29" s="225">
        <v>14076</v>
      </c>
      <c r="T29" s="225">
        <v>6876</v>
      </c>
      <c r="U29" s="225">
        <v>2135</v>
      </c>
      <c r="V29" s="225">
        <v>4141</v>
      </c>
      <c r="W29" s="225">
        <v>497</v>
      </c>
      <c r="X29" s="225">
        <v>427</v>
      </c>
      <c r="Z29" s="145">
        <f t="array" ref="Z29">T29/$S29</f>
        <v>0.48849104859335041</v>
      </c>
      <c r="AA29" s="145">
        <f t="array" ref="AA29">U29/$S29</f>
        <v>0.15167661267405513</v>
      </c>
      <c r="AB29" s="145">
        <f t="array" ref="AB29">V29/$S29</f>
        <v>0.29418868996874115</v>
      </c>
      <c r="AC29" s="224">
        <f t="array" ref="AC29">W29/$S29</f>
        <v>3.5308326229042342E-2</v>
      </c>
      <c r="AD29" s="224">
        <f t="array" ref="AD29">X29/$S29</f>
        <v>3.0335322534811027E-2</v>
      </c>
      <c r="AF29" s="225">
        <v>14076</v>
      </c>
      <c r="AG29" s="225">
        <v>5855</v>
      </c>
      <c r="AH29" s="226">
        <f t="shared" si="23"/>
        <v>0.41595623756749078</v>
      </c>
      <c r="AJ29" s="225">
        <v>14076</v>
      </c>
      <c r="AK29" s="225">
        <v>4704</v>
      </c>
      <c r="AL29" s="226">
        <f t="shared" si="24"/>
        <v>0.33418584825234443</v>
      </c>
      <c r="AN29" s="225">
        <v>47502</v>
      </c>
      <c r="AO29" s="225">
        <v>7468</v>
      </c>
      <c r="AP29" s="226">
        <f t="shared" si="25"/>
        <v>0.15721443307650204</v>
      </c>
    </row>
    <row r="30" spans="1:42" x14ac:dyDescent="0.2">
      <c r="A30" t="s">
        <v>186</v>
      </c>
      <c r="B30" t="s">
        <v>201</v>
      </c>
      <c r="C30" s="69">
        <v>136056</v>
      </c>
      <c r="E30" s="69">
        <v>16134</v>
      </c>
      <c r="F30" s="145">
        <f t="shared" si="21"/>
        <v>0.1185835244311166</v>
      </c>
      <c r="G30" s="87"/>
      <c r="H30" s="69">
        <v>16134</v>
      </c>
      <c r="I30" s="227">
        <v>993</v>
      </c>
      <c r="J30" s="227">
        <v>1357</v>
      </c>
      <c r="K30" s="228">
        <v>7112</v>
      </c>
      <c r="L30" s="228">
        <v>6672</v>
      </c>
      <c r="M30" s="191"/>
      <c r="N30" s="224">
        <f t="shared" si="22"/>
        <v>6.1547043510598733E-2</v>
      </c>
      <c r="O30" s="224">
        <f t="shared" si="20"/>
        <v>8.4108094706830297E-2</v>
      </c>
      <c r="P30" s="145">
        <f t="shared" si="20"/>
        <v>0.44080823106483202</v>
      </c>
      <c r="Q30" s="145">
        <f t="shared" si="20"/>
        <v>0.41353663071773894</v>
      </c>
      <c r="S30" s="225">
        <v>16134</v>
      </c>
      <c r="T30" s="225">
        <v>4138</v>
      </c>
      <c r="U30" s="225">
        <v>1179</v>
      </c>
      <c r="V30" s="225">
        <v>10086</v>
      </c>
      <c r="W30" s="225">
        <v>516</v>
      </c>
      <c r="X30" s="225">
        <v>215</v>
      </c>
      <c r="Z30" s="145">
        <f t="array" ref="Z30">T30/$S30</f>
        <v>0.25647700508243459</v>
      </c>
      <c r="AA30" s="145">
        <f t="array" ref="AA30">U30/$S30</f>
        <v>7.307549274823355E-2</v>
      </c>
      <c r="AB30" s="145">
        <f t="array" ref="AB30">V30/$S30</f>
        <v>0.62513945704722951</v>
      </c>
      <c r="AC30" s="224">
        <f t="array" ref="AC30">W30/$S30</f>
        <v>3.198214949795463E-2</v>
      </c>
      <c r="AD30" s="224">
        <f t="array" ref="AD30">X30/$S30</f>
        <v>1.3325895624147762E-2</v>
      </c>
      <c r="AF30" s="225">
        <v>16134</v>
      </c>
      <c r="AG30" s="225">
        <v>3682</v>
      </c>
      <c r="AH30" s="226">
        <f t="shared" si="23"/>
        <v>0.22821371017726541</v>
      </c>
      <c r="AJ30" s="225">
        <v>16134</v>
      </c>
      <c r="AK30" s="225">
        <v>2600</v>
      </c>
      <c r="AL30" s="226">
        <f t="shared" si="24"/>
        <v>0.16115036568736829</v>
      </c>
      <c r="AN30" s="225">
        <v>56578</v>
      </c>
      <c r="AO30" s="225">
        <v>9742</v>
      </c>
      <c r="AP30" s="226">
        <f t="shared" si="25"/>
        <v>0.17218706917883275</v>
      </c>
    </row>
    <row r="31" spans="1:42" x14ac:dyDescent="0.2">
      <c r="A31" t="s">
        <v>186</v>
      </c>
      <c r="B31" t="s">
        <v>202</v>
      </c>
      <c r="C31" s="69">
        <v>121571</v>
      </c>
      <c r="E31" s="69">
        <v>19548</v>
      </c>
      <c r="F31" s="145">
        <f t="shared" si="21"/>
        <v>0.16079492642159726</v>
      </c>
      <c r="G31" s="87"/>
      <c r="H31" s="69">
        <v>19548</v>
      </c>
      <c r="I31" s="227">
        <v>1882</v>
      </c>
      <c r="J31" s="227">
        <v>2350</v>
      </c>
      <c r="K31" s="228">
        <v>8435</v>
      </c>
      <c r="L31" s="228">
        <v>6881</v>
      </c>
      <c r="M31" s="191"/>
      <c r="N31" s="224">
        <f t="shared" si="22"/>
        <v>9.6275833844894618E-2</v>
      </c>
      <c r="O31" s="224">
        <f t="shared" si="20"/>
        <v>0.12021690198485778</v>
      </c>
      <c r="P31" s="145">
        <f t="shared" si="20"/>
        <v>0.43150194393288316</v>
      </c>
      <c r="Q31" s="145">
        <f t="shared" si="20"/>
        <v>0.35200532023736442</v>
      </c>
      <c r="S31" s="225">
        <v>19548</v>
      </c>
      <c r="T31" s="225">
        <v>9271</v>
      </c>
      <c r="U31" s="225">
        <v>1604</v>
      </c>
      <c r="V31" s="225">
        <v>7749</v>
      </c>
      <c r="W31" s="225">
        <v>612</v>
      </c>
      <c r="X31" s="225">
        <v>312</v>
      </c>
      <c r="Z31" s="145">
        <f t="array" ref="Z31">T31/$S31</f>
        <v>0.47426846736239003</v>
      </c>
      <c r="AA31" s="145">
        <f t="array" ref="AA31">U31/$S31</f>
        <v>8.2054430120728467E-2</v>
      </c>
      <c r="AB31" s="145">
        <f t="array" ref="AB31">V31/$S31</f>
        <v>0.39640883977900554</v>
      </c>
      <c r="AC31" s="224">
        <f t="array" ref="AC31">W31/$S31</f>
        <v>3.1307550644567222E-2</v>
      </c>
      <c r="AD31" s="224">
        <f t="array" ref="AD31">X31/$S31</f>
        <v>1.5960712093308779E-2</v>
      </c>
      <c r="AF31" s="225">
        <v>19548</v>
      </c>
      <c r="AG31" s="225">
        <v>3385</v>
      </c>
      <c r="AH31" s="226">
        <f t="shared" si="23"/>
        <v>0.17316349498669942</v>
      </c>
      <c r="AJ31" s="225">
        <v>19493</v>
      </c>
      <c r="AK31" s="225">
        <v>4647</v>
      </c>
      <c r="AL31" s="226">
        <f t="shared" si="24"/>
        <v>0.23839326937875135</v>
      </c>
      <c r="AN31" s="225">
        <v>49840</v>
      </c>
      <c r="AO31" s="225">
        <v>10712</v>
      </c>
      <c r="AP31" s="226">
        <f t="shared" si="25"/>
        <v>0.21492776886035314</v>
      </c>
    </row>
    <row r="32" spans="1:42" x14ac:dyDescent="0.2">
      <c r="A32" t="s">
        <v>186</v>
      </c>
      <c r="B32" t="s">
        <v>203</v>
      </c>
      <c r="C32" s="69">
        <v>215070</v>
      </c>
      <c r="E32" s="69">
        <v>17332</v>
      </c>
      <c r="F32" s="145">
        <f t="shared" si="21"/>
        <v>8.0587715627470122E-2</v>
      </c>
      <c r="G32" s="87"/>
      <c r="H32" s="69">
        <v>17332</v>
      </c>
      <c r="I32" s="227">
        <v>348</v>
      </c>
      <c r="J32" s="227">
        <v>1276</v>
      </c>
      <c r="K32" s="228">
        <v>4424</v>
      </c>
      <c r="L32" s="228">
        <v>11284</v>
      </c>
      <c r="M32" s="191"/>
      <c r="N32" s="224">
        <f t="shared" si="22"/>
        <v>2.0078467574428802E-2</v>
      </c>
      <c r="O32" s="224">
        <f t="shared" si="20"/>
        <v>7.362104777290561E-2</v>
      </c>
      <c r="P32" s="145">
        <f t="shared" si="20"/>
        <v>0.25525040387722131</v>
      </c>
      <c r="Q32" s="145">
        <f t="shared" si="20"/>
        <v>0.65105008077544424</v>
      </c>
      <c r="S32" s="225">
        <v>17332</v>
      </c>
      <c r="T32" s="225">
        <v>2143</v>
      </c>
      <c r="U32" s="225">
        <v>13257</v>
      </c>
      <c r="V32" s="225">
        <v>1194</v>
      </c>
      <c r="W32" s="225">
        <v>649</v>
      </c>
      <c r="X32" s="225">
        <v>89</v>
      </c>
      <c r="Z32" s="145">
        <f t="array" ref="Z32">T32/$S32</f>
        <v>0.12364412647126702</v>
      </c>
      <c r="AA32" s="145">
        <f t="array" ref="AA32">U32/$S32</f>
        <v>0.76488576044311096</v>
      </c>
      <c r="AB32" s="145">
        <f t="array" ref="AB32">V32/$S32</f>
        <v>6.8889914608816064E-2</v>
      </c>
      <c r="AC32" s="224">
        <f t="array" ref="AC32">W32/$S32</f>
        <v>3.7445188091391648E-2</v>
      </c>
      <c r="AD32" s="224">
        <f t="array" ref="AD32">X32/$S32</f>
        <v>5.1350103854142628E-3</v>
      </c>
      <c r="AF32" s="225">
        <v>17332</v>
      </c>
      <c r="AG32" s="225">
        <v>4008</v>
      </c>
      <c r="AH32" s="226">
        <f t="shared" si="23"/>
        <v>0.2312485575813524</v>
      </c>
      <c r="AJ32" s="225">
        <v>17332</v>
      </c>
      <c r="AK32" s="225">
        <v>1978</v>
      </c>
      <c r="AL32" s="229">
        <f t="shared" si="24"/>
        <v>0.1141241633971844</v>
      </c>
      <c r="AN32" s="225">
        <v>110566</v>
      </c>
      <c r="AO32" s="225">
        <v>9449</v>
      </c>
      <c r="AP32" s="226">
        <f t="shared" si="25"/>
        <v>8.5460268075176815E-2</v>
      </c>
    </row>
    <row r="33" spans="1:42" x14ac:dyDescent="0.2">
      <c r="A33" t="s">
        <v>186</v>
      </c>
      <c r="B33" t="s">
        <v>204</v>
      </c>
      <c r="C33" s="69">
        <v>194122</v>
      </c>
      <c r="E33" s="69">
        <v>19637</v>
      </c>
      <c r="F33" s="145">
        <f t="shared" si="21"/>
        <v>0.10115803463801115</v>
      </c>
      <c r="G33" s="87"/>
      <c r="H33" s="69">
        <v>19637</v>
      </c>
      <c r="I33" s="227">
        <v>698</v>
      </c>
      <c r="J33" s="227">
        <v>1401</v>
      </c>
      <c r="K33" s="228">
        <v>5601</v>
      </c>
      <c r="L33" s="228">
        <v>11937</v>
      </c>
      <c r="M33" s="191"/>
      <c r="N33" s="224">
        <f t="shared" si="22"/>
        <v>3.554514437032133E-2</v>
      </c>
      <c r="O33" s="224">
        <f t="shared" si="20"/>
        <v>7.1344910118653557E-2</v>
      </c>
      <c r="P33" s="145">
        <f t="shared" si="20"/>
        <v>0.28522686764780769</v>
      </c>
      <c r="Q33" s="145">
        <f t="shared" si="20"/>
        <v>0.60788307786321738</v>
      </c>
      <c r="S33" s="225">
        <v>19637</v>
      </c>
      <c r="T33" s="225">
        <v>4189</v>
      </c>
      <c r="U33" s="225">
        <v>11795</v>
      </c>
      <c r="V33" s="225">
        <v>2446</v>
      </c>
      <c r="W33" s="225">
        <v>614</v>
      </c>
      <c r="X33" s="225">
        <v>593</v>
      </c>
      <c r="Z33" s="145">
        <f t="array" ref="Z33">T33/$S33</f>
        <v>0.21332179049753017</v>
      </c>
      <c r="AA33" s="145">
        <f t="array" ref="AA33">U33/$S33</f>
        <v>0.60065183072770789</v>
      </c>
      <c r="AB33" s="145">
        <f t="array" ref="AB33">V33/$S33</f>
        <v>0.1245607781229312</v>
      </c>
      <c r="AC33" s="224">
        <f t="array" ref="AC33">W33/$S33</f>
        <v>3.1267505219738249E-2</v>
      </c>
      <c r="AD33" s="224">
        <f t="array" ref="AD33">X33/$S33</f>
        <v>3.0198095432092478E-2</v>
      </c>
      <c r="AF33" s="225">
        <v>19637</v>
      </c>
      <c r="AG33" s="225">
        <v>4711</v>
      </c>
      <c r="AH33" s="226">
        <f t="shared" si="23"/>
        <v>0.2399042623618679</v>
      </c>
      <c r="AJ33" s="225">
        <v>19637</v>
      </c>
      <c r="AK33" s="225">
        <v>3035</v>
      </c>
      <c r="AL33" s="226">
        <f t="shared" si="24"/>
        <v>0.15455517645261496</v>
      </c>
      <c r="AN33" s="225">
        <v>98098</v>
      </c>
      <c r="AO33" s="225">
        <v>12381</v>
      </c>
      <c r="AP33" s="226">
        <f t="shared" si="25"/>
        <v>0.12621052416970785</v>
      </c>
    </row>
    <row r="34" spans="1:42" x14ac:dyDescent="0.2">
      <c r="A34" t="s">
        <v>186</v>
      </c>
      <c r="B34" t="s">
        <v>205</v>
      </c>
      <c r="C34" s="69">
        <v>158073</v>
      </c>
      <c r="E34" s="69">
        <v>15168</v>
      </c>
      <c r="F34" s="145">
        <f t="shared" si="21"/>
        <v>9.5955666053026134E-2</v>
      </c>
      <c r="G34" s="87"/>
      <c r="H34" s="69">
        <v>15168</v>
      </c>
      <c r="I34" s="227">
        <v>474</v>
      </c>
      <c r="J34" s="227">
        <v>1865</v>
      </c>
      <c r="K34" s="228">
        <v>6030</v>
      </c>
      <c r="L34" s="228">
        <v>6799</v>
      </c>
      <c r="M34" s="191"/>
      <c r="N34" s="224">
        <f t="shared" si="22"/>
        <v>3.125E-2</v>
      </c>
      <c r="O34" s="224">
        <f t="shared" si="22"/>
        <v>0.12295622362869198</v>
      </c>
      <c r="P34" s="145">
        <f t="shared" si="22"/>
        <v>0.39754746835443039</v>
      </c>
      <c r="Q34" s="145">
        <f t="shared" si="22"/>
        <v>0.44824630801687765</v>
      </c>
      <c r="S34" s="225">
        <v>15168</v>
      </c>
      <c r="T34" s="225">
        <v>4692</v>
      </c>
      <c r="U34" s="225">
        <v>7503</v>
      </c>
      <c r="V34" s="225">
        <v>1459</v>
      </c>
      <c r="W34" s="225">
        <v>932</v>
      </c>
      <c r="X34" s="225">
        <v>582</v>
      </c>
      <c r="Z34" s="145">
        <f t="array" ref="Z34">T34/$S34</f>
        <v>0.30933544303797467</v>
      </c>
      <c r="AA34" s="145">
        <f t="array" ref="AA34">U34/$S34</f>
        <v>0.49465981012658228</v>
      </c>
      <c r="AB34" s="145">
        <f t="array" ref="AB34">V34/$S34</f>
        <v>9.6189345991561176E-2</v>
      </c>
      <c r="AC34" s="224">
        <f t="array" ref="AC34">W34/$S34</f>
        <v>6.1445147679324894E-2</v>
      </c>
      <c r="AD34" s="224">
        <f t="array" ref="AD34">X34/$S34</f>
        <v>3.8370253164556965E-2</v>
      </c>
      <c r="AF34" s="225">
        <v>15168</v>
      </c>
      <c r="AG34" s="225">
        <v>4553</v>
      </c>
      <c r="AH34" s="226">
        <f t="shared" si="23"/>
        <v>0.30017141350210969</v>
      </c>
      <c r="AJ34" s="225">
        <v>15113</v>
      </c>
      <c r="AK34" s="225">
        <v>2800</v>
      </c>
      <c r="AL34" s="226">
        <f t="shared" si="24"/>
        <v>0.18527095877721167</v>
      </c>
      <c r="AN34" s="225">
        <v>90579</v>
      </c>
      <c r="AO34" s="225">
        <v>10283</v>
      </c>
      <c r="AP34" s="226">
        <f t="shared" si="25"/>
        <v>0.11352521003764669</v>
      </c>
    </row>
    <row r="35" spans="1:42" x14ac:dyDescent="0.2">
      <c r="A35" t="s">
        <v>186</v>
      </c>
      <c r="B35" t="s">
        <v>206</v>
      </c>
      <c r="C35" s="69">
        <v>148949</v>
      </c>
      <c r="E35" s="69">
        <v>10375</v>
      </c>
      <c r="F35" s="145">
        <f t="shared" si="21"/>
        <v>6.9654714029634301E-2</v>
      </c>
      <c r="G35" s="87"/>
      <c r="H35" s="69">
        <v>10375</v>
      </c>
      <c r="I35" s="227">
        <v>337</v>
      </c>
      <c r="J35" s="227">
        <v>696</v>
      </c>
      <c r="K35" s="228">
        <v>3316</v>
      </c>
      <c r="L35" s="228">
        <v>6026</v>
      </c>
      <c r="M35" s="191"/>
      <c r="N35" s="224">
        <f t="shared" si="22"/>
        <v>3.2481927710843371E-2</v>
      </c>
      <c r="O35" s="224">
        <f t="shared" si="22"/>
        <v>6.7084337349397588E-2</v>
      </c>
      <c r="P35" s="145">
        <f t="shared" si="22"/>
        <v>0.3196144578313253</v>
      </c>
      <c r="Q35" s="145">
        <f t="shared" si="22"/>
        <v>0.58081927710843373</v>
      </c>
      <c r="S35" s="225">
        <v>10375</v>
      </c>
      <c r="T35" s="225">
        <v>1006</v>
      </c>
      <c r="U35" s="225">
        <v>7284</v>
      </c>
      <c r="V35" s="225">
        <v>678</v>
      </c>
      <c r="W35" s="225">
        <v>936</v>
      </c>
      <c r="X35" s="225">
        <v>471</v>
      </c>
      <c r="Z35" s="145">
        <f t="array" ref="Z35">T35/$S35</f>
        <v>9.6963855421686743E-2</v>
      </c>
      <c r="AA35" s="145">
        <f t="array" ref="AA35">U35/$S35</f>
        <v>0.70207228915662656</v>
      </c>
      <c r="AB35" s="145">
        <f t="array" ref="AB35">V35/$S35</f>
        <v>6.5349397590361444E-2</v>
      </c>
      <c r="AC35" s="224">
        <f t="array" ref="AC35">W35/$S35</f>
        <v>9.0216867469879516E-2</v>
      </c>
      <c r="AD35" s="224">
        <f t="array" ref="AD35">X35/$S35</f>
        <v>4.5397590361445785E-2</v>
      </c>
      <c r="AF35" s="225">
        <v>10375</v>
      </c>
      <c r="AG35" s="225">
        <v>2112</v>
      </c>
      <c r="AH35" s="229">
        <f t="shared" si="23"/>
        <v>0.20356626506024098</v>
      </c>
      <c r="AJ35" s="225">
        <v>10375</v>
      </c>
      <c r="AK35" s="225">
        <v>1615</v>
      </c>
      <c r="AL35" s="229">
        <f t="shared" si="24"/>
        <v>0.15566265060240964</v>
      </c>
      <c r="AN35" s="225">
        <v>79855</v>
      </c>
      <c r="AO35" s="225">
        <v>6570</v>
      </c>
      <c r="AP35" s="226">
        <f t="shared" si="25"/>
        <v>8.2274121845845594E-2</v>
      </c>
    </row>
    <row r="36" spans="1:42" x14ac:dyDescent="0.2">
      <c r="A36" t="s">
        <v>186</v>
      </c>
      <c r="B36" t="s">
        <v>207</v>
      </c>
      <c r="C36" s="69">
        <v>154480</v>
      </c>
      <c r="E36" s="69">
        <v>20618</v>
      </c>
      <c r="F36" s="145">
        <f t="shared" si="21"/>
        <v>0.13346711548420506</v>
      </c>
      <c r="G36" s="87"/>
      <c r="H36" s="69">
        <v>20618</v>
      </c>
      <c r="I36" s="227">
        <v>609</v>
      </c>
      <c r="J36" s="227">
        <v>1557</v>
      </c>
      <c r="K36" s="228">
        <v>6618</v>
      </c>
      <c r="L36" s="228">
        <v>11834</v>
      </c>
      <c r="M36" s="191"/>
      <c r="N36" s="224">
        <f t="shared" si="22"/>
        <v>2.9537297507032691E-2</v>
      </c>
      <c r="O36" s="224">
        <f t="shared" si="22"/>
        <v>7.5516538946551554E-2</v>
      </c>
      <c r="P36" s="145">
        <f t="shared" si="22"/>
        <v>0.32098166650499566</v>
      </c>
      <c r="Q36" s="145">
        <f t="shared" si="22"/>
        <v>0.57396449704142016</v>
      </c>
      <c r="S36" s="225">
        <v>20618</v>
      </c>
      <c r="T36" s="225">
        <v>7383</v>
      </c>
      <c r="U36" s="225">
        <v>4760</v>
      </c>
      <c r="V36" s="225">
        <v>2031</v>
      </c>
      <c r="W36" s="225">
        <v>6125</v>
      </c>
      <c r="X36" s="225">
        <v>319</v>
      </c>
      <c r="Z36" s="145">
        <f t="array" ref="Z36">T36/$S36</f>
        <v>0.35808516829954407</v>
      </c>
      <c r="AA36" s="145">
        <f t="array" ref="AA36">U36/$S36</f>
        <v>0.23086623338830148</v>
      </c>
      <c r="AB36" s="145">
        <f t="array" ref="AB36">V36/$S36</f>
        <v>9.8506159666310988E-2</v>
      </c>
      <c r="AC36" s="145">
        <f t="array" ref="AC36">W36/$S36</f>
        <v>0.29707052090406438</v>
      </c>
      <c r="AD36" s="224">
        <f t="array" ref="AD36">X36/$S36</f>
        <v>1.5471917741779029E-2</v>
      </c>
      <c r="AF36" s="225">
        <v>20618</v>
      </c>
      <c r="AG36" s="225">
        <v>8300</v>
      </c>
      <c r="AH36" s="226">
        <f t="shared" si="23"/>
        <v>0.40256086914346689</v>
      </c>
      <c r="AJ36" s="225">
        <v>20618</v>
      </c>
      <c r="AK36" s="225">
        <v>9621</v>
      </c>
      <c r="AL36" s="226">
        <f t="shared" si="24"/>
        <v>0.46663109903967409</v>
      </c>
      <c r="AN36" s="225">
        <v>72024</v>
      </c>
      <c r="AO36" s="225">
        <v>12706</v>
      </c>
      <c r="AP36" s="226">
        <f t="shared" si="25"/>
        <v>0.17641341774963901</v>
      </c>
    </row>
    <row r="37" spans="1:42" x14ac:dyDescent="0.2">
      <c r="A37" t="s">
        <v>186</v>
      </c>
      <c r="B37" t="s">
        <v>208</v>
      </c>
      <c r="C37" s="69">
        <v>155653</v>
      </c>
      <c r="E37" s="69">
        <v>9049</v>
      </c>
      <c r="F37" s="145">
        <f t="shared" si="21"/>
        <v>5.8135724977995927E-2</v>
      </c>
      <c r="G37" s="87"/>
      <c r="H37" s="69">
        <v>9049</v>
      </c>
      <c r="I37" s="227">
        <v>196</v>
      </c>
      <c r="J37" s="227">
        <v>826</v>
      </c>
      <c r="K37" s="228">
        <v>2783</v>
      </c>
      <c r="L37" s="228">
        <v>5244</v>
      </c>
      <c r="M37" s="191"/>
      <c r="N37" s="224">
        <f t="shared" si="22"/>
        <v>2.1659851917338931E-2</v>
      </c>
      <c r="O37" s="224">
        <f t="shared" si="22"/>
        <v>9.1280804508785507E-2</v>
      </c>
      <c r="P37" s="145">
        <f t="shared" si="22"/>
        <v>0.30754779533650128</v>
      </c>
      <c r="Q37" s="145">
        <f t="shared" si="22"/>
        <v>0.57951154823737427</v>
      </c>
      <c r="S37" s="225">
        <v>9049</v>
      </c>
      <c r="T37" s="225">
        <v>728</v>
      </c>
      <c r="U37" s="225">
        <v>6159</v>
      </c>
      <c r="V37" s="225">
        <v>439</v>
      </c>
      <c r="W37" s="225">
        <v>1370</v>
      </c>
      <c r="X37" s="225">
        <v>353</v>
      </c>
      <c r="Z37" s="145">
        <f t="array" ref="Z37">T37/$S37</f>
        <v>8.045087855011604E-2</v>
      </c>
      <c r="AA37" s="145">
        <f t="array" ref="AA37">U37/$S37</f>
        <v>0.68062769366780862</v>
      </c>
      <c r="AB37" s="145">
        <f t="array" ref="AB37">V37/$S37</f>
        <v>4.8513647916896892E-2</v>
      </c>
      <c r="AC37" s="224">
        <f t="array" ref="AC37">W37/$S37</f>
        <v>0.15139794452425681</v>
      </c>
      <c r="AD37" s="224">
        <f t="array" ref="AD37">X37/$S37</f>
        <v>3.9009835340921652E-2</v>
      </c>
      <c r="AF37" s="225">
        <v>9049</v>
      </c>
      <c r="AG37" s="225">
        <v>2076</v>
      </c>
      <c r="AH37" s="229">
        <f t="shared" si="23"/>
        <v>0.22941761520610013</v>
      </c>
      <c r="AJ37" s="225">
        <v>9049</v>
      </c>
      <c r="AK37" s="225">
        <v>1278</v>
      </c>
      <c r="AL37" s="229">
        <f t="shared" si="24"/>
        <v>0.14123107525693446</v>
      </c>
      <c r="AN37" s="225">
        <v>77759</v>
      </c>
      <c r="AO37" s="225">
        <v>5696</v>
      </c>
      <c r="AP37" s="226">
        <f t="shared" si="25"/>
        <v>7.3251970832958244E-2</v>
      </c>
    </row>
    <row r="38" spans="1:42" x14ac:dyDescent="0.2">
      <c r="A38" t="s">
        <v>188</v>
      </c>
      <c r="B38" t="s">
        <v>209</v>
      </c>
      <c r="C38" s="69">
        <v>164675</v>
      </c>
      <c r="E38" s="69">
        <v>15192</v>
      </c>
      <c r="F38" s="145">
        <f t="shared" si="21"/>
        <v>9.2254440564748741E-2</v>
      </c>
      <c r="G38" s="87"/>
      <c r="H38" s="69">
        <v>15192</v>
      </c>
      <c r="I38" s="227">
        <v>676</v>
      </c>
      <c r="J38" s="227">
        <v>1117</v>
      </c>
      <c r="K38" s="228">
        <v>5811</v>
      </c>
      <c r="L38" s="228">
        <v>7588</v>
      </c>
      <c r="M38" s="191"/>
      <c r="N38" s="224">
        <f t="shared" si="22"/>
        <v>4.4497103738809898E-2</v>
      </c>
      <c r="O38" s="224">
        <f t="shared" si="22"/>
        <v>7.3525539757767253E-2</v>
      </c>
      <c r="P38" s="145">
        <f t="shared" si="22"/>
        <v>0.38250394944707738</v>
      </c>
      <c r="Q38" s="145">
        <f t="shared" si="22"/>
        <v>0.49947340705634546</v>
      </c>
      <c r="S38" s="225">
        <v>15192</v>
      </c>
      <c r="T38" s="225">
        <v>831</v>
      </c>
      <c r="U38" s="225">
        <v>13483</v>
      </c>
      <c r="V38" s="225">
        <v>143</v>
      </c>
      <c r="W38" s="225">
        <v>575</v>
      </c>
      <c r="X38" s="225">
        <v>160</v>
      </c>
      <c r="Z38" s="145">
        <f t="array" ref="Z38">T38/$S38</f>
        <v>5.4699842022116904E-2</v>
      </c>
      <c r="AA38" s="145">
        <f t="array" ref="AA38">U38/$S38</f>
        <v>0.8875065824117957</v>
      </c>
      <c r="AB38" s="145">
        <f t="array" ref="AB38">V38/$S38</f>
        <v>9.4128488678251708E-3</v>
      </c>
      <c r="AC38" s="224">
        <f t="array" ref="AC38">W38/$S38</f>
        <v>3.7848867825171141E-2</v>
      </c>
      <c r="AD38" s="224">
        <f t="array" ref="AD38">X38/$S38</f>
        <v>1.0531858873091101E-2</v>
      </c>
      <c r="AF38" s="225">
        <v>15192</v>
      </c>
      <c r="AG38" s="225">
        <v>2663</v>
      </c>
      <c r="AH38" s="226">
        <f t="shared" si="23"/>
        <v>0.17528962611901</v>
      </c>
      <c r="AJ38" s="225">
        <v>15192</v>
      </c>
      <c r="AK38" s="225">
        <v>1661</v>
      </c>
      <c r="AL38" s="229">
        <f t="shared" si="24"/>
        <v>0.10933385992627699</v>
      </c>
      <c r="AN38" s="225">
        <v>58263</v>
      </c>
      <c r="AO38" s="225">
        <v>7508</v>
      </c>
      <c r="AP38" s="226">
        <f t="shared" si="25"/>
        <v>0.1288639445274016</v>
      </c>
    </row>
    <row r="39" spans="1:42" x14ac:dyDescent="0.2">
      <c r="A39" t="s">
        <v>188</v>
      </c>
      <c r="B39" t="s">
        <v>210</v>
      </c>
      <c r="C39" s="69">
        <v>138337</v>
      </c>
      <c r="E39" s="69">
        <v>15533</v>
      </c>
      <c r="F39" s="145">
        <f t="shared" si="21"/>
        <v>0.11228377079161757</v>
      </c>
      <c r="G39" s="87"/>
      <c r="H39" s="69">
        <v>15533</v>
      </c>
      <c r="I39" s="227">
        <v>707</v>
      </c>
      <c r="J39" s="227">
        <v>1644</v>
      </c>
      <c r="K39" s="228">
        <v>5157</v>
      </c>
      <c r="L39" s="228">
        <v>8025</v>
      </c>
      <c r="M39" s="191"/>
      <c r="N39" s="224">
        <f t="shared" si="22"/>
        <v>4.5515998197386207E-2</v>
      </c>
      <c r="O39" s="224">
        <f t="shared" si="22"/>
        <v>0.10583918109830683</v>
      </c>
      <c r="P39" s="145">
        <f t="shared" si="22"/>
        <v>0.33200283267881286</v>
      </c>
      <c r="Q39" s="145">
        <f t="shared" si="22"/>
        <v>0.5166419880254941</v>
      </c>
      <c r="S39" s="225">
        <v>15533</v>
      </c>
      <c r="T39" s="225">
        <v>2385</v>
      </c>
      <c r="U39" s="225">
        <v>11031</v>
      </c>
      <c r="V39" s="225">
        <v>676</v>
      </c>
      <c r="W39" s="225">
        <v>1180</v>
      </c>
      <c r="X39" s="225">
        <v>261</v>
      </c>
      <c r="Z39" s="145">
        <f t="array" ref="Z39">T39/$S39</f>
        <v>0.153544067469259</v>
      </c>
      <c r="AA39" s="145">
        <f t="array" ref="AA39">U39/$S39</f>
        <v>0.710165454194296</v>
      </c>
      <c r="AB39" s="145">
        <f t="array" ref="AB39">V39/$S39</f>
        <v>4.3520247215605483E-2</v>
      </c>
      <c r="AC39" s="224">
        <f t="array" ref="AC39">W39/$S39</f>
        <v>7.5967295435524371E-2</v>
      </c>
      <c r="AD39" s="224">
        <f t="array" ref="AD39">X39/$S39</f>
        <v>1.6802935685315136E-2</v>
      </c>
      <c r="AF39" s="225">
        <v>15533</v>
      </c>
      <c r="AG39" s="225">
        <v>3263</v>
      </c>
      <c r="AH39" s="226">
        <f t="shared" si="23"/>
        <v>0.21006888559840339</v>
      </c>
      <c r="AJ39" s="225">
        <v>15533</v>
      </c>
      <c r="AK39" s="225">
        <v>2140</v>
      </c>
      <c r="AL39" s="229">
        <f t="shared" si="24"/>
        <v>0.13777119680679842</v>
      </c>
      <c r="AN39" s="225">
        <v>47287</v>
      </c>
      <c r="AO39" s="225">
        <v>6575</v>
      </c>
      <c r="AP39" s="226">
        <f t="shared" si="25"/>
        <v>0.139044557700848</v>
      </c>
    </row>
    <row r="40" spans="1:42" x14ac:dyDescent="0.2">
      <c r="A40" t="s">
        <v>188</v>
      </c>
      <c r="B40" t="s">
        <v>211</v>
      </c>
      <c r="C40" s="69">
        <v>171841</v>
      </c>
      <c r="E40" s="69">
        <v>17623</v>
      </c>
      <c r="F40" s="145">
        <f t="shared" si="21"/>
        <v>0.10255410524845643</v>
      </c>
      <c r="G40" s="87"/>
      <c r="H40" s="69">
        <v>17623</v>
      </c>
      <c r="I40" s="227">
        <v>854</v>
      </c>
      <c r="J40" s="227">
        <v>1961</v>
      </c>
      <c r="K40" s="228">
        <v>7271</v>
      </c>
      <c r="L40" s="228">
        <v>7537</v>
      </c>
      <c r="M40" s="191"/>
      <c r="N40" s="224">
        <f t="shared" si="22"/>
        <v>4.8459399648187025E-2</v>
      </c>
      <c r="O40" s="224">
        <f t="shared" si="22"/>
        <v>0.11127503830221869</v>
      </c>
      <c r="P40" s="145">
        <f t="shared" si="22"/>
        <v>0.41258582534188276</v>
      </c>
      <c r="Q40" s="145">
        <f t="shared" si="22"/>
        <v>0.42767973670771153</v>
      </c>
      <c r="S40" s="225">
        <v>17623</v>
      </c>
      <c r="T40" s="225">
        <v>3716</v>
      </c>
      <c r="U40" s="225">
        <v>7962</v>
      </c>
      <c r="V40" s="225">
        <v>4477</v>
      </c>
      <c r="W40" s="225">
        <v>1013</v>
      </c>
      <c r="X40" s="225">
        <v>455</v>
      </c>
      <c r="Z40" s="145">
        <f t="array" ref="Z40">T40/$S40</f>
        <v>0.21086080690007378</v>
      </c>
      <c r="AA40" s="145">
        <f t="array" ref="AA40">U40/$S40</f>
        <v>0.45179594847642285</v>
      </c>
      <c r="AB40" s="145">
        <f t="array" ref="AB40">V40/$S40</f>
        <v>0.25404301197298984</v>
      </c>
      <c r="AC40" s="224">
        <f t="array" ref="AC40">W40/$S40</f>
        <v>5.7481700051069624E-2</v>
      </c>
      <c r="AD40" s="224">
        <f t="array" ref="AD40">X40/$S40</f>
        <v>2.5818532599443909E-2</v>
      </c>
      <c r="AF40" s="225">
        <v>17623</v>
      </c>
      <c r="AG40" s="225">
        <v>3870</v>
      </c>
      <c r="AH40" s="226">
        <f t="shared" si="23"/>
        <v>0.21959938716450095</v>
      </c>
      <c r="AJ40" s="225">
        <v>17565</v>
      </c>
      <c r="AK40" s="225">
        <v>2785</v>
      </c>
      <c r="AL40" s="226">
        <f t="shared" si="24"/>
        <v>0.15855394249928836</v>
      </c>
      <c r="AN40" s="225">
        <v>60694</v>
      </c>
      <c r="AO40" s="225">
        <v>8943</v>
      </c>
      <c r="AP40" s="226">
        <f t="shared" si="25"/>
        <v>0.14734570138728706</v>
      </c>
    </row>
    <row r="41" spans="1:42" x14ac:dyDescent="0.2">
      <c r="A41" t="s">
        <v>185</v>
      </c>
      <c r="B41" t="s">
        <v>212</v>
      </c>
      <c r="C41" s="69">
        <v>162630</v>
      </c>
      <c r="E41" s="69">
        <v>14949</v>
      </c>
      <c r="F41" s="145">
        <f t="shared" si="21"/>
        <v>9.1920309905921413E-2</v>
      </c>
      <c r="G41" s="87"/>
      <c r="H41" s="69">
        <v>14949</v>
      </c>
      <c r="I41" s="227">
        <v>991</v>
      </c>
      <c r="J41" s="227">
        <v>1981</v>
      </c>
      <c r="K41" s="228">
        <v>4830</v>
      </c>
      <c r="L41" s="228">
        <v>7147</v>
      </c>
      <c r="M41" s="191"/>
      <c r="N41" s="224">
        <f t="shared" si="22"/>
        <v>6.6292059669543116E-2</v>
      </c>
      <c r="O41" s="224">
        <f t="shared" si="22"/>
        <v>0.13251722523245701</v>
      </c>
      <c r="P41" s="145">
        <f t="shared" si="22"/>
        <v>0.32309853501906483</v>
      </c>
      <c r="Q41" s="145">
        <f t="shared" si="22"/>
        <v>0.47809218007893506</v>
      </c>
      <c r="S41" s="225">
        <v>14949</v>
      </c>
      <c r="T41" s="225">
        <v>7031</v>
      </c>
      <c r="U41" s="225">
        <v>5763</v>
      </c>
      <c r="V41" s="225">
        <v>1319</v>
      </c>
      <c r="W41" s="225">
        <v>650</v>
      </c>
      <c r="X41" s="225">
        <v>186</v>
      </c>
      <c r="Z41" s="145">
        <f t="array" ref="Z41">T41/$S41</f>
        <v>0.47033246370994714</v>
      </c>
      <c r="AA41" s="145">
        <f t="array" ref="AA41">U41/$S41</f>
        <v>0.38551073650411399</v>
      </c>
      <c r="AB41" s="145">
        <f t="array" ref="AB41">V41/$S41</f>
        <v>8.8233326643922666E-2</v>
      </c>
      <c r="AC41" s="224">
        <f t="array" ref="AC41">W41/$S41</f>
        <v>4.348116930898388E-2</v>
      </c>
      <c r="AD41" s="224">
        <f t="array" ref="AD41">X41/$S41</f>
        <v>1.244230383303231E-2</v>
      </c>
      <c r="AF41" s="225">
        <v>14949</v>
      </c>
      <c r="AG41" s="225">
        <v>5062</v>
      </c>
      <c r="AH41" s="226">
        <f t="shared" si="23"/>
        <v>0.33861796775704062</v>
      </c>
      <c r="AJ41" s="225">
        <v>14915</v>
      </c>
      <c r="AK41" s="225">
        <v>6075</v>
      </c>
      <c r="AL41" s="226">
        <f t="shared" si="24"/>
        <v>0.4073080791149849</v>
      </c>
      <c r="AN41" s="225">
        <v>66286</v>
      </c>
      <c r="AO41" s="225">
        <v>8679</v>
      </c>
      <c r="AP41" s="226">
        <f t="shared" si="25"/>
        <v>0.13093262529040822</v>
      </c>
    </row>
    <row r="42" spans="1:42" x14ac:dyDescent="0.2">
      <c r="A42" t="s">
        <v>185</v>
      </c>
      <c r="B42" t="s">
        <v>213</v>
      </c>
      <c r="C42" s="69">
        <v>129330</v>
      </c>
      <c r="E42" s="69">
        <v>12517</v>
      </c>
      <c r="F42" s="145">
        <f t="shared" si="21"/>
        <v>9.6783422253150855E-2</v>
      </c>
      <c r="G42" s="87"/>
      <c r="H42" s="69">
        <v>12517</v>
      </c>
      <c r="I42" s="227">
        <v>583</v>
      </c>
      <c r="J42" s="227">
        <v>1979</v>
      </c>
      <c r="K42" s="228">
        <v>4484</v>
      </c>
      <c r="L42" s="228">
        <v>5471</v>
      </c>
      <c r="M42" s="191"/>
      <c r="N42" s="224">
        <f t="shared" si="22"/>
        <v>4.6576655748182469E-2</v>
      </c>
      <c r="O42" s="224">
        <f t="shared" si="22"/>
        <v>0.15810497723096589</v>
      </c>
      <c r="P42" s="145">
        <f t="shared" si="22"/>
        <v>0.35823280338739316</v>
      </c>
      <c r="Q42" s="145">
        <f t="shared" si="22"/>
        <v>0.43708556363345852</v>
      </c>
      <c r="S42" s="225">
        <v>12517</v>
      </c>
      <c r="T42" s="225">
        <v>7602</v>
      </c>
      <c r="U42" s="225">
        <v>1166</v>
      </c>
      <c r="V42" s="225">
        <v>3098</v>
      </c>
      <c r="W42" s="225">
        <v>329</v>
      </c>
      <c r="X42" s="225">
        <v>322</v>
      </c>
      <c r="Z42" s="145">
        <f t="array" ref="Z42">T42/$S42</f>
        <v>0.60733402572501394</v>
      </c>
      <c r="AA42" s="145">
        <f t="array" ref="AA42">U42/$S42</f>
        <v>9.3153311496364938E-2</v>
      </c>
      <c r="AB42" s="145">
        <f t="array" ref="AB42">V42/$S42</f>
        <v>0.24750339538228011</v>
      </c>
      <c r="AC42" s="224">
        <f t="array" ref="AC42">W42/$S42</f>
        <v>2.6284253415355115E-2</v>
      </c>
      <c r="AD42" s="224">
        <f t="array" ref="AD42">X42/$S42</f>
        <v>2.572501398098586E-2</v>
      </c>
      <c r="AF42" s="225">
        <v>12517</v>
      </c>
      <c r="AG42" s="225">
        <v>3938</v>
      </c>
      <c r="AH42" s="226">
        <f t="shared" si="23"/>
        <v>0.31461212750659101</v>
      </c>
      <c r="AJ42" s="225">
        <v>12431</v>
      </c>
      <c r="AK42" s="225">
        <v>4639</v>
      </c>
      <c r="AL42" s="226">
        <f t="shared" si="24"/>
        <v>0.3731799533424503</v>
      </c>
      <c r="AN42" s="225">
        <v>47115</v>
      </c>
      <c r="AO42" s="225">
        <v>7176</v>
      </c>
      <c r="AP42" s="226">
        <f t="shared" si="25"/>
        <v>0.15230818210760905</v>
      </c>
    </row>
    <row r="43" spans="1:42" x14ac:dyDescent="0.2">
      <c r="A43" t="s">
        <v>185</v>
      </c>
      <c r="B43" t="s">
        <v>214</v>
      </c>
      <c r="C43" s="69">
        <v>149130</v>
      </c>
      <c r="E43" s="69">
        <v>15050</v>
      </c>
      <c r="F43" s="145">
        <f t="shared" si="21"/>
        <v>0.10091866157044189</v>
      </c>
      <c r="G43" s="87"/>
      <c r="H43" s="69">
        <v>15050</v>
      </c>
      <c r="I43" s="227">
        <v>1101</v>
      </c>
      <c r="J43" s="227">
        <v>1585</v>
      </c>
      <c r="K43" s="228">
        <v>6007</v>
      </c>
      <c r="L43" s="228">
        <v>6357</v>
      </c>
      <c r="M43" s="191"/>
      <c r="N43" s="224">
        <f t="shared" si="22"/>
        <v>7.3156146179401998E-2</v>
      </c>
      <c r="O43" s="224">
        <f t="shared" si="22"/>
        <v>0.1053156146179402</v>
      </c>
      <c r="P43" s="145">
        <f t="shared" si="22"/>
        <v>0.39913621262458471</v>
      </c>
      <c r="Q43" s="145">
        <f t="shared" si="22"/>
        <v>0.42239202657807307</v>
      </c>
      <c r="S43" s="225">
        <v>15050</v>
      </c>
      <c r="T43" s="225">
        <v>3459</v>
      </c>
      <c r="U43" s="225">
        <v>1417</v>
      </c>
      <c r="V43" s="225">
        <v>9482</v>
      </c>
      <c r="W43" s="225">
        <v>297</v>
      </c>
      <c r="X43" s="225">
        <v>395</v>
      </c>
      <c r="Z43" s="145">
        <f t="array" ref="Z43">T43/$S43</f>
        <v>0.22983388704318936</v>
      </c>
      <c r="AA43" s="145">
        <f t="array" ref="AA43">U43/$S43</f>
        <v>9.4152823920265777E-2</v>
      </c>
      <c r="AB43" s="145">
        <f t="array" ref="AB43">V43/$S43</f>
        <v>0.63003322259136207</v>
      </c>
      <c r="AC43" s="224">
        <f t="array" ref="AC43">W43/$S43</f>
        <v>1.9734219269102991E-2</v>
      </c>
      <c r="AD43" s="224">
        <f t="array" ref="AD43">X43/$S43</f>
        <v>2.6245847176079733E-2</v>
      </c>
      <c r="AF43" s="225">
        <v>15050</v>
      </c>
      <c r="AG43" s="225">
        <v>3043</v>
      </c>
      <c r="AH43" s="226">
        <f t="shared" si="23"/>
        <v>0.20219269102990034</v>
      </c>
      <c r="AJ43" s="225">
        <v>14973</v>
      </c>
      <c r="AK43" s="225">
        <v>2236</v>
      </c>
      <c r="AL43" s="229">
        <f t="shared" si="24"/>
        <v>0.14933547051359114</v>
      </c>
      <c r="AN43" s="225">
        <v>54493</v>
      </c>
      <c r="AO43" s="225">
        <v>8896</v>
      </c>
      <c r="AP43" s="226">
        <f t="shared" si="25"/>
        <v>0.16325032572991027</v>
      </c>
    </row>
    <row r="44" spans="1:42" x14ac:dyDescent="0.2">
      <c r="A44" t="s">
        <v>185</v>
      </c>
      <c r="B44" t="s">
        <v>215</v>
      </c>
      <c r="C44" s="69">
        <v>142331</v>
      </c>
      <c r="E44" s="69">
        <v>15439</v>
      </c>
      <c r="F44" s="145">
        <f t="shared" si="21"/>
        <v>0.10847250423309047</v>
      </c>
      <c r="G44" s="87"/>
      <c r="H44" s="69">
        <v>15439</v>
      </c>
      <c r="I44" s="227">
        <v>819</v>
      </c>
      <c r="J44" s="227">
        <v>2158</v>
      </c>
      <c r="K44" s="228">
        <v>5717</v>
      </c>
      <c r="L44" s="228">
        <v>6745</v>
      </c>
      <c r="M44" s="191"/>
      <c r="N44" s="224">
        <f t="shared" si="22"/>
        <v>5.3047477168210379E-2</v>
      </c>
      <c r="O44" s="224">
        <f t="shared" si="22"/>
        <v>0.13977589222099876</v>
      </c>
      <c r="P44" s="145">
        <f t="shared" si="22"/>
        <v>0.37029600362717791</v>
      </c>
      <c r="Q44" s="145">
        <f t="shared" si="22"/>
        <v>0.43688062698361291</v>
      </c>
      <c r="S44" s="225">
        <v>15439</v>
      </c>
      <c r="T44" s="225">
        <v>3545</v>
      </c>
      <c r="U44" s="225">
        <v>3927</v>
      </c>
      <c r="V44" s="225">
        <v>6666</v>
      </c>
      <c r="W44" s="225">
        <v>880</v>
      </c>
      <c r="X44" s="225">
        <v>421</v>
      </c>
      <c r="Z44" s="145">
        <f t="array" ref="Z44">T44/$S44</f>
        <v>0.2296133169246713</v>
      </c>
      <c r="AA44" s="145">
        <f t="array" ref="AA44">U44/$S44</f>
        <v>0.25435585206295747</v>
      </c>
      <c r="AB44" s="145">
        <f t="array" ref="AB44">V44/$S44</f>
        <v>0.43176371526653279</v>
      </c>
      <c r="AC44" s="224">
        <f t="array" ref="AC44">W44/$S44</f>
        <v>5.6998510266208953E-2</v>
      </c>
      <c r="AD44" s="224">
        <f t="array" ref="AD44">X44/$S44</f>
        <v>2.7268605479629511E-2</v>
      </c>
      <c r="AF44" s="225">
        <v>15439</v>
      </c>
      <c r="AG44" s="225">
        <v>3092</v>
      </c>
      <c r="AH44" s="226">
        <f t="shared" si="23"/>
        <v>0.20027203834445237</v>
      </c>
      <c r="AJ44" s="225">
        <v>15439</v>
      </c>
      <c r="AK44" s="225">
        <v>2320</v>
      </c>
      <c r="AL44" s="229">
        <f t="shared" si="24"/>
        <v>0.15026879979273269</v>
      </c>
      <c r="AN44" s="225">
        <v>61995</v>
      </c>
      <c r="AO44" s="225">
        <v>8314</v>
      </c>
      <c r="AP44" s="226">
        <f t="shared" si="25"/>
        <v>0.13410758932171948</v>
      </c>
    </row>
    <row r="45" spans="1:42" x14ac:dyDescent="0.2">
      <c r="A45" t="s">
        <v>185</v>
      </c>
      <c r="B45" t="s">
        <v>216</v>
      </c>
      <c r="C45" s="69">
        <v>117795</v>
      </c>
      <c r="E45" s="69">
        <v>8499</v>
      </c>
      <c r="F45" s="145">
        <f t="shared" si="21"/>
        <v>7.215077040621419E-2</v>
      </c>
      <c r="G45" s="87"/>
      <c r="H45" s="69">
        <v>8499</v>
      </c>
      <c r="I45" s="227">
        <v>502</v>
      </c>
      <c r="J45" s="227">
        <v>872</v>
      </c>
      <c r="K45" s="228">
        <v>3167</v>
      </c>
      <c r="L45" s="228">
        <v>3958</v>
      </c>
      <c r="M45" s="191"/>
      <c r="N45" s="224">
        <f t="shared" si="22"/>
        <v>5.9065772443816916E-2</v>
      </c>
      <c r="O45" s="224">
        <f t="shared" si="22"/>
        <v>0.10260030591834333</v>
      </c>
      <c r="P45" s="145">
        <f t="shared" si="22"/>
        <v>0.3726320743616896</v>
      </c>
      <c r="Q45" s="145">
        <f t="shared" si="22"/>
        <v>0.46570184727615016</v>
      </c>
      <c r="S45" s="225">
        <v>8499</v>
      </c>
      <c r="T45" s="225">
        <v>2594</v>
      </c>
      <c r="U45" s="225">
        <v>3801</v>
      </c>
      <c r="V45" s="225">
        <v>1653</v>
      </c>
      <c r="W45" s="225">
        <v>317</v>
      </c>
      <c r="X45" s="225">
        <v>134</v>
      </c>
      <c r="Z45" s="145">
        <f t="array" ref="Z45">T45/$S45</f>
        <v>0.30521237792681494</v>
      </c>
      <c r="AA45" s="145">
        <f t="array" ref="AA45">U45/$S45</f>
        <v>0.44722908577479703</v>
      </c>
      <c r="AB45" s="145">
        <f t="array" ref="AB45">V45/$S45</f>
        <v>0.19449346981997881</v>
      </c>
      <c r="AC45" s="224">
        <f t="array" ref="AC45">W45/$S45</f>
        <v>3.7298505706553714E-2</v>
      </c>
      <c r="AD45" s="224">
        <f t="array" ref="AD45">X45/$S45</f>
        <v>1.5766560771855512E-2</v>
      </c>
      <c r="AF45" s="225">
        <v>8499</v>
      </c>
      <c r="AG45" s="225">
        <v>1876</v>
      </c>
      <c r="AH45" s="229">
        <f t="shared" si="23"/>
        <v>0.22073185080597718</v>
      </c>
      <c r="AJ45" s="225">
        <v>8409</v>
      </c>
      <c r="AK45" s="225">
        <v>1666</v>
      </c>
      <c r="AL45" s="229">
        <f t="shared" si="24"/>
        <v>0.19812106076822453</v>
      </c>
      <c r="AN45" s="225">
        <v>48927</v>
      </c>
      <c r="AO45" s="225">
        <v>4648</v>
      </c>
      <c r="AP45" s="226">
        <f t="shared" si="25"/>
        <v>9.4998671490179251E-2</v>
      </c>
    </row>
    <row r="46" spans="1:42" x14ac:dyDescent="0.2">
      <c r="A46" t="s">
        <v>185</v>
      </c>
      <c r="B46" t="s">
        <v>217</v>
      </c>
      <c r="C46" s="69">
        <v>134080</v>
      </c>
      <c r="E46" s="69">
        <v>14882</v>
      </c>
      <c r="F46" s="145">
        <f t="shared" si="21"/>
        <v>0.11099343675417661</v>
      </c>
      <c r="G46" s="87"/>
      <c r="H46" s="69">
        <v>14882</v>
      </c>
      <c r="I46" s="227">
        <v>898</v>
      </c>
      <c r="J46" s="227">
        <v>1638</v>
      </c>
      <c r="K46" s="228">
        <v>5941</v>
      </c>
      <c r="L46" s="228">
        <v>6405</v>
      </c>
      <c r="M46" s="191"/>
      <c r="N46" s="224">
        <f t="shared" si="22"/>
        <v>6.0341351968821393E-2</v>
      </c>
      <c r="O46" s="224">
        <f t="shared" si="22"/>
        <v>0.11006585136406397</v>
      </c>
      <c r="P46" s="145">
        <f t="shared" si="22"/>
        <v>0.39920709582045422</v>
      </c>
      <c r="Q46" s="145">
        <f t="shared" si="22"/>
        <v>0.43038570084666039</v>
      </c>
      <c r="S46" s="225">
        <v>14882</v>
      </c>
      <c r="T46" s="225">
        <v>2287</v>
      </c>
      <c r="U46" s="225">
        <v>1664</v>
      </c>
      <c r="V46" s="225">
        <v>9928</v>
      </c>
      <c r="W46" s="225">
        <v>394</v>
      </c>
      <c r="X46" s="225">
        <v>609</v>
      </c>
      <c r="Z46" s="145">
        <f t="array" ref="Z46">T46/$S46</f>
        <v>0.15367558123908076</v>
      </c>
      <c r="AA46" s="145">
        <f t="array" ref="AA46">U46/$S46</f>
        <v>0.11181292836984276</v>
      </c>
      <c r="AB46" s="145">
        <f t="array" ref="AB46">V46/$S46</f>
        <v>0.66711463512968683</v>
      </c>
      <c r="AC46" s="224">
        <f t="array" ref="AC46">W46/$S46</f>
        <v>2.647493616449402E-2</v>
      </c>
      <c r="AD46" s="224">
        <f t="array" ref="AD46">X46/$S46</f>
        <v>4.0921919096895576E-2</v>
      </c>
      <c r="AF46" s="225">
        <v>14882</v>
      </c>
      <c r="AG46" s="225">
        <v>5416</v>
      </c>
      <c r="AH46" s="226">
        <f t="shared" si="23"/>
        <v>0.36392957935761322</v>
      </c>
      <c r="AJ46" s="225">
        <v>14882</v>
      </c>
      <c r="AK46" s="225">
        <v>1687</v>
      </c>
      <c r="AL46" s="229">
        <f t="shared" si="24"/>
        <v>0.11335841956726246</v>
      </c>
      <c r="AN46" s="225">
        <v>55801</v>
      </c>
      <c r="AO46" s="225">
        <v>8165</v>
      </c>
      <c r="AP46" s="226">
        <f t="shared" si="25"/>
        <v>0.1463235425888425</v>
      </c>
    </row>
    <row r="47" spans="1:42" x14ac:dyDescent="0.2">
      <c r="A47" t="s">
        <v>185</v>
      </c>
      <c r="B47" t="s">
        <v>218</v>
      </c>
      <c r="C47" s="69">
        <v>116545</v>
      </c>
      <c r="E47" s="69">
        <v>16877</v>
      </c>
      <c r="F47" s="145">
        <f t="shared" si="21"/>
        <v>0.14481101720365525</v>
      </c>
      <c r="G47" s="87"/>
      <c r="H47" s="69">
        <v>16877</v>
      </c>
      <c r="I47" s="227">
        <v>1512</v>
      </c>
      <c r="J47" s="227">
        <v>1361</v>
      </c>
      <c r="K47" s="228">
        <v>7424</v>
      </c>
      <c r="L47" s="228">
        <v>6580</v>
      </c>
      <c r="M47" s="191"/>
      <c r="N47" s="224">
        <f t="shared" si="22"/>
        <v>8.9589381999170464E-2</v>
      </c>
      <c r="O47" s="224">
        <f t="shared" si="22"/>
        <v>8.0642294246607807E-2</v>
      </c>
      <c r="P47" s="145">
        <f t="shared" si="22"/>
        <v>0.43988860579486877</v>
      </c>
      <c r="Q47" s="145">
        <f t="shared" si="22"/>
        <v>0.38987971795935294</v>
      </c>
      <c r="S47" s="225">
        <v>16877</v>
      </c>
      <c r="T47" s="225">
        <v>4673</v>
      </c>
      <c r="U47" s="225">
        <v>329</v>
      </c>
      <c r="V47" s="225">
        <v>11207</v>
      </c>
      <c r="W47" s="225">
        <v>174</v>
      </c>
      <c r="X47" s="225">
        <v>494</v>
      </c>
      <c r="Z47" s="145">
        <f t="array" ref="Z47">T47/$S47</f>
        <v>0.27688570243526694</v>
      </c>
      <c r="AA47" s="145">
        <f t="array" ref="AA47">U47/$S47</f>
        <v>1.9493985897967647E-2</v>
      </c>
      <c r="AB47" s="145">
        <f t="array" ref="AB47">V47/$S47</f>
        <v>0.6640398175031107</v>
      </c>
      <c r="AC47" s="224">
        <f t="array" ref="AC47">W47/$S47</f>
        <v>1.0309889198317237E-2</v>
      </c>
      <c r="AD47" s="224">
        <f t="array" ref="AD47">X47/$S47</f>
        <v>2.9270604965337441E-2</v>
      </c>
      <c r="AF47" s="225">
        <v>16877</v>
      </c>
      <c r="AG47" s="225">
        <v>4913</v>
      </c>
      <c r="AH47" s="226">
        <f t="shared" si="23"/>
        <v>0.29110623926053208</v>
      </c>
      <c r="AJ47" s="225">
        <v>16859</v>
      </c>
      <c r="AK47" s="225">
        <v>2561</v>
      </c>
      <c r="AL47" s="226">
        <f t="shared" si="24"/>
        <v>0.15190699329734861</v>
      </c>
      <c r="AN47" s="225">
        <v>46415</v>
      </c>
      <c r="AO47" s="225">
        <v>10060</v>
      </c>
      <c r="AP47" s="226">
        <f t="shared" si="25"/>
        <v>0.21674027792739417</v>
      </c>
    </row>
    <row r="48" spans="1:42" x14ac:dyDescent="0.2">
      <c r="A48" t="s">
        <v>185</v>
      </c>
      <c r="B48" t="s">
        <v>219</v>
      </c>
      <c r="C48" s="69">
        <v>161345</v>
      </c>
      <c r="E48" s="69">
        <v>18964</v>
      </c>
      <c r="F48" s="145">
        <f t="shared" si="21"/>
        <v>0.11753695497226441</v>
      </c>
      <c r="G48" s="87"/>
      <c r="H48" s="69">
        <v>18964</v>
      </c>
      <c r="I48" s="227">
        <v>1084</v>
      </c>
      <c r="J48" s="227">
        <v>1813</v>
      </c>
      <c r="K48" s="228">
        <v>7371</v>
      </c>
      <c r="L48" s="228">
        <v>8696</v>
      </c>
      <c r="M48" s="191"/>
      <c r="N48" s="224">
        <f t="shared" si="22"/>
        <v>5.7160936511284538E-2</v>
      </c>
      <c r="O48" s="224">
        <f t="shared" si="22"/>
        <v>9.5602193630035859E-2</v>
      </c>
      <c r="P48" s="145">
        <f t="shared" si="22"/>
        <v>0.38868382197848556</v>
      </c>
      <c r="Q48" s="145">
        <f t="shared" si="22"/>
        <v>0.45855304788019408</v>
      </c>
      <c r="S48" s="225">
        <v>18964</v>
      </c>
      <c r="T48" s="225">
        <v>5838</v>
      </c>
      <c r="U48" s="225">
        <v>1823</v>
      </c>
      <c r="V48" s="225">
        <v>10110</v>
      </c>
      <c r="W48" s="225">
        <v>847</v>
      </c>
      <c r="X48" s="225">
        <v>346</v>
      </c>
      <c r="Z48" s="145">
        <f t="array" ref="Z48">T48/$S48</f>
        <v>0.30784644589749</v>
      </c>
      <c r="AA48" s="145">
        <f t="array" ref="AA48">U48/$S48</f>
        <v>9.6129508542501588E-2</v>
      </c>
      <c r="AB48" s="145">
        <f t="array" ref="AB48">V48/$S48</f>
        <v>0.53311537650284746</v>
      </c>
      <c r="AC48" s="224">
        <f t="array" ref="AC48">W48/$S48</f>
        <v>4.4663573085846869E-2</v>
      </c>
      <c r="AD48" s="224">
        <f t="array" ref="AD48">X48/$S48</f>
        <v>1.824509597131407E-2</v>
      </c>
      <c r="AF48" s="225">
        <v>18964</v>
      </c>
      <c r="AG48" s="225">
        <v>7514</v>
      </c>
      <c r="AH48" s="226">
        <f t="shared" si="23"/>
        <v>0.39622442522674539</v>
      </c>
      <c r="AJ48" s="225">
        <v>18964</v>
      </c>
      <c r="AK48" s="225">
        <v>4561</v>
      </c>
      <c r="AL48" s="226">
        <f t="shared" si="24"/>
        <v>0.24050833157561696</v>
      </c>
      <c r="AN48" s="225">
        <v>57011</v>
      </c>
      <c r="AO48" s="225">
        <v>10365</v>
      </c>
      <c r="AP48" s="226">
        <f t="shared" si="25"/>
        <v>0.18180701969795302</v>
      </c>
    </row>
    <row r="49" spans="1:42" x14ac:dyDescent="0.2">
      <c r="A49" t="s">
        <v>185</v>
      </c>
      <c r="B49" t="s">
        <v>220</v>
      </c>
      <c r="C49" s="69">
        <v>205555</v>
      </c>
      <c r="E49" s="69">
        <v>17733</v>
      </c>
      <c r="F49" s="145">
        <f t="shared" si="21"/>
        <v>8.6268881807788675E-2</v>
      </c>
      <c r="G49" s="87"/>
      <c r="H49" s="69">
        <v>17733</v>
      </c>
      <c r="I49" s="227">
        <v>1076</v>
      </c>
      <c r="J49" s="227">
        <v>1622</v>
      </c>
      <c r="K49" s="228">
        <v>6114</v>
      </c>
      <c r="L49" s="228">
        <v>8921</v>
      </c>
      <c r="M49" s="191"/>
      <c r="N49" s="224">
        <f t="shared" si="22"/>
        <v>6.0677832290080641E-2</v>
      </c>
      <c r="O49" s="224">
        <f t="shared" si="22"/>
        <v>9.1467884734675459E-2</v>
      </c>
      <c r="P49" s="145">
        <f t="shared" si="22"/>
        <v>0.34478091693452884</v>
      </c>
      <c r="Q49" s="145">
        <f t="shared" si="22"/>
        <v>0.50307336604071506</v>
      </c>
      <c r="S49" s="225">
        <v>17733</v>
      </c>
      <c r="T49" s="225">
        <v>1766</v>
      </c>
      <c r="U49" s="225">
        <v>6017</v>
      </c>
      <c r="V49" s="225">
        <v>9085</v>
      </c>
      <c r="W49" s="225">
        <v>565</v>
      </c>
      <c r="X49" s="225">
        <v>300</v>
      </c>
      <c r="Z49" s="145">
        <f t="array" ref="Z49">T49/$S49</f>
        <v>9.9588338126656517E-2</v>
      </c>
      <c r="AA49" s="145">
        <f t="array" ref="AA49">U49/$S49</f>
        <v>0.33931088930243047</v>
      </c>
      <c r="AB49" s="145">
        <f t="array" ref="AB49">V49/$S49</f>
        <v>0.51232166018158232</v>
      </c>
      <c r="AC49" s="224">
        <f t="array" ref="AC49">W49/$S49</f>
        <v>3.1861501156036767E-2</v>
      </c>
      <c r="AD49" s="224">
        <f t="array" ref="AD49">X49/$S49</f>
        <v>1.6917611233293859E-2</v>
      </c>
      <c r="AF49" s="225">
        <v>17733</v>
      </c>
      <c r="AG49" s="225">
        <v>8098</v>
      </c>
      <c r="AH49" s="226">
        <f t="shared" si="23"/>
        <v>0.45666271922404555</v>
      </c>
      <c r="AJ49" s="225">
        <v>17705</v>
      </c>
      <c r="AK49" s="225">
        <v>2844</v>
      </c>
      <c r="AL49" s="226">
        <f t="shared" si="24"/>
        <v>0.16063258966393673</v>
      </c>
      <c r="AN49" s="225">
        <v>68788</v>
      </c>
      <c r="AO49" s="225">
        <v>8079</v>
      </c>
      <c r="AP49" s="226">
        <f t="shared" si="25"/>
        <v>0.11744781066465081</v>
      </c>
    </row>
    <row r="50" spans="1:42" x14ac:dyDescent="0.2">
      <c r="A50" t="s">
        <v>185</v>
      </c>
      <c r="B50" t="s">
        <v>221</v>
      </c>
      <c r="C50" s="69">
        <v>134888</v>
      </c>
      <c r="E50" s="69">
        <v>12062</v>
      </c>
      <c r="F50" s="145">
        <f t="shared" si="21"/>
        <v>8.9422335567285446E-2</v>
      </c>
      <c r="G50" s="87"/>
      <c r="H50" s="69">
        <v>12062</v>
      </c>
      <c r="I50" s="227">
        <v>1007</v>
      </c>
      <c r="J50" s="227">
        <v>837</v>
      </c>
      <c r="K50" s="228">
        <v>4438</v>
      </c>
      <c r="L50" s="228">
        <v>5780</v>
      </c>
      <c r="M50" s="191"/>
      <c r="N50" s="224">
        <f t="shared" si="22"/>
        <v>8.3485325816614164E-2</v>
      </c>
      <c r="O50" s="224">
        <f t="shared" si="22"/>
        <v>6.9391477366937487E-2</v>
      </c>
      <c r="P50" s="145">
        <f t="shared" si="22"/>
        <v>0.36793234952744153</v>
      </c>
      <c r="Q50" s="145">
        <f t="shared" si="22"/>
        <v>0.47919084728900679</v>
      </c>
      <c r="S50" s="225">
        <v>12062</v>
      </c>
      <c r="T50" s="225">
        <v>862</v>
      </c>
      <c r="U50" s="225">
        <v>465</v>
      </c>
      <c r="V50" s="225">
        <v>10259</v>
      </c>
      <c r="W50" s="225">
        <v>158</v>
      </c>
      <c r="X50" s="225">
        <v>318</v>
      </c>
      <c r="Z50" s="145">
        <f t="array" ref="Z50">T50/$S50</f>
        <v>7.1464102138948771E-2</v>
      </c>
      <c r="AA50" s="145">
        <f t="array" ref="AA50">U50/$S50</f>
        <v>3.8550820759409715E-2</v>
      </c>
      <c r="AB50" s="145">
        <f t="array" ref="AB50">V50/$S50</f>
        <v>0.85052230144254681</v>
      </c>
      <c r="AC50" s="224">
        <f t="array" ref="AC50">W50/$S50</f>
        <v>1.3098988559111258E-2</v>
      </c>
      <c r="AD50" s="224">
        <f t="array" ref="AD50">X50/$S50</f>
        <v>2.636378709998342E-2</v>
      </c>
      <c r="AF50" s="225">
        <v>12062</v>
      </c>
      <c r="AG50" s="225">
        <v>7054</v>
      </c>
      <c r="AH50" s="226">
        <f t="shared" si="23"/>
        <v>0.58481180567070135</v>
      </c>
      <c r="AJ50" s="225">
        <v>12018</v>
      </c>
      <c r="AK50" s="225">
        <v>1024</v>
      </c>
      <c r="AL50" s="229">
        <f t="shared" si="24"/>
        <v>8.5205525045764688E-2</v>
      </c>
      <c r="AN50" s="225">
        <v>49809</v>
      </c>
      <c r="AO50" s="225">
        <v>5883</v>
      </c>
      <c r="AP50" s="226">
        <f t="shared" si="25"/>
        <v>0.11811118472565199</v>
      </c>
    </row>
    <row r="51" spans="1:42" x14ac:dyDescent="0.2">
      <c r="A51" t="s">
        <v>185</v>
      </c>
      <c r="B51" t="s">
        <v>222</v>
      </c>
      <c r="C51" s="69">
        <v>107849</v>
      </c>
      <c r="E51" s="69">
        <v>9294</v>
      </c>
      <c r="F51" s="145">
        <f t="shared" si="21"/>
        <v>8.6176042429693372E-2</v>
      </c>
      <c r="G51" s="87"/>
      <c r="H51" s="69">
        <v>9294</v>
      </c>
      <c r="I51" s="227">
        <v>560</v>
      </c>
      <c r="J51" s="227">
        <v>921</v>
      </c>
      <c r="K51" s="228">
        <v>3274</v>
      </c>
      <c r="L51" s="228">
        <v>4539</v>
      </c>
      <c r="M51" s="191"/>
      <c r="N51" s="224">
        <f t="shared" si="22"/>
        <v>6.0253927264902085E-2</v>
      </c>
      <c r="O51" s="224">
        <f t="shared" si="22"/>
        <v>9.9096191091026464E-2</v>
      </c>
      <c r="P51" s="145">
        <f t="shared" si="22"/>
        <v>0.35227028190230258</v>
      </c>
      <c r="Q51" s="145">
        <f t="shared" si="22"/>
        <v>0.48837959974176887</v>
      </c>
      <c r="S51" s="225">
        <v>9294</v>
      </c>
      <c r="T51" s="225">
        <v>949</v>
      </c>
      <c r="U51" s="225">
        <v>1233</v>
      </c>
      <c r="V51" s="225">
        <v>6548</v>
      </c>
      <c r="W51" s="225">
        <v>183</v>
      </c>
      <c r="X51" s="225">
        <v>381</v>
      </c>
      <c r="Z51" s="145">
        <f t="array" ref="Z51">T51/$S51</f>
        <v>0.10210888745427157</v>
      </c>
      <c r="AA51" s="145">
        <f t="array" ref="AA51">U51/$S51</f>
        <v>0.13266623628147192</v>
      </c>
      <c r="AB51" s="145">
        <f t="array" ref="AB51">V51/$S51</f>
        <v>0.70454056380460517</v>
      </c>
      <c r="AC51" s="224">
        <f t="array" ref="AC51">W51/$S51</f>
        <v>1.9690122659780502E-2</v>
      </c>
      <c r="AD51" s="224">
        <f t="array" ref="AD51">X51/$S51</f>
        <v>4.0994189799870885E-2</v>
      </c>
      <c r="AF51" s="225">
        <v>9294</v>
      </c>
      <c r="AG51" s="225">
        <v>4312</v>
      </c>
      <c r="AH51" s="226">
        <f t="shared" si="23"/>
        <v>0.46395523993974608</v>
      </c>
      <c r="AJ51" s="225">
        <v>9234</v>
      </c>
      <c r="AK51" s="225">
        <v>1083</v>
      </c>
      <c r="AL51" s="229">
        <f t="shared" si="24"/>
        <v>0.11728395061728394</v>
      </c>
      <c r="AN51" s="225">
        <v>42809</v>
      </c>
      <c r="AO51" s="225">
        <v>4573</v>
      </c>
      <c r="AP51" s="226">
        <f t="shared" si="25"/>
        <v>0.10682333154243266</v>
      </c>
    </row>
    <row r="52" spans="1:42" x14ac:dyDescent="0.2">
      <c r="A52" t="s">
        <v>185</v>
      </c>
      <c r="B52" t="s">
        <v>223</v>
      </c>
      <c r="C52" s="69">
        <v>140174</v>
      </c>
      <c r="E52" s="69">
        <v>11346</v>
      </c>
      <c r="F52" s="145">
        <f t="shared" si="21"/>
        <v>8.0942257479989163E-2</v>
      </c>
      <c r="G52" s="87"/>
      <c r="H52" s="69">
        <v>11346</v>
      </c>
      <c r="I52" s="227">
        <v>415</v>
      </c>
      <c r="J52" s="227">
        <v>1259</v>
      </c>
      <c r="K52" s="228">
        <v>4346</v>
      </c>
      <c r="L52" s="228">
        <v>5326</v>
      </c>
      <c r="M52" s="191"/>
      <c r="N52" s="224">
        <f t="shared" si="22"/>
        <v>3.6576767142605326E-2</v>
      </c>
      <c r="O52" s="224">
        <f t="shared" si="22"/>
        <v>0.11096421646395205</v>
      </c>
      <c r="P52" s="145">
        <f t="shared" si="22"/>
        <v>0.38304248193195839</v>
      </c>
      <c r="Q52" s="145">
        <f t="shared" si="22"/>
        <v>0.46941653446148424</v>
      </c>
      <c r="S52" s="225">
        <v>11346</v>
      </c>
      <c r="T52" s="225">
        <v>5088</v>
      </c>
      <c r="U52" s="225">
        <v>3248</v>
      </c>
      <c r="V52" s="225">
        <v>545</v>
      </c>
      <c r="W52" s="225">
        <v>2397</v>
      </c>
      <c r="X52" s="225">
        <v>68</v>
      </c>
      <c r="Z52" s="145">
        <f t="array" ref="Z52">T52/$S52</f>
        <v>0.44843997884717079</v>
      </c>
      <c r="AA52" s="145">
        <f t="array" ref="AA52">U52/$S52</f>
        <v>0.28626828838357132</v>
      </c>
      <c r="AB52" s="145">
        <f t="array" ref="AB52">V52/$S52</f>
        <v>4.8034549621011807E-2</v>
      </c>
      <c r="AC52" s="224">
        <f t="array" ref="AC52">W52/$S52</f>
        <v>0.21126388154415654</v>
      </c>
      <c r="AD52" s="224">
        <f t="array" ref="AD52">X52/$S52</f>
        <v>5.993301604089547E-3</v>
      </c>
      <c r="AF52" s="225">
        <v>11346</v>
      </c>
      <c r="AG52" s="225">
        <v>5534</v>
      </c>
      <c r="AH52" s="226">
        <f t="shared" si="23"/>
        <v>0.48774898642693459</v>
      </c>
      <c r="AJ52" s="225">
        <v>11334</v>
      </c>
      <c r="AK52" s="225">
        <v>5837</v>
      </c>
      <c r="AL52" s="226">
        <f t="shared" si="24"/>
        <v>0.5149991176989589</v>
      </c>
      <c r="AN52" s="225">
        <v>44399</v>
      </c>
      <c r="AO52" s="225">
        <v>5440</v>
      </c>
      <c r="AP52" s="226">
        <f t="shared" si="25"/>
        <v>0.12252528210094822</v>
      </c>
    </row>
    <row r="53" spans="1:42" x14ac:dyDescent="0.2">
      <c r="A53" t="s">
        <v>185</v>
      </c>
      <c r="B53" t="s">
        <v>224</v>
      </c>
      <c r="C53" s="69">
        <v>122715</v>
      </c>
      <c r="E53" s="69">
        <v>13210</v>
      </c>
      <c r="F53" s="145">
        <f t="shared" si="21"/>
        <v>0.10764780181721875</v>
      </c>
      <c r="G53" s="87"/>
      <c r="H53" s="69">
        <v>13210</v>
      </c>
      <c r="I53" s="227">
        <v>712</v>
      </c>
      <c r="J53" s="227">
        <v>848</v>
      </c>
      <c r="K53" s="228">
        <v>3513</v>
      </c>
      <c r="L53" s="228">
        <v>8137</v>
      </c>
      <c r="M53" s="191"/>
      <c r="N53" s="224">
        <f t="shared" si="22"/>
        <v>5.389856169568509E-2</v>
      </c>
      <c r="O53" s="224">
        <f t="shared" si="22"/>
        <v>6.4193792581377751E-2</v>
      </c>
      <c r="P53" s="145">
        <f t="shared" si="22"/>
        <v>0.26593489780469343</v>
      </c>
      <c r="Q53" s="145">
        <f t="shared" si="22"/>
        <v>0.61597274791824375</v>
      </c>
      <c r="S53" s="225">
        <v>13210</v>
      </c>
      <c r="T53" s="225">
        <v>2057</v>
      </c>
      <c r="U53" s="225">
        <v>8821</v>
      </c>
      <c r="V53" s="225">
        <v>189</v>
      </c>
      <c r="W53" s="225">
        <v>1767</v>
      </c>
      <c r="X53" s="225">
        <v>376</v>
      </c>
      <c r="Z53" s="145">
        <f t="array" ref="Z53">T53/$S53</f>
        <v>0.15571536714610143</v>
      </c>
      <c r="AA53" s="145">
        <f t="array" ref="AA53">U53/$S53</f>
        <v>0.6677517032551098</v>
      </c>
      <c r="AB53" s="145">
        <f t="array" ref="AB53">V53/$S53</f>
        <v>1.4307342922028767E-2</v>
      </c>
      <c r="AC53" s="224">
        <f t="array" ref="AC53">W53/$S53</f>
        <v>0.13376230128690386</v>
      </c>
      <c r="AD53" s="224">
        <f t="array" ref="AD53">X53/$S53</f>
        <v>2.846328538985617E-2</v>
      </c>
      <c r="AF53" s="225">
        <v>13210</v>
      </c>
      <c r="AG53" s="225">
        <v>5040</v>
      </c>
      <c r="AH53" s="226">
        <f t="shared" si="23"/>
        <v>0.38152914458743376</v>
      </c>
      <c r="AJ53" s="225">
        <v>13160</v>
      </c>
      <c r="AK53" s="225">
        <v>4093</v>
      </c>
      <c r="AL53" s="226">
        <f t="shared" si="24"/>
        <v>0.31101823708206688</v>
      </c>
      <c r="AN53" s="225">
        <v>47718</v>
      </c>
      <c r="AO53" s="225">
        <v>7099</v>
      </c>
      <c r="AP53" s="226">
        <f t="shared" si="25"/>
        <v>0.1487698562387359</v>
      </c>
    </row>
    <row r="54" spans="1:42" x14ac:dyDescent="0.2">
      <c r="A54" t="s">
        <v>185</v>
      </c>
      <c r="B54" t="s">
        <v>225</v>
      </c>
      <c r="C54" s="69">
        <v>154684</v>
      </c>
      <c r="E54" s="69">
        <v>12955</v>
      </c>
      <c r="F54" s="145">
        <f t="shared" si="21"/>
        <v>8.3751389930438833E-2</v>
      </c>
      <c r="G54" s="87"/>
      <c r="H54" s="69">
        <v>12955</v>
      </c>
      <c r="I54" s="227">
        <v>662</v>
      </c>
      <c r="J54" s="227">
        <v>911</v>
      </c>
      <c r="K54" s="228">
        <v>3443</v>
      </c>
      <c r="L54" s="228">
        <v>7939</v>
      </c>
      <c r="M54" s="191"/>
      <c r="N54" s="224">
        <f t="shared" si="22"/>
        <v>5.109996140486299E-2</v>
      </c>
      <c r="O54" s="224">
        <f t="shared" si="22"/>
        <v>7.0320339637205714E-2</v>
      </c>
      <c r="P54" s="145">
        <f t="shared" si="22"/>
        <v>0.2657661134697028</v>
      </c>
      <c r="Q54" s="145">
        <f t="shared" si="22"/>
        <v>0.61281358548822851</v>
      </c>
      <c r="S54" s="225">
        <v>12955</v>
      </c>
      <c r="T54" s="225">
        <v>1921</v>
      </c>
      <c r="U54" s="225">
        <v>8838</v>
      </c>
      <c r="V54" s="225">
        <v>608</v>
      </c>
      <c r="W54" s="225">
        <v>1307</v>
      </c>
      <c r="X54" s="225">
        <v>281</v>
      </c>
      <c r="Z54" s="145">
        <f t="array" ref="Z54">T54/$S54</f>
        <v>0.14828251640293322</v>
      </c>
      <c r="AA54" s="145">
        <f t="array" ref="AA54">U54/$S54</f>
        <v>0.68220764183712856</v>
      </c>
      <c r="AB54" s="145">
        <f t="array" ref="AB54">V54/$S54</f>
        <v>4.6931686607487456E-2</v>
      </c>
      <c r="AC54" s="224">
        <f t="array" ref="AC54">W54/$S54</f>
        <v>0.10088768815129294</v>
      </c>
      <c r="AD54" s="224">
        <f t="array" ref="AD54">X54/$S54</f>
        <v>2.1690467001157853E-2</v>
      </c>
      <c r="AF54" s="225">
        <v>12955</v>
      </c>
      <c r="AG54" s="225">
        <v>6830</v>
      </c>
      <c r="AH54" s="226">
        <f t="shared" si="23"/>
        <v>0.52720957159397919</v>
      </c>
      <c r="AJ54" s="225">
        <v>12936</v>
      </c>
      <c r="AK54" s="225">
        <v>4812</v>
      </c>
      <c r="AL54" s="226">
        <f t="shared" si="24"/>
        <v>0.3719851576994434</v>
      </c>
      <c r="AN54" s="225">
        <v>44133</v>
      </c>
      <c r="AO54" s="225">
        <v>6549</v>
      </c>
      <c r="AP54" s="226">
        <f t="shared" si="25"/>
        <v>0.1483923594589083</v>
      </c>
    </row>
    <row r="55" spans="1:42" x14ac:dyDescent="0.2">
      <c r="A55" t="s">
        <v>185</v>
      </c>
      <c r="B55" t="s">
        <v>226</v>
      </c>
      <c r="C55" s="69">
        <v>157457</v>
      </c>
      <c r="E55" s="69">
        <v>15758</v>
      </c>
      <c r="F55" s="145">
        <f t="shared" si="21"/>
        <v>0.10007811656515747</v>
      </c>
      <c r="G55" s="87"/>
      <c r="H55" s="69">
        <v>15758</v>
      </c>
      <c r="I55" s="227">
        <v>751</v>
      </c>
      <c r="J55" s="227">
        <v>1037</v>
      </c>
      <c r="K55" s="228">
        <v>5558</v>
      </c>
      <c r="L55" s="228">
        <v>8412</v>
      </c>
      <c r="M55" s="191"/>
      <c r="N55" s="224">
        <f t="shared" si="22"/>
        <v>4.7658332275669499E-2</v>
      </c>
      <c r="O55" s="224">
        <f t="shared" si="22"/>
        <v>6.580784363497906E-2</v>
      </c>
      <c r="P55" s="145">
        <f t="shared" si="22"/>
        <v>0.3527097347379109</v>
      </c>
      <c r="Q55" s="145">
        <f t="shared" si="22"/>
        <v>0.53382408935144054</v>
      </c>
      <c r="S55" s="225">
        <v>15758</v>
      </c>
      <c r="T55" s="225">
        <v>1962</v>
      </c>
      <c r="U55" s="225">
        <v>8150</v>
      </c>
      <c r="V55" s="225">
        <v>4273</v>
      </c>
      <c r="W55" s="225">
        <v>986</v>
      </c>
      <c r="X55" s="225">
        <v>387</v>
      </c>
      <c r="Z55" s="145">
        <f t="array" ref="Z55">T55/$S55</f>
        <v>0.12450818631806067</v>
      </c>
      <c r="AA55" s="145">
        <f t="array" ref="AA55">U55/$S55</f>
        <v>0.51719761391039476</v>
      </c>
      <c r="AB55" s="145">
        <f t="array" ref="AB55">V55/$S55</f>
        <v>0.27116385328087322</v>
      </c>
      <c r="AC55" s="224">
        <f t="array" ref="AC55">W55/$S55</f>
        <v>6.2571392308668608E-2</v>
      </c>
      <c r="AD55" s="224">
        <f t="array" ref="AD55">X55/$S55</f>
        <v>2.4558954182002792E-2</v>
      </c>
      <c r="AF55" s="225">
        <v>15758</v>
      </c>
      <c r="AG55" s="225">
        <v>9119</v>
      </c>
      <c r="AH55" s="226">
        <f t="shared" si="23"/>
        <v>0.57869018911029313</v>
      </c>
      <c r="AJ55" s="225">
        <v>15758</v>
      </c>
      <c r="AK55" s="225">
        <v>5957</v>
      </c>
      <c r="AL55" s="226">
        <f t="shared" si="24"/>
        <v>0.37803020687904554</v>
      </c>
      <c r="AN55" s="225">
        <v>57254</v>
      </c>
      <c r="AO55" s="225">
        <v>8980</v>
      </c>
      <c r="AP55" s="226">
        <f t="shared" si="25"/>
        <v>0.15684493659831628</v>
      </c>
    </row>
    <row r="56" spans="1:42" x14ac:dyDescent="0.2">
      <c r="A56" t="s">
        <v>185</v>
      </c>
      <c r="B56" t="s">
        <v>227</v>
      </c>
      <c r="C56" s="69">
        <v>150976</v>
      </c>
      <c r="E56" s="69">
        <v>15630</v>
      </c>
      <c r="F56" s="145">
        <f t="shared" si="21"/>
        <v>0.10352638830012717</v>
      </c>
      <c r="G56" s="87"/>
      <c r="H56" s="69">
        <v>15630</v>
      </c>
      <c r="I56" s="227">
        <v>454</v>
      </c>
      <c r="J56" s="227">
        <v>932</v>
      </c>
      <c r="K56" s="228">
        <v>4438</v>
      </c>
      <c r="L56" s="228">
        <v>9806</v>
      </c>
      <c r="M56" s="191"/>
      <c r="N56" s="224">
        <f t="shared" si="22"/>
        <v>2.9046705054382598E-2</v>
      </c>
      <c r="O56" s="224">
        <f t="shared" si="22"/>
        <v>5.9628918746001278E-2</v>
      </c>
      <c r="P56" s="145">
        <f t="shared" si="22"/>
        <v>0.28394113883557259</v>
      </c>
      <c r="Q56" s="145">
        <f t="shared" si="22"/>
        <v>0.62738323736404356</v>
      </c>
      <c r="S56" s="225">
        <v>15630</v>
      </c>
      <c r="T56" s="225">
        <v>869</v>
      </c>
      <c r="U56" s="225">
        <v>11834</v>
      </c>
      <c r="V56" s="225">
        <v>899</v>
      </c>
      <c r="W56" s="225">
        <v>1911</v>
      </c>
      <c r="X56" s="225">
        <v>117</v>
      </c>
      <c r="Z56" s="145">
        <f t="array" ref="Z56">T56/$S56</f>
        <v>5.5598208573256556E-2</v>
      </c>
      <c r="AA56" s="145">
        <f t="array" ref="AA56">U56/$S56</f>
        <v>0.75713371721049261</v>
      </c>
      <c r="AB56" s="145">
        <f t="array" ref="AB56">V56/$S56</f>
        <v>5.7517594369801667E-2</v>
      </c>
      <c r="AC56" s="224">
        <f t="array" ref="AC56">W56/$S56</f>
        <v>0.12226487523992323</v>
      </c>
      <c r="AD56" s="224">
        <f t="array" ref="AD56">X56/$S56</f>
        <v>7.4856046065259118E-3</v>
      </c>
      <c r="AF56" s="225">
        <v>15630</v>
      </c>
      <c r="AG56" s="225">
        <v>8264</v>
      </c>
      <c r="AH56" s="226">
        <f t="shared" si="23"/>
        <v>0.52872680742162503</v>
      </c>
      <c r="AJ56" s="225">
        <v>15600</v>
      </c>
      <c r="AK56" s="225">
        <v>6559</v>
      </c>
      <c r="AL56" s="226">
        <f t="shared" si="24"/>
        <v>0.42044871794871796</v>
      </c>
      <c r="AN56" s="225">
        <v>55971</v>
      </c>
      <c r="AO56" s="225">
        <v>8097</v>
      </c>
      <c r="AP56" s="226">
        <f t="shared" si="25"/>
        <v>0.14466420110414321</v>
      </c>
    </row>
    <row r="57" spans="1:42" x14ac:dyDescent="0.2">
      <c r="A57" t="s">
        <v>185</v>
      </c>
      <c r="B57" t="s">
        <v>228</v>
      </c>
      <c r="C57" s="69">
        <v>189069</v>
      </c>
      <c r="E57" s="69">
        <v>20118</v>
      </c>
      <c r="F57" s="145">
        <f t="shared" si="21"/>
        <v>0.10640559795630167</v>
      </c>
      <c r="G57" s="87"/>
      <c r="H57" s="69">
        <v>20118</v>
      </c>
      <c r="I57" s="227">
        <v>873</v>
      </c>
      <c r="J57" s="227">
        <v>1138</v>
      </c>
      <c r="K57" s="228">
        <v>6103</v>
      </c>
      <c r="L57" s="228">
        <v>12004</v>
      </c>
      <c r="M57" s="191"/>
      <c r="N57" s="224">
        <f t="shared" si="22"/>
        <v>4.3393975544288699E-2</v>
      </c>
      <c r="O57" s="224">
        <f t="shared" si="22"/>
        <v>5.6566259071478275E-2</v>
      </c>
      <c r="P57" s="145">
        <f t="shared" si="22"/>
        <v>0.30336017496769063</v>
      </c>
      <c r="Q57" s="145">
        <f t="shared" si="22"/>
        <v>0.59667959041654239</v>
      </c>
      <c r="S57" s="225">
        <v>20118</v>
      </c>
      <c r="T57" s="225">
        <v>1935</v>
      </c>
      <c r="U57" s="225">
        <v>11972</v>
      </c>
      <c r="V57" s="225">
        <v>379</v>
      </c>
      <c r="W57" s="225">
        <v>5518</v>
      </c>
      <c r="X57" s="225">
        <v>314</v>
      </c>
      <c r="Z57" s="145">
        <f t="array" ref="Z57">T57/$S57</f>
        <v>9.6182523113629584E-2</v>
      </c>
      <c r="AA57" s="145">
        <f t="array" ref="AA57">U57/$S57</f>
        <v>0.59508897504722136</v>
      </c>
      <c r="AB57" s="145">
        <f t="array" ref="AB57">V57/$S57</f>
        <v>1.8838850780395665E-2</v>
      </c>
      <c r="AC57" s="230">
        <f t="array" ref="AC57">W57/$S57</f>
        <v>0.27428173774729098</v>
      </c>
      <c r="AD57" s="224">
        <f t="array" ref="AD57">X57/$S57</f>
        <v>1.5607913311462373E-2</v>
      </c>
      <c r="AF57" s="225">
        <v>20118</v>
      </c>
      <c r="AG57" s="225">
        <v>11754</v>
      </c>
      <c r="AH57" s="226">
        <f t="shared" si="23"/>
        <v>0.58425290784372208</v>
      </c>
      <c r="AJ57" s="225">
        <v>20093</v>
      </c>
      <c r="AK57" s="225">
        <v>10402</v>
      </c>
      <c r="AL57" s="226">
        <f t="shared" si="24"/>
        <v>0.51769272881102868</v>
      </c>
      <c r="AN57" s="225">
        <v>63678</v>
      </c>
      <c r="AO57" s="225">
        <v>9791</v>
      </c>
      <c r="AP57" s="226">
        <f t="shared" si="25"/>
        <v>0.1537579697854832</v>
      </c>
    </row>
    <row r="58" spans="1:42" x14ac:dyDescent="0.2">
      <c r="A58" t="s">
        <v>185</v>
      </c>
      <c r="B58" t="s">
        <v>229</v>
      </c>
      <c r="C58" s="69">
        <v>113440</v>
      </c>
      <c r="E58" s="69">
        <v>21699</v>
      </c>
      <c r="F58" s="145">
        <f t="shared" si="21"/>
        <v>0.19128173483779973</v>
      </c>
      <c r="G58" s="87"/>
      <c r="H58" s="69">
        <v>21699</v>
      </c>
      <c r="I58" s="227">
        <v>704</v>
      </c>
      <c r="J58" s="227">
        <v>1045</v>
      </c>
      <c r="K58" s="228">
        <v>6003</v>
      </c>
      <c r="L58" s="228">
        <v>13947</v>
      </c>
      <c r="M58" s="191"/>
      <c r="N58" s="224">
        <f t="shared" si="22"/>
        <v>3.2443891423567905E-2</v>
      </c>
      <c r="O58" s="224">
        <f t="shared" si="22"/>
        <v>4.8158901331858614E-2</v>
      </c>
      <c r="P58" s="145">
        <f t="shared" si="22"/>
        <v>0.27664869348817916</v>
      </c>
      <c r="Q58" s="145">
        <f t="shared" si="22"/>
        <v>0.6427485137563943</v>
      </c>
      <c r="S58" s="225">
        <v>21699</v>
      </c>
      <c r="T58" s="225">
        <v>2083</v>
      </c>
      <c r="U58" s="225">
        <v>15023</v>
      </c>
      <c r="V58" s="225">
        <v>2508</v>
      </c>
      <c r="W58" s="225">
        <v>1652</v>
      </c>
      <c r="X58" s="225">
        <v>433</v>
      </c>
      <c r="Z58" s="145">
        <f t="array" ref="Z58">T58/$S58</f>
        <v>9.5995207152403339E-2</v>
      </c>
      <c r="AA58" s="145">
        <f t="array" ref="AA58">U58/$S58</f>
        <v>0.69233605235264295</v>
      </c>
      <c r="AB58" s="145">
        <f t="array" ref="AB58">V58/$S58</f>
        <v>0.11558136319646066</v>
      </c>
      <c r="AC58" s="231">
        <f t="array" ref="AC58">W58/$S58</f>
        <v>7.6132540670076965E-2</v>
      </c>
      <c r="AD58" s="231">
        <f t="array" ref="AD58">X58/$S58</f>
        <v>1.9954836628416055E-2</v>
      </c>
      <c r="AF58" s="225">
        <v>21699</v>
      </c>
      <c r="AG58" s="225">
        <v>12876</v>
      </c>
      <c r="AH58" s="226">
        <f t="shared" si="23"/>
        <v>0.59339140052536987</v>
      </c>
      <c r="AJ58" s="225">
        <v>21699</v>
      </c>
      <c r="AK58" s="225">
        <v>11690</v>
      </c>
      <c r="AL58" s="226">
        <f t="shared" si="24"/>
        <v>0.53873450389418864</v>
      </c>
      <c r="AN58" s="225">
        <v>45962</v>
      </c>
      <c r="AO58" s="225">
        <v>12249</v>
      </c>
      <c r="AP58" s="226">
        <f t="shared" si="25"/>
        <v>0.2665027631521692</v>
      </c>
    </row>
    <row r="59" spans="1:42" x14ac:dyDescent="0.2">
      <c r="A59" t="s">
        <v>187</v>
      </c>
      <c r="B59" t="s">
        <v>230</v>
      </c>
      <c r="C59" s="69">
        <v>163980</v>
      </c>
      <c r="E59" s="69">
        <v>16264</v>
      </c>
      <c r="F59" s="145">
        <f t="shared" si="21"/>
        <v>9.9182827174045612E-2</v>
      </c>
      <c r="G59" s="87"/>
      <c r="H59" s="69">
        <v>16264</v>
      </c>
      <c r="I59" s="227">
        <v>793</v>
      </c>
      <c r="J59" s="227">
        <v>1768</v>
      </c>
      <c r="K59" s="228">
        <v>5079</v>
      </c>
      <c r="L59" s="228">
        <v>8624</v>
      </c>
      <c r="M59" s="191"/>
      <c r="N59" s="224">
        <f t="shared" si="22"/>
        <v>4.8757993113625185E-2</v>
      </c>
      <c r="O59" s="224">
        <f t="shared" si="22"/>
        <v>0.10870634530250861</v>
      </c>
      <c r="P59" s="145">
        <f t="shared" si="22"/>
        <v>0.31228480078701426</v>
      </c>
      <c r="Q59" s="145">
        <f t="shared" si="22"/>
        <v>0.53025086079685191</v>
      </c>
      <c r="S59" s="225">
        <v>16264</v>
      </c>
      <c r="T59" s="225">
        <v>4934</v>
      </c>
      <c r="U59" s="225">
        <v>7799</v>
      </c>
      <c r="V59" s="225">
        <v>1267</v>
      </c>
      <c r="W59" s="225">
        <v>1952</v>
      </c>
      <c r="X59" s="225">
        <v>312</v>
      </c>
      <c r="Z59" s="145">
        <f t="array" ref="Z59">T59/$S59</f>
        <v>0.30336940482046237</v>
      </c>
      <c r="AA59" s="145">
        <f t="array" ref="AA59">U59/$S59</f>
        <v>0.47952533202164288</v>
      </c>
      <c r="AB59" s="145">
        <f t="array" ref="AB59">V59/$S59</f>
        <v>7.7902115100836208E-2</v>
      </c>
      <c r="AC59" s="231">
        <f t="array" ref="AC59">W59/$S59</f>
        <v>0.12001967535661584</v>
      </c>
      <c r="AD59" s="231">
        <f t="array" ref="AD59">X59/$S59</f>
        <v>1.9183472700442697E-2</v>
      </c>
      <c r="AF59" s="225">
        <v>16264</v>
      </c>
      <c r="AG59" s="225">
        <v>8124</v>
      </c>
      <c r="AH59" s="226">
        <f t="shared" si="23"/>
        <v>0.49950811608460405</v>
      </c>
      <c r="AJ59" s="225">
        <v>16264</v>
      </c>
      <c r="AK59" s="225">
        <v>6685</v>
      </c>
      <c r="AL59" s="226">
        <f t="shared" si="24"/>
        <v>0.41103049680275455</v>
      </c>
      <c r="AN59" s="225">
        <v>71009</v>
      </c>
      <c r="AO59" s="225">
        <v>9097</v>
      </c>
      <c r="AP59" s="226">
        <f t="shared" si="25"/>
        <v>0.12811052120153785</v>
      </c>
    </row>
    <row r="60" spans="1:42" x14ac:dyDescent="0.2">
      <c r="A60" t="s">
        <v>187</v>
      </c>
      <c r="B60" t="s">
        <v>231</v>
      </c>
      <c r="C60" s="69">
        <v>171670</v>
      </c>
      <c r="E60" s="69">
        <v>16339</v>
      </c>
      <c r="F60" s="145">
        <f t="shared" si="21"/>
        <v>9.5176792683637212E-2</v>
      </c>
      <c r="G60" s="87"/>
      <c r="H60" s="69">
        <v>16339</v>
      </c>
      <c r="I60" s="227">
        <v>1250</v>
      </c>
      <c r="J60" s="227">
        <v>1063</v>
      </c>
      <c r="K60" s="228">
        <v>6052</v>
      </c>
      <c r="L60" s="228">
        <v>7974</v>
      </c>
      <c r="M60" s="191"/>
      <c r="N60" s="224">
        <f t="shared" si="22"/>
        <v>7.6504070016524886E-2</v>
      </c>
      <c r="O60" s="224">
        <f t="shared" si="22"/>
        <v>6.505906114205276E-2</v>
      </c>
      <c r="P60" s="145">
        <f t="shared" si="22"/>
        <v>0.37040210539200685</v>
      </c>
      <c r="Q60" s="145">
        <f t="shared" si="22"/>
        <v>0.48803476344941549</v>
      </c>
      <c r="S60" s="225">
        <v>16339</v>
      </c>
      <c r="T60" s="225">
        <v>8751</v>
      </c>
      <c r="U60" s="225">
        <v>2590</v>
      </c>
      <c r="V60" s="225">
        <v>1664</v>
      </c>
      <c r="W60" s="225">
        <v>3133</v>
      </c>
      <c r="X60" s="225">
        <v>201</v>
      </c>
      <c r="Z60" s="145">
        <f t="array" ref="Z60">T60/$S60</f>
        <v>0.53558969337168738</v>
      </c>
      <c r="AA60" s="145">
        <f t="array" ref="AA60">U60/$S60</f>
        <v>0.15851643307423954</v>
      </c>
      <c r="AB60" s="145">
        <f t="array" ref="AB60">V60/$S60</f>
        <v>0.10184221800599792</v>
      </c>
      <c r="AC60" s="145">
        <f t="array" ref="AC60">W60/$S60</f>
        <v>0.19174980108941797</v>
      </c>
      <c r="AD60" s="231">
        <f t="array" ref="AD60">X60/$S60</f>
        <v>1.23018544586572E-2</v>
      </c>
      <c r="AF60" s="225">
        <v>16339</v>
      </c>
      <c r="AG60" s="225">
        <v>10669</v>
      </c>
      <c r="AH60" s="226">
        <f t="shared" si="23"/>
        <v>0.65297753840504313</v>
      </c>
      <c r="AJ60" s="225">
        <v>16281</v>
      </c>
      <c r="AK60" s="225">
        <v>9100</v>
      </c>
      <c r="AL60" s="226">
        <f t="shared" si="24"/>
        <v>0.5589337264295805</v>
      </c>
      <c r="AN60" s="225">
        <v>52441</v>
      </c>
      <c r="AO60" s="225">
        <v>7222</v>
      </c>
      <c r="AP60" s="226">
        <f t="shared" si="25"/>
        <v>0.13771667206956389</v>
      </c>
    </row>
    <row r="61" spans="1:42" x14ac:dyDescent="0.2">
      <c r="A61" t="s">
        <v>187</v>
      </c>
      <c r="B61" t="s">
        <v>232</v>
      </c>
      <c r="C61" s="69">
        <v>242652</v>
      </c>
      <c r="E61" s="69">
        <v>22959</v>
      </c>
      <c r="F61" s="145">
        <f t="shared" si="21"/>
        <v>9.4616982345086795E-2</v>
      </c>
      <c r="G61" s="87"/>
      <c r="H61" s="69">
        <v>22959</v>
      </c>
      <c r="I61" s="227">
        <v>448</v>
      </c>
      <c r="J61" s="227">
        <v>1399</v>
      </c>
      <c r="K61" s="228">
        <v>6202</v>
      </c>
      <c r="L61" s="228">
        <v>14910</v>
      </c>
      <c r="M61" s="191"/>
      <c r="N61" s="224">
        <f t="shared" si="22"/>
        <v>1.9513044993248834E-2</v>
      </c>
      <c r="O61" s="224">
        <f t="shared" si="22"/>
        <v>6.0934709699899822E-2</v>
      </c>
      <c r="P61" s="145">
        <f t="shared" si="22"/>
        <v>0.27013371662528857</v>
      </c>
      <c r="Q61" s="145">
        <f t="shared" si="22"/>
        <v>0.6494185286815628</v>
      </c>
      <c r="S61" s="225">
        <v>22959</v>
      </c>
      <c r="T61" s="225">
        <v>3175</v>
      </c>
      <c r="U61" s="225">
        <v>10007</v>
      </c>
      <c r="V61" s="225">
        <v>1070</v>
      </c>
      <c r="W61" s="225">
        <v>8018</v>
      </c>
      <c r="X61" s="225">
        <v>689</v>
      </c>
      <c r="Z61" s="145">
        <f t="array" ref="Z61">T61/$S61</f>
        <v>0.13828999520885055</v>
      </c>
      <c r="AA61" s="145">
        <f t="array" ref="AA61">U61/$S61</f>
        <v>0.4358639313558953</v>
      </c>
      <c r="AB61" s="145">
        <f t="array" ref="AB61">V61/$S61</f>
        <v>4.6604817282982706E-2</v>
      </c>
      <c r="AC61" s="145">
        <f t="array" ref="AC61">W61/$S61</f>
        <v>0.34923123829435082</v>
      </c>
      <c r="AD61" s="231">
        <f t="array" ref="AD61">X61/$S61</f>
        <v>3.0010017857920641E-2</v>
      </c>
      <c r="AF61" s="225">
        <v>22959</v>
      </c>
      <c r="AG61" s="225">
        <v>12537</v>
      </c>
      <c r="AH61" s="226">
        <f t="shared" si="23"/>
        <v>0.54606036848294781</v>
      </c>
      <c r="AJ61" s="225">
        <v>22959</v>
      </c>
      <c r="AK61" s="225">
        <v>10143</v>
      </c>
      <c r="AL61" s="226">
        <f t="shared" si="24"/>
        <v>0.4417875343002744</v>
      </c>
      <c r="AN61" s="225">
        <v>86782</v>
      </c>
      <c r="AO61" s="225">
        <v>10285</v>
      </c>
      <c r="AP61" s="226">
        <f t="shared" si="25"/>
        <v>0.11851536032817865</v>
      </c>
    </row>
    <row r="62" spans="1:42" x14ac:dyDescent="0.2">
      <c r="A62" t="s">
        <v>187</v>
      </c>
      <c r="B62" t="s">
        <v>233</v>
      </c>
      <c r="C62" s="69">
        <v>118214</v>
      </c>
      <c r="E62" s="69">
        <v>10568</v>
      </c>
      <c r="F62" s="145">
        <f t="shared" si="21"/>
        <v>8.9397194917691644E-2</v>
      </c>
      <c r="G62" s="87"/>
      <c r="H62" s="69">
        <v>10568</v>
      </c>
      <c r="I62" s="227">
        <v>263</v>
      </c>
      <c r="J62" s="227">
        <v>867</v>
      </c>
      <c r="K62" s="228">
        <v>3021</v>
      </c>
      <c r="L62" s="228">
        <v>6417</v>
      </c>
      <c r="M62" s="191"/>
      <c r="N62" s="224">
        <f t="shared" si="22"/>
        <v>2.488644965934898E-2</v>
      </c>
      <c r="O62" s="224">
        <f t="shared" si="22"/>
        <v>8.2040121120363366E-2</v>
      </c>
      <c r="P62" s="145">
        <f t="shared" si="22"/>
        <v>0.28586298258894777</v>
      </c>
      <c r="Q62" s="145">
        <f t="shared" si="22"/>
        <v>0.60721044663133994</v>
      </c>
      <c r="S62" s="225">
        <v>10568</v>
      </c>
      <c r="T62" s="225">
        <v>1228</v>
      </c>
      <c r="U62" s="225">
        <v>6203</v>
      </c>
      <c r="V62" s="225">
        <v>359</v>
      </c>
      <c r="W62" s="225">
        <v>2659</v>
      </c>
      <c r="X62" s="225">
        <v>119</v>
      </c>
      <c r="Z62" s="145">
        <f t="array" ref="Z62">T62/$S62</f>
        <v>0.1161998485995458</v>
      </c>
      <c r="AA62" s="145">
        <f t="array" ref="AA62">U62/$S62</f>
        <v>0.58696063588190761</v>
      </c>
      <c r="AB62" s="145">
        <f t="array" ref="AB62">V62/$S62</f>
        <v>3.3970476911430736E-2</v>
      </c>
      <c r="AC62" s="145">
        <f t="array" ref="AC62">W62/$S62</f>
        <v>0.2516086298258895</v>
      </c>
      <c r="AD62" s="231">
        <f t="array" ref="AD62">X62/$S62</f>
        <v>1.1260408781226344E-2</v>
      </c>
      <c r="AF62" s="225">
        <v>10568</v>
      </c>
      <c r="AG62" s="225">
        <v>4130</v>
      </c>
      <c r="AH62" s="226">
        <f t="shared" si="23"/>
        <v>0.3908024224072672</v>
      </c>
      <c r="AJ62" s="225">
        <v>10527</v>
      </c>
      <c r="AK62" s="225">
        <v>3042</v>
      </c>
      <c r="AL62" s="226">
        <f t="shared" si="24"/>
        <v>0.28897121687090338</v>
      </c>
      <c r="AN62" s="225">
        <v>43388</v>
      </c>
      <c r="AO62" s="225">
        <v>4743</v>
      </c>
      <c r="AP62" s="226">
        <f t="shared" si="25"/>
        <v>0.10931593989121416</v>
      </c>
    </row>
    <row r="63" spans="1:42" x14ac:dyDescent="0.2">
      <c r="A63" t="s">
        <v>187</v>
      </c>
      <c r="B63" t="s">
        <v>234</v>
      </c>
      <c r="C63" s="69">
        <v>202589</v>
      </c>
      <c r="E63" s="69">
        <v>20998</v>
      </c>
      <c r="F63" s="145">
        <f t="shared" si="21"/>
        <v>0.10364827310466017</v>
      </c>
      <c r="G63" s="87"/>
      <c r="H63" s="69">
        <v>20998</v>
      </c>
      <c r="I63" s="227">
        <v>1023</v>
      </c>
      <c r="J63" s="227">
        <v>2048</v>
      </c>
      <c r="K63" s="228">
        <v>6849</v>
      </c>
      <c r="L63" s="228">
        <v>11078</v>
      </c>
      <c r="M63" s="191"/>
      <c r="N63" s="224">
        <f t="shared" si="22"/>
        <v>4.8718925611963046E-2</v>
      </c>
      <c r="O63" s="224">
        <f t="shared" si="22"/>
        <v>9.7533098390322884E-2</v>
      </c>
      <c r="P63" s="145">
        <f t="shared" si="22"/>
        <v>0.32617392132584055</v>
      </c>
      <c r="Q63" s="145">
        <f t="shared" si="22"/>
        <v>0.52757405467187346</v>
      </c>
      <c r="S63" s="225">
        <v>20998</v>
      </c>
      <c r="T63" s="225">
        <v>2706</v>
      </c>
      <c r="U63" s="225">
        <v>4534</v>
      </c>
      <c r="V63" s="225">
        <v>10447</v>
      </c>
      <c r="W63" s="225">
        <v>2526</v>
      </c>
      <c r="X63" s="225">
        <v>785</v>
      </c>
      <c r="Z63" s="145">
        <f t="array" ref="Z63">T63/$S63</f>
        <v>0.12886941613486999</v>
      </c>
      <c r="AA63" s="145">
        <f t="array" ref="AA63">U63/$S63</f>
        <v>0.21592532622154492</v>
      </c>
      <c r="AB63" s="145">
        <f t="array" ref="AB63">V63/$S63</f>
        <v>0.49752357367368322</v>
      </c>
      <c r="AC63" s="145">
        <f t="array" ref="AC63">W63/$S63</f>
        <v>0.12029717115915801</v>
      </c>
      <c r="AD63" s="231">
        <f t="array" ref="AD63">X63/$S63</f>
        <v>3.7384512810743883E-2</v>
      </c>
      <c r="AF63" s="225">
        <v>20998</v>
      </c>
      <c r="AG63" s="225">
        <v>8800</v>
      </c>
      <c r="AH63" s="226">
        <f t="shared" si="23"/>
        <v>0.41908753214591865</v>
      </c>
      <c r="AJ63" s="225">
        <v>20963</v>
      </c>
      <c r="AK63" s="225">
        <v>3165</v>
      </c>
      <c r="AL63" s="226">
        <f t="shared" si="24"/>
        <v>0.15098029862138052</v>
      </c>
      <c r="AN63" s="225">
        <v>61092</v>
      </c>
      <c r="AO63" s="225">
        <v>8010</v>
      </c>
      <c r="AP63" s="226">
        <f t="shared" si="25"/>
        <v>0.13111373011196228</v>
      </c>
    </row>
    <row r="64" spans="1:42" x14ac:dyDescent="0.2">
      <c r="A64" t="s">
        <v>187</v>
      </c>
      <c r="B64" t="s">
        <v>235</v>
      </c>
      <c r="C64" s="69">
        <v>164309</v>
      </c>
      <c r="E64" s="69">
        <v>16547</v>
      </c>
      <c r="F64" s="145">
        <f t="shared" si="21"/>
        <v>0.10070659549994218</v>
      </c>
      <c r="G64" s="87"/>
      <c r="H64" s="69">
        <v>16547</v>
      </c>
      <c r="I64" s="227">
        <v>968</v>
      </c>
      <c r="J64" s="227">
        <v>1686</v>
      </c>
      <c r="K64" s="228">
        <v>5395</v>
      </c>
      <c r="L64" s="228">
        <v>8498</v>
      </c>
      <c r="M64" s="191"/>
      <c r="N64" s="224">
        <f t="shared" si="22"/>
        <v>5.8500030216957759E-2</v>
      </c>
      <c r="O64" s="224">
        <f t="shared" si="22"/>
        <v>0.10189158155556899</v>
      </c>
      <c r="P64" s="145">
        <f t="shared" si="22"/>
        <v>0.32604097419471806</v>
      </c>
      <c r="Q64" s="145">
        <f t="shared" si="22"/>
        <v>0.51356741403275519</v>
      </c>
      <c r="S64" s="225">
        <v>16547</v>
      </c>
      <c r="T64" s="225">
        <v>3733</v>
      </c>
      <c r="U64" s="225">
        <v>6015</v>
      </c>
      <c r="V64" s="225">
        <v>2289</v>
      </c>
      <c r="W64" s="225">
        <v>3934</v>
      </c>
      <c r="X64" s="225">
        <v>576</v>
      </c>
      <c r="Z64" s="145">
        <f t="array" ref="Z64">T64/$S64</f>
        <v>0.22559980661147036</v>
      </c>
      <c r="AA64" s="145">
        <f t="array" ref="AA64">U64/$S64</f>
        <v>0.36351000181301746</v>
      </c>
      <c r="AB64" s="145">
        <f t="array" ref="AB64">V64/$S64</f>
        <v>0.1383332326101408</v>
      </c>
      <c r="AC64" s="145">
        <f t="array" ref="AC64">W64/$S64</f>
        <v>0.23774702362966096</v>
      </c>
      <c r="AD64" s="231">
        <f t="array" ref="AD64">X64/$S64</f>
        <v>3.4809935335710404E-2</v>
      </c>
      <c r="AF64" s="225">
        <v>16547</v>
      </c>
      <c r="AG64" s="225">
        <v>7739</v>
      </c>
      <c r="AH64" s="226">
        <f t="shared" si="23"/>
        <v>0.46769807215809511</v>
      </c>
      <c r="AJ64" s="225">
        <v>16501</v>
      </c>
      <c r="AK64" s="225">
        <v>4919</v>
      </c>
      <c r="AL64" s="226">
        <f t="shared" si="24"/>
        <v>0.2981031452639234</v>
      </c>
      <c r="AN64" s="225">
        <v>55492</v>
      </c>
      <c r="AO64" s="225">
        <v>7221</v>
      </c>
      <c r="AP64" s="226">
        <f t="shared" si="25"/>
        <v>0.13012686513371297</v>
      </c>
    </row>
    <row r="65" spans="1:42" x14ac:dyDescent="0.2">
      <c r="A65" t="s">
        <v>187</v>
      </c>
      <c r="B65" t="s">
        <v>236</v>
      </c>
      <c r="C65" s="69">
        <v>139649</v>
      </c>
      <c r="E65" s="69">
        <v>14441</v>
      </c>
      <c r="F65" s="145">
        <f t="shared" si="21"/>
        <v>0.10340926179206439</v>
      </c>
      <c r="G65" s="87"/>
      <c r="H65" s="69">
        <v>14441</v>
      </c>
      <c r="I65" s="227">
        <v>1032</v>
      </c>
      <c r="J65" s="227">
        <v>901</v>
      </c>
      <c r="K65" s="228">
        <v>5088</v>
      </c>
      <c r="L65" s="228">
        <v>7420</v>
      </c>
      <c r="M65" s="191"/>
      <c r="N65" s="224">
        <f t="shared" si="22"/>
        <v>7.1463195069593519E-2</v>
      </c>
      <c r="O65" s="224">
        <f t="shared" si="22"/>
        <v>6.2391801121805972E-2</v>
      </c>
      <c r="P65" s="145">
        <f t="shared" si="22"/>
        <v>0.35233017104078662</v>
      </c>
      <c r="Q65" s="145">
        <f t="shared" si="22"/>
        <v>0.51381483276781381</v>
      </c>
      <c r="S65" s="225">
        <v>14441</v>
      </c>
      <c r="T65" s="225">
        <v>7203</v>
      </c>
      <c r="U65" s="225">
        <v>1610</v>
      </c>
      <c r="V65" s="225">
        <v>1771</v>
      </c>
      <c r="W65" s="225">
        <v>3566</v>
      </c>
      <c r="X65" s="225">
        <v>291</v>
      </c>
      <c r="Z65" s="145">
        <f t="array" ref="Z65">T65/$S65</f>
        <v>0.49878817256422686</v>
      </c>
      <c r="AA65" s="145">
        <f t="array" ref="AA65">U65/$S65</f>
        <v>0.11148812409112942</v>
      </c>
      <c r="AB65" s="145">
        <f t="array" ref="AB65">V65/$S65</f>
        <v>0.12263693650024236</v>
      </c>
      <c r="AC65" s="231">
        <f t="array" ref="AC65">W65/$S65</f>
        <v>0.24693580776954505</v>
      </c>
      <c r="AD65" s="231">
        <f t="array" ref="AD65">X65/$S65</f>
        <v>2.0150959074856312E-2</v>
      </c>
      <c r="AF65" s="225">
        <v>14441</v>
      </c>
      <c r="AG65" s="225">
        <v>9551</v>
      </c>
      <c r="AH65" s="226">
        <f t="shared" si="23"/>
        <v>0.66138079080396095</v>
      </c>
      <c r="AJ65" s="225">
        <v>14395</v>
      </c>
      <c r="AK65" s="225">
        <v>7761</v>
      </c>
      <c r="AL65" s="226">
        <f t="shared" si="24"/>
        <v>0.53914553664466824</v>
      </c>
      <c r="AN65" s="225">
        <v>42764</v>
      </c>
      <c r="AO65" s="225">
        <v>7049</v>
      </c>
      <c r="AP65" s="226">
        <f t="shared" si="25"/>
        <v>0.16483490786642971</v>
      </c>
    </row>
    <row r="66" spans="1:42" x14ac:dyDescent="0.2">
      <c r="A66" t="s">
        <v>187</v>
      </c>
      <c r="B66" t="s">
        <v>237</v>
      </c>
      <c r="C66" s="69">
        <v>115883</v>
      </c>
      <c r="E66" s="69">
        <v>12386</v>
      </c>
      <c r="F66" s="145">
        <f t="shared" si="21"/>
        <v>0.10688366714703623</v>
      </c>
      <c r="G66" s="87"/>
      <c r="H66" s="69">
        <v>12386</v>
      </c>
      <c r="I66" s="227">
        <v>313</v>
      </c>
      <c r="J66" s="227">
        <v>775</v>
      </c>
      <c r="K66" s="228">
        <v>3476</v>
      </c>
      <c r="L66" s="228">
        <v>7822</v>
      </c>
      <c r="M66" s="191"/>
      <c r="N66" s="224">
        <f t="shared" si="22"/>
        <v>2.5270466655901824E-2</v>
      </c>
      <c r="O66" s="224">
        <f t="shared" si="22"/>
        <v>6.2570644275795256E-2</v>
      </c>
      <c r="P66" s="145">
        <f t="shared" si="22"/>
        <v>0.28063943161634103</v>
      </c>
      <c r="Q66" s="145">
        <f t="shared" si="22"/>
        <v>0.63151945745196192</v>
      </c>
      <c r="S66" s="225">
        <v>12386</v>
      </c>
      <c r="T66" s="225">
        <v>1485</v>
      </c>
      <c r="U66" s="225">
        <v>8226</v>
      </c>
      <c r="V66" s="225">
        <v>215</v>
      </c>
      <c r="W66" s="225">
        <v>2272</v>
      </c>
      <c r="X66" s="225">
        <v>188</v>
      </c>
      <c r="Z66" s="145">
        <f t="array" ref="Z66">T66/$S66</f>
        <v>0.11989342806394317</v>
      </c>
      <c r="AA66" s="145">
        <f t="array" ref="AA66">U66/$S66</f>
        <v>0.66413692879056996</v>
      </c>
      <c r="AB66" s="145">
        <f t="array" ref="AB66">V66/$S66</f>
        <v>1.735830776683352E-2</v>
      </c>
      <c r="AC66" s="231">
        <f t="array" ref="AC66">W66/$S66</f>
        <v>0.1834329081220733</v>
      </c>
      <c r="AD66" s="231">
        <f t="array" ref="AD66">X66/$S66</f>
        <v>1.517842725658001E-2</v>
      </c>
      <c r="AF66" s="225">
        <v>12386</v>
      </c>
      <c r="AG66" s="225">
        <v>7350</v>
      </c>
      <c r="AH66" s="226">
        <f t="shared" si="23"/>
        <v>0.59341191668012272</v>
      </c>
      <c r="AJ66" s="225">
        <v>12386</v>
      </c>
      <c r="AK66" s="225">
        <v>5141</v>
      </c>
      <c r="AL66" s="226">
        <f t="shared" si="24"/>
        <v>0.4150653964153076</v>
      </c>
      <c r="AN66" s="225">
        <v>51831</v>
      </c>
      <c r="AO66" s="225">
        <v>7189</v>
      </c>
      <c r="AP66" s="226">
        <f t="shared" si="25"/>
        <v>0.13870077752696264</v>
      </c>
    </row>
    <row r="67" spans="1:42" x14ac:dyDescent="0.2">
      <c r="A67" t="s">
        <v>187</v>
      </c>
      <c r="B67" t="s">
        <v>238</v>
      </c>
      <c r="C67" s="69">
        <v>135234</v>
      </c>
      <c r="E67" s="69">
        <v>7323</v>
      </c>
      <c r="F67" s="145">
        <f t="shared" si="21"/>
        <v>5.4150583433160301E-2</v>
      </c>
      <c r="G67" s="87"/>
      <c r="H67" s="69">
        <v>7323</v>
      </c>
      <c r="I67" s="227">
        <v>349</v>
      </c>
      <c r="J67" s="227">
        <v>761</v>
      </c>
      <c r="K67" s="227">
        <v>2394</v>
      </c>
      <c r="L67" s="228">
        <v>3819</v>
      </c>
      <c r="M67" s="191"/>
      <c r="N67" s="224">
        <f t="shared" si="22"/>
        <v>4.7658063635122219E-2</v>
      </c>
      <c r="O67" s="224">
        <f t="shared" si="22"/>
        <v>0.10391915881469344</v>
      </c>
      <c r="P67" s="224">
        <f t="shared" si="22"/>
        <v>0.32691519868906188</v>
      </c>
      <c r="Q67" s="145">
        <f t="shared" si="22"/>
        <v>0.52150757886112253</v>
      </c>
      <c r="S67" s="225">
        <v>7323</v>
      </c>
      <c r="T67" s="225">
        <v>1706</v>
      </c>
      <c r="U67" s="225">
        <v>3013</v>
      </c>
      <c r="V67" s="225">
        <v>161</v>
      </c>
      <c r="W67" s="225">
        <v>2322</v>
      </c>
      <c r="X67" s="225">
        <v>121</v>
      </c>
      <c r="Z67" s="145">
        <f t="array" ref="Z67">T67/$S67</f>
        <v>0.23296463198142839</v>
      </c>
      <c r="AA67" s="145">
        <f t="array" ref="AA67">U67/$S67</f>
        <v>0.41144339751467979</v>
      </c>
      <c r="AB67" s="145">
        <f t="array" ref="AB67">V67/$S67</f>
        <v>2.1985525058036325E-2</v>
      </c>
      <c r="AC67" s="231">
        <f t="array" ref="AC67">W67/$S67</f>
        <v>0.31708316263826303</v>
      </c>
      <c r="AD67" s="231">
        <f t="array" ref="AD67">X67/$S67</f>
        <v>1.6523282807592517E-2</v>
      </c>
      <c r="AF67" s="225">
        <v>7323</v>
      </c>
      <c r="AG67" s="225">
        <v>4364</v>
      </c>
      <c r="AH67" s="226">
        <f t="shared" si="23"/>
        <v>0.59593062952341935</v>
      </c>
      <c r="AJ67" s="225">
        <v>7323</v>
      </c>
      <c r="AK67" s="225">
        <v>3148</v>
      </c>
      <c r="AL67" s="226">
        <f t="shared" si="24"/>
        <v>0.42987846510992761</v>
      </c>
      <c r="AN67" s="225">
        <v>53751</v>
      </c>
      <c r="AO67" s="225">
        <v>3383</v>
      </c>
      <c r="AP67" s="226">
        <f t="shared" si="25"/>
        <v>6.2938363937415115E-2</v>
      </c>
    </row>
    <row r="68" spans="1:42" x14ac:dyDescent="0.2">
      <c r="A68" t="s">
        <v>187</v>
      </c>
      <c r="B68" t="s">
        <v>239</v>
      </c>
      <c r="C68" s="69">
        <v>186639</v>
      </c>
      <c r="E68" s="69">
        <v>13798</v>
      </c>
      <c r="F68" s="145">
        <f t="shared" si="21"/>
        <v>7.3928814449284452E-2</v>
      </c>
      <c r="G68" s="87"/>
      <c r="H68" s="69">
        <v>13798</v>
      </c>
      <c r="I68" s="227">
        <v>698</v>
      </c>
      <c r="J68" s="227">
        <v>1422</v>
      </c>
      <c r="K68" s="228">
        <v>4902</v>
      </c>
      <c r="L68" s="228">
        <v>6776</v>
      </c>
      <c r="M68" s="191"/>
      <c r="N68" s="224">
        <f t="shared" si="22"/>
        <v>5.0587041600231919E-2</v>
      </c>
      <c r="O68" s="224">
        <f t="shared" si="22"/>
        <v>0.10305841426293666</v>
      </c>
      <c r="P68" s="145">
        <f t="shared" si="22"/>
        <v>0.35526887954776054</v>
      </c>
      <c r="Q68" s="145">
        <f t="shared" si="22"/>
        <v>0.49108566458907088</v>
      </c>
      <c r="S68" s="225">
        <v>13798</v>
      </c>
      <c r="T68" s="225">
        <v>3499</v>
      </c>
      <c r="U68" s="225">
        <v>9111</v>
      </c>
      <c r="V68" s="225">
        <v>190</v>
      </c>
      <c r="W68" s="225">
        <v>753</v>
      </c>
      <c r="X68" s="225">
        <v>245</v>
      </c>
      <c r="Z68" s="145">
        <f t="array" ref="Z68">T68/$S68</f>
        <v>0.25358747644586171</v>
      </c>
      <c r="AA68" s="145">
        <f t="array" ref="AA68">U68/$S68</f>
        <v>0.66031308885345708</v>
      </c>
      <c r="AB68" s="145">
        <f t="array" ref="AB68">V68/$S68</f>
        <v>1.3770111610378315E-2</v>
      </c>
      <c r="AC68" s="231">
        <f t="array" ref="AC68">W68/$S68</f>
        <v>5.4573126540078273E-2</v>
      </c>
      <c r="AD68" s="231">
        <f t="array" ref="AD68">X68/$S68</f>
        <v>1.775619655022467E-2</v>
      </c>
      <c r="AF68" s="225">
        <v>13798</v>
      </c>
      <c r="AG68" s="225">
        <v>5321</v>
      </c>
      <c r="AH68" s="226">
        <f t="shared" si="23"/>
        <v>0.38563559936222641</v>
      </c>
      <c r="AJ68" s="225">
        <v>13798</v>
      </c>
      <c r="AK68" s="225">
        <v>3990</v>
      </c>
      <c r="AL68" s="226">
        <f t="shared" si="24"/>
        <v>0.28917234381794465</v>
      </c>
      <c r="AN68" s="225">
        <v>62374</v>
      </c>
      <c r="AO68" s="225">
        <v>6272</v>
      </c>
      <c r="AP68" s="226">
        <f t="shared" si="25"/>
        <v>0.10055471831211722</v>
      </c>
    </row>
    <row r="69" spans="1:42" x14ac:dyDescent="0.2">
      <c r="A69" t="s">
        <v>187</v>
      </c>
      <c r="B69" t="s">
        <v>240</v>
      </c>
      <c r="C69" s="69">
        <v>148122</v>
      </c>
      <c r="E69" s="69">
        <v>14244</v>
      </c>
      <c r="F69" s="145">
        <f t="shared" si="21"/>
        <v>9.6163972941224127E-2</v>
      </c>
      <c r="G69" s="87"/>
      <c r="H69" s="69">
        <v>14244</v>
      </c>
      <c r="I69" s="227">
        <v>965</v>
      </c>
      <c r="J69" s="227">
        <v>1212</v>
      </c>
      <c r="K69" s="228">
        <v>5376</v>
      </c>
      <c r="L69" s="228">
        <v>6691</v>
      </c>
      <c r="M69" s="191"/>
      <c r="N69" s="224">
        <f t="shared" si="22"/>
        <v>6.7747823645043531E-2</v>
      </c>
      <c r="O69" s="224">
        <f t="shared" si="22"/>
        <v>8.5088458298230835E-2</v>
      </c>
      <c r="P69" s="145">
        <f t="shared" si="22"/>
        <v>0.37742207245155857</v>
      </c>
      <c r="Q69" s="145">
        <f t="shared" si="22"/>
        <v>0.46974164560516707</v>
      </c>
      <c r="S69" s="225">
        <v>14244</v>
      </c>
      <c r="T69" s="225">
        <v>4742</v>
      </c>
      <c r="U69" s="225">
        <v>4390</v>
      </c>
      <c r="V69" s="225">
        <v>792</v>
      </c>
      <c r="W69" s="225">
        <v>3187</v>
      </c>
      <c r="X69" s="225">
        <v>1133</v>
      </c>
      <c r="Z69" s="145">
        <f t="array" ref="Z69">T69/$S69</f>
        <v>0.33291210334175791</v>
      </c>
      <c r="AA69" s="145">
        <f t="array" ref="AA69">U69/$S69</f>
        <v>0.30819994383600113</v>
      </c>
      <c r="AB69" s="145">
        <f t="array" ref="AB69">V69/$S69</f>
        <v>5.560235888795282E-2</v>
      </c>
      <c r="AC69" s="145">
        <f t="array" ref="AC69">W69/$S69</f>
        <v>0.2237433305251334</v>
      </c>
      <c r="AD69" s="231">
        <f t="array" ref="AD69">X69/$S69</f>
        <v>7.9542263409154726E-2</v>
      </c>
      <c r="AF69" s="225">
        <v>14244</v>
      </c>
      <c r="AG69" s="225">
        <v>7698</v>
      </c>
      <c r="AH69" s="226">
        <f t="shared" si="23"/>
        <v>0.54043807919123843</v>
      </c>
      <c r="AJ69" s="225">
        <v>14182</v>
      </c>
      <c r="AK69" s="225">
        <v>4916</v>
      </c>
      <c r="AL69" s="226">
        <f t="shared" si="24"/>
        <v>0.34663658158228738</v>
      </c>
      <c r="AN69" s="225">
        <v>43844</v>
      </c>
      <c r="AO69" s="225">
        <v>5827</v>
      </c>
      <c r="AP69" s="226">
        <f t="shared" si="25"/>
        <v>0.13290301979746375</v>
      </c>
    </row>
    <row r="70" spans="1:42" x14ac:dyDescent="0.2">
      <c r="A70" t="s">
        <v>187</v>
      </c>
      <c r="B70" t="s">
        <v>241</v>
      </c>
      <c r="C70" s="69">
        <v>237161</v>
      </c>
      <c r="E70" s="69">
        <v>26316</v>
      </c>
      <c r="F70" s="145">
        <f t="shared" si="21"/>
        <v>0.11096259503038021</v>
      </c>
      <c r="G70" s="87"/>
      <c r="H70" s="69">
        <v>26316</v>
      </c>
      <c r="I70" s="227">
        <v>1213</v>
      </c>
      <c r="J70" s="227">
        <v>2181</v>
      </c>
      <c r="K70" s="228">
        <v>10220</v>
      </c>
      <c r="L70" s="228">
        <v>12702</v>
      </c>
      <c r="M70" s="191"/>
      <c r="N70" s="224">
        <f t="shared" si="22"/>
        <v>4.6093631250949993E-2</v>
      </c>
      <c r="O70" s="224">
        <f t="shared" si="22"/>
        <v>8.2877336981304145E-2</v>
      </c>
      <c r="P70" s="145">
        <f t="shared" si="22"/>
        <v>0.38835689314485483</v>
      </c>
      <c r="Q70" s="145">
        <f t="shared" si="22"/>
        <v>0.48267213862289099</v>
      </c>
      <c r="S70" s="225">
        <v>26316</v>
      </c>
      <c r="T70" s="225">
        <v>3495</v>
      </c>
      <c r="U70" s="225">
        <v>1068</v>
      </c>
      <c r="V70" s="225">
        <v>17110</v>
      </c>
      <c r="W70" s="225">
        <v>3172</v>
      </c>
      <c r="X70" s="225">
        <v>1471</v>
      </c>
      <c r="Z70" s="145">
        <f t="array" ref="Z70">T70/$S70</f>
        <v>0.13280893752849976</v>
      </c>
      <c r="AA70" s="145">
        <f t="array" ref="AA70">U70/$S70</f>
        <v>4.0583675330597355E-2</v>
      </c>
      <c r="AB70" s="145">
        <f t="array" ref="AB70">V70/$S70</f>
        <v>0.6501747986016112</v>
      </c>
      <c r="AC70" s="145">
        <f t="array" ref="AC70">W70/$S70</f>
        <v>0.12053503571971425</v>
      </c>
      <c r="AD70" s="231">
        <f t="array" ref="AD70">X70/$S70</f>
        <v>5.5897552819577444E-2</v>
      </c>
      <c r="AF70" s="225">
        <v>26316</v>
      </c>
      <c r="AG70" s="225">
        <v>10950</v>
      </c>
      <c r="AH70" s="226">
        <f t="shared" si="23"/>
        <v>0.41609667122663019</v>
      </c>
      <c r="AJ70" s="225">
        <v>26194</v>
      </c>
      <c r="AK70" s="225">
        <v>3799</v>
      </c>
      <c r="AL70" s="226">
        <f t="shared" si="24"/>
        <v>0.14503321371306407</v>
      </c>
      <c r="AN70" s="225">
        <v>72300</v>
      </c>
      <c r="AO70" s="225">
        <v>12370</v>
      </c>
      <c r="AP70" s="226">
        <f t="shared" si="25"/>
        <v>0.1710926694329184</v>
      </c>
    </row>
    <row r="71" spans="1:42" x14ac:dyDescent="0.2">
      <c r="A71" t="s">
        <v>187</v>
      </c>
      <c r="B71" t="s">
        <v>242</v>
      </c>
      <c r="C71" s="69">
        <v>132924</v>
      </c>
      <c r="E71" s="69">
        <v>16240</v>
      </c>
      <c r="F71" s="145">
        <f t="shared" si="21"/>
        <v>0.12217507748788782</v>
      </c>
      <c r="G71" s="87"/>
      <c r="H71" s="69">
        <v>16240</v>
      </c>
      <c r="I71" s="227">
        <v>1386</v>
      </c>
      <c r="J71" s="227">
        <v>1702</v>
      </c>
      <c r="K71" s="228">
        <v>6469</v>
      </c>
      <c r="L71" s="228">
        <v>6683</v>
      </c>
      <c r="M71" s="191"/>
      <c r="N71" s="224">
        <f t="shared" si="22"/>
        <v>8.5344827586206901E-2</v>
      </c>
      <c r="O71" s="224">
        <f t="shared" si="22"/>
        <v>0.10480295566502464</v>
      </c>
      <c r="P71" s="145">
        <f t="shared" si="22"/>
        <v>0.39833743842364533</v>
      </c>
      <c r="Q71" s="145">
        <f t="shared" si="22"/>
        <v>0.41151477832512318</v>
      </c>
      <c r="S71" s="225">
        <v>16240</v>
      </c>
      <c r="T71" s="225">
        <v>3863</v>
      </c>
      <c r="U71" s="225">
        <v>5242</v>
      </c>
      <c r="V71" s="225">
        <v>2391</v>
      </c>
      <c r="W71" s="225">
        <v>3549</v>
      </c>
      <c r="X71" s="225">
        <v>1195</v>
      </c>
      <c r="Z71" s="145">
        <f t="array" ref="Z71">T71/$S71</f>
        <v>0.23786945812807883</v>
      </c>
      <c r="AA71" s="145">
        <f t="array" ref="AA71">U71/$S71</f>
        <v>0.32278325123152707</v>
      </c>
      <c r="AB71" s="145">
        <f t="array" ref="AB71">V71/$S71</f>
        <v>0.14722906403940886</v>
      </c>
      <c r="AC71" s="145">
        <f t="array" ref="AC71">W71/$S71</f>
        <v>0.2185344827586207</v>
      </c>
      <c r="AD71" s="231">
        <f t="array" ref="AD71">X71/$S71</f>
        <v>7.3583743842364532E-2</v>
      </c>
      <c r="AF71" s="225">
        <v>16240</v>
      </c>
      <c r="AG71" s="225">
        <v>7022</v>
      </c>
      <c r="AH71" s="226">
        <f t="shared" si="23"/>
        <v>0.43238916256157633</v>
      </c>
      <c r="AJ71" s="225">
        <v>15971</v>
      </c>
      <c r="AK71" s="225">
        <v>2707</v>
      </c>
      <c r="AL71" s="226">
        <f t="shared" si="24"/>
        <v>0.16949470916035314</v>
      </c>
      <c r="AN71" s="225">
        <v>39105</v>
      </c>
      <c r="AO71" s="225">
        <v>5993</v>
      </c>
      <c r="AP71" s="226">
        <f t="shared" si="25"/>
        <v>0.15325405958317351</v>
      </c>
    </row>
    <row r="72" spans="1:42" x14ac:dyDescent="0.2">
      <c r="A72" t="s">
        <v>187</v>
      </c>
      <c r="B72" t="s">
        <v>243</v>
      </c>
      <c r="C72" s="69">
        <v>128478</v>
      </c>
      <c r="E72" s="69">
        <v>21730</v>
      </c>
      <c r="F72" s="145">
        <f t="shared" si="21"/>
        <v>0.16913401516212892</v>
      </c>
      <c r="G72" s="87"/>
      <c r="H72" s="69">
        <v>21730</v>
      </c>
      <c r="I72" s="227">
        <v>2377</v>
      </c>
      <c r="J72" s="227">
        <v>2007</v>
      </c>
      <c r="K72" s="228">
        <v>8185</v>
      </c>
      <c r="L72" s="228">
        <v>9161</v>
      </c>
      <c r="M72" s="191"/>
      <c r="N72" s="224">
        <f t="shared" si="22"/>
        <v>0.10938794293603313</v>
      </c>
      <c r="O72" s="224">
        <f t="shared" si="22"/>
        <v>9.2360791532443628E-2</v>
      </c>
      <c r="P72" s="145">
        <f t="shared" si="22"/>
        <v>0.37666820064427059</v>
      </c>
      <c r="Q72" s="145">
        <f t="shared" si="22"/>
        <v>0.42158306488725267</v>
      </c>
      <c r="S72" s="225">
        <v>21730</v>
      </c>
      <c r="T72" s="225">
        <v>4622</v>
      </c>
      <c r="U72" s="225">
        <v>7440</v>
      </c>
      <c r="V72" s="225">
        <v>8187</v>
      </c>
      <c r="W72" s="225">
        <v>996</v>
      </c>
      <c r="X72" s="225">
        <v>485</v>
      </c>
      <c r="Z72" s="145">
        <f t="array" ref="Z72">T72/$S72</f>
        <v>0.2127013345605154</v>
      </c>
      <c r="AA72" s="145">
        <f t="array" ref="AA72">U72/$S72</f>
        <v>0.34238380119650252</v>
      </c>
      <c r="AB72" s="145">
        <f t="array" ref="AB72">V72/$S72</f>
        <v>0.37676023930050623</v>
      </c>
      <c r="AC72" s="231">
        <f t="array" ref="AC72">W72/$S72</f>
        <v>4.5835250805338242E-2</v>
      </c>
      <c r="AD72" s="231">
        <f t="array" ref="AD72">X72/$S72</f>
        <v>2.2319374137137599E-2</v>
      </c>
      <c r="AF72" s="225">
        <v>21730</v>
      </c>
      <c r="AG72" s="225">
        <v>6435</v>
      </c>
      <c r="AH72" s="226">
        <f t="shared" si="23"/>
        <v>0.29613437643810403</v>
      </c>
      <c r="AJ72" s="225">
        <v>21375</v>
      </c>
      <c r="AK72" s="225">
        <v>3550</v>
      </c>
      <c r="AL72" s="226">
        <f t="shared" si="24"/>
        <v>0.16608187134502925</v>
      </c>
      <c r="AN72" s="225">
        <v>42788</v>
      </c>
      <c r="AO72" s="225">
        <v>9212</v>
      </c>
      <c r="AP72" s="226">
        <f t="shared" si="25"/>
        <v>0.21529400766570067</v>
      </c>
    </row>
    <row r="75" spans="1:42" ht="39.75" customHeight="1" x14ac:dyDescent="0.2">
      <c r="A75" s="235" t="s">
        <v>244</v>
      </c>
      <c r="B75" s="235"/>
      <c r="C75" s="235"/>
      <c r="D75" s="235"/>
      <c r="E75" s="235"/>
      <c r="F75" s="235"/>
      <c r="G75" s="102"/>
      <c r="H75" s="102"/>
      <c r="I75" s="102"/>
      <c r="S75" s="102"/>
      <c r="AF75" s="102"/>
      <c r="AN75" s="102"/>
      <c r="AO75" s="102"/>
      <c r="AP75" s="102"/>
    </row>
    <row r="76" spans="1:42" ht="6.75" customHeight="1" x14ac:dyDescent="0.2">
      <c r="A76" s="84"/>
      <c r="B76" s="84"/>
      <c r="C76" s="84"/>
      <c r="D76" s="84"/>
      <c r="E76" s="84"/>
      <c r="F76" s="102"/>
      <c r="G76" s="102"/>
      <c r="H76" s="102"/>
      <c r="I76" s="102"/>
      <c r="S76" s="102"/>
      <c r="AF76" s="102"/>
      <c r="AN76" s="102"/>
      <c r="AO76" s="102"/>
      <c r="AP76" s="102"/>
    </row>
    <row r="77" spans="1:42" x14ac:dyDescent="0.2">
      <c r="A77" s="235" t="s">
        <v>245</v>
      </c>
      <c r="B77" s="235"/>
      <c r="C77" s="235"/>
      <c r="D77" s="235"/>
      <c r="E77" s="235"/>
      <c r="F77" s="235"/>
    </row>
    <row r="78" spans="1:42" x14ac:dyDescent="0.2">
      <c r="A78" s="84"/>
      <c r="B78" s="84"/>
      <c r="C78" s="84"/>
      <c r="D78" s="84"/>
      <c r="E78" s="84"/>
      <c r="F78" s="84"/>
    </row>
    <row r="79" spans="1:42" s="153" customFormat="1" ht="12" x14ac:dyDescent="0.2">
      <c r="A79" s="151" t="s">
        <v>83</v>
      </c>
      <c r="B79" s="152"/>
      <c r="C79" s="232"/>
      <c r="D79" s="233"/>
      <c r="E79" s="155"/>
      <c r="F79" s="232"/>
      <c r="I79" s="234"/>
      <c r="J79" s="232"/>
      <c r="K79" s="232"/>
      <c r="L79" s="155"/>
      <c r="M79" s="155"/>
      <c r="R79" s="155"/>
      <c r="Y79" s="155"/>
      <c r="AE79" s="155"/>
      <c r="AI79" s="155"/>
    </row>
    <row r="80" spans="1:42" s="153" customFormat="1" ht="12" x14ac:dyDescent="0.2">
      <c r="A80" s="151" t="s">
        <v>84</v>
      </c>
      <c r="B80" s="152"/>
      <c r="C80" s="232"/>
      <c r="D80" s="233"/>
      <c r="E80" s="155"/>
      <c r="F80" s="232"/>
      <c r="I80" s="234"/>
      <c r="J80" s="232"/>
      <c r="K80" s="232"/>
      <c r="L80" s="155"/>
      <c r="M80" s="155"/>
      <c r="R80" s="155"/>
      <c r="Y80" s="155"/>
      <c r="AE80" s="155"/>
      <c r="AI80" s="155"/>
    </row>
  </sheetData>
  <mergeCells count="18">
    <mergeCell ref="A75:F75"/>
    <mergeCell ref="A77:F77"/>
    <mergeCell ref="AN6:AP6"/>
    <mergeCell ref="C7:C8"/>
    <mergeCell ref="E7:F7"/>
    <mergeCell ref="I7:L7"/>
    <mergeCell ref="N7:Q7"/>
    <mergeCell ref="T7:X7"/>
    <mergeCell ref="Z7:AD7"/>
    <mergeCell ref="AG7:AH7"/>
    <mergeCell ref="AK7:AL7"/>
    <mergeCell ref="AO7:AP7"/>
    <mergeCell ref="C5:F6"/>
    <mergeCell ref="H5:AL5"/>
    <mergeCell ref="H6:Q6"/>
    <mergeCell ref="S6:AD6"/>
    <mergeCell ref="AF6:AH6"/>
    <mergeCell ref="AJ6:AL6"/>
  </mergeCells>
  <conditionalFormatting sqref="D11:D15 R11:R15 AE11:AE15 I10:L10 C10:C15 E10:E15 I11:M15 U11:Y15 AI11:AK15 C18:C72 D18:E18 E19:E72 AJ18:AK72">
    <cfRule type="cellIs" dxfId="86" priority="87" operator="lessThan">
      <formula>2500</formula>
    </cfRule>
  </conditionalFormatting>
  <conditionalFormatting sqref="AE10:AE15 AI10 AI11:AK15 R10:R15 A10:E15 I10:M15 U11:Y15 A18:E72 M18:M72 R18:R72 Y18:Y72 AE18:AE72 AH18:AL72">
    <cfRule type="expression" dxfId="85" priority="86">
      <formula>MOD(ROW(),2)=0</formula>
    </cfRule>
  </conditionalFormatting>
  <conditionalFormatting sqref="A10:F15">
    <cfRule type="expression" dxfId="84" priority="85">
      <formula>MOD(ROW(),2)=0</formula>
    </cfRule>
  </conditionalFormatting>
  <conditionalFormatting sqref="AN18:AO72">
    <cfRule type="cellIs" dxfId="83" priority="84" operator="lessThan">
      <formula>2500</formula>
    </cfRule>
  </conditionalFormatting>
  <conditionalFormatting sqref="AN18:AP72">
    <cfRule type="expression" dxfId="82" priority="83">
      <formula>MOD(ROW(),2)=0</formula>
    </cfRule>
  </conditionalFormatting>
  <conditionalFormatting sqref="AP10:AP15">
    <cfRule type="expression" dxfId="81" priority="82">
      <formula>MOD(ROW(),2)=0</formula>
    </cfRule>
  </conditionalFormatting>
  <conditionalFormatting sqref="S18:X72">
    <cfRule type="cellIs" dxfId="80" priority="81" operator="lessThan">
      <formula>2500</formula>
    </cfRule>
  </conditionalFormatting>
  <conditionalFormatting sqref="S18:X72">
    <cfRule type="expression" dxfId="79" priority="80">
      <formula>MOD(ROW(),2)=0</formula>
    </cfRule>
  </conditionalFormatting>
  <conditionalFormatting sqref="AF18:AG72">
    <cfRule type="cellIs" dxfId="78" priority="79" operator="lessThan">
      <formula>2500</formula>
    </cfRule>
  </conditionalFormatting>
  <conditionalFormatting sqref="AF18:AG72">
    <cfRule type="expression" dxfId="77" priority="78">
      <formula>MOD(ROW(),2)=0</formula>
    </cfRule>
  </conditionalFormatting>
  <conditionalFormatting sqref="Z10:AD15">
    <cfRule type="expression" dxfId="76" priority="77">
      <formula>MOD(ROW(),2)=0</formula>
    </cfRule>
  </conditionalFormatting>
  <conditionalFormatting sqref="F10:F15">
    <cfRule type="expression" dxfId="75" priority="76">
      <formula>MOD(ROW(),2)=0</formula>
    </cfRule>
  </conditionalFormatting>
  <conditionalFormatting sqref="H10">
    <cfRule type="cellIs" dxfId="74" priority="75" operator="lessThan">
      <formula>2500</formula>
    </cfRule>
  </conditionalFormatting>
  <conditionalFormatting sqref="H10">
    <cfRule type="expression" dxfId="73" priority="74">
      <formula>MOD(ROW(),2)=0</formula>
    </cfRule>
  </conditionalFormatting>
  <conditionalFormatting sqref="H10">
    <cfRule type="expression" dxfId="72" priority="73">
      <formula>MOD(ROW(),2)=0</formula>
    </cfRule>
  </conditionalFormatting>
  <conditionalFormatting sqref="I10">
    <cfRule type="expression" dxfId="71" priority="72">
      <formula>MOD(ROW(),2)=0</formula>
    </cfRule>
  </conditionalFormatting>
  <conditionalFormatting sqref="J10">
    <cfRule type="expression" dxfId="70" priority="71">
      <formula>MOD(ROW(),2)=0</formula>
    </cfRule>
  </conditionalFormatting>
  <conditionalFormatting sqref="K10">
    <cfRule type="expression" dxfId="69" priority="70">
      <formula>MOD(ROW(),2)=0</formula>
    </cfRule>
  </conditionalFormatting>
  <conditionalFormatting sqref="L10">
    <cfRule type="expression" dxfId="68" priority="69">
      <formula>MOD(ROW(),2)=0</formula>
    </cfRule>
  </conditionalFormatting>
  <conditionalFormatting sqref="S10:Y10">
    <cfRule type="cellIs" dxfId="67" priority="68" operator="lessThan">
      <formula>2500</formula>
    </cfRule>
  </conditionalFormatting>
  <conditionalFormatting sqref="S10:Y10">
    <cfRule type="expression" dxfId="66" priority="67">
      <formula>MOD(ROW(),2)=0</formula>
    </cfRule>
  </conditionalFormatting>
  <conditionalFormatting sqref="S10:Y10">
    <cfRule type="expression" dxfId="65" priority="66">
      <formula>MOD(ROW(),2)=0</formula>
    </cfRule>
  </conditionalFormatting>
  <conditionalFormatting sqref="AF10">
    <cfRule type="cellIs" dxfId="64" priority="65" operator="lessThan">
      <formula>2500</formula>
    </cfRule>
  </conditionalFormatting>
  <conditionalFormatting sqref="AF10">
    <cfRule type="expression" dxfId="63" priority="64">
      <formula>MOD(ROW(),2)=0</formula>
    </cfRule>
  </conditionalFormatting>
  <conditionalFormatting sqref="AF10">
    <cfRule type="expression" dxfId="62" priority="63">
      <formula>MOD(ROW(),2)=0</formula>
    </cfRule>
  </conditionalFormatting>
  <conditionalFormatting sqref="AG10">
    <cfRule type="cellIs" dxfId="61" priority="62" operator="lessThan">
      <formula>2500</formula>
    </cfRule>
  </conditionalFormatting>
  <conditionalFormatting sqref="AG10">
    <cfRule type="expression" dxfId="60" priority="61">
      <formula>MOD(ROW(),2)=0</formula>
    </cfRule>
  </conditionalFormatting>
  <conditionalFormatting sqref="AG10">
    <cfRule type="expression" dxfId="59" priority="60">
      <formula>MOD(ROW(),2)=0</formula>
    </cfRule>
  </conditionalFormatting>
  <conditionalFormatting sqref="AJ10">
    <cfRule type="cellIs" dxfId="58" priority="59" operator="lessThan">
      <formula>2500</formula>
    </cfRule>
  </conditionalFormatting>
  <conditionalFormatting sqref="AJ10">
    <cfRule type="expression" dxfId="57" priority="58">
      <formula>MOD(ROW(),2)=0</formula>
    </cfRule>
  </conditionalFormatting>
  <conditionalFormatting sqref="AJ10:AJ14">
    <cfRule type="expression" dxfId="56" priority="57">
      <formula>MOD(ROW(),2)=0</formula>
    </cfRule>
  </conditionalFormatting>
  <conditionalFormatting sqref="AK10">
    <cfRule type="cellIs" dxfId="55" priority="56" operator="lessThan">
      <formula>2500</formula>
    </cfRule>
  </conditionalFormatting>
  <conditionalFormatting sqref="AK10">
    <cfRule type="expression" dxfId="54" priority="55">
      <formula>MOD(ROW(),2)=0</formula>
    </cfRule>
  </conditionalFormatting>
  <conditionalFormatting sqref="AK10:AK14">
    <cfRule type="expression" dxfId="53" priority="54">
      <formula>MOD(ROW(),2)=0</formula>
    </cfRule>
  </conditionalFormatting>
  <conditionalFormatting sqref="AN10">
    <cfRule type="cellIs" dxfId="52" priority="53" operator="lessThan">
      <formula>2500</formula>
    </cfRule>
  </conditionalFormatting>
  <conditionalFormatting sqref="AN10">
    <cfRule type="expression" dxfId="51" priority="52">
      <formula>MOD(ROW(),2)=0</formula>
    </cfRule>
  </conditionalFormatting>
  <conditionalFormatting sqref="AN10">
    <cfRule type="expression" dxfId="50" priority="51">
      <formula>MOD(ROW(),2)=0</formula>
    </cfRule>
  </conditionalFormatting>
  <conditionalFormatting sqref="AO10">
    <cfRule type="cellIs" dxfId="49" priority="50" operator="lessThan">
      <formula>2500</formula>
    </cfRule>
  </conditionalFormatting>
  <conditionalFormatting sqref="AO10">
    <cfRule type="expression" dxfId="48" priority="49">
      <formula>MOD(ROW(),2)=0</formula>
    </cfRule>
  </conditionalFormatting>
  <conditionalFormatting sqref="AO10">
    <cfRule type="expression" dxfId="47" priority="48">
      <formula>MOD(ROW(),2)=0</formula>
    </cfRule>
  </conditionalFormatting>
  <conditionalFormatting sqref="AL10">
    <cfRule type="expression" dxfId="46" priority="47">
      <formula>MOD(ROW(),2)=0</formula>
    </cfRule>
  </conditionalFormatting>
  <conditionalFormatting sqref="AH10">
    <cfRule type="expression" dxfId="45" priority="46">
      <formula>MOD(ROW(),2)=0</formula>
    </cfRule>
  </conditionalFormatting>
  <conditionalFormatting sqref="AL11">
    <cfRule type="expression" dxfId="44" priority="45">
      <formula>MOD(ROW(),2)=0</formula>
    </cfRule>
  </conditionalFormatting>
  <conditionalFormatting sqref="AL12">
    <cfRule type="expression" dxfId="43" priority="44">
      <formula>MOD(ROW(),2)=0</formula>
    </cfRule>
  </conditionalFormatting>
  <conditionalFormatting sqref="AL13">
    <cfRule type="expression" dxfId="42" priority="43">
      <formula>MOD(ROW(),2)=0</formula>
    </cfRule>
  </conditionalFormatting>
  <conditionalFormatting sqref="AL14:AL15">
    <cfRule type="expression" dxfId="41" priority="42">
      <formula>MOD(ROW(),2)=0</formula>
    </cfRule>
  </conditionalFormatting>
  <conditionalFormatting sqref="AH11">
    <cfRule type="expression" dxfId="40" priority="41">
      <formula>MOD(ROW(),2)=0</formula>
    </cfRule>
  </conditionalFormatting>
  <conditionalFormatting sqref="AH12">
    <cfRule type="expression" dxfId="39" priority="40">
      <formula>MOD(ROW(),2)=0</formula>
    </cfRule>
  </conditionalFormatting>
  <conditionalFormatting sqref="AH13">
    <cfRule type="expression" dxfId="38" priority="39">
      <formula>MOD(ROW(),2)=0</formula>
    </cfRule>
  </conditionalFormatting>
  <conditionalFormatting sqref="AH14:AH15">
    <cfRule type="expression" dxfId="37" priority="38">
      <formula>MOD(ROW(),2)=0</formula>
    </cfRule>
  </conditionalFormatting>
  <conditionalFormatting sqref="H11:H15">
    <cfRule type="cellIs" dxfId="36" priority="37" operator="lessThan">
      <formula>2500</formula>
    </cfRule>
  </conditionalFormatting>
  <conditionalFormatting sqref="H11:H15">
    <cfRule type="expression" dxfId="35" priority="36">
      <formula>MOD(ROW(),2)=0</formula>
    </cfRule>
  </conditionalFormatting>
  <conditionalFormatting sqref="H11:H15">
    <cfRule type="expression" dxfId="34" priority="35">
      <formula>MOD(ROW(),2)=0</formula>
    </cfRule>
  </conditionalFormatting>
  <conditionalFormatting sqref="I11:I15">
    <cfRule type="expression" dxfId="33" priority="34">
      <formula>MOD(ROW(),2)=0</formula>
    </cfRule>
  </conditionalFormatting>
  <conditionalFormatting sqref="J11:J15">
    <cfRule type="expression" dxfId="32" priority="33">
      <formula>MOD(ROW(),2)=0</formula>
    </cfRule>
  </conditionalFormatting>
  <conditionalFormatting sqref="K11:K15">
    <cfRule type="expression" dxfId="31" priority="32">
      <formula>MOD(ROW(),2)=0</formula>
    </cfRule>
  </conditionalFormatting>
  <conditionalFormatting sqref="L11:L15">
    <cfRule type="expression" dxfId="30" priority="31">
      <formula>MOD(ROW(),2)=0</formula>
    </cfRule>
  </conditionalFormatting>
  <conditionalFormatting sqref="S11:S15">
    <cfRule type="cellIs" dxfId="29" priority="30" operator="lessThan">
      <formula>2500</formula>
    </cfRule>
  </conditionalFormatting>
  <conditionalFormatting sqref="S11:S15">
    <cfRule type="expression" dxfId="28" priority="29">
      <formula>MOD(ROW(),2)=0</formula>
    </cfRule>
  </conditionalFormatting>
  <conditionalFormatting sqref="S11:S15">
    <cfRule type="expression" dxfId="27" priority="28">
      <formula>MOD(ROW(),2)=0</formula>
    </cfRule>
  </conditionalFormatting>
  <conditionalFormatting sqref="T11:T15">
    <cfRule type="cellIs" dxfId="26" priority="27" operator="lessThan">
      <formula>2500</formula>
    </cfRule>
  </conditionalFormatting>
  <conditionalFormatting sqref="T11:T15">
    <cfRule type="expression" dxfId="25" priority="26">
      <formula>MOD(ROW(),2)=0</formula>
    </cfRule>
  </conditionalFormatting>
  <conditionalFormatting sqref="T11:T15">
    <cfRule type="expression" dxfId="24" priority="25">
      <formula>MOD(ROW(),2)=0</formula>
    </cfRule>
  </conditionalFormatting>
  <conditionalFormatting sqref="U11:U15">
    <cfRule type="expression" dxfId="23" priority="24">
      <formula>MOD(ROW(),2)=0</formula>
    </cfRule>
  </conditionalFormatting>
  <conditionalFormatting sqref="V11:V15">
    <cfRule type="expression" dxfId="22" priority="23">
      <formula>MOD(ROW(),2)=0</formula>
    </cfRule>
  </conditionalFormatting>
  <conditionalFormatting sqref="W11:W15">
    <cfRule type="expression" dxfId="21" priority="22">
      <formula>MOD(ROW(),2)=0</formula>
    </cfRule>
  </conditionalFormatting>
  <conditionalFormatting sqref="X11:X15">
    <cfRule type="expression" dxfId="20" priority="21">
      <formula>MOD(ROW(),2)=0</formula>
    </cfRule>
  </conditionalFormatting>
  <conditionalFormatting sqref="AF11:AG15">
    <cfRule type="cellIs" dxfId="19" priority="20" operator="lessThan">
      <formula>2500</formula>
    </cfRule>
  </conditionalFormatting>
  <conditionalFormatting sqref="AF11:AG15">
    <cfRule type="expression" dxfId="18" priority="19">
      <formula>MOD(ROW(),2)=0</formula>
    </cfRule>
  </conditionalFormatting>
  <conditionalFormatting sqref="AF11:AG15">
    <cfRule type="expression" dxfId="17" priority="18">
      <formula>MOD(ROW(),2)=0</formula>
    </cfRule>
  </conditionalFormatting>
  <conditionalFormatting sqref="AJ11:AJ15">
    <cfRule type="expression" dxfId="16" priority="17">
      <formula>MOD(ROW(),2)=0</formula>
    </cfRule>
  </conditionalFormatting>
  <conditionalFormatting sqref="AK11:AK15">
    <cfRule type="expression" dxfId="15" priority="16">
      <formula>MOD(ROW(),2)=0</formula>
    </cfRule>
  </conditionalFormatting>
  <conditionalFormatting sqref="AN11:AN15">
    <cfRule type="cellIs" dxfId="14" priority="15" operator="lessThan">
      <formula>2500</formula>
    </cfRule>
  </conditionalFormatting>
  <conditionalFormatting sqref="AN11:AN15">
    <cfRule type="expression" dxfId="13" priority="14">
      <formula>MOD(ROW(),2)=0</formula>
    </cfRule>
  </conditionalFormatting>
  <conditionalFormatting sqref="AN11:AN15">
    <cfRule type="expression" dxfId="12" priority="13">
      <formula>MOD(ROW(),2)=0</formula>
    </cfRule>
  </conditionalFormatting>
  <conditionalFormatting sqref="AO11:AO15">
    <cfRule type="cellIs" dxfId="11" priority="12" operator="lessThan">
      <formula>2500</formula>
    </cfRule>
  </conditionalFormatting>
  <conditionalFormatting sqref="AO11:AO15">
    <cfRule type="expression" dxfId="10" priority="11">
      <formula>MOD(ROW(),2)=0</formula>
    </cfRule>
  </conditionalFormatting>
  <conditionalFormatting sqref="AO11:AO15 F18:F72">
    <cfRule type="expression" dxfId="9" priority="10">
      <formula>MOD(ROW(),2)=0</formula>
    </cfRule>
  </conditionalFormatting>
  <conditionalFormatting sqref="C18:E72">
    <cfRule type="cellIs" dxfId="8" priority="9" operator="lessThan">
      <formula>2500</formula>
    </cfRule>
  </conditionalFormatting>
  <conditionalFormatting sqref="H18:L18 H19:H72">
    <cfRule type="cellIs" dxfId="7" priority="8" operator="lessThan">
      <formula>2500</formula>
    </cfRule>
  </conditionalFormatting>
  <conditionalFormatting sqref="H18:L18 H19:H72">
    <cfRule type="expression" dxfId="6" priority="7">
      <formula>MOD(ROW(),2)=0</formula>
    </cfRule>
  </conditionalFormatting>
  <conditionalFormatting sqref="H18:L18 H19:H72">
    <cfRule type="cellIs" dxfId="5" priority="6" operator="lessThan">
      <formula>2500</formula>
    </cfRule>
  </conditionalFormatting>
  <conditionalFormatting sqref="N18:Q72">
    <cfRule type="expression" dxfId="4" priority="5">
      <formula>MOD(ROW(),2)=0</formula>
    </cfRule>
  </conditionalFormatting>
  <conditionalFormatting sqref="I19:L72">
    <cfRule type="expression" dxfId="3" priority="4">
      <formula>MOD(ROW(),2)=0</formula>
    </cfRule>
  </conditionalFormatting>
  <conditionalFormatting sqref="N10:Q15">
    <cfRule type="expression" dxfId="2" priority="3">
      <formula>MOD(ROW(),2)=0</formula>
    </cfRule>
  </conditionalFormatting>
  <conditionalFormatting sqref="N10:Q15">
    <cfRule type="expression" dxfId="1" priority="2">
      <formula>MOD(ROW(),2)=0</formula>
    </cfRule>
  </conditionalFormatting>
  <conditionalFormatting sqref="Z18:AD72">
    <cfRule type="expression" dxfId="0" priority="1">
      <formula>MOD(ROW(),2)=0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Civilian Noninstitutionalized</vt:lpstr>
      <vt:lpstr>Disability Type</vt:lpstr>
      <vt:lpstr>Socio-demographic</vt:lpstr>
      <vt:lpstr>Households</vt:lpstr>
      <vt:lpstr>Employment by Age</vt:lpstr>
      <vt:lpstr>Boro &amp; PUMA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Populatin with a Disability 2015-2019 ACS PUMS</dc:title>
  <dc:creator>DRH</dc:creator>
  <cp:keywords>Population Division</cp:keywords>
  <cp:lastModifiedBy>Sabry, Walei</cp:lastModifiedBy>
  <dcterms:created xsi:type="dcterms:W3CDTF">2021-12-01T20:25:58Z</dcterms:created>
  <dcterms:modified xsi:type="dcterms:W3CDTF">2021-12-28T19:21:23Z</dcterms:modified>
</cp:coreProperties>
</file>