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40" yWindow="840" windowWidth="15165" windowHeight="8490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 Historical" sheetId="12" r:id="rId8"/>
  </sheets>
  <definedNames>
    <definedName name="_AMO_UniqueIdentifier" hidden="1">"'22a3229e-6ef7-40f4-9d94-1f4b6cd3d14f'"</definedName>
    <definedName name="_xlnm.Print_Area" localSheetId="0">'1. by Transaction Type'!$A$1:$F$25</definedName>
    <definedName name="_xlnm.Print_Area" localSheetId="2">'3. Sale Price x Prop Type'!$A$1:$F$78</definedName>
    <definedName name="_xlnm.Print_Area" localSheetId="4">'5. Sale Price x Prop (Entities)'!$A$1:$H$69</definedName>
    <definedName name="_xlnm.Print_Area" localSheetId="5">'6. Boro x Prop Type (Entities)'!$A$1:$H$62</definedName>
  </definedNames>
  <calcPr calcId="145621"/>
</workbook>
</file>

<file path=xl/calcChain.xml><?xml version="1.0" encoding="utf-8"?>
<calcChain xmlns="http://schemas.openxmlformats.org/spreadsheetml/2006/main">
  <c r="C20" i="3" l="1"/>
  <c r="F64" i="15"/>
  <c r="F62" i="15" l="1"/>
  <c r="F61" i="15"/>
  <c r="F59" i="15"/>
  <c r="F57" i="15"/>
  <c r="F55" i="15"/>
  <c r="F51" i="15"/>
  <c r="E62" i="15"/>
  <c r="E61" i="15"/>
  <c r="E59" i="15"/>
  <c r="E58" i="15"/>
  <c r="E57" i="15"/>
  <c r="E56" i="15"/>
  <c r="E55" i="15"/>
  <c r="E54" i="15"/>
  <c r="E53" i="15"/>
  <c r="E52" i="15"/>
  <c r="E51" i="15"/>
  <c r="D64" i="15"/>
  <c r="D57" i="15"/>
  <c r="D56" i="15"/>
  <c r="D55" i="15"/>
  <c r="C62" i="15"/>
  <c r="C60" i="15"/>
  <c r="C59" i="15"/>
  <c r="C58" i="15"/>
  <c r="C57" i="15"/>
  <c r="C56" i="15"/>
  <c r="C55" i="15"/>
  <c r="C52" i="15"/>
  <c r="C51" i="15"/>
  <c r="B62" i="15"/>
  <c r="B61" i="15"/>
  <c r="B60" i="15"/>
  <c r="B59" i="15"/>
  <c r="B58" i="15"/>
  <c r="B57" i="15"/>
  <c r="B56" i="15"/>
  <c r="B55" i="15"/>
  <c r="B53" i="15"/>
  <c r="B52" i="15"/>
  <c r="B51" i="15"/>
  <c r="C25" i="4" l="1"/>
  <c r="E25" i="4"/>
  <c r="C26" i="4"/>
  <c r="E26" i="4"/>
  <c r="C27" i="4"/>
  <c r="E27" i="4"/>
  <c r="C28" i="4"/>
  <c r="E28" i="4"/>
  <c r="C29" i="4"/>
  <c r="E29" i="4"/>
  <c r="E55" i="9"/>
  <c r="E61" i="9"/>
  <c r="E60" i="9"/>
  <c r="E59" i="9"/>
  <c r="E58" i="9"/>
  <c r="E57" i="9"/>
  <c r="E56" i="9"/>
  <c r="E42" i="9"/>
  <c r="E43" i="9"/>
  <c r="E44" i="9"/>
  <c r="E45" i="9"/>
  <c r="E46" i="9"/>
  <c r="E47" i="9"/>
  <c r="E41" i="9"/>
  <c r="E28" i="9"/>
  <c r="E29" i="9"/>
  <c r="E30" i="9"/>
  <c r="E31" i="9"/>
  <c r="E32" i="9"/>
  <c r="E33" i="9"/>
  <c r="E27" i="9"/>
  <c r="C28" i="9"/>
  <c r="C29" i="9"/>
  <c r="C30" i="9"/>
  <c r="C31" i="9"/>
  <c r="C32" i="9"/>
  <c r="C33" i="9"/>
  <c r="C27" i="9"/>
  <c r="C14" i="9"/>
  <c r="C15" i="9"/>
  <c r="C16" i="9"/>
  <c r="C17" i="9"/>
  <c r="C18" i="9"/>
  <c r="C19" i="9"/>
  <c r="G63" i="9"/>
  <c r="D63" i="9"/>
  <c r="B63" i="9"/>
  <c r="G35" i="9"/>
  <c r="D35" i="9"/>
  <c r="B35" i="9"/>
  <c r="G49" i="9"/>
  <c r="D49" i="9"/>
  <c r="E49" i="9" s="1"/>
  <c r="B49" i="9"/>
  <c r="C49" i="9" s="1"/>
  <c r="G21" i="9"/>
  <c r="D21" i="9"/>
  <c r="B21" i="9"/>
  <c r="C42" i="9"/>
  <c r="C43" i="9"/>
  <c r="C44" i="9"/>
  <c r="C45" i="9"/>
  <c r="C46" i="9"/>
  <c r="C47" i="9"/>
  <c r="C41" i="9"/>
  <c r="E14" i="9"/>
  <c r="E15" i="9"/>
  <c r="E16" i="9"/>
  <c r="E17" i="9"/>
  <c r="E18" i="9"/>
  <c r="E19" i="9"/>
  <c r="E13" i="9"/>
  <c r="E66" i="10"/>
  <c r="C66" i="10"/>
  <c r="B66" i="10"/>
  <c r="E54" i="10"/>
  <c r="C54" i="10"/>
  <c r="B54" i="10"/>
  <c r="E42" i="10"/>
  <c r="C42" i="10"/>
  <c r="B42" i="10"/>
  <c r="E30" i="10"/>
  <c r="C30" i="10"/>
  <c r="B30" i="10"/>
  <c r="E18" i="10"/>
  <c r="C18" i="10"/>
  <c r="B18" i="10"/>
  <c r="E76" i="3"/>
  <c r="C76" i="3"/>
  <c r="B76" i="3"/>
  <c r="E62" i="3"/>
  <c r="C62" i="3"/>
  <c r="B62" i="3"/>
  <c r="E34" i="3"/>
  <c r="C34" i="3"/>
  <c r="B34" i="3"/>
  <c r="E20" i="3"/>
  <c r="B20" i="3"/>
  <c r="D11" i="11"/>
  <c r="C11" i="11"/>
  <c r="B11" i="11"/>
  <c r="E10" i="11"/>
  <c r="E9" i="11"/>
  <c r="E63" i="9" l="1"/>
  <c r="E11" i="11"/>
  <c r="C18" i="13" l="1"/>
  <c r="E18" i="13"/>
  <c r="B18" i="13"/>
  <c r="E13" i="13"/>
  <c r="C13" i="13"/>
  <c r="B13" i="13"/>
  <c r="E23" i="13"/>
  <c r="C23" i="13"/>
  <c r="B23" i="13"/>
  <c r="B54" i="15" l="1"/>
  <c r="D52" i="15"/>
  <c r="F52" i="15"/>
  <c r="C53" i="15"/>
  <c r="D53" i="15"/>
  <c r="F53" i="15"/>
  <c r="C54" i="15"/>
  <c r="D54" i="15"/>
  <c r="F54" i="15"/>
  <c r="F56" i="15"/>
  <c r="D58" i="15"/>
  <c r="F58" i="15"/>
  <c r="D59" i="15"/>
  <c r="D60" i="15"/>
  <c r="E60" i="15"/>
  <c r="F60" i="15"/>
  <c r="C61" i="15"/>
  <c r="D61" i="15"/>
  <c r="D62" i="15"/>
  <c r="D51" i="15"/>
  <c r="B45" i="15"/>
  <c r="E45" i="15"/>
  <c r="C45" i="15"/>
  <c r="E26" i="15"/>
  <c r="C26" i="15"/>
  <c r="B26" i="15"/>
  <c r="E64" i="15" l="1"/>
  <c r="B64" i="15"/>
  <c r="C64" i="15"/>
  <c r="C51" i="4" l="1"/>
  <c r="C52" i="4"/>
  <c r="C53" i="4"/>
  <c r="C54" i="4"/>
  <c r="C50" i="4"/>
  <c r="C13" i="9" l="1"/>
  <c r="G56" i="4"/>
  <c r="G43" i="4"/>
  <c r="G31" i="4"/>
  <c r="D56" i="4"/>
  <c r="E56" i="4" s="1"/>
  <c r="D43" i="4"/>
  <c r="D31" i="4"/>
  <c r="E31" i="4" s="1"/>
  <c r="B56" i="4"/>
  <c r="C56" i="4" s="1"/>
  <c r="B43" i="4"/>
  <c r="B31" i="4"/>
  <c r="C31" i="4" s="1"/>
  <c r="G19" i="4"/>
  <c r="D19" i="4"/>
  <c r="B19" i="4"/>
  <c r="C19" i="4" s="1"/>
  <c r="E21" i="9"/>
  <c r="C35" i="9"/>
  <c r="C21" i="9"/>
  <c r="C61" i="9"/>
  <c r="C60" i="9"/>
  <c r="C59" i="9"/>
  <c r="C58" i="9"/>
  <c r="C57" i="9"/>
  <c r="C56" i="9"/>
  <c r="C55" i="9"/>
  <c r="C63" i="9"/>
  <c r="E54" i="4"/>
  <c r="E53" i="4"/>
  <c r="E52" i="4"/>
  <c r="E51" i="4"/>
  <c r="E50" i="4"/>
  <c r="E41" i="4"/>
  <c r="C41" i="4"/>
  <c r="E40" i="4"/>
  <c r="C40" i="4"/>
  <c r="E39" i="4"/>
  <c r="C39" i="4"/>
  <c r="E38" i="4"/>
  <c r="C38" i="4"/>
  <c r="E37" i="4"/>
  <c r="C37" i="4"/>
  <c r="E17" i="4"/>
  <c r="C17" i="4"/>
  <c r="E16" i="4"/>
  <c r="C16" i="4"/>
  <c r="E15" i="4"/>
  <c r="C15" i="4"/>
  <c r="E14" i="4"/>
  <c r="C14" i="4"/>
  <c r="E13" i="4"/>
  <c r="C13" i="4"/>
  <c r="E43" i="4" l="1"/>
  <c r="E19" i="4"/>
  <c r="E35" i="9"/>
  <c r="C43" i="4"/>
</calcChain>
</file>

<file path=xl/sharedStrings.xml><?xml version="1.0" encoding="utf-8"?>
<sst xmlns="http://schemas.openxmlformats.org/spreadsheetml/2006/main" count="486" uniqueCount="88">
  <si>
    <t>1-3 FAMILY</t>
  </si>
  <si>
    <t>CONDOS</t>
  </si>
  <si>
    <t>COOPS</t>
  </si>
  <si>
    <t>Median</t>
  </si>
  <si>
    <t>Total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</si>
  <si>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</si>
  <si>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</si>
  <si>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</si>
  <si>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</si>
  <si>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</si>
  <si>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</si>
  <si>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</si>
  <si>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</si>
  <si>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</si>
  <si>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</si>
  <si>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</si>
  <si>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</si>
  <si>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</si>
  <si>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</si>
  <si>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</si>
  <si>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r>
      <t xml:space="preserve">Total                   </t>
    </r>
    <r>
      <rPr>
        <b/>
        <sz val="10"/>
        <color rgb="FF000000"/>
        <rFont val="Arial Narrow"/>
        <family val="2"/>
      </rPr>
      <t>($ millions)</t>
    </r>
  </si>
  <si>
    <t>Transaction Type</t>
  </si>
  <si>
    <t>Table 1</t>
  </si>
  <si>
    <t>All Transactions</t>
  </si>
  <si>
    <t>$500K or less</t>
  </si>
  <si>
    <t>ALL RESIDENTIAL PROPERTY TYPES</t>
  </si>
  <si>
    <t>Number</t>
  </si>
  <si>
    <r>
      <t xml:space="preserve">Total                   </t>
    </r>
    <r>
      <rPr>
        <b/>
        <sz val="11"/>
        <color rgb="FF000000"/>
        <rFont val="Arial Narrow"/>
        <family val="2"/>
      </rPr>
      <t>($ millions)</t>
    </r>
  </si>
  <si>
    <t xml:space="preserve">Total </t>
  </si>
  <si>
    <t>Table 2</t>
  </si>
  <si>
    <r>
      <t xml:space="preserve"> RPTT Liability</t>
    </r>
    <r>
      <rPr>
        <sz val="11"/>
        <color theme="1"/>
        <rFont val="Arial"/>
        <family val="2"/>
      </rPr>
      <t xml:space="preserve"> ($ millions)</t>
    </r>
  </si>
  <si>
    <t xml:space="preserve">All Transactions </t>
  </si>
  <si>
    <t>Year</t>
  </si>
  <si>
    <t>Revenue Usage</t>
  </si>
  <si>
    <t>General Fund</t>
  </si>
  <si>
    <r>
      <t>Dedicated to General Fund Only</t>
    </r>
    <r>
      <rPr>
        <b/>
        <vertAlign val="superscript"/>
        <sz val="11"/>
        <color rgb="FF000000"/>
        <rFont val="Arial"/>
        <family val="2"/>
      </rPr>
      <t>1</t>
    </r>
  </si>
  <si>
    <r>
      <t>Dedicated to General Fund and NYC Transit Authority</t>
    </r>
    <r>
      <rPr>
        <b/>
        <vertAlign val="superscript"/>
        <sz val="11"/>
        <color rgb="FF000000"/>
        <rFont val="Arial"/>
        <family val="2"/>
      </rPr>
      <t>2</t>
    </r>
  </si>
  <si>
    <r>
      <t>NYC Transit Authority</t>
    </r>
    <r>
      <rPr>
        <b/>
        <vertAlign val="superscript"/>
        <sz val="11"/>
        <color rgb="FF000000"/>
        <rFont val="Arial"/>
        <family val="2"/>
      </rPr>
      <t>2</t>
    </r>
  </si>
  <si>
    <t>Non-Timeshare Transactions</t>
  </si>
  <si>
    <t xml:space="preserve">   Residential</t>
  </si>
  <si>
    <t xml:space="preserve">   Commercial</t>
  </si>
  <si>
    <t>Timeshare Transactions</t>
  </si>
  <si>
    <t xml:space="preserve">   Total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</si>
  <si>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</si>
  <si>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</si>
  <si>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($ millions)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</si>
  <si>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</si>
  <si>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</si>
  <si>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</si>
  <si>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</si>
  <si>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</si>
  <si>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</si>
  <si>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</si>
  <si>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</si>
  <si>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</si>
  <si>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</si>
  <si>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</si>
  <si>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</si>
  <si>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</si>
  <si>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</si>
  <si>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</si>
  <si>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>Mixed-use 1-3 Famliy Homes</t>
  </si>
  <si>
    <t xml:space="preserve">Year-Over-Year Change </t>
  </si>
  <si>
    <t>Note: Totals may not add due to rounding.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</si>
  <si>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</si>
  <si>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</si>
  <si>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</si>
  <si>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CALENDAR YEAR 2017</t>
  </si>
  <si>
    <t>DISTRIBUTION BY TRANSACTION TYPE AND TIMESHARE STATUS</t>
  </si>
  <si>
    <t>DISTRIBUTION OF COMMERCIAL LIABILITY BY REVENUE USAGE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</si>
  <si>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</si>
  <si>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</si>
  <si>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</si>
  <si>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</si>
  <si>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</si>
  <si>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</si>
  <si>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</si>
  <si>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</si>
  <si>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</si>
  <si>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</si>
  <si>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</si>
  <si>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</si>
  <si>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2006 - 2017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</si>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</sst>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0.0%"/>
    <numFmt numFmtId="169" formatCode="_(* #,##0_);_(* \(#,##0\);_(* &quot;-&quot;??_);_(@_)"/>
    <numFmt numFmtId="172" formatCode="&quot;$&quot;#,##0.0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20" fillId="0" borderId="0"/>
    <xf numFmtId="0" fontId="20" fillId="0" borderId="0"/>
  </cellStyleXfs>
  <cellXfs count="276">
    <xf numFmtId="0" fontId="0" fillId="0" borderId="0" xfId="0"/>
    <xf numFmtId="0" fontId="7" fillId="0" borderId="0" xfId="0" applyFont="1"/>
    <xf numFmtId="0" fontId="10" fillId="0" borderId="6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167" fontId="0" fillId="0" borderId="0" xfId="2" applyNumberFormat="1" applyFont="1"/>
    <xf numFmtId="0" fontId="10" fillId="0" borderId="0" xfId="0" applyFont="1" applyBorder="1" applyAlignment="1">
      <alignment horizontal="right" wrapText="1"/>
    </xf>
    <xf numFmtId="0" fontId="7" fillId="0" borderId="8" xfId="0" applyFont="1" applyBorder="1"/>
    <xf numFmtId="0" fontId="10" fillId="0" borderId="5" xfId="0" applyFont="1" applyBorder="1" applyAlignment="1">
      <alignment horizontal="right" wrapText="1"/>
    </xf>
    <xf numFmtId="0" fontId="7" fillId="0" borderId="10" xfId="0" applyFont="1" applyBorder="1"/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vertical="center" wrapText="1"/>
    </xf>
    <xf numFmtId="169" fontId="8" fillId="0" borderId="1" xfId="1" applyNumberFormat="1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9" fillId="0" borderId="0" xfId="0" applyFont="1"/>
    <xf numFmtId="167" fontId="19" fillId="0" borderId="0" xfId="2" applyNumberFormat="1" applyFont="1"/>
    <xf numFmtId="0" fontId="7" fillId="0" borderId="11" xfId="0" applyFont="1" applyFill="1" applyBorder="1" applyAlignment="1">
      <alignment horizontal="left"/>
    </xf>
    <xf numFmtId="37" fontId="7" fillId="0" borderId="1" xfId="1" applyNumberFormat="1" applyFont="1" applyFill="1" applyBorder="1"/>
    <xf numFmtId="37" fontId="7" fillId="0" borderId="9" xfId="1" applyNumberFormat="1" applyFont="1" applyFill="1" applyBorder="1"/>
    <xf numFmtId="0" fontId="7" fillId="0" borderId="0" xfId="0" applyFont="1" applyFill="1"/>
    <xf numFmtId="0" fontId="10" fillId="0" borderId="4" xfId="0" applyFont="1" applyBorder="1" applyAlignment="1">
      <alignment horizontal="left" wrapText="1"/>
    </xf>
    <xf numFmtId="169" fontId="10" fillId="0" borderId="5" xfId="1" applyNumberFormat="1" applyFont="1" applyBorder="1" applyAlignment="1"/>
    <xf numFmtId="165" fontId="11" fillId="0" borderId="0" xfId="1" applyNumberFormat="1" applyFont="1" applyBorder="1" applyAlignment="1" applyProtection="1">
      <alignment horizontal="right" vertical="center"/>
    </xf>
    <xf numFmtId="165" fontId="11" fillId="0" borderId="0" xfId="1" applyNumberFormat="1" applyFont="1" applyBorder="1" applyAlignment="1" applyProtection="1">
      <alignment vertical="center"/>
    </xf>
    <xf numFmtId="165" fontId="12" fillId="0" borderId="2" xfId="1" applyNumberFormat="1" applyFont="1" applyBorder="1" applyAlignment="1" applyProtection="1">
      <alignment horizontal="right"/>
    </xf>
    <xf numFmtId="165" fontId="11" fillId="0" borderId="14" xfId="1" applyNumberFormat="1" applyFont="1" applyBorder="1" applyAlignment="1" applyProtection="1">
      <alignment vertical="center"/>
    </xf>
    <xf numFmtId="165" fontId="12" fillId="0" borderId="3" xfId="1" applyNumberFormat="1" applyFont="1" applyBorder="1" applyAlignment="1" applyProtection="1">
      <alignment horizontal="right"/>
    </xf>
    <xf numFmtId="3" fontId="7" fillId="0" borderId="0" xfId="0" applyNumberFormat="1" applyFont="1"/>
    <xf numFmtId="169" fontId="3" fillId="0" borderId="0" xfId="1" applyNumberFormat="1" applyFont="1"/>
    <xf numFmtId="166" fontId="10" fillId="0" borderId="3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/>
    <xf numFmtId="0" fontId="10" fillId="0" borderId="10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right" wrapText="1"/>
    </xf>
    <xf numFmtId="0" fontId="10" fillId="0" borderId="7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left" wrapText="1"/>
    </xf>
    <xf numFmtId="0" fontId="7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9" xfId="0" applyFont="1" applyFill="1" applyBorder="1" applyAlignment="1"/>
    <xf numFmtId="0" fontId="7" fillId="0" borderId="9" xfId="0" applyFont="1" applyFill="1" applyBorder="1" applyAlignment="1"/>
    <xf numFmtId="3" fontId="8" fillId="0" borderId="1" xfId="0" applyNumberFormat="1" applyFont="1" applyFill="1" applyBorder="1" applyAlignment="1">
      <alignment wrapText="1"/>
    </xf>
    <xf numFmtId="165" fontId="11" fillId="0" borderId="0" xfId="1" applyNumberFormat="1" applyFont="1" applyFill="1" applyBorder="1" applyAlignment="1" applyProtection="1"/>
    <xf numFmtId="166" fontId="8" fillId="0" borderId="9" xfId="0" applyNumberFormat="1" applyFont="1" applyFill="1" applyBorder="1" applyAlignment="1">
      <alignment wrapText="1"/>
    </xf>
    <xf numFmtId="9" fontId="8" fillId="0" borderId="0" xfId="2" applyFont="1" applyFill="1" applyBorder="1" applyAlignment="1">
      <alignment wrapText="1"/>
    </xf>
    <xf numFmtId="9" fontId="8" fillId="0" borderId="9" xfId="2" applyFont="1" applyFill="1" applyBorder="1" applyAlignment="1">
      <alignment wrapText="1"/>
    </xf>
    <xf numFmtId="164" fontId="11" fillId="0" borderId="0" xfId="1" applyNumberFormat="1" applyFont="1" applyFill="1" applyBorder="1" applyAlignment="1" applyProtection="1"/>
    <xf numFmtId="3" fontId="8" fillId="0" borderId="9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3" fontId="10" fillId="0" borderId="5" xfId="0" applyNumberFormat="1" applyFont="1" applyFill="1" applyBorder="1" applyAlignment="1">
      <alignment wrapText="1"/>
    </xf>
    <xf numFmtId="165" fontId="12" fillId="0" borderId="2" xfId="1" applyNumberFormat="1" applyFont="1" applyFill="1" applyBorder="1" applyAlignment="1" applyProtection="1"/>
    <xf numFmtId="0" fontId="10" fillId="0" borderId="0" xfId="0" applyFont="1" applyFill="1" applyBorder="1" applyAlignment="1">
      <alignment horizontal="left" wrapText="1"/>
    </xf>
    <xf numFmtId="3" fontId="10" fillId="0" borderId="0" xfId="0" applyNumberFormat="1" applyFont="1" applyFill="1" applyBorder="1" applyAlignment="1">
      <alignment wrapText="1"/>
    </xf>
    <xf numFmtId="165" fontId="12" fillId="0" borderId="0" xfId="1" applyNumberFormat="1" applyFont="1" applyFill="1" applyBorder="1" applyAlignment="1" applyProtection="1"/>
    <xf numFmtId="166" fontId="10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left"/>
    </xf>
    <xf numFmtId="0" fontId="0" fillId="0" borderId="0" xfId="0" applyFill="1" applyAlignment="1"/>
    <xf numFmtId="3" fontId="7" fillId="0" borderId="0" xfId="0" applyNumberFormat="1" applyFont="1" applyFill="1" applyAlignment="1"/>
    <xf numFmtId="0" fontId="9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/>
    <xf numFmtId="165" fontId="11" fillId="0" borderId="0" xfId="1" applyNumberFormat="1" applyFont="1" applyFill="1" applyBorder="1" applyProtection="1"/>
    <xf numFmtId="164" fontId="11" fillId="0" borderId="0" xfId="1" applyNumberFormat="1" applyFont="1" applyFill="1" applyBorder="1" applyProtection="1"/>
    <xf numFmtId="0" fontId="7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vertical="top" wrapText="1"/>
    </xf>
    <xf numFmtId="165" fontId="12" fillId="0" borderId="0" xfId="1" applyNumberFormat="1" applyFont="1" applyFill="1" applyBorder="1" applyProtection="1"/>
    <xf numFmtId="166" fontId="10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21" fillId="0" borderId="6" xfId="0" applyFont="1" applyFill="1" applyBorder="1" applyAlignment="1">
      <alignment horizontal="right" wrapText="1"/>
    </xf>
    <xf numFmtId="9" fontId="11" fillId="0" borderId="0" xfId="2" applyFont="1" applyFill="1" applyBorder="1" applyAlignment="1" applyProtection="1"/>
    <xf numFmtId="0" fontId="8" fillId="0" borderId="9" xfId="0" applyFont="1" applyFill="1" applyBorder="1" applyAlignment="1">
      <alignment wrapText="1"/>
    </xf>
    <xf numFmtId="9" fontId="10" fillId="0" borderId="3" xfId="2" applyFont="1" applyFill="1" applyBorder="1" applyAlignment="1">
      <alignment wrapText="1"/>
    </xf>
    <xf numFmtId="9" fontId="12" fillId="0" borderId="2" xfId="2" applyFont="1" applyFill="1" applyBorder="1" applyAlignment="1" applyProtection="1"/>
    <xf numFmtId="9" fontId="10" fillId="0" borderId="0" xfId="2" applyFont="1" applyFill="1" applyBorder="1" applyAlignment="1">
      <alignment wrapText="1"/>
    </xf>
    <xf numFmtId="9" fontId="12" fillId="0" borderId="0" xfId="2" applyFont="1" applyFill="1" applyBorder="1" applyAlignment="1" applyProtection="1"/>
    <xf numFmtId="9" fontId="10" fillId="0" borderId="3" xfId="2" applyNumberFormat="1" applyFont="1" applyFill="1" applyBorder="1" applyAlignment="1">
      <alignment wrapText="1"/>
    </xf>
    <xf numFmtId="9" fontId="7" fillId="0" borderId="0" xfId="2" applyFont="1" applyFill="1" applyAlignment="1"/>
    <xf numFmtId="0" fontId="10" fillId="0" borderId="11" xfId="0" applyFont="1" applyFill="1" applyBorder="1" applyAlignment="1">
      <alignment horizontal="left"/>
    </xf>
    <xf numFmtId="0" fontId="8" fillId="0" borderId="1" xfId="0" applyFont="1" applyFill="1" applyBorder="1" applyAlignment="1"/>
    <xf numFmtId="3" fontId="8" fillId="0" borderId="9" xfId="0" applyNumberFormat="1" applyFont="1" applyFill="1" applyBorder="1" applyAlignment="1"/>
    <xf numFmtId="165" fontId="11" fillId="0" borderId="0" xfId="1" applyNumberFormat="1" applyFont="1" applyFill="1" applyBorder="1" applyAlignment="1" applyProtection="1">
      <alignment wrapText="1"/>
    </xf>
    <xf numFmtId="9" fontId="11" fillId="0" borderId="0" xfId="2" applyFont="1" applyFill="1" applyBorder="1" applyAlignment="1" applyProtection="1">
      <alignment wrapText="1"/>
    </xf>
    <xf numFmtId="0" fontId="7" fillId="0" borderId="0" xfId="0" applyFont="1" applyFill="1" applyAlignment="1">
      <alignment wrapText="1"/>
    </xf>
    <xf numFmtId="164" fontId="11" fillId="0" borderId="0" xfId="1" applyNumberFormat="1" applyFont="1" applyFill="1" applyBorder="1" applyAlignment="1" applyProtection="1">
      <alignment wrapText="1"/>
    </xf>
    <xf numFmtId="9" fontId="12" fillId="0" borderId="2" xfId="2" applyFont="1" applyFill="1" applyBorder="1" applyAlignment="1" applyProtection="1">
      <alignment wrapText="1"/>
    </xf>
    <xf numFmtId="3" fontId="8" fillId="0" borderId="0" xfId="0" applyNumberFormat="1" applyFont="1" applyFill="1" applyBorder="1" applyAlignment="1">
      <alignment vertical="top" wrapText="1"/>
    </xf>
    <xf numFmtId="166" fontId="8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16" fillId="0" borderId="1" xfId="0" applyFont="1" applyFill="1" applyBorder="1"/>
    <xf numFmtId="0" fontId="16" fillId="0" borderId="4" xfId="0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165" fontId="7" fillId="0" borderId="0" xfId="1" applyNumberFormat="1" applyFont="1" applyFill="1" applyBorder="1"/>
    <xf numFmtId="5" fontId="7" fillId="0" borderId="9" xfId="1" applyNumberFormat="1" applyFont="1" applyFill="1" applyBorder="1"/>
    <xf numFmtId="164" fontId="7" fillId="0" borderId="0" xfId="1" applyNumberFormat="1" applyFont="1" applyFill="1" applyBorder="1"/>
    <xf numFmtId="0" fontId="7" fillId="0" borderId="1" xfId="0" applyFont="1" applyFill="1" applyBorder="1" applyAlignment="1">
      <alignment horizontal="left"/>
    </xf>
    <xf numFmtId="7" fontId="7" fillId="0" borderId="0" xfId="0" applyNumberFormat="1" applyFont="1" applyFill="1"/>
    <xf numFmtId="0" fontId="10" fillId="0" borderId="8" xfId="0" applyFont="1" applyFill="1" applyBorder="1" applyAlignment="1">
      <alignment horizontal="center" wrapText="1"/>
    </xf>
    <xf numFmtId="3" fontId="7" fillId="0" borderId="0" xfId="0" applyNumberFormat="1" applyFont="1" applyFill="1"/>
    <xf numFmtId="3" fontId="7" fillId="0" borderId="0" xfId="0" applyNumberFormat="1" applyFont="1" applyFill="1" applyBorder="1"/>
    <xf numFmtId="9" fontId="7" fillId="0" borderId="0" xfId="2" applyFont="1" applyFill="1" applyBorder="1"/>
    <xf numFmtId="172" fontId="7" fillId="0" borderId="0" xfId="0" applyNumberFormat="1" applyFont="1"/>
    <xf numFmtId="0" fontId="16" fillId="0" borderId="4" xfId="0" applyFont="1" applyFill="1" applyBorder="1"/>
    <xf numFmtId="0" fontId="7" fillId="0" borderId="11" xfId="0" applyFont="1" applyFill="1" applyBorder="1"/>
    <xf numFmtId="3" fontId="7" fillId="0" borderId="1" xfId="0" applyNumberFormat="1" applyFont="1" applyBorder="1"/>
    <xf numFmtId="3" fontId="7" fillId="0" borderId="1" xfId="0" applyNumberFormat="1" applyFont="1" applyFill="1" applyBorder="1"/>
    <xf numFmtId="9" fontId="7" fillId="0" borderId="9" xfId="2" applyFont="1" applyBorder="1"/>
    <xf numFmtId="0" fontId="7" fillId="0" borderId="9" xfId="0" applyFont="1" applyBorder="1"/>
    <xf numFmtId="0" fontId="16" fillId="0" borderId="11" xfId="0" applyFont="1" applyFill="1" applyBorder="1"/>
    <xf numFmtId="0" fontId="7" fillId="0" borderId="1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16" fillId="0" borderId="0" xfId="0" applyFont="1" applyFill="1" applyBorder="1"/>
    <xf numFmtId="0" fontId="16" fillId="0" borderId="5" xfId="0" applyFont="1" applyFill="1" applyBorder="1"/>
    <xf numFmtId="165" fontId="11" fillId="0" borderId="1" xfId="1" applyNumberFormat="1" applyFont="1" applyFill="1" applyBorder="1" applyAlignment="1" applyProtection="1"/>
    <xf numFmtId="164" fontId="11" fillId="0" borderId="1" xfId="1" applyNumberFormat="1" applyFont="1" applyFill="1" applyBorder="1" applyAlignment="1" applyProtection="1"/>
    <xf numFmtId="0" fontId="16" fillId="0" borderId="12" xfId="0" applyFont="1" applyBorder="1" applyAlignment="1">
      <alignment horizontal="right" wrapText="1"/>
    </xf>
    <xf numFmtId="0" fontId="16" fillId="0" borderId="6" xfId="0" applyFont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0" fontId="16" fillId="0" borderId="0" xfId="0" applyFont="1"/>
    <xf numFmtId="3" fontId="16" fillId="0" borderId="5" xfId="0" applyNumberFormat="1" applyFont="1" applyBorder="1"/>
    <xf numFmtId="165" fontId="12" fillId="0" borderId="5" xfId="1" applyNumberFormat="1" applyFont="1" applyFill="1" applyBorder="1" applyAlignment="1" applyProtection="1"/>
    <xf numFmtId="3" fontId="16" fillId="0" borderId="0" xfId="0" applyNumberFormat="1" applyFont="1" applyBorder="1"/>
    <xf numFmtId="0" fontId="16" fillId="0" borderId="5" xfId="0" applyFont="1" applyBorder="1" applyAlignment="1">
      <alignment horizontal="right" wrapText="1"/>
    </xf>
    <xf numFmtId="9" fontId="7" fillId="0" borderId="1" xfId="2" applyFont="1" applyBorder="1"/>
    <xf numFmtId="9" fontId="7" fillId="0" borderId="11" xfId="2" applyFont="1" applyFill="1" applyBorder="1"/>
    <xf numFmtId="9" fontId="10" fillId="0" borderId="8" xfId="2" applyFont="1" applyFill="1" applyBorder="1" applyAlignment="1">
      <alignment horizontal="center" wrapText="1"/>
    </xf>
    <xf numFmtId="9" fontId="16" fillId="0" borderId="5" xfId="2" applyFont="1" applyBorder="1" applyAlignment="1">
      <alignment horizontal="right" wrapText="1"/>
    </xf>
    <xf numFmtId="9" fontId="16" fillId="0" borderId="6" xfId="2" applyFont="1" applyBorder="1" applyAlignment="1">
      <alignment horizontal="right" wrapText="1"/>
    </xf>
    <xf numFmtId="9" fontId="16" fillId="0" borderId="7" xfId="2" applyFont="1" applyBorder="1" applyAlignment="1">
      <alignment horizontal="right" wrapText="1"/>
    </xf>
    <xf numFmtId="9" fontId="16" fillId="0" borderId="12" xfId="2" applyFont="1" applyBorder="1" applyAlignment="1">
      <alignment horizontal="right" wrapText="1"/>
    </xf>
    <xf numFmtId="9" fontId="16" fillId="0" borderId="8" xfId="2" applyFont="1" applyFill="1" applyBorder="1"/>
    <xf numFmtId="9" fontId="7" fillId="0" borderId="1" xfId="2" applyFont="1" applyBorder="1" applyAlignment="1">
      <alignment horizontal="right" wrapText="1"/>
    </xf>
    <xf numFmtId="9" fontId="7" fillId="0" borderId="0" xfId="2" applyFont="1" applyBorder="1" applyAlignment="1">
      <alignment horizontal="right" wrapText="1"/>
    </xf>
    <xf numFmtId="9" fontId="7" fillId="0" borderId="9" xfId="2" applyFont="1" applyBorder="1" applyAlignment="1">
      <alignment horizontal="right" wrapText="1"/>
    </xf>
    <xf numFmtId="9" fontId="7" fillId="0" borderId="8" xfId="2" applyFont="1" applyBorder="1" applyAlignment="1">
      <alignment horizontal="right" wrapText="1"/>
    </xf>
    <xf numFmtId="9" fontId="7" fillId="0" borderId="14" xfId="2" applyFont="1" applyBorder="1" applyAlignment="1">
      <alignment horizontal="right" wrapText="1"/>
    </xf>
    <xf numFmtId="9" fontId="7" fillId="0" borderId="1" xfId="2" applyFont="1" applyFill="1" applyBorder="1"/>
    <xf numFmtId="9" fontId="11" fillId="0" borderId="1" xfId="2" applyFont="1" applyFill="1" applyBorder="1" applyAlignment="1" applyProtection="1"/>
    <xf numFmtId="9" fontId="16" fillId="0" borderId="5" xfId="2" applyFont="1" applyFill="1" applyBorder="1"/>
    <xf numFmtId="9" fontId="16" fillId="0" borderId="5" xfId="2" applyFont="1" applyBorder="1"/>
    <xf numFmtId="165" fontId="7" fillId="0" borderId="0" xfId="0" applyNumberFormat="1" applyFont="1"/>
    <xf numFmtId="0" fontId="0" fillId="2" borderId="0" xfId="0" applyFill="1"/>
    <xf numFmtId="0" fontId="10" fillId="2" borderId="8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right" wrapText="1"/>
    </xf>
    <xf numFmtId="0" fontId="10" fillId="2" borderId="12" xfId="0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0" fillId="2" borderId="9" xfId="0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left"/>
    </xf>
    <xf numFmtId="169" fontId="8" fillId="2" borderId="1" xfId="1" applyNumberFormat="1" applyFont="1" applyFill="1" applyBorder="1" applyAlignment="1"/>
    <xf numFmtId="164" fontId="11" fillId="2" borderId="0" xfId="1" applyNumberFormat="1" applyFont="1" applyFill="1" applyBorder="1" applyAlignment="1" applyProtection="1"/>
    <xf numFmtId="37" fontId="8" fillId="2" borderId="0" xfId="1" applyNumberFormat="1" applyFont="1" applyFill="1" applyBorder="1" applyAlignment="1"/>
    <xf numFmtId="164" fontId="11" fillId="2" borderId="1" xfId="1" applyNumberFormat="1" applyFont="1" applyFill="1" applyBorder="1" applyAlignment="1" applyProtection="1"/>
    <xf numFmtId="37" fontId="8" fillId="2" borderId="9" xfId="1" applyNumberFormat="1" applyFont="1" applyFill="1" applyBorder="1" applyAlignment="1"/>
    <xf numFmtId="0" fontId="8" fillId="2" borderId="11" xfId="0" applyFont="1" applyFill="1" applyBorder="1" applyAlignment="1">
      <alignment horizontal="left" wrapText="1"/>
    </xf>
    <xf numFmtId="169" fontId="10" fillId="2" borderId="1" xfId="1" applyNumberFormat="1" applyFont="1" applyFill="1" applyBorder="1" applyAlignment="1"/>
    <xf numFmtId="0" fontId="0" fillId="2" borderId="11" xfId="0" applyFill="1" applyBorder="1" applyAlignment="1"/>
    <xf numFmtId="0" fontId="0" fillId="2" borderId="9" xfId="0" applyFill="1" applyBorder="1"/>
    <xf numFmtId="165" fontId="11" fillId="2" borderId="0" xfId="1" applyNumberFormat="1" applyFont="1" applyFill="1" applyBorder="1" applyAlignment="1" applyProtection="1"/>
    <xf numFmtId="5" fontId="8" fillId="2" borderId="0" xfId="1" applyNumberFormat="1" applyFont="1" applyFill="1" applyBorder="1" applyAlignment="1"/>
    <xf numFmtId="165" fontId="11" fillId="2" borderId="1" xfId="1" applyNumberFormat="1" applyFont="1" applyFill="1" applyBorder="1" applyAlignment="1" applyProtection="1"/>
    <xf numFmtId="5" fontId="8" fillId="2" borderId="9" xfId="1" applyNumberFormat="1" applyFont="1" applyFill="1" applyBorder="1" applyAlignment="1"/>
    <xf numFmtId="0" fontId="10" fillId="2" borderId="4" xfId="0" applyFont="1" applyFill="1" applyBorder="1" applyAlignment="1">
      <alignment horizontal="left" wrapText="1"/>
    </xf>
    <xf numFmtId="169" fontId="10" fillId="2" borderId="5" xfId="1" applyNumberFormat="1" applyFont="1" applyFill="1" applyBorder="1" applyAlignment="1"/>
    <xf numFmtId="0" fontId="10" fillId="2" borderId="1" xfId="0" applyFont="1" applyFill="1" applyBorder="1" applyAlignment="1">
      <alignment horizontal="left" wrapText="1"/>
    </xf>
    <xf numFmtId="169" fontId="8" fillId="2" borderId="13" xfId="1" applyNumberFormat="1" applyFont="1" applyFill="1" applyBorder="1" applyAlignment="1"/>
    <xf numFmtId="164" fontId="11" fillId="2" borderId="13" xfId="1" applyNumberFormat="1" applyFont="1" applyFill="1" applyBorder="1" applyAlignment="1" applyProtection="1"/>
    <xf numFmtId="37" fontId="8" fillId="2" borderId="13" xfId="1" applyNumberFormat="1" applyFont="1" applyFill="1" applyBorder="1" applyAlignment="1"/>
    <xf numFmtId="0" fontId="25" fillId="0" borderId="0" xfId="0" applyFont="1" applyFill="1"/>
    <xf numFmtId="3" fontId="8" fillId="2" borderId="9" xfId="0" applyNumberFormat="1" applyFont="1" applyFill="1" applyBorder="1" applyAlignment="1">
      <alignment wrapText="1"/>
    </xf>
    <xf numFmtId="0" fontId="7" fillId="2" borderId="0" xfId="0" applyFont="1" applyFill="1"/>
    <xf numFmtId="0" fontId="7" fillId="2" borderId="11" xfId="0" applyFont="1" applyFill="1" applyBorder="1"/>
    <xf numFmtId="3" fontId="7" fillId="2" borderId="1" xfId="0" applyNumberFormat="1" applyFont="1" applyFill="1" applyBorder="1"/>
    <xf numFmtId="166" fontId="10" fillId="0" borderId="3" xfId="0" applyNumberFormat="1" applyFont="1" applyFill="1" applyBorder="1" applyAlignment="1">
      <alignment wrapText="1"/>
    </xf>
    <xf numFmtId="3" fontId="8" fillId="0" borderId="1" xfId="0" applyNumberFormat="1" applyFont="1" applyFill="1" applyBorder="1" applyAlignment="1">
      <alignment wrapText="1"/>
    </xf>
    <xf numFmtId="165" fontId="11" fillId="0" borderId="0" xfId="1" applyNumberFormat="1" applyFont="1" applyFill="1" applyBorder="1" applyAlignment="1" applyProtection="1"/>
    <xf numFmtId="166" fontId="8" fillId="0" borderId="9" xfId="0" applyNumberFormat="1" applyFont="1" applyFill="1" applyBorder="1" applyAlignment="1">
      <alignment wrapText="1"/>
    </xf>
    <xf numFmtId="9" fontId="8" fillId="0" borderId="9" xfId="2" applyFont="1" applyFill="1" applyBorder="1" applyAlignment="1">
      <alignment wrapText="1"/>
    </xf>
    <xf numFmtId="164" fontId="11" fillId="0" borderId="0" xfId="1" applyNumberFormat="1" applyFont="1" applyFill="1" applyBorder="1" applyAlignment="1" applyProtection="1"/>
    <xf numFmtId="3" fontId="8" fillId="0" borderId="9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3" fontId="10" fillId="0" borderId="5" xfId="0" applyNumberFormat="1" applyFont="1" applyFill="1" applyBorder="1" applyAlignment="1">
      <alignment wrapText="1"/>
    </xf>
    <xf numFmtId="165" fontId="12" fillId="0" borderId="2" xfId="1" applyNumberFormat="1" applyFont="1" applyFill="1" applyBorder="1" applyAlignment="1" applyProtection="1"/>
    <xf numFmtId="9" fontId="11" fillId="0" borderId="0" xfId="2" applyFont="1" applyFill="1" applyBorder="1" applyAlignment="1" applyProtection="1"/>
    <xf numFmtId="0" fontId="10" fillId="2" borderId="4" xfId="0" applyFont="1" applyFill="1" applyBorder="1" applyAlignment="1">
      <alignment horizontal="left" wrapText="1"/>
    </xf>
    <xf numFmtId="0" fontId="26" fillId="0" borderId="8" xfId="0" applyFont="1" applyFill="1" applyBorder="1"/>
    <xf numFmtId="0" fontId="11" fillId="0" borderId="11" xfId="0" applyFont="1" applyFill="1" applyBorder="1"/>
    <xf numFmtId="0" fontId="7" fillId="0" borderId="11" xfId="0" applyFont="1" applyFill="1" applyBorder="1" applyAlignment="1">
      <alignment horizontal="left"/>
    </xf>
    <xf numFmtId="37" fontId="7" fillId="0" borderId="1" xfId="1" applyNumberFormat="1" applyFont="1" applyFill="1" applyBorder="1"/>
    <xf numFmtId="37" fontId="7" fillId="0" borderId="9" xfId="1" applyNumberFormat="1" applyFont="1" applyFill="1" applyBorder="1"/>
    <xf numFmtId="0" fontId="7" fillId="0" borderId="0" xfId="0" applyFont="1" applyFill="1"/>
    <xf numFmtId="9" fontId="10" fillId="0" borderId="3" xfId="2" applyFont="1" applyFill="1" applyBorder="1" applyAlignment="1">
      <alignment wrapText="1"/>
    </xf>
    <xf numFmtId="164" fontId="7" fillId="0" borderId="0" xfId="1" applyNumberFormat="1" applyFont="1" applyFill="1" applyBorder="1"/>
    <xf numFmtId="0" fontId="7" fillId="0" borderId="4" xfId="0" applyFont="1" applyFill="1" applyBorder="1" applyAlignment="1">
      <alignment horizontal="left"/>
    </xf>
    <xf numFmtId="164" fontId="7" fillId="0" borderId="2" xfId="1" applyNumberFormat="1" applyFont="1" applyFill="1" applyBorder="1"/>
    <xf numFmtId="37" fontId="7" fillId="0" borderId="3" xfId="1" applyNumberFormat="1" applyFont="1" applyFill="1" applyBorder="1"/>
    <xf numFmtId="37" fontId="7" fillId="0" borderId="2" xfId="1" applyNumberFormat="1" applyFont="1" applyFill="1" applyBorder="1"/>
    <xf numFmtId="165" fontId="12" fillId="2" borderId="2" xfId="1" applyNumberFormat="1" applyFont="1" applyFill="1" applyBorder="1" applyAlignment="1" applyProtection="1"/>
    <xf numFmtId="5" fontId="10" fillId="2" borderId="2" xfId="1" applyNumberFormat="1" applyFont="1" applyFill="1" applyBorder="1" applyAlignment="1"/>
    <xf numFmtId="165" fontId="12" fillId="2" borderId="5" xfId="1" applyNumberFormat="1" applyFont="1" applyFill="1" applyBorder="1" applyAlignment="1" applyProtection="1"/>
    <xf numFmtId="5" fontId="10" fillId="2" borderId="3" xfId="1" applyNumberFormat="1" applyFont="1" applyFill="1" applyBorder="1" applyAlignment="1"/>
    <xf numFmtId="0" fontId="2" fillId="0" borderId="0" xfId="0" applyFont="1" applyFill="1"/>
    <xf numFmtId="9" fontId="7" fillId="0" borderId="0" xfId="2" applyFont="1"/>
    <xf numFmtId="0" fontId="8" fillId="0" borderId="0" xfId="0" applyFont="1" applyFill="1" applyBorder="1" applyAlignment="1">
      <alignment wrapText="1"/>
    </xf>
    <xf numFmtId="9" fontId="10" fillId="0" borderId="2" xfId="2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167" fontId="12" fillId="0" borderId="5" xfId="2" applyNumberFormat="1" applyFont="1" applyFill="1" applyBorder="1" applyAlignment="1" applyProtection="1"/>
    <xf numFmtId="10" fontId="12" fillId="0" borderId="2" xfId="2" applyNumberFormat="1" applyFont="1" applyFill="1" applyBorder="1" applyAlignment="1" applyProtection="1"/>
    <xf numFmtId="165" fontId="12" fillId="2" borderId="0" xfId="1" applyNumberFormat="1" applyFont="1" applyFill="1" applyBorder="1" applyAlignment="1" applyProtection="1"/>
    <xf numFmtId="5" fontId="10" fillId="2" borderId="0" xfId="1" applyNumberFormat="1" applyFont="1" applyFill="1" applyBorder="1" applyAlignment="1"/>
    <xf numFmtId="165" fontId="12" fillId="2" borderId="1" xfId="1" applyNumberFormat="1" applyFont="1" applyFill="1" applyBorder="1" applyAlignment="1" applyProtection="1"/>
    <xf numFmtId="5" fontId="10" fillId="2" borderId="9" xfId="1" applyNumberFormat="1" applyFont="1" applyFill="1" applyBorder="1" applyAlignment="1"/>
    <xf numFmtId="169" fontId="8" fillId="0" borderId="1" xfId="1" applyNumberFormat="1" applyFont="1" applyBorder="1" applyAlignment="1">
      <alignment horizontal="right" vertical="center"/>
    </xf>
    <xf numFmtId="164" fontId="11" fillId="2" borderId="0" xfId="1" applyNumberFormat="1" applyFont="1" applyFill="1" applyBorder="1" applyAlignment="1" applyProtection="1">
      <alignment horizontal="right" vertical="center"/>
    </xf>
    <xf numFmtId="164" fontId="11" fillId="2" borderId="9" xfId="1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8" fillId="0" borderId="0" xfId="0" applyFont="1" applyBorder="1" applyAlignment="1">
      <alignment horizontal="left" wrapText="1"/>
    </xf>
    <xf numFmtId="0" fontId="10" fillId="0" borderId="12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9" fontId="10" fillId="0" borderId="6" xfId="2" applyFont="1" applyFill="1" applyBorder="1" applyAlignment="1">
      <alignment horizontal="center" wrapText="1"/>
    </xf>
    <xf numFmtId="9" fontId="10" fillId="0" borderId="7" xfId="2" applyFont="1" applyFill="1" applyBorder="1" applyAlignment="1">
      <alignment horizontal="center" wrapText="1"/>
    </xf>
    <xf numFmtId="9" fontId="10" fillId="0" borderId="12" xfId="2" applyFont="1" applyFill="1" applyBorder="1" applyAlignment="1">
      <alignment horizontal="center" wrapText="1"/>
    </xf>
    <xf numFmtId="9" fontId="16" fillId="0" borderId="12" xfId="2" applyFont="1" applyBorder="1" applyAlignment="1">
      <alignment horizontal="center" vertical="center"/>
    </xf>
    <xf numFmtId="9" fontId="16" fillId="0" borderId="6" xfId="2" applyFont="1" applyBorder="1" applyAlignment="1">
      <alignment horizontal="center" vertical="center"/>
    </xf>
    <xf numFmtId="9" fontId="16" fillId="0" borderId="7" xfId="2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0" fillId="2" borderId="0" xfId="0" applyFill="1" applyAlignment="1"/>
    <xf numFmtId="0" fontId="27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center" vertical="top" wrapText="1"/>
    </xf>
    <xf numFmtId="0" fontId="27" fillId="2" borderId="0" xfId="0" applyFont="1" applyFill="1" applyAlignment="1">
      <alignment vertical="top"/>
    </xf>
    <xf numFmtId="0" fontId="28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top"/>
    </xf>
    <xf numFmtId="0" fontId="27" fillId="2" borderId="0" xfId="0" applyFont="1" applyFill="1" applyAlignment="1">
      <alignment vertical="top" wrapText="1"/>
    </xf>
    <xf numFmtId="0" fontId="27" fillId="2" borderId="0" xfId="0" applyFont="1" applyFill="1" applyAlignment="1"/>
    <xf numFmtId="0" fontId="27" fillId="2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7" fillId="0" borderId="0" xfId="0" applyFont="1" applyFill="1"/>
    <xf numFmtId="0" fontId="27" fillId="0" borderId="0" xfId="0" quotePrefix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quotePrefix="1" applyFont="1" applyFill="1" applyBorder="1" applyAlignment="1">
      <alignment horizontal="left" wrapText="1"/>
    </xf>
    <xf numFmtId="0" fontId="18" fillId="0" borderId="0" xfId="0" quotePrefix="1" applyFont="1" applyFill="1" applyBorder="1" applyAlignment="1">
      <alignment horizontal="left"/>
    </xf>
    <xf numFmtId="0" fontId="30" fillId="0" borderId="0" xfId="0" applyFont="1" applyFill="1"/>
  </cellXfs>
  <cellStyles count="8">
    <cellStyle name="Comma" xfId="1" builtinId="3"/>
    <cellStyle name="Normal" xfId="0" builtinId="0"/>
    <cellStyle name="Normal 2" xfId="3"/>
    <cellStyle name="Normal 3" xfId="4"/>
    <cellStyle name="Normal 3 2" xfId="6"/>
    <cellStyle name="Normal 4" xfId="5"/>
    <cellStyle name="Normal 4 2" xfId="7"/>
    <cellStyle name="Percent" xfId="2" builtinId="5"/>
  </cellStyles>
  <dxfs count="0"/>
  <tableStyles count="0" defaultTableStyle="TableStyleMedium2" defaultPivotStyle="PivotStyleLight16"/>
  <colors>
    <mruColors>
      <color rgb="FFCCEC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114300</xdr:rowOff>
    </xdr:from>
    <xdr:to>
      <xdr:col>4</xdr:col>
      <xdr:colOff>962025</xdr:colOff>
      <xdr:row>16</xdr:row>
      <xdr:rowOff>57150</xdr:rowOff>
    </xdr:to>
    <xdr:sp macro="" textlink="">
      <xdr:nvSpPr>
        <xdr:cNvPr id="2" name="TextBox 1"/>
        <xdr:cNvSpPr txBox="1"/>
      </xdr:nvSpPr>
      <xdr:spPr>
        <a:xfrm>
          <a:off x="38100" y="3314700"/>
          <a:ext cx="64484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entirely to the NYC general fund if the transaction is commercial and the tax rate is 1.425 percent.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transaction is eligible for a reduced REIT rate.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Totals may not add due to rounding.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31.42578125" style="151" customWidth="1"/>
    <col min="2" max="6" width="15.28515625" style="151"/>
    <col min="7" max="7" width="7.28515625" style="151" customWidth="1"/>
    <col min="8" max="16384" width="9.140625" style="151"/>
  </cols>
  <sheetData>
    <row r="1" spans="1:6" s="258" customFormat="1" ht="15.75" x14ac:dyDescent="0.25">
      <c r="A1" s="259" t="s">
        <v>66</v>
      </c>
      <c r="B1" s="259"/>
      <c r="C1" s="259"/>
      <c r="D1" s="259"/>
      <c r="E1" s="259"/>
      <c r="F1" s="259"/>
    </row>
    <row r="2" spans="1:6" ht="15.75" x14ac:dyDescent="0.25">
      <c r="A2" s="260" t="s">
        <v>67</v>
      </c>
      <c r="B2" s="260"/>
      <c r="C2" s="260"/>
      <c r="D2" s="260"/>
      <c r="E2" s="260"/>
      <c r="F2" s="260"/>
    </row>
    <row r="3" spans="1:6" ht="15.75" x14ac:dyDescent="0.25">
      <c r="A3" s="261"/>
      <c r="B3" s="262"/>
      <c r="C3" s="262"/>
      <c r="D3" s="262"/>
      <c r="E3" s="262"/>
      <c r="F3" s="262"/>
    </row>
    <row r="4" spans="1:6" ht="15.75" x14ac:dyDescent="0.25">
      <c r="A4" s="259" t="s">
        <v>22</v>
      </c>
      <c r="B4" s="259"/>
      <c r="C4" s="259"/>
      <c r="D4" s="259"/>
      <c r="E4" s="259"/>
      <c r="F4" s="259"/>
    </row>
    <row r="5" spans="1:6" ht="15.75" x14ac:dyDescent="0.25">
      <c r="A5" s="263" t="s">
        <v>68</v>
      </c>
      <c r="B5" s="263"/>
      <c r="C5" s="263"/>
      <c r="D5" s="263"/>
      <c r="E5" s="263"/>
      <c r="F5" s="263"/>
    </row>
    <row r="7" spans="1:6" ht="15" customHeight="1" x14ac:dyDescent="0.25">
      <c r="A7" s="229" t="s">
        <v>21</v>
      </c>
      <c r="B7" s="152"/>
      <c r="C7" s="231" t="s">
        <v>18</v>
      </c>
      <c r="D7" s="232"/>
      <c r="E7" s="231" t="s">
        <v>19</v>
      </c>
      <c r="F7" s="232"/>
    </row>
    <row r="8" spans="1:6" ht="29.25" customHeight="1" x14ac:dyDescent="0.25">
      <c r="A8" s="230"/>
      <c r="B8" s="153" t="s">
        <v>10</v>
      </c>
      <c r="C8" s="154" t="s">
        <v>20</v>
      </c>
      <c r="D8" s="154" t="s">
        <v>3</v>
      </c>
      <c r="E8" s="155" t="s">
        <v>20</v>
      </c>
      <c r="F8" s="156" t="s">
        <v>3</v>
      </c>
    </row>
    <row r="9" spans="1:6" x14ac:dyDescent="0.25">
      <c r="A9" s="157"/>
      <c r="B9" s="158"/>
      <c r="C9" s="159"/>
      <c r="D9" s="159"/>
      <c r="E9" s="160"/>
      <c r="F9" s="161"/>
    </row>
    <row r="10" spans="1:6" x14ac:dyDescent="0.25">
      <c r="A10" s="162" t="s">
        <v>23</v>
      </c>
      <c r="B10" s="163"/>
      <c r="C10" s="164"/>
      <c r="D10" s="165"/>
      <c r="E10" s="166"/>
      <c r="F10" s="167"/>
    </row>
    <row r="11" spans="1:6" x14ac:dyDescent="0.25">
      <c r="A11" s="168" t="s">
        <v>39</v>
      </c>
      <c r="B11" s="163">
        <v>55448</v>
      </c>
      <c r="C11" s="172">
        <v>55037085725</v>
      </c>
      <c r="D11" s="173">
        <v>620000</v>
      </c>
      <c r="E11" s="174">
        <v>755099179.13999999</v>
      </c>
      <c r="F11" s="175">
        <v>8821.74</v>
      </c>
    </row>
    <row r="12" spans="1:6" x14ac:dyDescent="0.25">
      <c r="A12" s="168" t="s">
        <v>40</v>
      </c>
      <c r="B12" s="163">
        <v>8479</v>
      </c>
      <c r="C12" s="164">
        <v>35307719935</v>
      </c>
      <c r="D12" s="165">
        <v>635000</v>
      </c>
      <c r="E12" s="166">
        <v>918236901.40999997</v>
      </c>
      <c r="F12" s="167">
        <v>16668.75</v>
      </c>
    </row>
    <row r="13" spans="1:6" x14ac:dyDescent="0.25">
      <c r="A13" s="198" t="s">
        <v>42</v>
      </c>
      <c r="B13" s="177">
        <f>B11+B12</f>
        <v>63927</v>
      </c>
      <c r="C13" s="211">
        <f>C11+C12</f>
        <v>90344805660</v>
      </c>
      <c r="D13" s="212">
        <v>620000</v>
      </c>
      <c r="E13" s="213">
        <f>E11+E12</f>
        <v>1673336080.55</v>
      </c>
      <c r="F13" s="214">
        <v>8906.25</v>
      </c>
    </row>
    <row r="14" spans="1:6" x14ac:dyDescent="0.25">
      <c r="A14" s="170"/>
      <c r="D14" s="171"/>
      <c r="F14" s="171"/>
    </row>
    <row r="15" spans="1:6" x14ac:dyDescent="0.25">
      <c r="A15" s="162" t="s">
        <v>41</v>
      </c>
      <c r="D15" s="171"/>
      <c r="F15" s="171"/>
    </row>
    <row r="16" spans="1:6" x14ac:dyDescent="0.25">
      <c r="A16" s="168" t="s">
        <v>39</v>
      </c>
      <c r="B16" s="163">
        <v>1190</v>
      </c>
      <c r="C16" s="172">
        <v>86056949.980000004</v>
      </c>
      <c r="D16" s="173">
        <v>49500</v>
      </c>
      <c r="E16" s="174">
        <v>860569.48</v>
      </c>
      <c r="F16" s="175">
        <v>495</v>
      </c>
    </row>
    <row r="17" spans="1:6" ht="14.45" customHeight="1" x14ac:dyDescent="0.25">
      <c r="A17" s="168" t="s">
        <v>40</v>
      </c>
      <c r="B17" s="163">
        <v>2627</v>
      </c>
      <c r="C17" s="164">
        <v>201645659.22</v>
      </c>
      <c r="D17" s="165">
        <v>60400</v>
      </c>
      <c r="E17" s="166">
        <v>2886353.75</v>
      </c>
      <c r="F17" s="167">
        <v>860.7</v>
      </c>
    </row>
    <row r="18" spans="1:6" x14ac:dyDescent="0.25">
      <c r="A18" s="157" t="s">
        <v>42</v>
      </c>
      <c r="B18" s="169">
        <f>B16+B17</f>
        <v>3817</v>
      </c>
      <c r="C18" s="222">
        <f>C16+C17</f>
        <v>287702609.19999999</v>
      </c>
      <c r="D18" s="223">
        <v>56356</v>
      </c>
      <c r="E18" s="224">
        <f>E16+E17</f>
        <v>3746923.23</v>
      </c>
      <c r="F18" s="225">
        <v>782.33</v>
      </c>
    </row>
    <row r="19" spans="1:6" x14ac:dyDescent="0.25">
      <c r="A19" s="157"/>
      <c r="D19" s="171"/>
      <c r="F19" s="171"/>
    </row>
    <row r="20" spans="1:6" x14ac:dyDescent="0.25">
      <c r="A20" s="162" t="s">
        <v>38</v>
      </c>
      <c r="D20" s="171"/>
      <c r="F20" s="171"/>
    </row>
    <row r="21" spans="1:6" x14ac:dyDescent="0.25">
      <c r="A21" s="168" t="s">
        <v>39</v>
      </c>
      <c r="B21" s="163">
        <v>54258</v>
      </c>
      <c r="C21" s="172">
        <v>54951028775</v>
      </c>
      <c r="D21" s="173">
        <v>630000</v>
      </c>
      <c r="E21" s="174">
        <v>754238609.65999997</v>
      </c>
      <c r="F21" s="175">
        <v>8977.5</v>
      </c>
    </row>
    <row r="22" spans="1:6" ht="14.45" customHeight="1" x14ac:dyDescent="0.25">
      <c r="A22" s="168" t="s">
        <v>40</v>
      </c>
      <c r="B22" s="163">
        <v>5852</v>
      </c>
      <c r="C22" s="164">
        <v>35106074275</v>
      </c>
      <c r="D22" s="165">
        <v>1300000</v>
      </c>
      <c r="E22" s="166">
        <v>915350547.65999997</v>
      </c>
      <c r="F22" s="167">
        <v>34125</v>
      </c>
    </row>
    <row r="23" spans="1:6" x14ac:dyDescent="0.25">
      <c r="A23" s="176" t="s">
        <v>42</v>
      </c>
      <c r="B23" s="177">
        <f>B21+B22</f>
        <v>60110</v>
      </c>
      <c r="C23" s="211">
        <f>C21+C22</f>
        <v>90057103050</v>
      </c>
      <c r="D23" s="212">
        <v>650661.75</v>
      </c>
      <c r="E23" s="213">
        <f>E21+E22</f>
        <v>1669589157.3199999</v>
      </c>
      <c r="F23" s="214">
        <v>9405</v>
      </c>
    </row>
    <row r="24" spans="1:6" x14ac:dyDescent="0.25">
      <c r="A24" s="178"/>
      <c r="B24" s="179"/>
      <c r="C24" s="180"/>
      <c r="D24" s="181"/>
      <c r="E24" s="164"/>
      <c r="F24" s="181"/>
    </row>
    <row r="25" spans="1:6" x14ac:dyDescent="0.25">
      <c r="A25" s="12" t="s">
        <v>63</v>
      </c>
    </row>
  </sheetData>
  <mergeCells count="7">
    <mergeCell ref="A1:F1"/>
    <mergeCell ref="A2:F2"/>
    <mergeCell ref="A4:F4"/>
    <mergeCell ref="A5:F5"/>
    <mergeCell ref="A7:A8"/>
    <mergeCell ref="C7:D7"/>
    <mergeCell ref="E7:F7"/>
  </mergeCells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Normal="100" workbookViewId="0">
      <selection sqref="A1:E1"/>
    </sheetView>
  </sheetViews>
  <sheetFormatPr defaultColWidth="9.140625" defaultRowHeight="14.25" x14ac:dyDescent="0.2"/>
  <cols>
    <col min="1" max="1" width="38.85546875" style="1" customWidth="1"/>
    <col min="2" max="2" width="14.28515625" style="1" bestFit="1" customWidth="1"/>
    <col min="3" max="5" width="14.85546875" style="1" customWidth="1"/>
    <col min="6" max="6" width="6.5703125" style="1" customWidth="1"/>
    <col min="7" max="16384" width="9.140625" style="1"/>
  </cols>
  <sheetData>
    <row r="1" spans="1:6" ht="15.75" x14ac:dyDescent="0.2">
      <c r="A1" s="259" t="s">
        <v>66</v>
      </c>
      <c r="B1" s="259"/>
      <c r="C1" s="259"/>
      <c r="D1" s="259"/>
      <c r="E1" s="259"/>
      <c r="F1" s="261"/>
    </row>
    <row r="2" spans="1:6" ht="15.75" x14ac:dyDescent="0.2">
      <c r="A2" s="260" t="s">
        <v>67</v>
      </c>
      <c r="B2" s="260"/>
      <c r="C2" s="260"/>
      <c r="D2" s="260"/>
      <c r="E2" s="260"/>
      <c r="F2" s="265"/>
    </row>
    <row r="3" spans="1:6" ht="15.75" x14ac:dyDescent="0.25">
      <c r="A3" s="264"/>
      <c r="B3" s="262"/>
      <c r="C3" s="262"/>
      <c r="D3" s="262"/>
      <c r="E3" s="262"/>
      <c r="F3" s="262"/>
    </row>
    <row r="4" spans="1:6" ht="15.75" x14ac:dyDescent="0.2">
      <c r="A4" s="259" t="s">
        <v>29</v>
      </c>
      <c r="B4" s="259"/>
      <c r="C4" s="259"/>
      <c r="D4" s="259"/>
      <c r="E4" s="259"/>
      <c r="F4" s="261"/>
    </row>
    <row r="5" spans="1:6" ht="15.75" x14ac:dyDescent="0.25">
      <c r="A5" s="263" t="s">
        <v>69</v>
      </c>
      <c r="B5" s="263"/>
      <c r="C5" s="263"/>
      <c r="D5" s="263"/>
      <c r="E5" s="263"/>
      <c r="F5" s="266"/>
    </row>
    <row r="7" spans="1:6" ht="15" x14ac:dyDescent="0.25">
      <c r="A7" s="8"/>
      <c r="B7" s="6"/>
      <c r="C7" s="233" t="s">
        <v>30</v>
      </c>
      <c r="D7" s="233"/>
      <c r="E7" s="234"/>
    </row>
    <row r="8" spans="1:6" ht="33.75" customHeight="1" x14ac:dyDescent="0.25">
      <c r="A8" s="9" t="s">
        <v>33</v>
      </c>
      <c r="B8" s="7" t="s">
        <v>10</v>
      </c>
      <c r="C8" s="2" t="s">
        <v>34</v>
      </c>
      <c r="D8" s="2" t="s">
        <v>37</v>
      </c>
      <c r="E8" s="3" t="s">
        <v>28</v>
      </c>
      <c r="F8" s="5"/>
    </row>
    <row r="9" spans="1:6" ht="43.5" customHeight="1" x14ac:dyDescent="0.2">
      <c r="A9" s="10" t="s">
        <v>35</v>
      </c>
      <c r="B9" s="11">
        <v>3904</v>
      </c>
      <c r="C9" s="21">
        <v>7774840.71</v>
      </c>
      <c r="D9" s="22">
        <v>0</v>
      </c>
      <c r="E9" s="24">
        <f>C9+D9</f>
        <v>7774840.71</v>
      </c>
      <c r="F9" s="27"/>
    </row>
    <row r="10" spans="1:6" ht="36" customHeight="1" x14ac:dyDescent="0.2">
      <c r="A10" s="10" t="s">
        <v>36</v>
      </c>
      <c r="B10" s="226">
        <v>4575</v>
      </c>
      <c r="C10" s="227">
        <v>563619370.90999997</v>
      </c>
      <c r="D10" s="227">
        <v>346842689.79000002</v>
      </c>
      <c r="E10" s="228">
        <f>C10+D10</f>
        <v>910462060.70000005</v>
      </c>
      <c r="F10" s="27"/>
    </row>
    <row r="11" spans="1:6" ht="30.6" customHeight="1" x14ac:dyDescent="0.25">
      <c r="A11" s="19" t="s">
        <v>31</v>
      </c>
      <c r="B11" s="20">
        <f>B10+B9</f>
        <v>8479</v>
      </c>
      <c r="C11" s="23">
        <f>C10+C9</f>
        <v>571394211.62</v>
      </c>
      <c r="D11" s="23">
        <f>D10+D9</f>
        <v>346842689.79000002</v>
      </c>
      <c r="E11" s="25">
        <f>E10+E9</f>
        <v>918236901.41000009</v>
      </c>
    </row>
    <row r="13" spans="1:6" customFormat="1" ht="15" x14ac:dyDescent="0.25">
      <c r="A13" s="12"/>
      <c r="B13" s="13"/>
      <c r="C13" s="13"/>
      <c r="D13" s="13"/>
      <c r="E13" s="14"/>
      <c r="F13" s="4"/>
    </row>
    <row r="14" spans="1:6" ht="14.25" customHeight="1" x14ac:dyDescent="0.2">
      <c r="A14" s="235"/>
      <c r="B14" s="235"/>
      <c r="C14" s="235"/>
      <c r="D14" s="235"/>
      <c r="E14" s="235"/>
    </row>
    <row r="15" spans="1:6" x14ac:dyDescent="0.2">
      <c r="A15" s="12"/>
      <c r="C15" s="150"/>
    </row>
    <row r="16" spans="1:6" x14ac:dyDescent="0.2">
      <c r="A16" s="26"/>
      <c r="C16" s="216"/>
      <c r="D16" s="216"/>
    </row>
  </sheetData>
  <mergeCells count="6">
    <mergeCell ref="A1:E1"/>
    <mergeCell ref="A2:E2"/>
    <mergeCell ref="A4:E4"/>
    <mergeCell ref="A5:E5"/>
    <mergeCell ref="C7:E7"/>
    <mergeCell ref="A14:E14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9.28515625" style="30" customWidth="1"/>
    <col min="2" max="6" width="14.7109375" style="30" customWidth="1"/>
    <col min="7" max="16384" width="9.140625" style="30"/>
  </cols>
  <sheetData>
    <row r="1" spans="1:6" ht="15.75" x14ac:dyDescent="0.2">
      <c r="A1" s="259" t="s">
        <v>66</v>
      </c>
      <c r="B1" s="259"/>
      <c r="C1" s="259"/>
      <c r="D1" s="259"/>
      <c r="E1" s="259"/>
      <c r="F1" s="259"/>
    </row>
    <row r="2" spans="1:6" ht="15.75" x14ac:dyDescent="0.2">
      <c r="A2" s="260" t="s">
        <v>67</v>
      </c>
      <c r="B2" s="260"/>
      <c r="C2" s="260"/>
      <c r="D2" s="260"/>
      <c r="E2" s="260"/>
      <c r="F2" s="260"/>
    </row>
    <row r="3" spans="1:6" ht="15.75" x14ac:dyDescent="0.25">
      <c r="A3" s="261"/>
      <c r="B3" s="262"/>
      <c r="C3" s="262"/>
      <c r="D3" s="262"/>
      <c r="E3" s="262"/>
      <c r="F3" s="262"/>
    </row>
    <row r="4" spans="1:6" ht="15.75" x14ac:dyDescent="0.2">
      <c r="A4" s="259" t="s">
        <v>70</v>
      </c>
      <c r="B4" s="259"/>
      <c r="C4" s="259"/>
      <c r="D4" s="259"/>
      <c r="E4" s="259"/>
      <c r="F4" s="259"/>
    </row>
    <row r="5" spans="1:6" ht="15.75" x14ac:dyDescent="0.25">
      <c r="A5" s="263" t="s">
        <v>71</v>
      </c>
      <c r="B5" s="263"/>
      <c r="C5" s="263"/>
      <c r="D5" s="263"/>
      <c r="E5" s="263"/>
      <c r="F5" s="263"/>
    </row>
    <row r="6" spans="1:6" ht="15.75" x14ac:dyDescent="0.25">
      <c r="A6" s="263" t="s">
        <v>72</v>
      </c>
      <c r="B6" s="263"/>
      <c r="C6" s="263"/>
      <c r="D6" s="263"/>
      <c r="E6" s="263"/>
      <c r="F6" s="263"/>
    </row>
    <row r="7" spans="1:6" ht="15" x14ac:dyDescent="0.25">
      <c r="A7" s="29"/>
    </row>
    <row r="8" spans="1:6" ht="15" customHeight="1" x14ac:dyDescent="0.25">
      <c r="A8" s="236" t="s">
        <v>0</v>
      </c>
      <c r="B8" s="237"/>
      <c r="C8" s="237"/>
      <c r="D8" s="237"/>
      <c r="E8" s="237"/>
      <c r="F8" s="238"/>
    </row>
    <row r="9" spans="1:6" ht="15" customHeight="1" x14ac:dyDescent="0.25">
      <c r="A9" s="31"/>
      <c r="B9" s="32"/>
      <c r="C9" s="237" t="s">
        <v>18</v>
      </c>
      <c r="D9" s="238"/>
      <c r="E9" s="237" t="s">
        <v>19</v>
      </c>
      <c r="F9" s="238"/>
    </row>
    <row r="10" spans="1:6" ht="28.5" customHeight="1" x14ac:dyDescent="0.25">
      <c r="A10" s="33" t="s">
        <v>18</v>
      </c>
      <c r="B10" s="34" t="s">
        <v>10</v>
      </c>
      <c r="C10" s="35" t="s">
        <v>20</v>
      </c>
      <c r="D10" s="36" t="s">
        <v>3</v>
      </c>
      <c r="E10" s="35" t="s">
        <v>20</v>
      </c>
      <c r="F10" s="36" t="s">
        <v>3</v>
      </c>
    </row>
    <row r="11" spans="1:6" ht="15" x14ac:dyDescent="0.25">
      <c r="A11" s="37"/>
      <c r="B11" s="38"/>
      <c r="C11" s="39"/>
      <c r="D11" s="40"/>
      <c r="E11" s="39"/>
      <c r="F11" s="41"/>
    </row>
    <row r="12" spans="1:6" ht="15" x14ac:dyDescent="0.25">
      <c r="A12" s="37" t="s">
        <v>24</v>
      </c>
      <c r="B12" s="188">
        <v>9001</v>
      </c>
      <c r="C12" s="189">
        <v>3246570246.3000002</v>
      </c>
      <c r="D12" s="190">
        <v>387000</v>
      </c>
      <c r="E12" s="189">
        <v>32472516.91</v>
      </c>
      <c r="F12" s="190">
        <v>3870</v>
      </c>
    </row>
    <row r="13" spans="1:6" ht="15" x14ac:dyDescent="0.25">
      <c r="A13" s="37" t="s">
        <v>11</v>
      </c>
      <c r="B13" s="188">
        <v>12369</v>
      </c>
      <c r="C13" s="192">
        <v>8830517490</v>
      </c>
      <c r="D13" s="193">
        <v>695000</v>
      </c>
      <c r="E13" s="192">
        <v>125831080.66</v>
      </c>
      <c r="F13" s="193">
        <v>9903.75</v>
      </c>
    </row>
    <row r="14" spans="1:6" ht="15" x14ac:dyDescent="0.25">
      <c r="A14" s="37" t="s">
        <v>12</v>
      </c>
      <c r="B14" s="188">
        <v>3043</v>
      </c>
      <c r="C14" s="192">
        <v>4117032400.6999998</v>
      </c>
      <c r="D14" s="193">
        <v>1300000</v>
      </c>
      <c r="E14" s="192">
        <v>58648118.280000001</v>
      </c>
      <c r="F14" s="193">
        <v>18525</v>
      </c>
    </row>
    <row r="15" spans="1:6" ht="15" x14ac:dyDescent="0.25">
      <c r="A15" s="37" t="s">
        <v>13</v>
      </c>
      <c r="B15" s="194">
        <v>642</v>
      </c>
      <c r="C15" s="192">
        <v>1813274989.5999999</v>
      </c>
      <c r="D15" s="193">
        <v>2550000</v>
      </c>
      <c r="E15" s="192">
        <v>25839168.73</v>
      </c>
      <c r="F15" s="193">
        <v>36337.5</v>
      </c>
    </row>
    <row r="16" spans="1:6" ht="15" x14ac:dyDescent="0.25">
      <c r="A16" s="37" t="s">
        <v>14</v>
      </c>
      <c r="B16" s="194">
        <v>104</v>
      </c>
      <c r="C16" s="192">
        <v>861481777.30999994</v>
      </c>
      <c r="D16" s="193">
        <v>7370000</v>
      </c>
      <c r="E16" s="192">
        <v>12276115.34</v>
      </c>
      <c r="F16" s="193">
        <v>105022.5</v>
      </c>
    </row>
    <row r="17" spans="1:6" ht="15" x14ac:dyDescent="0.25">
      <c r="A17" s="37" t="s">
        <v>15</v>
      </c>
      <c r="B17" s="194">
        <v>9</v>
      </c>
      <c r="C17" s="192">
        <v>158650000</v>
      </c>
      <c r="D17" s="193">
        <v>18000000</v>
      </c>
      <c r="E17" s="192">
        <v>2260762.5</v>
      </c>
      <c r="F17" s="193">
        <v>256500</v>
      </c>
    </row>
    <row r="18" spans="1:6" ht="15" x14ac:dyDescent="0.25">
      <c r="A18" s="37" t="s">
        <v>16</v>
      </c>
      <c r="B18" s="194">
        <v>7</v>
      </c>
      <c r="C18" s="192">
        <v>206925000</v>
      </c>
      <c r="D18" s="193">
        <v>27400000</v>
      </c>
      <c r="E18" s="192">
        <v>2948681.25</v>
      </c>
      <c r="F18" s="193">
        <v>390450</v>
      </c>
    </row>
    <row r="19" spans="1:6" ht="13.9" customHeight="1" x14ac:dyDescent="0.25">
      <c r="A19" s="37"/>
      <c r="B19" s="49"/>
      <c r="C19" s="47"/>
      <c r="D19" s="48"/>
      <c r="E19" s="47"/>
      <c r="F19" s="48"/>
    </row>
    <row r="20" spans="1:6" ht="13.9" customHeight="1" x14ac:dyDescent="0.25">
      <c r="A20" s="33" t="s">
        <v>4</v>
      </c>
      <c r="B20" s="50">
        <f>SUM(B12:B18)</f>
        <v>25175</v>
      </c>
      <c r="C20" s="51">
        <f>SUM(C12:C18)</f>
        <v>19234451903.91</v>
      </c>
      <c r="D20" s="28">
        <v>600000</v>
      </c>
      <c r="E20" s="51">
        <f>SUM(E12:E18)</f>
        <v>260276443.66999999</v>
      </c>
      <c r="F20" s="28">
        <v>8550</v>
      </c>
    </row>
    <row r="21" spans="1:6" ht="13.9" customHeight="1" x14ac:dyDescent="0.25">
      <c r="A21" s="52"/>
      <c r="B21" s="53"/>
      <c r="C21" s="54"/>
      <c r="D21" s="55"/>
      <c r="E21" s="54"/>
      <c r="F21" s="55"/>
    </row>
    <row r="22" spans="1:6" ht="15" customHeight="1" x14ac:dyDescent="0.25">
      <c r="A22" s="236" t="s">
        <v>2</v>
      </c>
      <c r="B22" s="237"/>
      <c r="C22" s="237"/>
      <c r="D22" s="237"/>
      <c r="E22" s="237"/>
      <c r="F22" s="238"/>
    </row>
    <row r="23" spans="1:6" ht="15" customHeight="1" x14ac:dyDescent="0.25">
      <c r="A23" s="31"/>
      <c r="B23" s="32"/>
      <c r="C23" s="237" t="s">
        <v>18</v>
      </c>
      <c r="D23" s="238"/>
      <c r="E23" s="237" t="s">
        <v>19</v>
      </c>
      <c r="F23" s="238"/>
    </row>
    <row r="24" spans="1:6" ht="28.5" customHeight="1" x14ac:dyDescent="0.25">
      <c r="A24" s="33" t="s">
        <v>18</v>
      </c>
      <c r="B24" s="34" t="s">
        <v>10</v>
      </c>
      <c r="C24" s="35" t="s">
        <v>20</v>
      </c>
      <c r="D24" s="36" t="s">
        <v>3</v>
      </c>
      <c r="E24" s="35" t="s">
        <v>20</v>
      </c>
      <c r="F24" s="36" t="s">
        <v>3</v>
      </c>
    </row>
    <row r="25" spans="1:6" ht="13.9" customHeight="1" x14ac:dyDescent="0.25">
      <c r="A25" s="37"/>
      <c r="B25" s="38"/>
      <c r="C25" s="39"/>
      <c r="D25" s="40"/>
      <c r="E25" s="39"/>
      <c r="F25" s="41"/>
    </row>
    <row r="26" spans="1:6" ht="13.9" customHeight="1" x14ac:dyDescent="0.25">
      <c r="A26" s="37" t="s">
        <v>24</v>
      </c>
      <c r="B26" s="42">
        <v>8318</v>
      </c>
      <c r="C26" s="43">
        <v>2317764817.4000001</v>
      </c>
      <c r="D26" s="44">
        <v>270000</v>
      </c>
      <c r="E26" s="43">
        <v>23042331.649999999</v>
      </c>
      <c r="F26" s="44">
        <v>2670</v>
      </c>
    </row>
    <row r="27" spans="1:6" ht="13.9" customHeight="1" x14ac:dyDescent="0.25">
      <c r="A27" s="37" t="s">
        <v>11</v>
      </c>
      <c r="B27" s="42">
        <v>4066</v>
      </c>
      <c r="C27" s="47">
        <v>2902399231.5</v>
      </c>
      <c r="D27" s="48">
        <v>696500</v>
      </c>
      <c r="E27" s="47">
        <v>41189811.5</v>
      </c>
      <c r="F27" s="48">
        <v>9903.75</v>
      </c>
    </row>
    <row r="28" spans="1:6" ht="13.9" customHeight="1" x14ac:dyDescent="0.25">
      <c r="A28" s="37" t="s">
        <v>12</v>
      </c>
      <c r="B28" s="42">
        <v>1760</v>
      </c>
      <c r="C28" s="47">
        <v>2504980091.1999998</v>
      </c>
      <c r="D28" s="48">
        <v>1385000</v>
      </c>
      <c r="E28" s="47">
        <v>35474327.409999996</v>
      </c>
      <c r="F28" s="48">
        <v>19593.75</v>
      </c>
    </row>
    <row r="29" spans="1:6" ht="13.9" customHeight="1" x14ac:dyDescent="0.25">
      <c r="A29" s="37" t="s">
        <v>13</v>
      </c>
      <c r="B29" s="49">
        <v>862</v>
      </c>
      <c r="C29" s="47">
        <v>2527281852.3000002</v>
      </c>
      <c r="D29" s="48">
        <v>2750000</v>
      </c>
      <c r="E29" s="47">
        <v>35104180.799999997</v>
      </c>
      <c r="F29" s="48">
        <v>38475</v>
      </c>
    </row>
    <row r="30" spans="1:6" ht="15" x14ac:dyDescent="0.25">
      <c r="A30" s="37" t="s">
        <v>14</v>
      </c>
      <c r="B30" s="49">
        <v>162</v>
      </c>
      <c r="C30" s="47">
        <v>1188685481.8</v>
      </c>
      <c r="D30" s="48">
        <v>6537500</v>
      </c>
      <c r="E30" s="47">
        <v>16929851.460000001</v>
      </c>
      <c r="F30" s="48">
        <v>93159.375</v>
      </c>
    </row>
    <row r="31" spans="1:6" ht="15" x14ac:dyDescent="0.25">
      <c r="A31" s="37" t="s">
        <v>15</v>
      </c>
      <c r="B31" s="49">
        <v>9</v>
      </c>
      <c r="C31" s="47">
        <v>151750000</v>
      </c>
      <c r="D31" s="48">
        <v>16500000</v>
      </c>
      <c r="E31" s="47">
        <v>2162437.5</v>
      </c>
      <c r="F31" s="48">
        <v>235125</v>
      </c>
    </row>
    <row r="32" spans="1:6" ht="15" x14ac:dyDescent="0.25">
      <c r="A32" s="37" t="s">
        <v>16</v>
      </c>
      <c r="B32" s="49">
        <v>7</v>
      </c>
      <c r="C32" s="47">
        <v>246500000</v>
      </c>
      <c r="D32" s="48">
        <v>30000000</v>
      </c>
      <c r="E32" s="47">
        <v>3512625</v>
      </c>
      <c r="F32" s="48">
        <v>427500</v>
      </c>
    </row>
    <row r="33" spans="1:6" ht="15" x14ac:dyDescent="0.25">
      <c r="A33" s="37"/>
      <c r="B33" s="49"/>
      <c r="C33" s="47"/>
      <c r="D33" s="48"/>
      <c r="E33" s="47"/>
      <c r="F33" s="48"/>
    </row>
    <row r="34" spans="1:6" ht="15" x14ac:dyDescent="0.25">
      <c r="A34" s="33" t="s">
        <v>4</v>
      </c>
      <c r="B34" s="50">
        <f>SUM(B26:B32)</f>
        <v>15184</v>
      </c>
      <c r="C34" s="51">
        <f>SUM(C26:C32)</f>
        <v>11839361474.199999</v>
      </c>
      <c r="D34" s="28">
        <v>445000</v>
      </c>
      <c r="E34" s="51">
        <f>SUM(E26:E32)</f>
        <v>157415565.32000002</v>
      </c>
      <c r="F34" s="28">
        <v>4450</v>
      </c>
    </row>
    <row r="35" spans="1:6" ht="15" x14ac:dyDescent="0.25">
      <c r="A35" s="52"/>
      <c r="B35" s="53"/>
      <c r="C35" s="54"/>
      <c r="D35" s="55"/>
      <c r="E35" s="54"/>
      <c r="F35" s="55"/>
    </row>
    <row r="36" spans="1:6" ht="15" customHeight="1" x14ac:dyDescent="0.25">
      <c r="A36" s="236" t="s">
        <v>1</v>
      </c>
      <c r="B36" s="237"/>
      <c r="C36" s="237"/>
      <c r="D36" s="237"/>
      <c r="E36" s="237"/>
      <c r="F36" s="238"/>
    </row>
    <row r="37" spans="1:6" ht="15" customHeight="1" x14ac:dyDescent="0.25">
      <c r="A37" s="31"/>
      <c r="B37" s="32"/>
      <c r="C37" s="237" t="s">
        <v>18</v>
      </c>
      <c r="D37" s="238"/>
      <c r="E37" s="237" t="s">
        <v>19</v>
      </c>
      <c r="F37" s="238"/>
    </row>
    <row r="38" spans="1:6" ht="28.5" customHeight="1" x14ac:dyDescent="0.25">
      <c r="A38" s="33" t="s">
        <v>18</v>
      </c>
      <c r="B38" s="34" t="s">
        <v>10</v>
      </c>
      <c r="C38" s="35" t="s">
        <v>20</v>
      </c>
      <c r="D38" s="36" t="s">
        <v>3</v>
      </c>
      <c r="E38" s="35" t="s">
        <v>20</v>
      </c>
      <c r="F38" s="36" t="s">
        <v>3</v>
      </c>
    </row>
    <row r="39" spans="1:6" ht="15" x14ac:dyDescent="0.25">
      <c r="A39" s="37"/>
      <c r="B39" s="38"/>
      <c r="C39" s="39"/>
      <c r="D39" s="40"/>
      <c r="E39" s="39"/>
      <c r="F39" s="41"/>
    </row>
    <row r="40" spans="1:6" ht="15" x14ac:dyDescent="0.25">
      <c r="A40" s="37" t="s">
        <v>24</v>
      </c>
      <c r="B40" s="42">
        <v>2789</v>
      </c>
      <c r="C40" s="43">
        <v>858413112.90999997</v>
      </c>
      <c r="D40" s="44">
        <v>326000</v>
      </c>
      <c r="E40" s="43">
        <v>8596063.0299999993</v>
      </c>
      <c r="F40" s="44">
        <v>3265</v>
      </c>
    </row>
    <row r="41" spans="1:6" ht="15" x14ac:dyDescent="0.25">
      <c r="A41" s="37" t="s">
        <v>11</v>
      </c>
      <c r="B41" s="42">
        <v>4768</v>
      </c>
      <c r="C41" s="47">
        <v>3569480327.6999998</v>
      </c>
      <c r="D41" s="48">
        <v>744238.92500000005</v>
      </c>
      <c r="E41" s="47">
        <v>50865895.82</v>
      </c>
      <c r="F41" s="48">
        <v>10605.405000000001</v>
      </c>
    </row>
    <row r="42" spans="1:6" ht="15" x14ac:dyDescent="0.25">
      <c r="A42" s="37" t="s">
        <v>12</v>
      </c>
      <c r="B42" s="42">
        <v>3397</v>
      </c>
      <c r="C42" s="47">
        <v>4832484042.3000002</v>
      </c>
      <c r="D42" s="48">
        <v>1375000</v>
      </c>
      <c r="E42" s="47">
        <v>68849653.269999996</v>
      </c>
      <c r="F42" s="48">
        <v>19593.75</v>
      </c>
    </row>
    <row r="43" spans="1:6" ht="15" x14ac:dyDescent="0.25">
      <c r="A43" s="37" t="s">
        <v>13</v>
      </c>
      <c r="B43" s="42">
        <v>2110</v>
      </c>
      <c r="C43" s="47">
        <v>6488021797.1999998</v>
      </c>
      <c r="D43" s="48">
        <v>2891460.625</v>
      </c>
      <c r="E43" s="47">
        <v>92394063.170000002</v>
      </c>
      <c r="F43" s="48">
        <v>41122.245000000003</v>
      </c>
    </row>
    <row r="44" spans="1:6" ht="15" x14ac:dyDescent="0.25">
      <c r="A44" s="37" t="s">
        <v>14</v>
      </c>
      <c r="B44" s="42">
        <v>740</v>
      </c>
      <c r="C44" s="47">
        <v>5740931072</v>
      </c>
      <c r="D44" s="48">
        <v>7000234.375</v>
      </c>
      <c r="E44" s="47">
        <v>81813563.450000003</v>
      </c>
      <c r="F44" s="48">
        <v>99753.34</v>
      </c>
    </row>
    <row r="45" spans="1:6" ht="15" x14ac:dyDescent="0.25">
      <c r="A45" s="37" t="s">
        <v>15</v>
      </c>
      <c r="B45" s="42">
        <v>47</v>
      </c>
      <c r="C45" s="47">
        <v>797255536.14999998</v>
      </c>
      <c r="D45" s="48">
        <v>16756322</v>
      </c>
      <c r="E45" s="47">
        <v>11360891.41</v>
      </c>
      <c r="F45" s="48">
        <v>238777.59</v>
      </c>
    </row>
    <row r="46" spans="1:6" ht="15" x14ac:dyDescent="0.25">
      <c r="A46" s="37" t="s">
        <v>16</v>
      </c>
      <c r="B46" s="42">
        <v>48</v>
      </c>
      <c r="C46" s="47">
        <v>1590629509.2</v>
      </c>
      <c r="D46" s="48">
        <v>28112500</v>
      </c>
      <c r="E46" s="47">
        <v>22666470.52</v>
      </c>
      <c r="F46" s="48">
        <v>400603.125</v>
      </c>
    </row>
    <row r="47" spans="1:6" ht="15" x14ac:dyDescent="0.25">
      <c r="A47" s="37"/>
      <c r="B47" s="49"/>
      <c r="C47" s="47"/>
      <c r="D47" s="48"/>
      <c r="E47" s="47"/>
      <c r="F47" s="48"/>
    </row>
    <row r="48" spans="1:6" ht="15" x14ac:dyDescent="0.25">
      <c r="A48" s="33" t="s">
        <v>4</v>
      </c>
      <c r="B48" s="50">
        <v>13899</v>
      </c>
      <c r="C48" s="51">
        <v>23877215397</v>
      </c>
      <c r="D48" s="28">
        <v>938000</v>
      </c>
      <c r="E48" s="51">
        <v>336546600.67000002</v>
      </c>
      <c r="F48" s="28">
        <v>13351.82</v>
      </c>
    </row>
    <row r="49" spans="1:6" x14ac:dyDescent="0.2">
      <c r="A49" s="56"/>
    </row>
    <row r="50" spans="1:6" ht="15" customHeight="1" x14ac:dyDescent="0.25">
      <c r="A50" s="236" t="s">
        <v>46</v>
      </c>
      <c r="B50" s="237"/>
      <c r="C50" s="237"/>
      <c r="D50" s="237"/>
      <c r="E50" s="237"/>
      <c r="F50" s="238"/>
    </row>
    <row r="51" spans="1:6" ht="15" customHeight="1" x14ac:dyDescent="0.25">
      <c r="A51" s="31"/>
      <c r="B51" s="32"/>
      <c r="C51" s="237" t="s">
        <v>18</v>
      </c>
      <c r="D51" s="238"/>
      <c r="E51" s="237" t="s">
        <v>19</v>
      </c>
      <c r="F51" s="238"/>
    </row>
    <row r="52" spans="1:6" ht="28.5" customHeight="1" x14ac:dyDescent="0.25">
      <c r="A52" s="33" t="s">
        <v>18</v>
      </c>
      <c r="B52" s="34" t="s">
        <v>10</v>
      </c>
      <c r="C52" s="35" t="s">
        <v>20</v>
      </c>
      <c r="D52" s="36" t="s">
        <v>3</v>
      </c>
      <c r="E52" s="35" t="s">
        <v>20</v>
      </c>
      <c r="F52" s="36" t="s">
        <v>3</v>
      </c>
    </row>
    <row r="53" spans="1:6" ht="15" x14ac:dyDescent="0.25">
      <c r="A53" s="37"/>
      <c r="B53" s="38"/>
      <c r="C53" s="39"/>
      <c r="D53" s="40"/>
      <c r="E53" s="39"/>
      <c r="F53" s="41"/>
    </row>
    <row r="54" spans="1:6" ht="15" x14ac:dyDescent="0.25">
      <c r="A54" s="37" t="s">
        <v>24</v>
      </c>
      <c r="B54" s="42">
        <v>1317</v>
      </c>
      <c r="C54" s="43">
        <v>355093201.81</v>
      </c>
      <c r="D54" s="44">
        <v>274598.49</v>
      </c>
      <c r="E54" s="43">
        <v>5176096.38</v>
      </c>
      <c r="F54" s="44">
        <v>3918.75</v>
      </c>
    </row>
    <row r="55" spans="1:6" ht="15" x14ac:dyDescent="0.25">
      <c r="A55" s="37" t="s">
        <v>11</v>
      </c>
      <c r="B55" s="42">
        <v>1191</v>
      </c>
      <c r="C55" s="47">
        <v>909568884.02999997</v>
      </c>
      <c r="D55" s="48">
        <v>760000</v>
      </c>
      <c r="E55" s="47">
        <v>23876183.449999999</v>
      </c>
      <c r="F55" s="48">
        <v>19950</v>
      </c>
    </row>
    <row r="56" spans="1:6" ht="15" x14ac:dyDescent="0.25">
      <c r="A56" s="37" t="s">
        <v>12</v>
      </c>
      <c r="B56" s="42">
        <v>1268</v>
      </c>
      <c r="C56" s="47">
        <v>1859806551.7</v>
      </c>
      <c r="D56" s="48">
        <v>1440026.73</v>
      </c>
      <c r="E56" s="47">
        <v>48787109.590000004</v>
      </c>
      <c r="F56" s="48">
        <v>37800.699999999997</v>
      </c>
    </row>
    <row r="57" spans="1:6" ht="15" x14ac:dyDescent="0.25">
      <c r="A57" s="37" t="s">
        <v>13</v>
      </c>
      <c r="B57" s="42">
        <v>1013</v>
      </c>
      <c r="C57" s="47">
        <v>3169541808.8000002</v>
      </c>
      <c r="D57" s="48">
        <v>2950000</v>
      </c>
      <c r="E57" s="47">
        <v>83052505.269999996</v>
      </c>
      <c r="F57" s="48">
        <v>77075.58</v>
      </c>
    </row>
    <row r="58" spans="1:6" ht="15" x14ac:dyDescent="0.25">
      <c r="A58" s="37" t="s">
        <v>14</v>
      </c>
      <c r="B58" s="42">
        <v>699</v>
      </c>
      <c r="C58" s="47">
        <v>5985787333.8999996</v>
      </c>
      <c r="D58" s="48">
        <v>7777000</v>
      </c>
      <c r="E58" s="47">
        <v>156563017.53</v>
      </c>
      <c r="F58" s="48">
        <v>203437.5</v>
      </c>
    </row>
    <row r="59" spans="1:6" ht="15" x14ac:dyDescent="0.25">
      <c r="A59" s="37" t="s">
        <v>15</v>
      </c>
      <c r="B59" s="42">
        <v>89</v>
      </c>
      <c r="C59" s="47">
        <v>1543906389.5999999</v>
      </c>
      <c r="D59" s="48">
        <v>17500000</v>
      </c>
      <c r="E59" s="47">
        <v>40094068.799999997</v>
      </c>
      <c r="F59" s="48">
        <v>459375</v>
      </c>
    </row>
    <row r="60" spans="1:6" ht="15" x14ac:dyDescent="0.25">
      <c r="A60" s="37" t="s">
        <v>16</v>
      </c>
      <c r="B60" s="42">
        <v>275</v>
      </c>
      <c r="C60" s="47">
        <v>21282370106</v>
      </c>
      <c r="D60" s="48">
        <v>37125760</v>
      </c>
      <c r="E60" s="47">
        <v>557801566.63999999</v>
      </c>
      <c r="F60" s="48">
        <v>971250</v>
      </c>
    </row>
    <row r="61" spans="1:6" ht="15" x14ac:dyDescent="0.25">
      <c r="A61" s="37"/>
      <c r="B61" s="49"/>
      <c r="C61" s="47"/>
      <c r="D61" s="48"/>
      <c r="E61" s="47"/>
      <c r="F61" s="48"/>
    </row>
    <row r="62" spans="1:6" ht="15" x14ac:dyDescent="0.25">
      <c r="A62" s="33" t="s">
        <v>4</v>
      </c>
      <c r="B62" s="50">
        <f>SUM(B54:B60)</f>
        <v>5852</v>
      </c>
      <c r="C62" s="51">
        <f>SUM(C54:C60)</f>
        <v>35106074275.839996</v>
      </c>
      <c r="D62" s="28">
        <v>1300000</v>
      </c>
      <c r="E62" s="51">
        <f>SUM(E54:E60)</f>
        <v>915350547.66000009</v>
      </c>
      <c r="F62" s="28">
        <v>34125</v>
      </c>
    </row>
    <row r="63" spans="1:6" ht="15" x14ac:dyDescent="0.25">
      <c r="A63" s="52"/>
      <c r="B63" s="53"/>
      <c r="C63" s="54"/>
      <c r="D63" s="55"/>
      <c r="E63" s="54"/>
      <c r="F63" s="55"/>
    </row>
    <row r="64" spans="1:6" ht="15" customHeight="1" x14ac:dyDescent="0.25">
      <c r="A64" s="236" t="s">
        <v>47</v>
      </c>
      <c r="B64" s="237"/>
      <c r="C64" s="237"/>
      <c r="D64" s="237"/>
      <c r="E64" s="237"/>
      <c r="F64" s="238"/>
    </row>
    <row r="65" spans="1:6" ht="15" customHeight="1" x14ac:dyDescent="0.25">
      <c r="A65" s="31"/>
      <c r="B65" s="32"/>
      <c r="C65" s="237" t="s">
        <v>18</v>
      </c>
      <c r="D65" s="238"/>
      <c r="E65" s="237" t="s">
        <v>19</v>
      </c>
      <c r="F65" s="238"/>
    </row>
    <row r="66" spans="1:6" ht="28.5" customHeight="1" x14ac:dyDescent="0.25">
      <c r="A66" s="33" t="s">
        <v>18</v>
      </c>
      <c r="B66" s="34" t="s">
        <v>10</v>
      </c>
      <c r="C66" s="35" t="s">
        <v>20</v>
      </c>
      <c r="D66" s="36" t="s">
        <v>3</v>
      </c>
      <c r="E66" s="35" t="s">
        <v>20</v>
      </c>
      <c r="F66" s="36" t="s">
        <v>3</v>
      </c>
    </row>
    <row r="67" spans="1:6" ht="15" x14ac:dyDescent="0.25">
      <c r="A67" s="37"/>
      <c r="B67" s="38"/>
      <c r="C67" s="39"/>
      <c r="D67" s="40"/>
      <c r="E67" s="39"/>
      <c r="F67" s="41"/>
    </row>
    <row r="68" spans="1:6" ht="15" x14ac:dyDescent="0.25">
      <c r="A68" s="37" t="s">
        <v>24</v>
      </c>
      <c r="B68" s="42">
        <v>21425</v>
      </c>
      <c r="C68" s="43">
        <v>6777841378.3999996</v>
      </c>
      <c r="D68" s="44">
        <v>328000</v>
      </c>
      <c r="E68" s="43">
        <v>69287007.969999999</v>
      </c>
      <c r="F68" s="44">
        <v>3318</v>
      </c>
    </row>
    <row r="69" spans="1:6" ht="15" x14ac:dyDescent="0.25">
      <c r="A69" s="37" t="s">
        <v>11</v>
      </c>
      <c r="B69" s="42">
        <v>22394</v>
      </c>
      <c r="C69" s="47">
        <v>16211965933</v>
      </c>
      <c r="D69" s="48">
        <v>705000</v>
      </c>
      <c r="E69" s="47">
        <v>241762971.43000001</v>
      </c>
      <c r="F69" s="48">
        <v>10209.975</v>
      </c>
    </row>
    <row r="70" spans="1:6" ht="15" x14ac:dyDescent="0.25">
      <c r="A70" s="37" t="s">
        <v>12</v>
      </c>
      <c r="B70" s="42">
        <v>9468</v>
      </c>
      <c r="C70" s="47">
        <v>13314303086</v>
      </c>
      <c r="D70" s="48">
        <v>1350000</v>
      </c>
      <c r="E70" s="47">
        <v>211759208.55000001</v>
      </c>
      <c r="F70" s="48">
        <v>19950</v>
      </c>
    </row>
    <row r="71" spans="1:6" ht="15" x14ac:dyDescent="0.25">
      <c r="A71" s="37" t="s">
        <v>13</v>
      </c>
      <c r="B71" s="42">
        <v>4627</v>
      </c>
      <c r="C71" s="47">
        <v>13998120448</v>
      </c>
      <c r="D71" s="48">
        <v>2800177.32</v>
      </c>
      <c r="E71" s="47">
        <v>236389917.97</v>
      </c>
      <c r="F71" s="48">
        <v>44836.09</v>
      </c>
    </row>
    <row r="72" spans="1:6" ht="15" x14ac:dyDescent="0.25">
      <c r="A72" s="37" t="s">
        <v>14</v>
      </c>
      <c r="B72" s="42">
        <v>1705</v>
      </c>
      <c r="C72" s="47">
        <v>13776885665</v>
      </c>
      <c r="D72" s="48">
        <v>7220267.3099999996</v>
      </c>
      <c r="E72" s="47">
        <v>267582547.78</v>
      </c>
      <c r="F72" s="48">
        <v>138915</v>
      </c>
    </row>
    <row r="73" spans="1:6" ht="15" x14ac:dyDescent="0.25">
      <c r="A73" s="37" t="s">
        <v>15</v>
      </c>
      <c r="B73" s="42">
        <v>154</v>
      </c>
      <c r="C73" s="47">
        <v>2651561925.6999998</v>
      </c>
      <c r="D73" s="48">
        <v>17069202.155000001</v>
      </c>
      <c r="E73" s="47">
        <v>55878160.210000001</v>
      </c>
      <c r="F73" s="48">
        <v>406267.97</v>
      </c>
    </row>
    <row r="74" spans="1:6" ht="15" x14ac:dyDescent="0.25">
      <c r="A74" s="37" t="s">
        <v>16</v>
      </c>
      <c r="B74" s="42">
        <v>337</v>
      </c>
      <c r="C74" s="47">
        <v>23326424615</v>
      </c>
      <c r="D74" s="48">
        <v>34257724.100000001</v>
      </c>
      <c r="E74" s="47">
        <v>586929343.40999997</v>
      </c>
      <c r="F74" s="48">
        <v>826875</v>
      </c>
    </row>
    <row r="75" spans="1:6" ht="15" x14ac:dyDescent="0.25">
      <c r="A75" s="37"/>
      <c r="B75" s="49"/>
      <c r="C75" s="47"/>
      <c r="D75" s="48"/>
      <c r="E75" s="47"/>
      <c r="F75" s="48"/>
    </row>
    <row r="76" spans="1:6" ht="15" x14ac:dyDescent="0.25">
      <c r="A76" s="33" t="s">
        <v>4</v>
      </c>
      <c r="B76" s="50">
        <f>SUM(B68:B74)</f>
        <v>60110</v>
      </c>
      <c r="C76" s="51">
        <f>SUM(C68:C74)</f>
        <v>90057103051.100006</v>
      </c>
      <c r="D76" s="28">
        <v>650661.75</v>
      </c>
      <c r="E76" s="51">
        <f>SUM(E68:E74)</f>
        <v>1669589157.3199997</v>
      </c>
      <c r="F76" s="28">
        <v>9405</v>
      </c>
    </row>
    <row r="78" spans="1:6" x14ac:dyDescent="0.2">
      <c r="A78" s="12" t="s">
        <v>63</v>
      </c>
    </row>
    <row r="79" spans="1:6" s="57" customFormat="1" ht="15" x14ac:dyDescent="0.25">
      <c r="A79" s="56"/>
    </row>
    <row r="81" spans="2:5" x14ac:dyDescent="0.2">
      <c r="B81" s="58"/>
      <c r="C81" s="58"/>
      <c r="E81" s="58"/>
    </row>
    <row r="82" spans="2:5" x14ac:dyDescent="0.2">
      <c r="B82" s="58"/>
      <c r="C82" s="58"/>
      <c r="E82" s="58"/>
    </row>
    <row r="83" spans="2:5" x14ac:dyDescent="0.2">
      <c r="B83" s="58"/>
      <c r="C83" s="58"/>
      <c r="E83" s="58"/>
    </row>
    <row r="84" spans="2:5" x14ac:dyDescent="0.2">
      <c r="B84" s="58"/>
      <c r="C84" s="58"/>
      <c r="E84" s="58"/>
    </row>
    <row r="85" spans="2:5" x14ac:dyDescent="0.2">
      <c r="B85" s="58"/>
      <c r="C85" s="58"/>
      <c r="E85" s="58"/>
    </row>
    <row r="86" spans="2:5" x14ac:dyDescent="0.2">
      <c r="B86" s="58"/>
      <c r="C86" s="58"/>
      <c r="E86" s="58"/>
    </row>
    <row r="87" spans="2:5" x14ac:dyDescent="0.2">
      <c r="B87" s="58"/>
      <c r="C87" s="58"/>
      <c r="E87" s="58"/>
    </row>
    <row r="88" spans="2:5" x14ac:dyDescent="0.2">
      <c r="B88" s="58"/>
    </row>
  </sheetData>
  <mergeCells count="20">
    <mergeCell ref="A1:F1"/>
    <mergeCell ref="A2:F2"/>
    <mergeCell ref="A4:F4"/>
    <mergeCell ref="A5:F5"/>
    <mergeCell ref="A6:F6"/>
    <mergeCell ref="A36:F36"/>
    <mergeCell ref="A50:F50"/>
    <mergeCell ref="A64:F64"/>
    <mergeCell ref="C37:D37"/>
    <mergeCell ref="E37:F37"/>
    <mergeCell ref="C65:D65"/>
    <mergeCell ref="E65:F65"/>
    <mergeCell ref="A8:F8"/>
    <mergeCell ref="A22:F22"/>
    <mergeCell ref="C51:D51"/>
    <mergeCell ref="E51:F51"/>
    <mergeCell ref="C9:D9"/>
    <mergeCell ref="E9:F9"/>
    <mergeCell ref="C23:D23"/>
    <mergeCell ref="E23:F23"/>
  </mergeCells>
  <printOptions horizontalCentered="1"/>
  <pageMargins left="0" right="0" top="0" bottom="0" header="0.3" footer="0.3"/>
  <pageSetup paperSize="5" scale="82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5.85546875" style="18" customWidth="1"/>
    <col min="2" max="2" width="14.7109375" style="18" customWidth="1"/>
    <col min="3" max="3" width="15.140625" style="18" customWidth="1"/>
    <col min="4" max="6" width="14.7109375" style="18" customWidth="1"/>
    <col min="7" max="16384" width="9.140625" style="18"/>
  </cols>
  <sheetData>
    <row r="1" spans="1:6" ht="15.75" x14ac:dyDescent="0.2">
      <c r="A1" s="259" t="s">
        <v>66</v>
      </c>
      <c r="B1" s="259"/>
      <c r="C1" s="259"/>
      <c r="D1" s="259"/>
      <c r="E1" s="259"/>
      <c r="F1" s="259"/>
    </row>
    <row r="2" spans="1:6" s="204" customFormat="1" ht="15.75" x14ac:dyDescent="0.2">
      <c r="A2" s="260" t="s">
        <v>67</v>
      </c>
      <c r="B2" s="260"/>
      <c r="C2" s="260"/>
      <c r="D2" s="260"/>
      <c r="E2" s="260"/>
      <c r="F2" s="260"/>
    </row>
    <row r="3" spans="1:6" s="204" customFormat="1" ht="15.75" x14ac:dyDescent="0.25">
      <c r="A3" s="261"/>
      <c r="B3" s="262"/>
      <c r="C3" s="262"/>
      <c r="D3" s="262"/>
      <c r="E3" s="262"/>
      <c r="F3" s="262"/>
    </row>
    <row r="4" spans="1:6" ht="15.75" x14ac:dyDescent="0.2">
      <c r="A4" s="259" t="s">
        <v>73</v>
      </c>
      <c r="B4" s="259"/>
      <c r="C4" s="259"/>
      <c r="D4" s="259"/>
      <c r="E4" s="259"/>
      <c r="F4" s="259"/>
    </row>
    <row r="5" spans="1:6" ht="15.75" x14ac:dyDescent="0.25">
      <c r="A5" s="263" t="s">
        <v>74</v>
      </c>
      <c r="B5" s="263"/>
      <c r="C5" s="263"/>
      <c r="D5" s="263"/>
      <c r="E5" s="263"/>
      <c r="F5" s="263"/>
    </row>
    <row r="6" spans="1:6" ht="15.75" x14ac:dyDescent="0.25">
      <c r="A6" s="263" t="s">
        <v>72</v>
      </c>
      <c r="B6" s="263"/>
      <c r="C6" s="263"/>
      <c r="D6" s="263"/>
      <c r="E6" s="263"/>
      <c r="F6" s="263"/>
    </row>
    <row r="7" spans="1:6" x14ac:dyDescent="0.2">
      <c r="A7" s="59"/>
      <c r="B7" s="105"/>
    </row>
    <row r="8" spans="1:6" ht="14.1" customHeight="1" x14ac:dyDescent="0.25">
      <c r="A8" s="236" t="s">
        <v>0</v>
      </c>
      <c r="B8" s="237"/>
      <c r="C8" s="237"/>
      <c r="D8" s="237"/>
      <c r="E8" s="237"/>
      <c r="F8" s="238"/>
    </row>
    <row r="9" spans="1:6" ht="15.75" customHeight="1" x14ac:dyDescent="0.25">
      <c r="A9" s="31"/>
      <c r="B9" s="32"/>
      <c r="C9" s="237" t="s">
        <v>18</v>
      </c>
      <c r="D9" s="238"/>
      <c r="E9" s="237" t="s">
        <v>19</v>
      </c>
      <c r="F9" s="238"/>
    </row>
    <row r="10" spans="1:6" ht="28.5" customHeight="1" x14ac:dyDescent="0.25">
      <c r="A10" s="33" t="s">
        <v>17</v>
      </c>
      <c r="B10" s="34" t="s">
        <v>10</v>
      </c>
      <c r="C10" s="35" t="s">
        <v>20</v>
      </c>
      <c r="D10" s="36" t="s">
        <v>3</v>
      </c>
      <c r="E10" s="35" t="s">
        <v>20</v>
      </c>
      <c r="F10" s="36" t="s">
        <v>3</v>
      </c>
    </row>
    <row r="11" spans="1:6" ht="13.9" customHeight="1" x14ac:dyDescent="0.25">
      <c r="A11" s="37"/>
      <c r="B11" s="38"/>
      <c r="C11" s="39"/>
      <c r="D11" s="40"/>
      <c r="E11" s="39"/>
      <c r="F11" s="41"/>
    </row>
    <row r="12" spans="1:6" ht="15" x14ac:dyDescent="0.25">
      <c r="A12" s="37" t="s">
        <v>5</v>
      </c>
      <c r="B12" s="42">
        <v>188</v>
      </c>
      <c r="C12" s="43">
        <v>1230346930.9000001</v>
      </c>
      <c r="D12" s="44">
        <v>4275000</v>
      </c>
      <c r="E12" s="43">
        <v>17528912.57</v>
      </c>
      <c r="F12" s="44">
        <v>60918.75</v>
      </c>
    </row>
    <row r="13" spans="1:6" ht="15" x14ac:dyDescent="0.25">
      <c r="A13" s="37" t="s">
        <v>6</v>
      </c>
      <c r="B13" s="42">
        <v>2984</v>
      </c>
      <c r="C13" s="47">
        <v>1499744069.7</v>
      </c>
      <c r="D13" s="48">
        <v>485000</v>
      </c>
      <c r="E13" s="47">
        <v>18828076.649999999</v>
      </c>
      <c r="F13" s="48">
        <v>4850</v>
      </c>
    </row>
    <row r="14" spans="1:6" ht="15" x14ac:dyDescent="0.25">
      <c r="A14" s="37" t="s">
        <v>7</v>
      </c>
      <c r="B14" s="42">
        <v>6512</v>
      </c>
      <c r="C14" s="47">
        <v>6672497244.1999998</v>
      </c>
      <c r="D14" s="48">
        <v>810000</v>
      </c>
      <c r="E14" s="47">
        <v>93104654.060000002</v>
      </c>
      <c r="F14" s="48">
        <v>11542.5</v>
      </c>
    </row>
    <row r="15" spans="1:6" ht="15" x14ac:dyDescent="0.25">
      <c r="A15" s="37" t="s">
        <v>8</v>
      </c>
      <c r="B15" s="42">
        <v>10170</v>
      </c>
      <c r="C15" s="47">
        <v>6960684386.1000004</v>
      </c>
      <c r="D15" s="48">
        <v>639086.57999999996</v>
      </c>
      <c r="E15" s="47">
        <v>93981265.480000004</v>
      </c>
      <c r="F15" s="48">
        <v>9105.75</v>
      </c>
    </row>
    <row r="16" spans="1:6" ht="15" x14ac:dyDescent="0.25">
      <c r="A16" s="37" t="s">
        <v>9</v>
      </c>
      <c r="B16" s="42">
        <v>5321</v>
      </c>
      <c r="C16" s="47">
        <v>2871179273</v>
      </c>
      <c r="D16" s="48">
        <v>510000</v>
      </c>
      <c r="E16" s="47">
        <v>36833534.909999996</v>
      </c>
      <c r="F16" s="48">
        <v>7267.5</v>
      </c>
    </row>
    <row r="17" spans="1:6" ht="15" x14ac:dyDescent="0.25">
      <c r="A17" s="37"/>
      <c r="B17" s="49"/>
      <c r="C17" s="47"/>
      <c r="D17" s="48"/>
      <c r="E17" s="47"/>
      <c r="F17" s="48"/>
    </row>
    <row r="18" spans="1:6" ht="15" x14ac:dyDescent="0.25">
      <c r="A18" s="33" t="s">
        <v>4</v>
      </c>
      <c r="B18" s="50">
        <f>SUM(B12:B16)</f>
        <v>25175</v>
      </c>
      <c r="C18" s="51">
        <f>SUM(C12:C16)</f>
        <v>19234451903.900002</v>
      </c>
      <c r="D18" s="28">
        <v>600000</v>
      </c>
      <c r="E18" s="51">
        <f>SUM(E12:E16)</f>
        <v>260276443.66999999</v>
      </c>
      <c r="F18" s="28">
        <v>8550</v>
      </c>
    </row>
    <row r="19" spans="1:6" ht="15" customHeight="1" x14ac:dyDescent="0.2">
      <c r="A19" s="30"/>
      <c r="B19" s="30"/>
      <c r="C19" s="30"/>
      <c r="D19" s="30"/>
      <c r="E19" s="30"/>
      <c r="F19" s="30"/>
    </row>
    <row r="20" spans="1:6" ht="15" x14ac:dyDescent="0.25">
      <c r="A20" s="236" t="s">
        <v>2</v>
      </c>
      <c r="B20" s="237"/>
      <c r="C20" s="237"/>
      <c r="D20" s="237"/>
      <c r="E20" s="237"/>
      <c r="F20" s="238"/>
    </row>
    <row r="21" spans="1:6" ht="15" customHeight="1" x14ac:dyDescent="0.25">
      <c r="A21" s="31"/>
      <c r="B21" s="32"/>
      <c r="C21" s="237" t="s">
        <v>18</v>
      </c>
      <c r="D21" s="238"/>
      <c r="E21" s="237" t="s">
        <v>19</v>
      </c>
      <c r="F21" s="238"/>
    </row>
    <row r="22" spans="1:6" ht="28.5" customHeight="1" x14ac:dyDescent="0.25">
      <c r="A22" s="33" t="s">
        <v>17</v>
      </c>
      <c r="B22" s="34" t="s">
        <v>10</v>
      </c>
      <c r="C22" s="35" t="s">
        <v>20</v>
      </c>
      <c r="D22" s="36" t="s">
        <v>3</v>
      </c>
      <c r="E22" s="35" t="s">
        <v>20</v>
      </c>
      <c r="F22" s="36" t="s">
        <v>3</v>
      </c>
    </row>
    <row r="23" spans="1:6" ht="15" x14ac:dyDescent="0.25">
      <c r="A23" s="37"/>
      <c r="B23" s="38"/>
      <c r="C23" s="39"/>
      <c r="D23" s="40"/>
      <c r="E23" s="39"/>
      <c r="F23" s="41"/>
    </row>
    <row r="24" spans="1:6" ht="13.9" customHeight="1" x14ac:dyDescent="0.25">
      <c r="A24" s="37" t="s">
        <v>5</v>
      </c>
      <c r="B24" s="42">
        <v>6874</v>
      </c>
      <c r="C24" s="43">
        <v>8936431855</v>
      </c>
      <c r="D24" s="44">
        <v>800000</v>
      </c>
      <c r="E24" s="43">
        <v>123864419.31</v>
      </c>
      <c r="F24" s="44">
        <v>11400</v>
      </c>
    </row>
    <row r="25" spans="1:6" ht="13.9" customHeight="1" x14ac:dyDescent="0.25">
      <c r="A25" s="37" t="s">
        <v>6</v>
      </c>
      <c r="B25" s="42">
        <v>1091</v>
      </c>
      <c r="C25" s="47">
        <v>243225300.36000001</v>
      </c>
      <c r="D25" s="48">
        <v>185000</v>
      </c>
      <c r="E25" s="47">
        <v>2568195.42</v>
      </c>
      <c r="F25" s="48">
        <v>1821.42</v>
      </c>
    </row>
    <row r="26" spans="1:6" ht="13.9" customHeight="1" x14ac:dyDescent="0.25">
      <c r="A26" s="37" t="s">
        <v>7</v>
      </c>
      <c r="B26" s="42">
        <v>2466</v>
      </c>
      <c r="C26" s="47">
        <v>1281399997</v>
      </c>
      <c r="D26" s="48">
        <v>395000</v>
      </c>
      <c r="E26" s="47">
        <v>16283286.35</v>
      </c>
      <c r="F26" s="48">
        <v>3950</v>
      </c>
    </row>
    <row r="27" spans="1:6" ht="13.9" customHeight="1" x14ac:dyDescent="0.25">
      <c r="A27" s="37" t="s">
        <v>8</v>
      </c>
      <c r="B27" s="42">
        <v>4657</v>
      </c>
      <c r="C27" s="47">
        <v>1357955871.7</v>
      </c>
      <c r="D27" s="48">
        <v>263777.78000000003</v>
      </c>
      <c r="E27" s="47">
        <v>14488805.99</v>
      </c>
      <c r="F27" s="48">
        <v>2600</v>
      </c>
    </row>
    <row r="28" spans="1:6" ht="13.9" customHeight="1" x14ac:dyDescent="0.25">
      <c r="A28" s="37" t="s">
        <v>9</v>
      </c>
      <c r="B28" s="42">
        <v>96</v>
      </c>
      <c r="C28" s="47">
        <v>20348450</v>
      </c>
      <c r="D28" s="48">
        <v>181000</v>
      </c>
      <c r="E28" s="47">
        <v>210858.25</v>
      </c>
      <c r="F28" s="48">
        <v>1810</v>
      </c>
    </row>
    <row r="29" spans="1:6" ht="13.9" customHeight="1" x14ac:dyDescent="0.25">
      <c r="A29" s="37"/>
      <c r="B29" s="49"/>
      <c r="C29" s="47"/>
      <c r="D29" s="48"/>
      <c r="E29" s="47"/>
      <c r="F29" s="48"/>
    </row>
    <row r="30" spans="1:6" ht="13.9" customHeight="1" x14ac:dyDescent="0.25">
      <c r="A30" s="33" t="s">
        <v>4</v>
      </c>
      <c r="B30" s="50">
        <f>SUM(B24:B28)</f>
        <v>15184</v>
      </c>
      <c r="C30" s="51">
        <f>SUM(C24:C28)</f>
        <v>11839361474.060001</v>
      </c>
      <c r="D30" s="28">
        <v>445000</v>
      </c>
      <c r="E30" s="51">
        <f>SUM(E24:E28)</f>
        <v>157415565.32000002</v>
      </c>
      <c r="F30" s="28">
        <v>4450</v>
      </c>
    </row>
    <row r="31" spans="1:6" ht="15" x14ac:dyDescent="0.25">
      <c r="A31" s="52"/>
      <c r="B31" s="53"/>
      <c r="C31" s="54"/>
      <c r="D31" s="55"/>
      <c r="E31" s="54"/>
      <c r="F31" s="55"/>
    </row>
    <row r="32" spans="1:6" ht="15" x14ac:dyDescent="0.25">
      <c r="A32" s="236" t="s">
        <v>1</v>
      </c>
      <c r="B32" s="237"/>
      <c r="C32" s="237"/>
      <c r="D32" s="237"/>
      <c r="E32" s="237"/>
      <c r="F32" s="238"/>
    </row>
    <row r="33" spans="1:6" ht="15" customHeight="1" x14ac:dyDescent="0.25">
      <c r="A33" s="31"/>
      <c r="B33" s="32"/>
      <c r="C33" s="237" t="s">
        <v>18</v>
      </c>
      <c r="D33" s="238"/>
      <c r="E33" s="237" t="s">
        <v>19</v>
      </c>
      <c r="F33" s="238"/>
    </row>
    <row r="34" spans="1:6" ht="28.5" customHeight="1" x14ac:dyDescent="0.25">
      <c r="A34" s="33" t="s">
        <v>17</v>
      </c>
      <c r="B34" s="34" t="s">
        <v>10</v>
      </c>
      <c r="C34" s="35" t="s">
        <v>20</v>
      </c>
      <c r="D34" s="36" t="s">
        <v>3</v>
      </c>
      <c r="E34" s="35" t="s">
        <v>20</v>
      </c>
      <c r="F34" s="36" t="s">
        <v>3</v>
      </c>
    </row>
    <row r="35" spans="1:6" ht="15" x14ac:dyDescent="0.25">
      <c r="A35" s="37"/>
      <c r="B35" s="38"/>
      <c r="C35" s="39"/>
      <c r="D35" s="40"/>
      <c r="E35" s="39"/>
      <c r="F35" s="41"/>
    </row>
    <row r="36" spans="1:6" ht="13.9" customHeight="1" x14ac:dyDescent="0.25">
      <c r="A36" s="37" t="s">
        <v>5</v>
      </c>
      <c r="B36" s="42">
        <v>6205</v>
      </c>
      <c r="C36" s="43">
        <v>17536369907</v>
      </c>
      <c r="D36" s="44">
        <v>1680000</v>
      </c>
      <c r="E36" s="43">
        <v>249459413.28999999</v>
      </c>
      <c r="F36" s="44">
        <v>23868.75</v>
      </c>
    </row>
    <row r="37" spans="1:6" ht="13.9" customHeight="1" x14ac:dyDescent="0.25">
      <c r="A37" s="37" t="s">
        <v>6</v>
      </c>
      <c r="B37" s="42">
        <v>468</v>
      </c>
      <c r="C37" s="47">
        <v>115895836.14</v>
      </c>
      <c r="D37" s="48">
        <v>170000</v>
      </c>
      <c r="E37" s="47">
        <v>1311293.27</v>
      </c>
      <c r="F37" s="48">
        <v>1700</v>
      </c>
    </row>
    <row r="38" spans="1:6" ht="13.9" customHeight="1" x14ac:dyDescent="0.25">
      <c r="A38" s="37" t="s">
        <v>7</v>
      </c>
      <c r="B38" s="42">
        <v>4147</v>
      </c>
      <c r="C38" s="47">
        <v>4379525522.8999996</v>
      </c>
      <c r="D38" s="48">
        <v>850000</v>
      </c>
      <c r="E38" s="47">
        <v>61535793.850000001</v>
      </c>
      <c r="F38" s="48">
        <v>12112.5</v>
      </c>
    </row>
    <row r="39" spans="1:6" ht="13.9" customHeight="1" x14ac:dyDescent="0.25">
      <c r="A39" s="37" t="s">
        <v>8</v>
      </c>
      <c r="B39" s="42">
        <v>2422</v>
      </c>
      <c r="C39" s="47">
        <v>1636625614.3</v>
      </c>
      <c r="D39" s="48">
        <v>615000</v>
      </c>
      <c r="E39" s="47">
        <v>22064078.129999999</v>
      </c>
      <c r="F39" s="48">
        <v>8763.75</v>
      </c>
    </row>
    <row r="40" spans="1:6" ht="13.9" customHeight="1" x14ac:dyDescent="0.25">
      <c r="A40" s="37" t="s">
        <v>9</v>
      </c>
      <c r="B40" s="42">
        <v>657</v>
      </c>
      <c r="C40" s="47">
        <v>208798516.87</v>
      </c>
      <c r="D40" s="48">
        <v>315000</v>
      </c>
      <c r="E40" s="47">
        <v>2176022.13</v>
      </c>
      <c r="F40" s="48">
        <v>3150</v>
      </c>
    </row>
    <row r="41" spans="1:6" ht="13.9" customHeight="1" x14ac:dyDescent="0.25">
      <c r="A41" s="37"/>
      <c r="B41" s="49"/>
      <c r="C41" s="47"/>
      <c r="D41" s="193"/>
      <c r="E41" s="192"/>
      <c r="F41" s="193"/>
    </row>
    <row r="42" spans="1:6" ht="13.9" customHeight="1" x14ac:dyDescent="0.25">
      <c r="A42" s="33" t="s">
        <v>4</v>
      </c>
      <c r="B42" s="50">
        <f>SUM(B36:B40)</f>
        <v>13899</v>
      </c>
      <c r="C42" s="51">
        <f>SUM(C36:C40)</f>
        <v>23877215397.209999</v>
      </c>
      <c r="D42" s="187">
        <v>938000</v>
      </c>
      <c r="E42" s="196">
        <f>SUM(E36:E40)</f>
        <v>336546600.67000002</v>
      </c>
      <c r="F42" s="187">
        <v>13351.82</v>
      </c>
    </row>
    <row r="43" spans="1:6" ht="15" x14ac:dyDescent="0.25">
      <c r="A43" s="52"/>
      <c r="B43" s="53"/>
      <c r="C43" s="54"/>
      <c r="D43" s="55"/>
      <c r="E43" s="54"/>
      <c r="F43" s="55"/>
    </row>
    <row r="44" spans="1:6" ht="13.9" customHeight="1" x14ac:dyDescent="0.25">
      <c r="A44" s="236" t="s">
        <v>46</v>
      </c>
      <c r="B44" s="237"/>
      <c r="C44" s="237"/>
      <c r="D44" s="237"/>
      <c r="E44" s="237"/>
      <c r="F44" s="238"/>
    </row>
    <row r="45" spans="1:6" ht="15" customHeight="1" x14ac:dyDescent="0.25">
      <c r="A45" s="31"/>
      <c r="B45" s="32"/>
      <c r="C45" s="237" t="s">
        <v>18</v>
      </c>
      <c r="D45" s="238"/>
      <c r="E45" s="237" t="s">
        <v>19</v>
      </c>
      <c r="F45" s="238"/>
    </row>
    <row r="46" spans="1:6" ht="28.5" customHeight="1" x14ac:dyDescent="0.25">
      <c r="A46" s="33" t="s">
        <v>17</v>
      </c>
      <c r="B46" s="34" t="s">
        <v>10</v>
      </c>
      <c r="C46" s="35" t="s">
        <v>20</v>
      </c>
      <c r="D46" s="36" t="s">
        <v>3</v>
      </c>
      <c r="E46" s="35" t="s">
        <v>20</v>
      </c>
      <c r="F46" s="36" t="s">
        <v>3</v>
      </c>
    </row>
    <row r="47" spans="1:6" ht="13.9" customHeight="1" x14ac:dyDescent="0.25">
      <c r="A47" s="37"/>
      <c r="B47" s="38"/>
      <c r="C47" s="39"/>
      <c r="D47" s="40"/>
      <c r="E47" s="39"/>
      <c r="F47" s="41"/>
    </row>
    <row r="48" spans="1:6" ht="13.9" customHeight="1" x14ac:dyDescent="0.25">
      <c r="A48" s="37" t="s">
        <v>5</v>
      </c>
      <c r="B48" s="42">
        <v>1133</v>
      </c>
      <c r="C48" s="43">
        <v>21664744611</v>
      </c>
      <c r="D48" s="44">
        <v>5000912</v>
      </c>
      <c r="E48" s="43">
        <v>567195111.01999998</v>
      </c>
      <c r="F48" s="44">
        <v>131250</v>
      </c>
    </row>
    <row r="49" spans="1:6" ht="13.9" customHeight="1" x14ac:dyDescent="0.25">
      <c r="A49" s="37" t="s">
        <v>6</v>
      </c>
      <c r="B49" s="42">
        <v>799</v>
      </c>
      <c r="C49" s="47">
        <v>2412609419.3000002</v>
      </c>
      <c r="D49" s="48">
        <v>850000</v>
      </c>
      <c r="E49" s="47">
        <v>62236216.609999999</v>
      </c>
      <c r="F49" s="48">
        <v>22312.5</v>
      </c>
    </row>
    <row r="50" spans="1:6" ht="13.9" customHeight="1" x14ac:dyDescent="0.25">
      <c r="A50" s="37" t="s">
        <v>7</v>
      </c>
      <c r="B50" s="42">
        <v>2181</v>
      </c>
      <c r="C50" s="47">
        <v>6647429509.6000004</v>
      </c>
      <c r="D50" s="48">
        <v>1275000</v>
      </c>
      <c r="E50" s="47">
        <v>173022261.12</v>
      </c>
      <c r="F50" s="48">
        <v>33468.75</v>
      </c>
    </row>
    <row r="51" spans="1:6" ht="13.9" customHeight="1" x14ac:dyDescent="0.25">
      <c r="A51" s="37" t="s">
        <v>8</v>
      </c>
      <c r="B51" s="42">
        <v>1377</v>
      </c>
      <c r="C51" s="47">
        <v>3925336373.6999998</v>
      </c>
      <c r="D51" s="48">
        <v>1110339.57</v>
      </c>
      <c r="E51" s="47">
        <v>101558098.31999999</v>
      </c>
      <c r="F51" s="48">
        <v>29146.41</v>
      </c>
    </row>
    <row r="52" spans="1:6" ht="13.9" customHeight="1" x14ac:dyDescent="0.25">
      <c r="A52" s="37" t="s">
        <v>9</v>
      </c>
      <c r="B52" s="42">
        <v>362</v>
      </c>
      <c r="C52" s="47">
        <v>455954362.19999999</v>
      </c>
      <c r="D52" s="48">
        <v>493750</v>
      </c>
      <c r="E52" s="47">
        <v>11338860.59</v>
      </c>
      <c r="F52" s="48">
        <v>7053.75</v>
      </c>
    </row>
    <row r="53" spans="1:6" ht="13.9" customHeight="1" x14ac:dyDescent="0.25">
      <c r="A53" s="37"/>
      <c r="B53" s="49"/>
      <c r="C53" s="47"/>
      <c r="D53" s="48"/>
      <c r="E53" s="47"/>
      <c r="F53" s="48"/>
    </row>
    <row r="54" spans="1:6" ht="13.9" customHeight="1" x14ac:dyDescent="0.25">
      <c r="A54" s="33" t="s">
        <v>4</v>
      </c>
      <c r="B54" s="50">
        <f>SUM(B48:B52)</f>
        <v>5852</v>
      </c>
      <c r="C54" s="51">
        <f>SUM(C48:C52)</f>
        <v>35106074275.799995</v>
      </c>
      <c r="D54" s="28">
        <v>1300000</v>
      </c>
      <c r="E54" s="51">
        <f>SUM(E48:E52)</f>
        <v>915350547.65999997</v>
      </c>
      <c r="F54" s="28">
        <v>34125</v>
      </c>
    </row>
    <row r="55" spans="1:6" ht="15" x14ac:dyDescent="0.25">
      <c r="A55" s="52"/>
      <c r="B55" s="53"/>
      <c r="C55" s="54"/>
      <c r="D55" s="55"/>
      <c r="E55" s="54"/>
      <c r="F55" s="55"/>
    </row>
    <row r="56" spans="1:6" ht="13.9" customHeight="1" x14ac:dyDescent="0.25">
      <c r="A56" s="236" t="s">
        <v>47</v>
      </c>
      <c r="B56" s="237"/>
      <c r="C56" s="237"/>
      <c r="D56" s="237"/>
      <c r="E56" s="237"/>
      <c r="F56" s="238"/>
    </row>
    <row r="57" spans="1:6" ht="15" customHeight="1" x14ac:dyDescent="0.25">
      <c r="A57" s="31"/>
      <c r="B57" s="32"/>
      <c r="C57" s="237" t="s">
        <v>18</v>
      </c>
      <c r="D57" s="238"/>
      <c r="E57" s="237" t="s">
        <v>19</v>
      </c>
      <c r="F57" s="238"/>
    </row>
    <row r="58" spans="1:6" ht="28.5" customHeight="1" x14ac:dyDescent="0.25">
      <c r="A58" s="33" t="s">
        <v>17</v>
      </c>
      <c r="B58" s="34" t="s">
        <v>10</v>
      </c>
      <c r="C58" s="35" t="s">
        <v>20</v>
      </c>
      <c r="D58" s="36" t="s">
        <v>3</v>
      </c>
      <c r="E58" s="35" t="s">
        <v>20</v>
      </c>
      <c r="F58" s="36" t="s">
        <v>3</v>
      </c>
    </row>
    <row r="59" spans="1:6" ht="15" x14ac:dyDescent="0.25">
      <c r="A59" s="37"/>
      <c r="B59" s="38"/>
      <c r="C59" s="39"/>
      <c r="D59" s="40"/>
      <c r="E59" s="39"/>
      <c r="F59" s="41"/>
    </row>
    <row r="60" spans="1:6" ht="15" x14ac:dyDescent="0.25">
      <c r="A60" s="37" t="s">
        <v>5</v>
      </c>
      <c r="B60" s="42">
        <v>14400</v>
      </c>
      <c r="C60" s="43">
        <v>49367893304</v>
      </c>
      <c r="D60" s="44">
        <v>1219500</v>
      </c>
      <c r="E60" s="43">
        <v>958047856.19000006</v>
      </c>
      <c r="F60" s="44">
        <v>17527.5</v>
      </c>
    </row>
    <row r="61" spans="1:6" ht="15" x14ac:dyDescent="0.25">
      <c r="A61" s="37" t="s">
        <v>6</v>
      </c>
      <c r="B61" s="42">
        <v>5342</v>
      </c>
      <c r="C61" s="47">
        <v>4271474625.4000001</v>
      </c>
      <c r="D61" s="48">
        <v>425000</v>
      </c>
      <c r="E61" s="47">
        <v>84943781.950000003</v>
      </c>
      <c r="F61" s="48">
        <v>4335</v>
      </c>
    </row>
    <row r="62" spans="1:6" ht="15" x14ac:dyDescent="0.25">
      <c r="A62" s="37" t="s">
        <v>7</v>
      </c>
      <c r="B62" s="42">
        <v>15306</v>
      </c>
      <c r="C62" s="47">
        <v>18980852274</v>
      </c>
      <c r="D62" s="48">
        <v>790000</v>
      </c>
      <c r="E62" s="47">
        <v>343945995.38</v>
      </c>
      <c r="F62" s="48">
        <v>11471.25</v>
      </c>
    </row>
    <row r="63" spans="1:6" ht="15" x14ac:dyDescent="0.25">
      <c r="A63" s="37" t="s">
        <v>8</v>
      </c>
      <c r="B63" s="42">
        <v>18626</v>
      </c>
      <c r="C63" s="47">
        <v>13880602246</v>
      </c>
      <c r="D63" s="48">
        <v>525000</v>
      </c>
      <c r="E63" s="47">
        <v>232092247.91999999</v>
      </c>
      <c r="F63" s="48">
        <v>7520.44</v>
      </c>
    </row>
    <row r="64" spans="1:6" ht="15" x14ac:dyDescent="0.25">
      <c r="A64" s="37" t="s">
        <v>9</v>
      </c>
      <c r="B64" s="42">
        <v>6436</v>
      </c>
      <c r="C64" s="47">
        <v>3556280602.0999999</v>
      </c>
      <c r="D64" s="48">
        <v>485000</v>
      </c>
      <c r="E64" s="47">
        <v>50559275.880000003</v>
      </c>
      <c r="F64" s="48">
        <v>4900</v>
      </c>
    </row>
    <row r="65" spans="1:6" ht="15" x14ac:dyDescent="0.25">
      <c r="A65" s="37"/>
      <c r="B65" s="49"/>
      <c r="C65" s="47"/>
      <c r="D65" s="48"/>
      <c r="E65" s="47"/>
      <c r="F65" s="48"/>
    </row>
    <row r="66" spans="1:6" ht="15" x14ac:dyDescent="0.25">
      <c r="A66" s="33" t="s">
        <v>4</v>
      </c>
      <c r="B66" s="50">
        <f>SUM(B60:B64)</f>
        <v>60110</v>
      </c>
      <c r="C66" s="51">
        <f>SUM(C60:C64)</f>
        <v>90057103051.5</v>
      </c>
      <c r="D66" s="28">
        <v>650661.75</v>
      </c>
      <c r="E66" s="51">
        <f>SUM(E60:E64)</f>
        <v>1669589157.3200002</v>
      </c>
      <c r="F66" s="28">
        <v>9405</v>
      </c>
    </row>
    <row r="67" spans="1:6" ht="15" x14ac:dyDescent="0.25">
      <c r="A67" s="52"/>
      <c r="B67" s="53"/>
      <c r="C67" s="54"/>
      <c r="D67" s="55"/>
      <c r="E67" s="54"/>
      <c r="F67" s="55"/>
    </row>
    <row r="68" spans="1:6" x14ac:dyDescent="0.2">
      <c r="A68" s="12" t="s">
        <v>63</v>
      </c>
    </row>
  </sheetData>
  <mergeCells count="20">
    <mergeCell ref="A1:F1"/>
    <mergeCell ref="A2:F2"/>
    <mergeCell ref="A4:F4"/>
    <mergeCell ref="A5:F5"/>
    <mergeCell ref="A6:F6"/>
    <mergeCell ref="A8:F8"/>
    <mergeCell ref="A20:F20"/>
    <mergeCell ref="A32:F32"/>
    <mergeCell ref="A44:F44"/>
    <mergeCell ref="A56:F56"/>
    <mergeCell ref="C9:D9"/>
    <mergeCell ref="E9:F9"/>
    <mergeCell ref="C21:D21"/>
    <mergeCell ref="E21:F21"/>
    <mergeCell ref="C57:D57"/>
    <mergeCell ref="E57:F57"/>
    <mergeCell ref="C33:D33"/>
    <mergeCell ref="E33:F33"/>
    <mergeCell ref="C45:D45"/>
    <mergeCell ref="E45:F45"/>
  </mergeCells>
  <printOptions horizontalCentered="1"/>
  <pageMargins left="0" right="0" top="0" bottom="0" header="0.3" footer="0.3"/>
  <pageSetup paperSize="5" scale="95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8" style="30" customWidth="1"/>
    <col min="2" max="2" width="10.85546875" style="30" customWidth="1"/>
    <col min="3" max="3" width="13.85546875" style="30" customWidth="1"/>
    <col min="4" max="4" width="10.85546875" style="30" customWidth="1"/>
    <col min="5" max="5" width="15.5703125" style="30" customWidth="1"/>
    <col min="6" max="6" width="14.85546875" style="30" customWidth="1"/>
    <col min="7" max="7" width="10.85546875" style="30" customWidth="1"/>
    <col min="8" max="8" width="12.7109375" style="30" customWidth="1"/>
    <col min="9" max="16384" width="9.140625" style="18"/>
  </cols>
  <sheetData>
    <row r="1" spans="1:8" ht="15.75" x14ac:dyDescent="0.2">
      <c r="A1" s="259" t="s">
        <v>66</v>
      </c>
      <c r="B1" s="259"/>
      <c r="C1" s="259"/>
      <c r="D1" s="259"/>
      <c r="E1" s="259"/>
      <c r="F1" s="259"/>
      <c r="G1" s="259"/>
      <c r="H1" s="259"/>
    </row>
    <row r="2" spans="1:8" s="204" customFormat="1" ht="15.75" customHeight="1" x14ac:dyDescent="0.2">
      <c r="A2" s="260" t="s">
        <v>67</v>
      </c>
      <c r="B2" s="260"/>
      <c r="C2" s="260"/>
      <c r="D2" s="260"/>
      <c r="E2" s="260"/>
      <c r="F2" s="260"/>
      <c r="G2" s="260"/>
      <c r="H2" s="260"/>
    </row>
    <row r="3" spans="1:8" s="204" customFormat="1" ht="15.75" x14ac:dyDescent="0.25">
      <c r="A3" s="261"/>
      <c r="B3" s="262"/>
      <c r="C3" s="262"/>
      <c r="D3" s="262"/>
      <c r="E3" s="262"/>
      <c r="F3" s="262"/>
      <c r="G3" s="30"/>
      <c r="H3" s="30"/>
    </row>
    <row r="4" spans="1:8" s="204" customFormat="1" ht="15.75" x14ac:dyDescent="0.2">
      <c r="A4" s="259" t="s">
        <v>75</v>
      </c>
      <c r="B4" s="259"/>
      <c r="C4" s="259"/>
      <c r="D4" s="259"/>
      <c r="E4" s="259"/>
      <c r="F4" s="259"/>
      <c r="G4" s="259"/>
      <c r="H4" s="259"/>
    </row>
    <row r="5" spans="1:8" ht="16.5" x14ac:dyDescent="0.25">
      <c r="A5" s="263" t="s">
        <v>87</v>
      </c>
      <c r="B5" s="263"/>
      <c r="C5" s="263"/>
      <c r="D5" s="263"/>
      <c r="E5" s="263"/>
      <c r="F5" s="263"/>
      <c r="G5" s="263"/>
      <c r="H5" s="263"/>
    </row>
    <row r="6" spans="1:8" s="204" customFormat="1" ht="15.75" x14ac:dyDescent="0.25">
      <c r="A6" s="263" t="s">
        <v>71</v>
      </c>
      <c r="B6" s="263"/>
      <c r="C6" s="263"/>
      <c r="D6" s="263"/>
      <c r="E6" s="263"/>
      <c r="F6" s="263"/>
      <c r="G6" s="263"/>
      <c r="H6" s="263"/>
    </row>
    <row r="7" spans="1:8" ht="15.75" x14ac:dyDescent="0.25">
      <c r="A7" s="263" t="s">
        <v>72</v>
      </c>
      <c r="B7" s="263"/>
      <c r="C7" s="263"/>
      <c r="D7" s="263"/>
      <c r="E7" s="263"/>
      <c r="F7" s="263"/>
      <c r="G7" s="263"/>
      <c r="H7" s="263"/>
    </row>
    <row r="8" spans="1:8" ht="15" x14ac:dyDescent="0.25">
      <c r="A8" s="29"/>
      <c r="C8" s="182"/>
      <c r="D8" s="18"/>
      <c r="E8" s="182"/>
    </row>
    <row r="9" spans="1:8" ht="15" customHeight="1" x14ac:dyDescent="0.25">
      <c r="A9" s="239" t="s">
        <v>0</v>
      </c>
      <c r="B9" s="240"/>
      <c r="C9" s="240"/>
      <c r="D9" s="240"/>
      <c r="E9" s="240"/>
      <c r="F9" s="240"/>
      <c r="G9" s="240"/>
      <c r="H9" s="241"/>
    </row>
    <row r="10" spans="1:8" ht="15" customHeight="1" x14ac:dyDescent="0.25">
      <c r="A10" s="31"/>
      <c r="B10" s="236" t="s">
        <v>10</v>
      </c>
      <c r="C10" s="238"/>
      <c r="D10" s="237" t="s">
        <v>18</v>
      </c>
      <c r="E10" s="237"/>
      <c r="F10" s="238"/>
      <c r="G10" s="237" t="s">
        <v>19</v>
      </c>
      <c r="H10" s="238"/>
    </row>
    <row r="11" spans="1:8" ht="31.9" customHeight="1" x14ac:dyDescent="0.3">
      <c r="A11" s="33" t="s">
        <v>18</v>
      </c>
      <c r="B11" s="72" t="s">
        <v>26</v>
      </c>
      <c r="C11" s="36" t="s">
        <v>44</v>
      </c>
      <c r="D11" s="35" t="s">
        <v>27</v>
      </c>
      <c r="E11" s="73" t="s">
        <v>65</v>
      </c>
      <c r="F11" s="36" t="s">
        <v>3</v>
      </c>
      <c r="G11" s="35" t="s">
        <v>27</v>
      </c>
      <c r="H11" s="36" t="s">
        <v>3</v>
      </c>
    </row>
    <row r="12" spans="1:8" ht="15" x14ac:dyDescent="0.25">
      <c r="A12" s="37"/>
      <c r="B12" s="38"/>
      <c r="C12" s="41"/>
      <c r="D12" s="39"/>
      <c r="E12" s="39"/>
      <c r="F12" s="40"/>
      <c r="G12" s="39"/>
      <c r="H12" s="41"/>
    </row>
    <row r="13" spans="1:8" ht="15" x14ac:dyDescent="0.25">
      <c r="A13" s="37" t="s">
        <v>24</v>
      </c>
      <c r="B13" s="42">
        <v>3182</v>
      </c>
      <c r="C13" s="46">
        <f>B13/'3. Sale Price x Prop Type'!B12</f>
        <v>0.35351627596933671</v>
      </c>
      <c r="D13" s="43">
        <v>986203813.12</v>
      </c>
      <c r="E13" s="74">
        <f>D13/'3. Sale Price x Prop Type'!C12</f>
        <v>0.30376789605705934</v>
      </c>
      <c r="F13" s="44">
        <v>316000</v>
      </c>
      <c r="G13" s="43">
        <v>9868030.8300000001</v>
      </c>
      <c r="H13" s="44">
        <v>3166.1149999999998</v>
      </c>
    </row>
    <row r="14" spans="1:8" ht="15" x14ac:dyDescent="0.25">
      <c r="A14" s="37" t="s">
        <v>11</v>
      </c>
      <c r="B14" s="42">
        <v>1552</v>
      </c>
      <c r="C14" s="46">
        <f>B14/'3. Sale Price x Prop Type'!B13</f>
        <v>0.12547497776699815</v>
      </c>
      <c r="D14" s="47">
        <v>1129578243.5999999</v>
      </c>
      <c r="E14" s="74">
        <f>D14/'3. Sale Price x Prop Type'!C13</f>
        <v>0.12791755917806352</v>
      </c>
      <c r="F14" s="48">
        <v>710000</v>
      </c>
      <c r="G14" s="47">
        <v>16096490.25</v>
      </c>
      <c r="H14" s="48">
        <v>10117.5</v>
      </c>
    </row>
    <row r="15" spans="1:8" ht="15" x14ac:dyDescent="0.25">
      <c r="A15" s="37" t="s">
        <v>12</v>
      </c>
      <c r="B15" s="42">
        <v>700</v>
      </c>
      <c r="C15" s="46">
        <f>B15/'3. Sale Price x Prop Type'!B14</f>
        <v>0.23003614853762736</v>
      </c>
      <c r="D15" s="47">
        <v>974118700.98000002</v>
      </c>
      <c r="E15" s="74">
        <f>D15/'3. Sale Price x Prop Type'!C14</f>
        <v>0.23660700382498209</v>
      </c>
      <c r="F15" s="48">
        <v>1325000</v>
      </c>
      <c r="G15" s="47">
        <v>13881191.550000001</v>
      </c>
      <c r="H15" s="48">
        <v>18881.25</v>
      </c>
    </row>
    <row r="16" spans="1:8" ht="15" x14ac:dyDescent="0.25">
      <c r="A16" s="37" t="s">
        <v>13</v>
      </c>
      <c r="B16" s="49">
        <v>190</v>
      </c>
      <c r="C16" s="46">
        <f>B16/'3. Sale Price x Prop Type'!B15</f>
        <v>0.29595015576323985</v>
      </c>
      <c r="D16" s="47">
        <v>549808304</v>
      </c>
      <c r="E16" s="74">
        <f>D16/'3. Sale Price x Prop Type'!C15</f>
        <v>0.30321286465285952</v>
      </c>
      <c r="F16" s="48">
        <v>2600000</v>
      </c>
      <c r="G16" s="47">
        <v>7834768.3700000001</v>
      </c>
      <c r="H16" s="48">
        <v>37050</v>
      </c>
    </row>
    <row r="17" spans="1:8" ht="15" x14ac:dyDescent="0.25">
      <c r="A17" s="37" t="s">
        <v>14</v>
      </c>
      <c r="B17" s="49">
        <v>69</v>
      </c>
      <c r="C17" s="46">
        <f>B17/'3. Sale Price x Prop Type'!B16</f>
        <v>0.66346153846153844</v>
      </c>
      <c r="D17" s="47">
        <v>596165886.67999995</v>
      </c>
      <c r="E17" s="74">
        <f>D17/'3. Sale Price x Prop Type'!C16</f>
        <v>0.69202379247248158</v>
      </c>
      <c r="F17" s="48">
        <v>7650000</v>
      </c>
      <c r="G17" s="47">
        <v>8495363.9000000004</v>
      </c>
      <c r="H17" s="48">
        <v>109012.5</v>
      </c>
    </row>
    <row r="18" spans="1:8" ht="15" x14ac:dyDescent="0.25">
      <c r="A18" s="37" t="s">
        <v>15</v>
      </c>
      <c r="B18" s="49">
        <v>9</v>
      </c>
      <c r="C18" s="46">
        <f>B18/'3. Sale Price x Prop Type'!B17</f>
        <v>1</v>
      </c>
      <c r="D18" s="47">
        <v>158650000</v>
      </c>
      <c r="E18" s="74">
        <f>D18/'3. Sale Price x Prop Type'!C17</f>
        <v>1</v>
      </c>
      <c r="F18" s="48">
        <v>18000000</v>
      </c>
      <c r="G18" s="47">
        <v>2260762.5</v>
      </c>
      <c r="H18" s="48">
        <v>256500</v>
      </c>
    </row>
    <row r="19" spans="1:8" ht="14.25" customHeight="1" x14ac:dyDescent="0.25">
      <c r="A19" s="37" t="s">
        <v>16</v>
      </c>
      <c r="B19" s="49">
        <v>5</v>
      </c>
      <c r="C19" s="46">
        <f>B19/'3. Sale Price x Prop Type'!B18</f>
        <v>0.7142857142857143</v>
      </c>
      <c r="D19" s="47">
        <v>161750000</v>
      </c>
      <c r="E19" s="74">
        <f>D19/'3. Sale Price x Prop Type'!C18</f>
        <v>0.78168418509121662</v>
      </c>
      <c r="F19" s="48">
        <v>33200000</v>
      </c>
      <c r="G19" s="47">
        <v>2304937.5</v>
      </c>
      <c r="H19" s="48">
        <v>473100</v>
      </c>
    </row>
    <row r="20" spans="1:8" ht="15" x14ac:dyDescent="0.25">
      <c r="A20" s="37"/>
      <c r="B20" s="49"/>
      <c r="C20" s="75"/>
      <c r="D20" s="47"/>
      <c r="E20" s="74"/>
      <c r="F20" s="48"/>
      <c r="G20" s="47"/>
      <c r="H20" s="48"/>
    </row>
    <row r="21" spans="1:8" ht="15" x14ac:dyDescent="0.25">
      <c r="A21" s="33" t="s">
        <v>4</v>
      </c>
      <c r="B21" s="50">
        <f>SUM(B13:B19)</f>
        <v>5707</v>
      </c>
      <c r="C21" s="76">
        <f>B21/'3. Sale Price x Prop Type'!B20</f>
        <v>0.22669314796425025</v>
      </c>
      <c r="D21" s="51">
        <f>SUM(D13:D19)</f>
        <v>4556274948.3799992</v>
      </c>
      <c r="E21" s="77">
        <f>D21/'3. Sale Price x Prop Type'!C20</f>
        <v>0.23688093485283013</v>
      </c>
      <c r="F21" s="28">
        <v>455000</v>
      </c>
      <c r="G21" s="51">
        <f>SUM(G13:G19)</f>
        <v>60741544.899999991</v>
      </c>
      <c r="H21" s="28">
        <v>4550</v>
      </c>
    </row>
    <row r="22" spans="1:8" ht="15" x14ac:dyDescent="0.25">
      <c r="A22" s="52"/>
      <c r="B22" s="53"/>
      <c r="C22" s="78"/>
      <c r="D22" s="54"/>
      <c r="E22" s="79"/>
      <c r="F22" s="55"/>
      <c r="G22" s="54"/>
      <c r="H22" s="55"/>
    </row>
    <row r="23" spans="1:8" ht="15" customHeight="1" x14ac:dyDescent="0.25">
      <c r="A23" s="236" t="s">
        <v>2</v>
      </c>
      <c r="B23" s="237"/>
      <c r="C23" s="237"/>
      <c r="D23" s="237"/>
      <c r="E23" s="237"/>
      <c r="F23" s="237"/>
      <c r="G23" s="237"/>
      <c r="H23" s="238"/>
    </row>
    <row r="24" spans="1:8" ht="15" customHeight="1" x14ac:dyDescent="0.25">
      <c r="A24" s="31"/>
      <c r="B24" s="236" t="s">
        <v>10</v>
      </c>
      <c r="C24" s="238"/>
      <c r="D24" s="237" t="s">
        <v>18</v>
      </c>
      <c r="E24" s="237"/>
      <c r="F24" s="238"/>
      <c r="G24" s="237" t="s">
        <v>19</v>
      </c>
      <c r="H24" s="238"/>
    </row>
    <row r="25" spans="1:8" ht="31.9" customHeight="1" x14ac:dyDescent="0.3">
      <c r="A25" s="33" t="s">
        <v>18</v>
      </c>
      <c r="B25" s="72" t="s">
        <v>26</v>
      </c>
      <c r="C25" s="36" t="s">
        <v>44</v>
      </c>
      <c r="D25" s="35" t="s">
        <v>27</v>
      </c>
      <c r="E25" s="73" t="s">
        <v>64</v>
      </c>
      <c r="F25" s="36" t="s">
        <v>3</v>
      </c>
      <c r="G25" s="35" t="s">
        <v>27</v>
      </c>
      <c r="H25" s="36" t="s">
        <v>3</v>
      </c>
    </row>
    <row r="26" spans="1:8" ht="15" x14ac:dyDescent="0.25">
      <c r="A26" s="37"/>
      <c r="B26" s="38"/>
      <c r="C26" s="41"/>
      <c r="D26" s="39"/>
      <c r="E26" s="39"/>
      <c r="F26" s="40"/>
      <c r="G26" s="39"/>
      <c r="H26" s="41"/>
    </row>
    <row r="27" spans="1:8" ht="15" x14ac:dyDescent="0.25">
      <c r="A27" s="37" t="s">
        <v>24</v>
      </c>
      <c r="B27" s="42">
        <v>221</v>
      </c>
      <c r="C27" s="46">
        <f>B27/'3. Sale Price x Prop Type'!B26</f>
        <v>2.6568886751622986E-2</v>
      </c>
      <c r="D27" s="43">
        <v>52307939.390000001</v>
      </c>
      <c r="E27" s="74">
        <f>D27/'3. Sale Price x Prop Type'!C26</f>
        <v>2.2568268789530378E-2</v>
      </c>
      <c r="F27" s="44">
        <v>226800</v>
      </c>
      <c r="G27" s="43">
        <v>521423.31</v>
      </c>
      <c r="H27" s="44">
        <v>2268</v>
      </c>
    </row>
    <row r="28" spans="1:8" ht="15" x14ac:dyDescent="0.25">
      <c r="A28" s="37" t="s">
        <v>11</v>
      </c>
      <c r="B28" s="42">
        <v>103</v>
      </c>
      <c r="C28" s="46">
        <f>B28/'3. Sale Price x Prop Type'!B27</f>
        <v>2.5332021642892277E-2</v>
      </c>
      <c r="D28" s="47">
        <v>78514294.469999999</v>
      </c>
      <c r="E28" s="74">
        <f>D28/'3. Sale Price x Prop Type'!C27</f>
        <v>2.7051514353324414E-2</v>
      </c>
      <c r="F28" s="48">
        <v>742119.97</v>
      </c>
      <c r="G28" s="47">
        <v>1111824.02</v>
      </c>
      <c r="H28" s="48">
        <v>10402.5</v>
      </c>
    </row>
    <row r="29" spans="1:8" ht="15" x14ac:dyDescent="0.25">
      <c r="A29" s="37" t="s">
        <v>12</v>
      </c>
      <c r="B29" s="42">
        <v>45</v>
      </c>
      <c r="C29" s="46">
        <f>B29/'3. Sale Price x Prop Type'!B28</f>
        <v>2.556818181818182E-2</v>
      </c>
      <c r="D29" s="47">
        <v>63655751.890000001</v>
      </c>
      <c r="E29" s="74">
        <f>D29/'3. Sale Price x Prop Type'!C28</f>
        <v>2.541167976289424E-2</v>
      </c>
      <c r="F29" s="48">
        <v>1300000</v>
      </c>
      <c r="G29" s="47">
        <v>862162.12</v>
      </c>
      <c r="H29" s="48">
        <v>17812.5</v>
      </c>
    </row>
    <row r="30" spans="1:8" ht="15" x14ac:dyDescent="0.25">
      <c r="A30" s="37" t="s">
        <v>13</v>
      </c>
      <c r="B30" s="49">
        <v>43</v>
      </c>
      <c r="C30" s="46">
        <f>B30/'3. Sale Price x Prop Type'!B29</f>
        <v>4.9883990719257539E-2</v>
      </c>
      <c r="D30" s="47">
        <v>137956879.24000001</v>
      </c>
      <c r="E30" s="74">
        <f>D30/'3. Sale Price x Prop Type'!C29</f>
        <v>5.4587057282293135E-2</v>
      </c>
      <c r="F30" s="48">
        <v>3105000</v>
      </c>
      <c r="G30" s="47">
        <v>1735823.57</v>
      </c>
      <c r="H30" s="48">
        <v>38831.25</v>
      </c>
    </row>
    <row r="31" spans="1:8" ht="15" x14ac:dyDescent="0.25">
      <c r="A31" s="37" t="s">
        <v>14</v>
      </c>
      <c r="B31" s="49">
        <v>17</v>
      </c>
      <c r="C31" s="46">
        <f>B31/'3. Sale Price x Prop Type'!B30</f>
        <v>0.10493827160493827</v>
      </c>
      <c r="D31" s="47">
        <v>144059849.78999999</v>
      </c>
      <c r="E31" s="74">
        <f>D31/'3. Sale Price x Prop Type'!C30</f>
        <v>0.12119257111801632</v>
      </c>
      <c r="F31" s="48">
        <v>8600000</v>
      </c>
      <c r="G31" s="47">
        <v>2052852.87</v>
      </c>
      <c r="H31" s="48">
        <v>122550</v>
      </c>
    </row>
    <row r="32" spans="1:8" ht="15" x14ac:dyDescent="0.25">
      <c r="A32" s="37" t="s">
        <v>15</v>
      </c>
      <c r="B32" s="49">
        <v>2</v>
      </c>
      <c r="C32" s="46">
        <f>B32/'3. Sale Price x Prop Type'!B31</f>
        <v>0.22222222222222221</v>
      </c>
      <c r="D32" s="47">
        <v>32000000</v>
      </c>
      <c r="E32" s="74">
        <f>D32/'3. Sale Price x Prop Type'!C31</f>
        <v>0.21087314662273476</v>
      </c>
      <c r="F32" s="48">
        <v>16000000</v>
      </c>
      <c r="G32" s="47">
        <v>456000</v>
      </c>
      <c r="H32" s="48">
        <v>228000</v>
      </c>
    </row>
    <row r="33" spans="1:8" s="30" customFormat="1" ht="15" x14ac:dyDescent="0.25">
      <c r="A33" s="82" t="s">
        <v>16</v>
      </c>
      <c r="B33" s="83">
        <v>4</v>
      </c>
      <c r="C33" s="46">
        <f>B33/'3. Sale Price x Prop Type'!B32</f>
        <v>0.5714285714285714</v>
      </c>
      <c r="D33" s="47">
        <v>167750000</v>
      </c>
      <c r="E33" s="74">
        <f>D33/'3. Sale Price x Prop Type'!C32</f>
        <v>0.68052738336713992</v>
      </c>
      <c r="F33" s="84">
        <v>44500000</v>
      </c>
      <c r="G33" s="47">
        <v>2390437.5</v>
      </c>
      <c r="H33" s="84">
        <v>634125</v>
      </c>
    </row>
    <row r="34" spans="1:8" ht="15" x14ac:dyDescent="0.25">
      <c r="A34" s="37"/>
      <c r="B34" s="49"/>
      <c r="C34" s="75"/>
      <c r="D34" s="47"/>
      <c r="E34" s="47"/>
      <c r="F34" s="48"/>
      <c r="G34" s="47"/>
      <c r="H34" s="48"/>
    </row>
    <row r="35" spans="1:8" ht="15" x14ac:dyDescent="0.25">
      <c r="A35" s="33" t="s">
        <v>4</v>
      </c>
      <c r="B35" s="50">
        <f>SUM(B27:B33)</f>
        <v>435</v>
      </c>
      <c r="C35" s="80">
        <f>B35/'3. Sale Price x Prop Type'!B34</f>
        <v>2.8648577449947314E-2</v>
      </c>
      <c r="D35" s="51">
        <f>SUM(D27:D33)</f>
        <v>676244714.77999997</v>
      </c>
      <c r="E35" s="77">
        <f>D35/'3. Sale Price x Prop Type'!C34</f>
        <v>5.7118343438846197E-2</v>
      </c>
      <c r="F35" s="28">
        <v>500000</v>
      </c>
      <c r="G35" s="51">
        <f>SUM(G27:G33)</f>
        <v>9130523.3900000006</v>
      </c>
      <c r="H35" s="28">
        <v>5000</v>
      </c>
    </row>
    <row r="36" spans="1:8" x14ac:dyDescent="0.2">
      <c r="E36" s="81"/>
    </row>
    <row r="37" spans="1:8" ht="15" customHeight="1" x14ac:dyDescent="0.25">
      <c r="A37" s="236" t="s">
        <v>1</v>
      </c>
      <c r="B37" s="237"/>
      <c r="C37" s="237"/>
      <c r="D37" s="237"/>
      <c r="E37" s="237"/>
      <c r="F37" s="237"/>
      <c r="G37" s="237"/>
      <c r="H37" s="238"/>
    </row>
    <row r="38" spans="1:8" ht="15" customHeight="1" x14ac:dyDescent="0.25">
      <c r="A38" s="31"/>
      <c r="B38" s="236" t="s">
        <v>10</v>
      </c>
      <c r="C38" s="238"/>
      <c r="D38" s="237" t="s">
        <v>18</v>
      </c>
      <c r="E38" s="237"/>
      <c r="F38" s="238"/>
      <c r="G38" s="237" t="s">
        <v>19</v>
      </c>
      <c r="H38" s="238"/>
    </row>
    <row r="39" spans="1:8" ht="31.9" customHeight="1" x14ac:dyDescent="0.3">
      <c r="A39" s="33" t="s">
        <v>18</v>
      </c>
      <c r="B39" s="72" t="s">
        <v>26</v>
      </c>
      <c r="C39" s="36" t="s">
        <v>44</v>
      </c>
      <c r="D39" s="35" t="s">
        <v>27</v>
      </c>
      <c r="E39" s="73" t="s">
        <v>65</v>
      </c>
      <c r="F39" s="36" t="s">
        <v>3</v>
      </c>
      <c r="G39" s="35" t="s">
        <v>27</v>
      </c>
      <c r="H39" s="36" t="s">
        <v>3</v>
      </c>
    </row>
    <row r="40" spans="1:8" ht="15" x14ac:dyDescent="0.25">
      <c r="A40" s="37"/>
      <c r="B40" s="38"/>
      <c r="C40" s="41"/>
      <c r="D40" s="39"/>
      <c r="E40" s="39"/>
      <c r="F40" s="40"/>
      <c r="G40" s="39"/>
      <c r="H40" s="41"/>
    </row>
    <row r="41" spans="1:8" ht="15" x14ac:dyDescent="0.25">
      <c r="A41" s="37" t="s">
        <v>24</v>
      </c>
      <c r="B41" s="42">
        <v>398</v>
      </c>
      <c r="C41" s="46">
        <f>B41/'3. Sale Price x Prop Type'!B40</f>
        <v>0.14270347794908569</v>
      </c>
      <c r="D41" s="43">
        <v>108087527.69</v>
      </c>
      <c r="E41" s="74">
        <f>D41/'3. Sale Price x Prop Type'!C40</f>
        <v>0.1259155132469795</v>
      </c>
      <c r="F41" s="44">
        <v>272000</v>
      </c>
      <c r="G41" s="43">
        <v>1089576.75</v>
      </c>
      <c r="H41" s="44">
        <v>2720</v>
      </c>
    </row>
    <row r="42" spans="1:8" ht="15" x14ac:dyDescent="0.25">
      <c r="A42" s="37" t="s">
        <v>11</v>
      </c>
      <c r="B42" s="42">
        <v>579</v>
      </c>
      <c r="C42" s="46">
        <f>B42/'3. Sale Price x Prop Type'!B41</f>
        <v>0.12143456375838926</v>
      </c>
      <c r="D42" s="47">
        <v>442182090.47000003</v>
      </c>
      <c r="E42" s="74">
        <f>D42/'3. Sale Price x Prop Type'!C41</f>
        <v>0.12387856210848507</v>
      </c>
      <c r="F42" s="48">
        <v>760000</v>
      </c>
      <c r="G42" s="47">
        <v>6301094.9500000002</v>
      </c>
      <c r="H42" s="48">
        <v>10830</v>
      </c>
    </row>
    <row r="43" spans="1:8" ht="15" x14ac:dyDescent="0.25">
      <c r="A43" s="37" t="s">
        <v>12</v>
      </c>
      <c r="B43" s="42">
        <v>639</v>
      </c>
      <c r="C43" s="46">
        <f>B43/'3. Sale Price x Prop Type'!B42</f>
        <v>0.18810715337062114</v>
      </c>
      <c r="D43" s="47">
        <v>931680973.13999999</v>
      </c>
      <c r="E43" s="74">
        <f>D43/'3. Sale Price x Prop Type'!C42</f>
        <v>0.19279545777797755</v>
      </c>
      <c r="F43" s="48">
        <v>1429663</v>
      </c>
      <c r="G43" s="47">
        <v>13276454.08</v>
      </c>
      <c r="H43" s="48">
        <v>20372.7</v>
      </c>
    </row>
    <row r="44" spans="1:8" ht="15" x14ac:dyDescent="0.25">
      <c r="A44" s="37" t="s">
        <v>13</v>
      </c>
      <c r="B44" s="49">
        <v>704</v>
      </c>
      <c r="C44" s="46">
        <f>B44/'3. Sale Price x Prop Type'!B43</f>
        <v>0.33364928909952607</v>
      </c>
      <c r="D44" s="47">
        <v>2292475258.9000001</v>
      </c>
      <c r="E44" s="74">
        <f>D44/'3. Sale Price x Prop Type'!C43</f>
        <v>0.3533396358022951</v>
      </c>
      <c r="F44" s="48">
        <v>3119456</v>
      </c>
      <c r="G44" s="47">
        <v>32607524.960000001</v>
      </c>
      <c r="H44" s="48">
        <v>44314.47</v>
      </c>
    </row>
    <row r="45" spans="1:8" ht="15" x14ac:dyDescent="0.25">
      <c r="A45" s="37" t="s">
        <v>14</v>
      </c>
      <c r="B45" s="49">
        <v>440</v>
      </c>
      <c r="C45" s="46">
        <f>B45/'3. Sale Price x Prop Type'!B44</f>
        <v>0.59459459459459463</v>
      </c>
      <c r="D45" s="47">
        <v>3573328810.9000001</v>
      </c>
      <c r="E45" s="74">
        <f>D45/'3. Sale Price x Prop Type'!C44</f>
        <v>0.62243018877687717</v>
      </c>
      <c r="F45" s="48">
        <v>7295335</v>
      </c>
      <c r="G45" s="47">
        <v>50925231.219999999</v>
      </c>
      <c r="H45" s="48">
        <v>103958.52499999999</v>
      </c>
    </row>
    <row r="46" spans="1:8" ht="15" x14ac:dyDescent="0.25">
      <c r="A46" s="37" t="s">
        <v>15</v>
      </c>
      <c r="B46" s="49">
        <v>38</v>
      </c>
      <c r="C46" s="46">
        <f>B46/'3. Sale Price x Prop Type'!B45</f>
        <v>0.80851063829787229</v>
      </c>
      <c r="D46" s="47">
        <v>641172348.64999998</v>
      </c>
      <c r="E46" s="74">
        <f>D46/'3. Sale Price x Prop Type'!C45</f>
        <v>0.80422439177564564</v>
      </c>
      <c r="F46" s="48">
        <v>16623040.164999999</v>
      </c>
      <c r="G46" s="47">
        <v>9136705.9800000004</v>
      </c>
      <c r="H46" s="48">
        <v>236878.32500000001</v>
      </c>
    </row>
    <row r="47" spans="1:8" ht="15" customHeight="1" x14ac:dyDescent="0.25">
      <c r="A47" s="37" t="s">
        <v>16</v>
      </c>
      <c r="B47" s="49">
        <v>47</v>
      </c>
      <c r="C47" s="46">
        <f>B47/'3. Sale Price x Prop Type'!B46</f>
        <v>0.97916666666666663</v>
      </c>
      <c r="D47" s="47">
        <v>1563848407.5</v>
      </c>
      <c r="E47" s="74">
        <f>D47/'3. Sale Price x Prop Type'!C46</f>
        <v>0.98316320579676064</v>
      </c>
      <c r="F47" s="48">
        <v>28225000</v>
      </c>
      <c r="G47" s="47">
        <v>22284839.82</v>
      </c>
      <c r="H47" s="48">
        <v>402206.25</v>
      </c>
    </row>
    <row r="48" spans="1:8" ht="15" x14ac:dyDescent="0.25">
      <c r="A48" s="37"/>
      <c r="B48" s="49"/>
      <c r="C48" s="75"/>
      <c r="D48" s="47"/>
      <c r="E48" s="47"/>
      <c r="F48" s="48"/>
      <c r="G48" s="47"/>
      <c r="H48" s="48"/>
    </row>
    <row r="49" spans="1:8" ht="15" x14ac:dyDescent="0.25">
      <c r="A49" s="33" t="s">
        <v>4</v>
      </c>
      <c r="B49" s="195">
        <f>SUM(B41:B47)</f>
        <v>2845</v>
      </c>
      <c r="C49" s="205">
        <f>B49/'3. Sale Price x Prop Type'!B48</f>
        <v>0.20469098496294696</v>
      </c>
      <c r="D49" s="196">
        <f>SUM(D41:D47)</f>
        <v>9552775417.25</v>
      </c>
      <c r="E49" s="218">
        <f>D49/'3. Sale Price x Prop Type'!C48</f>
        <v>0.40007912390195371</v>
      </c>
      <c r="F49" s="187">
        <v>1650000</v>
      </c>
      <c r="G49" s="196">
        <f>SUM(G41:G47)</f>
        <v>135621427.76000002</v>
      </c>
      <c r="H49" s="187">
        <v>23512.5</v>
      </c>
    </row>
    <row r="50" spans="1:8" ht="15" x14ac:dyDescent="0.25">
      <c r="A50" s="52"/>
      <c r="B50" s="53"/>
      <c r="C50" s="78"/>
      <c r="D50" s="54"/>
      <c r="E50" s="79"/>
      <c r="F50" s="55"/>
      <c r="G50" s="54"/>
      <c r="H50" s="55"/>
    </row>
    <row r="51" spans="1:8" ht="15" customHeight="1" x14ac:dyDescent="0.25">
      <c r="A51" s="236" t="s">
        <v>25</v>
      </c>
      <c r="B51" s="237"/>
      <c r="C51" s="237"/>
      <c r="D51" s="237"/>
      <c r="E51" s="237"/>
      <c r="F51" s="237"/>
      <c r="G51" s="237"/>
      <c r="H51" s="238"/>
    </row>
    <row r="52" spans="1:8" ht="15" customHeight="1" x14ac:dyDescent="0.25">
      <c r="A52" s="31"/>
      <c r="B52" s="236" t="s">
        <v>10</v>
      </c>
      <c r="C52" s="238"/>
      <c r="D52" s="237" t="s">
        <v>18</v>
      </c>
      <c r="E52" s="237"/>
      <c r="F52" s="238"/>
      <c r="G52" s="237" t="s">
        <v>19</v>
      </c>
      <c r="H52" s="238"/>
    </row>
    <row r="53" spans="1:8" ht="31.5" customHeight="1" x14ac:dyDescent="0.3">
      <c r="A53" s="33" t="s">
        <v>18</v>
      </c>
      <c r="B53" s="72" t="s">
        <v>26</v>
      </c>
      <c r="C53" s="36" t="s">
        <v>44</v>
      </c>
      <c r="D53" s="35" t="s">
        <v>27</v>
      </c>
      <c r="E53" s="73" t="s">
        <v>65</v>
      </c>
      <c r="F53" s="36" t="s">
        <v>3</v>
      </c>
      <c r="G53" s="35" t="s">
        <v>27</v>
      </c>
      <c r="H53" s="36" t="s">
        <v>3</v>
      </c>
    </row>
    <row r="54" spans="1:8" ht="15" x14ac:dyDescent="0.25">
      <c r="A54" s="37"/>
      <c r="B54" s="38"/>
      <c r="C54" s="41"/>
      <c r="D54" s="39"/>
      <c r="E54" s="39"/>
      <c r="F54" s="40"/>
      <c r="G54" s="39"/>
      <c r="H54" s="41"/>
    </row>
    <row r="55" spans="1:8" ht="15" x14ac:dyDescent="0.25">
      <c r="A55" s="37" t="s">
        <v>24</v>
      </c>
      <c r="B55" s="42">
        <v>3801</v>
      </c>
      <c r="C55" s="46">
        <f>B55/('3. Sale Price x Prop Type'!B68-'3. Sale Price x Prop Type'!B54)</f>
        <v>0.18902924209269942</v>
      </c>
      <c r="D55" s="43">
        <v>1146599280.2</v>
      </c>
      <c r="E55" s="45">
        <f>D55/('3. Sale Price x Prop Type'!C68-'3. Sale Price x Prop Type'!C54)</f>
        <v>0.17852159989382596</v>
      </c>
      <c r="F55" s="190">
        <v>309000</v>
      </c>
      <c r="G55" s="43">
        <v>11479030.890000001</v>
      </c>
      <c r="H55" s="44">
        <v>3090</v>
      </c>
    </row>
    <row r="56" spans="1:8" ht="15" x14ac:dyDescent="0.25">
      <c r="A56" s="37" t="s">
        <v>11</v>
      </c>
      <c r="B56" s="42">
        <v>2234</v>
      </c>
      <c r="C56" s="46">
        <f>B56/('3. Sale Price x Prop Type'!B69-'3. Sale Price x Prop Type'!B55)</f>
        <v>0.10536244871008819</v>
      </c>
      <c r="D56" s="47">
        <v>1650274628.5</v>
      </c>
      <c r="E56" s="45">
        <f>D56/('3. Sale Price x Prop Type'!C69-'3. Sale Price x Prop Type'!C55)</f>
        <v>0.10784419089498659</v>
      </c>
      <c r="F56" s="193">
        <v>725000</v>
      </c>
      <c r="G56" s="47">
        <v>23509409.219999999</v>
      </c>
      <c r="H56" s="48">
        <v>10331.25</v>
      </c>
    </row>
    <row r="57" spans="1:8" ht="15" x14ac:dyDescent="0.25">
      <c r="A57" s="37" t="s">
        <v>12</v>
      </c>
      <c r="B57" s="42">
        <v>1384</v>
      </c>
      <c r="C57" s="46">
        <f>B57/('3. Sale Price x Prop Type'!B70-'3. Sale Price x Prop Type'!B56)</f>
        <v>0.16878048780487806</v>
      </c>
      <c r="D57" s="47">
        <v>1969455426</v>
      </c>
      <c r="E57" s="45">
        <f>D57/('3. Sale Price x Prop Type'!C70-'3. Sale Price x Prop Type'!C56)</f>
        <v>0.17193731912201904</v>
      </c>
      <c r="F57" s="193">
        <v>1365000</v>
      </c>
      <c r="G57" s="47">
        <v>28019807.75</v>
      </c>
      <c r="H57" s="48">
        <v>19415.63</v>
      </c>
    </row>
    <row r="58" spans="1:8" ht="15" x14ac:dyDescent="0.25">
      <c r="A58" s="37" t="s">
        <v>13</v>
      </c>
      <c r="B58" s="49">
        <v>937</v>
      </c>
      <c r="C58" s="46">
        <f>B58/('3. Sale Price x Prop Type'!B71-'3. Sale Price x Prop Type'!B57)</f>
        <v>0.25926950747094629</v>
      </c>
      <c r="D58" s="47">
        <v>2980240442.0999999</v>
      </c>
      <c r="E58" s="45">
        <f>D58/('3. Sale Price x Prop Type'!C71-'3. Sale Price x Prop Type'!C57)</f>
        <v>0.27521991033166432</v>
      </c>
      <c r="F58" s="193">
        <v>3000000</v>
      </c>
      <c r="G58" s="47">
        <v>42178116.899999999</v>
      </c>
      <c r="H58" s="48">
        <v>42485.17</v>
      </c>
    </row>
    <row r="59" spans="1:8" ht="15" x14ac:dyDescent="0.25">
      <c r="A59" s="37" t="s">
        <v>14</v>
      </c>
      <c r="B59" s="49">
        <v>526</v>
      </c>
      <c r="C59" s="46">
        <f>B59/('3. Sale Price x Prop Type'!B72-'3. Sale Price x Prop Type'!B58)</f>
        <v>0.52286282306163023</v>
      </c>
      <c r="D59" s="47">
        <v>4313554547.3999996</v>
      </c>
      <c r="E59" s="45">
        <f>D59/('3. Sale Price x Prop Type'!C72-'3. Sale Price x Prop Type'!C58)</f>
        <v>0.55365166297304103</v>
      </c>
      <c r="F59" s="193">
        <v>7438422.915</v>
      </c>
      <c r="G59" s="47">
        <v>61473447.990000002</v>
      </c>
      <c r="H59" s="48">
        <v>105997.53</v>
      </c>
    </row>
    <row r="60" spans="1:8" ht="15" x14ac:dyDescent="0.25">
      <c r="A60" s="37" t="s">
        <v>15</v>
      </c>
      <c r="B60" s="49">
        <v>49</v>
      </c>
      <c r="C60" s="46">
        <f>B60/('3. Sale Price x Prop Type'!B73-'3. Sale Price x Prop Type'!B59)</f>
        <v>0.75384615384615383</v>
      </c>
      <c r="D60" s="47">
        <v>831822348.64999998</v>
      </c>
      <c r="E60" s="45">
        <f>D60/('3. Sale Price x Prop Type'!C73-'3. Sale Price x Prop Type'!C59)</f>
        <v>0.75097566124104354</v>
      </c>
      <c r="F60" s="193">
        <v>16900000</v>
      </c>
      <c r="G60" s="47">
        <v>11853468.48</v>
      </c>
      <c r="H60" s="48">
        <v>240825</v>
      </c>
    </row>
    <row r="61" spans="1:8" ht="15" customHeight="1" x14ac:dyDescent="0.25">
      <c r="A61" s="37" t="s">
        <v>16</v>
      </c>
      <c r="B61" s="49">
        <v>56</v>
      </c>
      <c r="C61" s="46">
        <f>B61/('3. Sale Price x Prop Type'!B74-'3. Sale Price x Prop Type'!B60)</f>
        <v>0.90322580645161288</v>
      </c>
      <c r="D61" s="47">
        <v>1893348407.5</v>
      </c>
      <c r="E61" s="45">
        <f>D61/('3. Sale Price x Prop Type'!C74-'3. Sale Price x Prop Type'!C60)</f>
        <v>0.92627099676821778</v>
      </c>
      <c r="F61" s="193">
        <v>29075451.445</v>
      </c>
      <c r="G61" s="47">
        <v>26980214.82</v>
      </c>
      <c r="H61" s="48">
        <v>414325.185</v>
      </c>
    </row>
    <row r="62" spans="1:8" ht="15" x14ac:dyDescent="0.25">
      <c r="A62" s="37"/>
      <c r="B62" s="49"/>
      <c r="C62" s="75"/>
      <c r="D62" s="47"/>
      <c r="E62" s="217"/>
      <c r="F62" s="193"/>
      <c r="G62" s="47"/>
      <c r="H62" s="48"/>
    </row>
    <row r="63" spans="1:8" ht="15" x14ac:dyDescent="0.25">
      <c r="A63" s="33" t="s">
        <v>4</v>
      </c>
      <c r="B63" s="50">
        <f>SUM(B55:B61)</f>
        <v>8987</v>
      </c>
      <c r="C63" s="76">
        <f>B63/('3. Sale Price x Prop Type'!B76-'3. Sale Price x Prop Type'!B62)</f>
        <v>0.16563456080209371</v>
      </c>
      <c r="D63" s="51">
        <f>SUM(D55:D61)</f>
        <v>14785295080.349998</v>
      </c>
      <c r="E63" s="218">
        <f>D63/('3. Sale Price x Prop Type'!C76-'3. Sale Price x Prop Type'!C62)</f>
        <v>0.26906311692214607</v>
      </c>
      <c r="F63" s="187">
        <v>632500</v>
      </c>
      <c r="G63" s="51">
        <f>SUM(G55:G61)</f>
        <v>205493496.04999998</v>
      </c>
      <c r="H63" s="28">
        <v>8998.58</v>
      </c>
    </row>
    <row r="64" spans="1:8" s="204" customFormat="1" ht="15" x14ac:dyDescent="0.25">
      <c r="A64" s="219"/>
      <c r="B64" s="53"/>
      <c r="C64" s="78"/>
      <c r="D64" s="54"/>
      <c r="E64" s="78"/>
      <c r="F64" s="55"/>
      <c r="G64" s="54"/>
      <c r="H64" s="55"/>
    </row>
    <row r="65" spans="1:8" s="204" customFormat="1" ht="12.75" customHeight="1" x14ac:dyDescent="0.25">
      <c r="A65" s="272" t="s">
        <v>83</v>
      </c>
      <c r="B65" s="53"/>
      <c r="C65" s="78"/>
      <c r="D65" s="54"/>
      <c r="E65" s="78"/>
      <c r="F65" s="55"/>
      <c r="G65" s="54"/>
      <c r="H65" s="55"/>
    </row>
    <row r="66" spans="1:8" s="204" customFormat="1" ht="12.75" customHeight="1" x14ac:dyDescent="0.25">
      <c r="A66" s="274" t="s">
        <v>85</v>
      </c>
      <c r="B66" s="53"/>
      <c r="C66" s="78"/>
      <c r="D66" s="54"/>
      <c r="E66" s="78"/>
      <c r="F66" s="55"/>
      <c r="G66" s="54"/>
      <c r="H66" s="55"/>
    </row>
    <row r="67" spans="1:8" s="204" customFormat="1" ht="12.75" customHeight="1" x14ac:dyDescent="0.25">
      <c r="A67" s="273" t="s">
        <v>84</v>
      </c>
      <c r="B67" s="53"/>
      <c r="C67" s="78"/>
      <c r="D67" s="54"/>
      <c r="E67" s="78"/>
      <c r="F67" s="55"/>
      <c r="G67" s="54"/>
      <c r="H67" s="55"/>
    </row>
    <row r="68" spans="1:8" s="204" customFormat="1" ht="12.75" customHeight="1" x14ac:dyDescent="0.25">
      <c r="A68" s="274" t="s">
        <v>86</v>
      </c>
      <c r="B68" s="53"/>
      <c r="C68" s="78"/>
      <c r="D68" s="54"/>
      <c r="E68" s="78"/>
      <c r="F68" s="55"/>
      <c r="G68" s="54"/>
      <c r="H68" s="55"/>
    </row>
    <row r="69" spans="1:8" x14ac:dyDescent="0.2">
      <c r="A69" s="12" t="s">
        <v>63</v>
      </c>
      <c r="C69" s="81"/>
      <c r="E69" s="18"/>
    </row>
    <row r="70" spans="1:8" x14ac:dyDescent="0.2">
      <c r="A70" s="56"/>
    </row>
  </sheetData>
  <mergeCells count="22">
    <mergeCell ref="A1:H1"/>
    <mergeCell ref="A2:H2"/>
    <mergeCell ref="A5:H5"/>
    <mergeCell ref="A4:H4"/>
    <mergeCell ref="A7:H7"/>
    <mergeCell ref="A6:H6"/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</mergeCells>
  <pageMargins left="0.7" right="0.7" top="0.75" bottom="0.75" header="0.3" footer="0.3"/>
  <pageSetup paperSize="5" scale="84" orientation="portrait" horizontalDpi="4294967295" verticalDpi="4294967295" r:id="rId1"/>
  <ignoredErrors>
    <ignoredError sqref="C21 C35 C63 C4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9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5.85546875" style="18" customWidth="1"/>
    <col min="2" max="2" width="10.85546875" style="18" customWidth="1"/>
    <col min="3" max="3" width="13.85546875" style="18" customWidth="1"/>
    <col min="4" max="4" width="10.85546875" style="18" customWidth="1"/>
    <col min="5" max="6" width="14.85546875" style="18" customWidth="1"/>
    <col min="7" max="7" width="10.85546875" style="18" customWidth="1"/>
    <col min="8" max="8" width="12.7109375" style="18" customWidth="1"/>
    <col min="9" max="16384" width="9.140625" style="18"/>
  </cols>
  <sheetData>
    <row r="1" spans="1:8" ht="15.75" x14ac:dyDescent="0.2">
      <c r="A1" s="259" t="s">
        <v>66</v>
      </c>
      <c r="B1" s="259"/>
      <c r="C1" s="259"/>
      <c r="D1" s="259"/>
      <c r="E1" s="259"/>
      <c r="F1" s="259"/>
      <c r="G1" s="259"/>
      <c r="H1" s="259"/>
    </row>
    <row r="2" spans="1:8" ht="15.75" x14ac:dyDescent="0.2">
      <c r="A2" s="260" t="s">
        <v>67</v>
      </c>
      <c r="B2" s="260"/>
      <c r="C2" s="260"/>
      <c r="D2" s="260"/>
      <c r="E2" s="260"/>
      <c r="F2" s="260"/>
      <c r="G2" s="260"/>
      <c r="H2" s="260"/>
    </row>
    <row r="3" spans="1:8" s="204" customFormat="1" ht="15.75" x14ac:dyDescent="0.25">
      <c r="A3" s="261"/>
      <c r="B3" s="262"/>
      <c r="C3" s="262"/>
      <c r="D3" s="262"/>
      <c r="E3" s="262"/>
      <c r="F3" s="262"/>
      <c r="G3" s="30"/>
      <c r="H3" s="30"/>
    </row>
    <row r="4" spans="1:8" s="204" customFormat="1" ht="15.75" x14ac:dyDescent="0.2">
      <c r="A4" s="259" t="s">
        <v>76</v>
      </c>
      <c r="B4" s="259"/>
      <c r="C4" s="259"/>
      <c r="D4" s="259"/>
      <c r="E4" s="259"/>
      <c r="F4" s="259"/>
      <c r="G4" s="259"/>
      <c r="H4" s="259"/>
    </row>
    <row r="5" spans="1:8" ht="16.5" x14ac:dyDescent="0.25">
      <c r="A5" s="263" t="s">
        <v>87</v>
      </c>
      <c r="B5" s="263"/>
      <c r="C5" s="263"/>
      <c r="D5" s="263"/>
      <c r="E5" s="263"/>
      <c r="F5" s="263"/>
      <c r="G5" s="263"/>
      <c r="H5" s="263"/>
    </row>
    <row r="6" spans="1:8" ht="15.75" x14ac:dyDescent="0.25">
      <c r="A6" s="263" t="s">
        <v>74</v>
      </c>
      <c r="B6" s="263"/>
      <c r="C6" s="263"/>
      <c r="D6" s="263"/>
      <c r="E6" s="263"/>
      <c r="F6" s="263"/>
      <c r="G6" s="263"/>
      <c r="H6" s="263"/>
    </row>
    <row r="7" spans="1:8" ht="15.75" x14ac:dyDescent="0.25">
      <c r="A7" s="263" t="s">
        <v>72</v>
      </c>
      <c r="B7" s="263"/>
      <c r="C7" s="263"/>
      <c r="D7" s="263"/>
      <c r="E7" s="263"/>
      <c r="F7" s="263"/>
      <c r="G7" s="263"/>
      <c r="H7" s="263"/>
    </row>
    <row r="8" spans="1:8" s="204" customFormat="1" ht="15.75" x14ac:dyDescent="0.25">
      <c r="A8" s="267"/>
      <c r="B8" s="267"/>
      <c r="C8" s="267"/>
      <c r="D8" s="267"/>
      <c r="E8" s="267"/>
      <c r="F8" s="267"/>
      <c r="G8" s="267"/>
      <c r="H8" s="267"/>
    </row>
    <row r="9" spans="1:8" ht="13.9" customHeight="1" x14ac:dyDescent="0.25">
      <c r="A9" s="239" t="s">
        <v>0</v>
      </c>
      <c r="B9" s="240"/>
      <c r="C9" s="240"/>
      <c r="D9" s="240"/>
      <c r="E9" s="240"/>
      <c r="F9" s="240"/>
      <c r="G9" s="240"/>
      <c r="H9" s="241"/>
    </row>
    <row r="10" spans="1:8" ht="13.9" customHeight="1" x14ac:dyDescent="0.25">
      <c r="A10" s="31"/>
      <c r="B10" s="236" t="s">
        <v>10</v>
      </c>
      <c r="C10" s="238"/>
      <c r="D10" s="237" t="s">
        <v>18</v>
      </c>
      <c r="E10" s="237"/>
      <c r="F10" s="238"/>
      <c r="G10" s="237" t="s">
        <v>19</v>
      </c>
      <c r="H10" s="238"/>
    </row>
    <row r="11" spans="1:8" ht="31.9" customHeight="1" x14ac:dyDescent="0.3">
      <c r="A11" s="33" t="s">
        <v>17</v>
      </c>
      <c r="B11" s="72" t="s">
        <v>26</v>
      </c>
      <c r="C11" s="36" t="s">
        <v>44</v>
      </c>
      <c r="D11" s="35" t="s">
        <v>27</v>
      </c>
      <c r="E11" s="73" t="s">
        <v>64</v>
      </c>
      <c r="F11" s="36" t="s">
        <v>3</v>
      </c>
      <c r="G11" s="35" t="s">
        <v>27</v>
      </c>
      <c r="H11" s="36" t="s">
        <v>3</v>
      </c>
    </row>
    <row r="12" spans="1:8" ht="13.9" customHeight="1" x14ac:dyDescent="0.25">
      <c r="A12" s="37"/>
      <c r="B12" s="38"/>
      <c r="C12" s="41"/>
      <c r="D12" s="39"/>
      <c r="E12" s="39"/>
      <c r="F12" s="40"/>
      <c r="G12" s="39"/>
      <c r="H12" s="41"/>
    </row>
    <row r="13" spans="1:8" ht="13.9" customHeight="1" x14ac:dyDescent="0.25">
      <c r="A13" s="37" t="s">
        <v>5</v>
      </c>
      <c r="B13" s="42">
        <v>107</v>
      </c>
      <c r="C13" s="46">
        <f>B13/'4. Boro x Prop Type'!B12</f>
        <v>0.56914893617021278</v>
      </c>
      <c r="D13" s="43">
        <v>864252070.79999995</v>
      </c>
      <c r="E13" s="74">
        <f>D13/'4. Boro x Prop Type'!C12</f>
        <v>0.70244582978542369</v>
      </c>
      <c r="F13" s="44">
        <v>6350000</v>
      </c>
      <c r="G13" s="43">
        <v>12313124.720000001</v>
      </c>
      <c r="H13" s="44">
        <v>90487.5</v>
      </c>
    </row>
    <row r="14" spans="1:8" ht="13.9" customHeight="1" x14ac:dyDescent="0.25">
      <c r="A14" s="37" t="s">
        <v>6</v>
      </c>
      <c r="B14" s="42">
        <v>933</v>
      </c>
      <c r="C14" s="46">
        <f>B14/'4. Boro x Prop Type'!B13</f>
        <v>0.31266756032171583</v>
      </c>
      <c r="D14" s="47">
        <v>393877322.01999998</v>
      </c>
      <c r="E14" s="74">
        <f>D14/'4. Boro x Prop Type'!C13</f>
        <v>0.26262969127711827</v>
      </c>
      <c r="F14" s="48">
        <v>370000</v>
      </c>
      <c r="G14" s="47">
        <v>4675279.3600000003</v>
      </c>
      <c r="H14" s="48">
        <v>3700</v>
      </c>
    </row>
    <row r="15" spans="1:8" ht="13.9" customHeight="1" x14ac:dyDescent="0.25">
      <c r="A15" s="37" t="s">
        <v>7</v>
      </c>
      <c r="B15" s="42">
        <v>1908</v>
      </c>
      <c r="C15" s="46">
        <f>B15/'4. Boro x Prop Type'!B14</f>
        <v>0.29299754299754299</v>
      </c>
      <c r="D15" s="47">
        <v>1852460365</v>
      </c>
      <c r="E15" s="74">
        <f>D15/'4. Boro x Prop Type'!C14</f>
        <v>0.27762624654663326</v>
      </c>
      <c r="F15" s="48">
        <v>720000</v>
      </c>
      <c r="G15" s="47">
        <v>25474335.780000001</v>
      </c>
      <c r="H15" s="48">
        <v>10260</v>
      </c>
    </row>
    <row r="16" spans="1:8" ht="13.9" customHeight="1" x14ac:dyDescent="0.25">
      <c r="A16" s="37" t="s">
        <v>8</v>
      </c>
      <c r="B16" s="42">
        <v>2179</v>
      </c>
      <c r="C16" s="46">
        <f>B16/'4. Boro x Prop Type'!B15</f>
        <v>0.21425762045231073</v>
      </c>
      <c r="D16" s="47">
        <v>1184941962.8</v>
      </c>
      <c r="E16" s="74">
        <f>D16/'4. Boro x Prop Type'!C15</f>
        <v>0.17023354271977137</v>
      </c>
      <c r="F16" s="48">
        <v>395000</v>
      </c>
      <c r="G16" s="47">
        <v>15101830.199999999</v>
      </c>
      <c r="H16" s="48">
        <v>3950</v>
      </c>
    </row>
    <row r="17" spans="1:8" ht="13.9" customHeight="1" x14ac:dyDescent="0.25">
      <c r="A17" s="37" t="s">
        <v>9</v>
      </c>
      <c r="B17" s="42">
        <v>580</v>
      </c>
      <c r="C17" s="46">
        <f>B17/'4. Boro x Prop Type'!B16</f>
        <v>0.10900206728058635</v>
      </c>
      <c r="D17" s="47">
        <v>260743227.77000001</v>
      </c>
      <c r="E17" s="74">
        <f>D17/'4. Boro x Prop Type'!C16</f>
        <v>9.0813983725076861E-2</v>
      </c>
      <c r="F17" s="48">
        <v>400000</v>
      </c>
      <c r="G17" s="47">
        <v>3176974.84</v>
      </c>
      <c r="H17" s="48">
        <v>4000</v>
      </c>
    </row>
    <row r="18" spans="1:8" ht="13.9" customHeight="1" x14ac:dyDescent="0.25">
      <c r="A18" s="37"/>
      <c r="B18" s="49"/>
      <c r="C18" s="75"/>
      <c r="D18" s="47"/>
      <c r="E18" s="47"/>
      <c r="F18" s="48"/>
      <c r="G18" s="47"/>
      <c r="H18" s="48"/>
    </row>
    <row r="19" spans="1:8" ht="13.9" customHeight="1" x14ac:dyDescent="0.25">
      <c r="A19" s="33" t="s">
        <v>4</v>
      </c>
      <c r="B19" s="50">
        <f>SUM(B13:B17)</f>
        <v>5707</v>
      </c>
      <c r="C19" s="76">
        <f>B19/'4. Boro x Prop Type'!B18</f>
        <v>0.22669314796425025</v>
      </c>
      <c r="D19" s="51">
        <f>SUM(D13:D17)</f>
        <v>4556274948.3900003</v>
      </c>
      <c r="E19" s="77">
        <f>D19/'4. Boro x Prop Type'!C18</f>
        <v>0.23688093485347322</v>
      </c>
      <c r="F19" s="28">
        <v>455000</v>
      </c>
      <c r="G19" s="51">
        <f>SUM(G13:G17)</f>
        <v>60741544.900000006</v>
      </c>
      <c r="H19" s="28">
        <v>4550</v>
      </c>
    </row>
    <row r="20" spans="1:8" ht="13.9" customHeight="1" x14ac:dyDescent="0.25">
      <c r="A20" s="52"/>
      <c r="B20" s="53"/>
      <c r="C20" s="78"/>
      <c r="D20" s="54"/>
      <c r="E20" s="54"/>
      <c r="F20" s="55"/>
      <c r="G20" s="54"/>
      <c r="H20" s="55"/>
    </row>
    <row r="21" spans="1:8" ht="13.9" customHeight="1" x14ac:dyDescent="0.25">
      <c r="A21" s="236" t="s">
        <v>2</v>
      </c>
      <c r="B21" s="237"/>
      <c r="C21" s="237"/>
      <c r="D21" s="237"/>
      <c r="E21" s="237"/>
      <c r="F21" s="237"/>
      <c r="G21" s="237"/>
      <c r="H21" s="238"/>
    </row>
    <row r="22" spans="1:8" ht="15" customHeight="1" x14ac:dyDescent="0.25">
      <c r="A22" s="31"/>
      <c r="B22" s="236" t="s">
        <v>10</v>
      </c>
      <c r="C22" s="238"/>
      <c r="D22" s="237" t="s">
        <v>18</v>
      </c>
      <c r="E22" s="237"/>
      <c r="F22" s="238"/>
      <c r="G22" s="237" t="s">
        <v>19</v>
      </c>
      <c r="H22" s="238"/>
    </row>
    <row r="23" spans="1:8" ht="31.9" customHeight="1" x14ac:dyDescent="0.3">
      <c r="A23" s="33" t="s">
        <v>17</v>
      </c>
      <c r="B23" s="72" t="s">
        <v>26</v>
      </c>
      <c r="C23" s="36" t="s">
        <v>44</v>
      </c>
      <c r="D23" s="35" t="s">
        <v>27</v>
      </c>
      <c r="E23" s="73" t="s">
        <v>65</v>
      </c>
      <c r="F23" s="36" t="s">
        <v>3</v>
      </c>
      <c r="G23" s="35" t="s">
        <v>27</v>
      </c>
      <c r="H23" s="36" t="s">
        <v>3</v>
      </c>
    </row>
    <row r="24" spans="1:8" ht="15" x14ac:dyDescent="0.25">
      <c r="A24" s="37"/>
      <c r="B24" s="38"/>
      <c r="C24" s="41"/>
      <c r="D24" s="39"/>
      <c r="E24" s="39"/>
      <c r="F24" s="40"/>
      <c r="G24" s="39"/>
      <c r="H24" s="41"/>
    </row>
    <row r="25" spans="1:8" s="87" customFormat="1" ht="13.9" customHeight="1" x14ac:dyDescent="0.25">
      <c r="A25" s="37" t="s">
        <v>5</v>
      </c>
      <c r="B25" s="42">
        <v>247</v>
      </c>
      <c r="C25" s="46">
        <f>B25/'4. Boro x Prop Type'!B24</f>
        <v>3.5932499272621474E-2</v>
      </c>
      <c r="D25" s="85">
        <v>627066878.74000001</v>
      </c>
      <c r="E25" s="86">
        <f>D25/'4. Boro x Prop Type'!C24</f>
        <v>7.0169715263833338E-2</v>
      </c>
      <c r="F25" s="44">
        <v>941000</v>
      </c>
      <c r="G25" s="85">
        <v>8585239.9199999999</v>
      </c>
      <c r="H25" s="44">
        <v>12711</v>
      </c>
    </row>
    <row r="26" spans="1:8" s="87" customFormat="1" ht="13.9" customHeight="1" x14ac:dyDescent="0.25">
      <c r="A26" s="37" t="s">
        <v>6</v>
      </c>
      <c r="B26" s="42">
        <v>28</v>
      </c>
      <c r="C26" s="46">
        <f>B26/'4. Boro x Prop Type'!B25</f>
        <v>2.5664527956003668E-2</v>
      </c>
      <c r="D26" s="88">
        <v>4242156.87</v>
      </c>
      <c r="E26" s="86">
        <f>D26/'4. Boro x Prop Type'!C25</f>
        <v>1.7441264801487118E-2</v>
      </c>
      <c r="F26" s="48">
        <v>103028.435</v>
      </c>
      <c r="G26" s="88">
        <v>46634.27</v>
      </c>
      <c r="H26" s="48">
        <v>1000</v>
      </c>
    </row>
    <row r="27" spans="1:8" s="87" customFormat="1" ht="13.9" customHeight="1" x14ac:dyDescent="0.25">
      <c r="A27" s="37" t="s">
        <v>7</v>
      </c>
      <c r="B27" s="42">
        <v>43</v>
      </c>
      <c r="C27" s="46">
        <f>B27/'4. Boro x Prop Type'!B26</f>
        <v>1.7437145174371452E-2</v>
      </c>
      <c r="D27" s="88">
        <v>16314433.460000001</v>
      </c>
      <c r="E27" s="86">
        <f>D27/'4. Boro x Prop Type'!C26</f>
        <v>1.2731725845321663E-2</v>
      </c>
      <c r="F27" s="48">
        <v>250000</v>
      </c>
      <c r="G27" s="88">
        <v>201739.39</v>
      </c>
      <c r="H27" s="48">
        <v>2500</v>
      </c>
    </row>
    <row r="28" spans="1:8" s="87" customFormat="1" ht="13.9" customHeight="1" x14ac:dyDescent="0.25">
      <c r="A28" s="37" t="s">
        <v>8</v>
      </c>
      <c r="B28" s="42">
        <v>114</v>
      </c>
      <c r="C28" s="46">
        <f>B28/'4. Boro x Prop Type'!B27</f>
        <v>2.4479278505475627E-2</v>
      </c>
      <c r="D28" s="88">
        <v>27916245.710000001</v>
      </c>
      <c r="E28" s="86">
        <f>D28/'4. Boro x Prop Type'!C27</f>
        <v>2.0557549985075852E-2</v>
      </c>
      <c r="F28" s="48">
        <v>225900</v>
      </c>
      <c r="G28" s="88">
        <v>289859.81</v>
      </c>
      <c r="H28" s="48">
        <v>2259</v>
      </c>
    </row>
    <row r="29" spans="1:8" s="87" customFormat="1" ht="15" customHeight="1" x14ac:dyDescent="0.25">
      <c r="A29" s="37" t="s">
        <v>9</v>
      </c>
      <c r="B29" s="42">
        <v>3</v>
      </c>
      <c r="C29" s="46">
        <f>B29/'4. Boro x Prop Type'!B28</f>
        <v>3.125E-2</v>
      </c>
      <c r="D29" s="88">
        <v>705000</v>
      </c>
      <c r="E29" s="86">
        <f>D29/'4. Boro x Prop Type'!C28</f>
        <v>3.464637355670825E-2</v>
      </c>
      <c r="F29" s="48">
        <v>230000</v>
      </c>
      <c r="G29" s="88">
        <v>7050</v>
      </c>
      <c r="H29" s="48">
        <v>2300</v>
      </c>
    </row>
    <row r="30" spans="1:8" s="87" customFormat="1" ht="13.9" customHeight="1" x14ac:dyDescent="0.25">
      <c r="A30" s="37"/>
      <c r="B30" s="49"/>
      <c r="C30" s="75"/>
      <c r="D30" s="88"/>
      <c r="E30" s="88"/>
      <c r="F30" s="48"/>
      <c r="G30" s="88"/>
      <c r="H30" s="48"/>
    </row>
    <row r="31" spans="1:8" s="87" customFormat="1" ht="13.9" customHeight="1" x14ac:dyDescent="0.25">
      <c r="A31" s="33" t="s">
        <v>4</v>
      </c>
      <c r="B31" s="50">
        <f>SUM(B25:B29)</f>
        <v>435</v>
      </c>
      <c r="C31" s="76">
        <f>B31/'4. Boro x Prop Type'!B30</f>
        <v>2.8648577449947314E-2</v>
      </c>
      <c r="D31" s="51">
        <f>SUM(D25:D29)</f>
        <v>676244714.78000009</v>
      </c>
      <c r="E31" s="89">
        <f>D31/'4. Boro x Prop Type'!C30</f>
        <v>5.7118343439521622E-2</v>
      </c>
      <c r="F31" s="28">
        <v>500000</v>
      </c>
      <c r="G31" s="51">
        <f>SUM(G25:G29)</f>
        <v>9130523.3900000006</v>
      </c>
      <c r="H31" s="28">
        <v>5000</v>
      </c>
    </row>
    <row r="32" spans="1:8" ht="15" x14ac:dyDescent="0.25">
      <c r="A32" s="56"/>
      <c r="B32" s="53"/>
      <c r="C32" s="78"/>
      <c r="D32" s="54"/>
      <c r="E32" s="54"/>
      <c r="F32" s="55"/>
      <c r="G32" s="54"/>
      <c r="H32" s="55"/>
    </row>
    <row r="33" spans="1:8" ht="15" customHeight="1" x14ac:dyDescent="0.25">
      <c r="A33" s="236" t="s">
        <v>1</v>
      </c>
      <c r="B33" s="237"/>
      <c r="C33" s="237"/>
      <c r="D33" s="237"/>
      <c r="E33" s="237"/>
      <c r="F33" s="237"/>
      <c r="G33" s="237"/>
      <c r="H33" s="238"/>
    </row>
    <row r="34" spans="1:8" ht="15" customHeight="1" x14ac:dyDescent="0.25">
      <c r="A34" s="31"/>
      <c r="B34" s="236" t="s">
        <v>10</v>
      </c>
      <c r="C34" s="238"/>
      <c r="D34" s="237" t="s">
        <v>18</v>
      </c>
      <c r="E34" s="237"/>
      <c r="F34" s="238"/>
      <c r="G34" s="237" t="s">
        <v>19</v>
      </c>
      <c r="H34" s="238"/>
    </row>
    <row r="35" spans="1:8" ht="31.9" customHeight="1" x14ac:dyDescent="0.3">
      <c r="A35" s="33" t="s">
        <v>17</v>
      </c>
      <c r="B35" s="72" t="s">
        <v>26</v>
      </c>
      <c r="C35" s="36" t="s">
        <v>44</v>
      </c>
      <c r="D35" s="35" t="s">
        <v>27</v>
      </c>
      <c r="E35" s="73" t="s">
        <v>65</v>
      </c>
      <c r="F35" s="36" t="s">
        <v>3</v>
      </c>
      <c r="G35" s="35" t="s">
        <v>27</v>
      </c>
      <c r="H35" s="36" t="s">
        <v>3</v>
      </c>
    </row>
    <row r="36" spans="1:8" ht="15" x14ac:dyDescent="0.25">
      <c r="A36" s="37"/>
      <c r="B36" s="38"/>
      <c r="C36" s="41"/>
      <c r="D36" s="39"/>
      <c r="E36" s="39"/>
      <c r="F36" s="40"/>
      <c r="G36" s="39"/>
      <c r="H36" s="41"/>
    </row>
    <row r="37" spans="1:8" ht="15" x14ac:dyDescent="0.25">
      <c r="A37" s="37" t="s">
        <v>5</v>
      </c>
      <c r="B37" s="42">
        <v>1909</v>
      </c>
      <c r="C37" s="46">
        <f>B37/'4. Boro x Prop Type'!B36</f>
        <v>0.30765511684125707</v>
      </c>
      <c r="D37" s="43">
        <v>8711700549.7999992</v>
      </c>
      <c r="E37" s="74">
        <f>D37/'4. Boro x Prop Type'!C36</f>
        <v>0.49677901390084994</v>
      </c>
      <c r="F37" s="44">
        <v>2682578.5</v>
      </c>
      <c r="G37" s="43">
        <v>124023558.06999999</v>
      </c>
      <c r="H37" s="44">
        <v>38190</v>
      </c>
    </row>
    <row r="38" spans="1:8" ht="15" x14ac:dyDescent="0.25">
      <c r="A38" s="37" t="s">
        <v>6</v>
      </c>
      <c r="B38" s="42">
        <v>107</v>
      </c>
      <c r="C38" s="46">
        <f>B38/'4. Boro x Prop Type'!B37</f>
        <v>0.22863247863247863</v>
      </c>
      <c r="D38" s="47">
        <v>22534183.629999999</v>
      </c>
      <c r="E38" s="74">
        <f>D38/'4. Boro x Prop Type'!C37</f>
        <v>0.19443479921728271</v>
      </c>
      <c r="F38" s="48">
        <v>133000</v>
      </c>
      <c r="G38" s="47">
        <v>254973.12</v>
      </c>
      <c r="H38" s="48">
        <v>1330</v>
      </c>
    </row>
    <row r="39" spans="1:8" ht="15" x14ac:dyDescent="0.25">
      <c r="A39" s="37" t="s">
        <v>7</v>
      </c>
      <c r="B39" s="42">
        <v>526</v>
      </c>
      <c r="C39" s="46">
        <f>B39/'4. Boro x Prop Type'!B38</f>
        <v>0.1268386785628165</v>
      </c>
      <c r="D39" s="47">
        <v>613449130.17999995</v>
      </c>
      <c r="E39" s="74">
        <f>D39/'4. Boro x Prop Type'!C38</f>
        <v>0.14007205277657361</v>
      </c>
      <c r="F39" s="48">
        <v>862665</v>
      </c>
      <c r="G39" s="47">
        <v>8594029.4600000009</v>
      </c>
      <c r="H39" s="48">
        <v>12292.975</v>
      </c>
    </row>
    <row r="40" spans="1:8" ht="15" x14ac:dyDescent="0.25">
      <c r="A40" s="37" t="s">
        <v>8</v>
      </c>
      <c r="B40" s="42">
        <v>262</v>
      </c>
      <c r="C40" s="46">
        <f>B40/'4. Boro x Prop Type'!B39</f>
        <v>0.10817506193228736</v>
      </c>
      <c r="D40" s="47">
        <v>190837476.25999999</v>
      </c>
      <c r="E40" s="74">
        <f>D40/'4. Boro x Prop Type'!C39</f>
        <v>0.11660423409762101</v>
      </c>
      <c r="F40" s="48">
        <v>680035.11</v>
      </c>
      <c r="G40" s="47">
        <v>2596618.89</v>
      </c>
      <c r="H40" s="48">
        <v>9690.5</v>
      </c>
    </row>
    <row r="41" spans="1:8" ht="15" customHeight="1" x14ac:dyDescent="0.25">
      <c r="A41" s="37" t="s">
        <v>9</v>
      </c>
      <c r="B41" s="42">
        <v>41</v>
      </c>
      <c r="C41" s="46">
        <f>B41/'4. Boro x Prop Type'!B40</f>
        <v>6.2404870624048703E-2</v>
      </c>
      <c r="D41" s="47">
        <v>14254077.460000001</v>
      </c>
      <c r="E41" s="74">
        <f>D41/'4. Boro x Prop Type'!C40</f>
        <v>6.826713941112296E-2</v>
      </c>
      <c r="F41" s="48">
        <v>323000</v>
      </c>
      <c r="G41" s="47">
        <v>152248.22</v>
      </c>
      <c r="H41" s="48">
        <v>3230</v>
      </c>
    </row>
    <row r="42" spans="1:8" ht="15" x14ac:dyDescent="0.25">
      <c r="A42" s="37"/>
      <c r="B42" s="49"/>
      <c r="C42" s="75"/>
      <c r="D42" s="47"/>
      <c r="E42" s="47"/>
      <c r="F42" s="48"/>
      <c r="G42" s="47"/>
      <c r="H42" s="48"/>
    </row>
    <row r="43" spans="1:8" ht="15" x14ac:dyDescent="0.25">
      <c r="A43" s="33" t="s">
        <v>4</v>
      </c>
      <c r="B43" s="50">
        <f>SUM(B37:B41)</f>
        <v>2845</v>
      </c>
      <c r="C43" s="76">
        <f>B43/'4. Boro x Prop Type'!B42</f>
        <v>0.20469098496294696</v>
      </c>
      <c r="D43" s="51">
        <f>SUM(D37:D41)</f>
        <v>9552775417.329998</v>
      </c>
      <c r="E43" s="77">
        <f>D43/'4. Boro x Prop Type'!C42</f>
        <v>0.40007912390178541</v>
      </c>
      <c r="F43" s="28">
        <v>1650000</v>
      </c>
      <c r="G43" s="51">
        <f>SUM(G37:G41)</f>
        <v>135621427.75999999</v>
      </c>
      <c r="H43" s="28">
        <v>23512.5</v>
      </c>
    </row>
    <row r="44" spans="1:8" ht="15" x14ac:dyDescent="0.25">
      <c r="A44" s="52"/>
      <c r="B44" s="53"/>
      <c r="C44" s="53"/>
      <c r="D44" s="54"/>
      <c r="E44" s="54"/>
      <c r="F44" s="55"/>
      <c r="G44" s="54"/>
      <c r="H44" s="55"/>
    </row>
    <row r="45" spans="1:8" ht="15" x14ac:dyDescent="0.25">
      <c r="A45" s="52"/>
      <c r="B45" s="53"/>
      <c r="C45" s="53"/>
      <c r="D45" s="54"/>
      <c r="E45" s="54"/>
      <c r="F45" s="55"/>
      <c r="G45" s="54"/>
      <c r="H45" s="55"/>
    </row>
    <row r="46" spans="1:8" ht="15" customHeight="1" x14ac:dyDescent="0.25">
      <c r="A46" s="236" t="s">
        <v>25</v>
      </c>
      <c r="B46" s="237"/>
      <c r="C46" s="237"/>
      <c r="D46" s="237"/>
      <c r="E46" s="237"/>
      <c r="F46" s="237"/>
      <c r="G46" s="237"/>
      <c r="H46" s="238"/>
    </row>
    <row r="47" spans="1:8" ht="15" customHeight="1" x14ac:dyDescent="0.25">
      <c r="A47" s="31"/>
      <c r="B47" s="236" t="s">
        <v>10</v>
      </c>
      <c r="C47" s="238"/>
      <c r="D47" s="237" t="s">
        <v>18</v>
      </c>
      <c r="E47" s="237"/>
      <c r="F47" s="238"/>
      <c r="G47" s="237" t="s">
        <v>19</v>
      </c>
      <c r="H47" s="238"/>
    </row>
    <row r="48" spans="1:8" ht="31.9" customHeight="1" x14ac:dyDescent="0.3">
      <c r="A48" s="33" t="s">
        <v>17</v>
      </c>
      <c r="B48" s="72" t="s">
        <v>26</v>
      </c>
      <c r="C48" s="36" t="s">
        <v>44</v>
      </c>
      <c r="D48" s="35" t="s">
        <v>27</v>
      </c>
      <c r="E48" s="73" t="s">
        <v>65</v>
      </c>
      <c r="F48" s="36" t="s">
        <v>3</v>
      </c>
      <c r="G48" s="35" t="s">
        <v>27</v>
      </c>
      <c r="H48" s="36" t="s">
        <v>3</v>
      </c>
    </row>
    <row r="49" spans="1:8" ht="15" x14ac:dyDescent="0.25">
      <c r="A49" s="37"/>
      <c r="B49" s="38"/>
      <c r="C49" s="41"/>
      <c r="D49" s="39"/>
      <c r="E49" s="39"/>
      <c r="F49" s="40"/>
      <c r="G49" s="39"/>
      <c r="H49" s="41"/>
    </row>
    <row r="50" spans="1:8" ht="15" x14ac:dyDescent="0.25">
      <c r="A50" s="37" t="s">
        <v>5</v>
      </c>
      <c r="B50" s="42">
        <v>2263</v>
      </c>
      <c r="C50" s="46">
        <f>B50/('4. Boro x Prop Type'!B60-'4. Boro x Prop Type'!B48)</f>
        <v>0.17057360367829955</v>
      </c>
      <c r="D50" s="43">
        <v>10203019499</v>
      </c>
      <c r="E50" s="74">
        <f>D50/('4. Boro x Prop Type'!C60-'4. Boro x Prop Type'!C48)</f>
        <v>0.36829818920829338</v>
      </c>
      <c r="F50" s="44">
        <v>2520168.75</v>
      </c>
      <c r="G50" s="43">
        <v>144921922.71000001</v>
      </c>
      <c r="H50" s="44">
        <v>35625</v>
      </c>
    </row>
    <row r="51" spans="1:8" ht="15" x14ac:dyDescent="0.25">
      <c r="A51" s="37" t="s">
        <v>6</v>
      </c>
      <c r="B51" s="42">
        <v>1068</v>
      </c>
      <c r="C51" s="46">
        <f>B51/('4. Boro x Prop Type'!B61-'4. Boro x Prop Type'!B49)</f>
        <v>0.23508694695135374</v>
      </c>
      <c r="D51" s="47">
        <v>420653662.51999998</v>
      </c>
      <c r="E51" s="74">
        <f>D51/('4. Boro x Prop Type'!C61-'4. Boro x Prop Type'!C49)</f>
        <v>0.22629594719380122</v>
      </c>
      <c r="F51" s="48">
        <v>345000</v>
      </c>
      <c r="G51" s="47">
        <v>4976886.75</v>
      </c>
      <c r="H51" s="48">
        <v>3450</v>
      </c>
    </row>
    <row r="52" spans="1:8" ht="15" x14ac:dyDescent="0.25">
      <c r="A52" s="37" t="s">
        <v>7</v>
      </c>
      <c r="B52" s="42">
        <v>2477</v>
      </c>
      <c r="C52" s="46">
        <f>B52/('4. Boro x Prop Type'!B62-'4. Boro x Prop Type'!B50)</f>
        <v>0.18872380952380952</v>
      </c>
      <c r="D52" s="47">
        <v>2482223928.5999999</v>
      </c>
      <c r="E52" s="74">
        <f>D52/('4. Boro x Prop Type'!C62-'4. Boro x Prop Type'!C50)</f>
        <v>0.20125994024666485</v>
      </c>
      <c r="F52" s="48">
        <v>743295.73</v>
      </c>
      <c r="G52" s="47">
        <v>34270104.630000003</v>
      </c>
      <c r="H52" s="48">
        <v>10591.96</v>
      </c>
    </row>
    <row r="53" spans="1:8" ht="15" x14ac:dyDescent="0.25">
      <c r="A53" s="37" t="s">
        <v>8</v>
      </c>
      <c r="B53" s="42">
        <v>2555</v>
      </c>
      <c r="C53" s="46">
        <f>B53/('4. Boro x Prop Type'!B63-'4. Boro x Prop Type'!B51)</f>
        <v>0.14812452895820047</v>
      </c>
      <c r="D53" s="47">
        <v>1403695684.8</v>
      </c>
      <c r="E53" s="74">
        <f>D53/('4. Boro x Prop Type'!C63-'4. Boro x Prop Type'!C51)</f>
        <v>0.14100032111705915</v>
      </c>
      <c r="F53" s="48">
        <v>400000</v>
      </c>
      <c r="G53" s="47">
        <v>17988308.899999999</v>
      </c>
      <c r="H53" s="48">
        <v>4000</v>
      </c>
    </row>
    <row r="54" spans="1:8" ht="15" customHeight="1" x14ac:dyDescent="0.25">
      <c r="A54" s="37" t="s">
        <v>9</v>
      </c>
      <c r="B54" s="42">
        <v>624</v>
      </c>
      <c r="C54" s="46">
        <f>B54/('4. Boro x Prop Type'!B64-'4. Boro x Prop Type'!B52)</f>
        <v>0.10273296015805071</v>
      </c>
      <c r="D54" s="47">
        <v>275702305.23000002</v>
      </c>
      <c r="E54" s="74">
        <f>D54/('4. Boro x Prop Type'!C64-'4. Boro x Prop Type'!C52)</f>
        <v>8.8926868947473314E-2</v>
      </c>
      <c r="F54" s="48">
        <v>400000</v>
      </c>
      <c r="G54" s="47">
        <v>3336273.06</v>
      </c>
      <c r="H54" s="48">
        <v>4000</v>
      </c>
    </row>
    <row r="55" spans="1:8" ht="15" x14ac:dyDescent="0.25">
      <c r="A55" s="37"/>
      <c r="B55" s="49"/>
      <c r="C55" s="75"/>
      <c r="D55" s="47"/>
      <c r="E55" s="47"/>
      <c r="F55" s="48"/>
      <c r="G55" s="47"/>
      <c r="H55" s="48"/>
    </row>
    <row r="56" spans="1:8" ht="15" x14ac:dyDescent="0.25">
      <c r="A56" s="33" t="s">
        <v>4</v>
      </c>
      <c r="B56" s="50">
        <f>SUM(B50:B54)</f>
        <v>8987</v>
      </c>
      <c r="C56" s="76">
        <f>B56/('4. Boro x Prop Type'!B66-'4. Boro x Prop Type'!B54)</f>
        <v>0.16563456080209371</v>
      </c>
      <c r="D56" s="51">
        <f>SUM(D50:D54)</f>
        <v>14785295080.15</v>
      </c>
      <c r="E56" s="77">
        <f>D56/('4. Boro x Prop Type'!C66-'4. Boro x Prop Type'!C54)</f>
        <v>0.2690631169163521</v>
      </c>
      <c r="F56" s="28">
        <v>632500</v>
      </c>
      <c r="G56" s="51">
        <f>SUM(G50:G54)</f>
        <v>205493496.05000001</v>
      </c>
      <c r="H56" s="28">
        <v>8998.58</v>
      </c>
    </row>
    <row r="57" spans="1:8" ht="15" x14ac:dyDescent="0.25">
      <c r="A57" s="66"/>
      <c r="B57" s="67"/>
      <c r="C57" s="67"/>
      <c r="D57" s="68"/>
      <c r="E57" s="68"/>
      <c r="F57" s="69"/>
      <c r="G57" s="68"/>
      <c r="H57" s="69"/>
    </row>
    <row r="58" spans="1:8" x14ac:dyDescent="0.2">
      <c r="A58" s="272" t="s">
        <v>83</v>
      </c>
    </row>
    <row r="59" spans="1:8" ht="13.9" customHeight="1" x14ac:dyDescent="0.2">
      <c r="A59" s="274" t="s">
        <v>85</v>
      </c>
    </row>
    <row r="60" spans="1:8" ht="13.9" customHeight="1" x14ac:dyDescent="0.2">
      <c r="A60" s="273" t="s">
        <v>84</v>
      </c>
    </row>
    <row r="61" spans="1:8" x14ac:dyDescent="0.2">
      <c r="A61" s="274" t="s">
        <v>86</v>
      </c>
      <c r="B61" s="106"/>
      <c r="C61" s="106"/>
      <c r="D61" s="107"/>
      <c r="E61" s="65"/>
      <c r="F61" s="65"/>
      <c r="G61" s="65"/>
      <c r="H61" s="65"/>
    </row>
    <row r="62" spans="1:8" x14ac:dyDescent="0.2">
      <c r="A62" s="12" t="s">
        <v>63</v>
      </c>
      <c r="B62" s="90"/>
      <c r="C62" s="90"/>
      <c r="D62" s="107"/>
      <c r="E62" s="63"/>
      <c r="F62" s="91"/>
      <c r="G62" s="63"/>
      <c r="H62" s="91"/>
    </row>
    <row r="63" spans="1:8" ht="15" x14ac:dyDescent="0.2">
      <c r="A63" s="66"/>
      <c r="B63" s="90"/>
      <c r="C63" s="90"/>
      <c r="D63" s="107"/>
      <c r="E63" s="64"/>
      <c r="F63" s="90"/>
      <c r="G63" s="64"/>
      <c r="H63" s="90"/>
    </row>
    <row r="64" spans="1:8" ht="15" x14ac:dyDescent="0.2">
      <c r="A64" s="66"/>
      <c r="B64" s="90"/>
      <c r="C64" s="90"/>
      <c r="D64" s="107"/>
      <c r="E64" s="64"/>
      <c r="F64" s="90"/>
      <c r="G64" s="64"/>
      <c r="H64" s="90"/>
    </row>
    <row r="65" spans="1:8" ht="15" x14ac:dyDescent="0.2">
      <c r="A65" s="66"/>
      <c r="B65" s="90"/>
      <c r="C65" s="90"/>
      <c r="D65" s="64"/>
      <c r="E65" s="64"/>
      <c r="F65" s="90"/>
      <c r="G65" s="64"/>
      <c r="H65" s="90"/>
    </row>
    <row r="66" spans="1:8" ht="15" x14ac:dyDescent="0.2">
      <c r="A66" s="66"/>
      <c r="B66" s="90"/>
      <c r="C66" s="90"/>
      <c r="D66" s="107"/>
      <c r="E66" s="64"/>
      <c r="F66" s="90"/>
      <c r="G66" s="64"/>
      <c r="H66" s="90"/>
    </row>
    <row r="67" spans="1:8" ht="15" x14ac:dyDescent="0.2">
      <c r="A67" s="66"/>
      <c r="B67" s="90"/>
      <c r="C67" s="90"/>
      <c r="D67" s="107"/>
      <c r="E67" s="64"/>
      <c r="F67" s="90"/>
      <c r="G67" s="64"/>
      <c r="H67" s="90"/>
    </row>
    <row r="68" spans="1:8" ht="15" x14ac:dyDescent="0.25">
      <c r="A68" s="66"/>
      <c r="B68" s="67"/>
      <c r="C68" s="67"/>
      <c r="D68" s="107"/>
      <c r="E68" s="68"/>
      <c r="F68" s="69"/>
      <c r="G68" s="68"/>
      <c r="H68" s="69"/>
    </row>
    <row r="69" spans="1:8" ht="15" x14ac:dyDescent="0.25">
      <c r="A69" s="66"/>
      <c r="B69" s="90"/>
      <c r="C69" s="90"/>
      <c r="D69" s="107"/>
      <c r="E69" s="68"/>
      <c r="F69" s="69"/>
      <c r="G69" s="68"/>
      <c r="H69" s="69"/>
    </row>
    <row r="70" spans="1:8" ht="15" x14ac:dyDescent="0.25">
      <c r="A70" s="66"/>
      <c r="B70" s="67"/>
      <c r="C70" s="67"/>
      <c r="D70" s="68"/>
      <c r="E70" s="68"/>
      <c r="F70" s="69"/>
      <c r="G70" s="68"/>
      <c r="H70" s="69"/>
    </row>
    <row r="71" spans="1:8" ht="15" x14ac:dyDescent="0.25">
      <c r="A71" s="242"/>
      <c r="B71" s="243"/>
      <c r="C71" s="243"/>
      <c r="D71" s="243"/>
      <c r="E71" s="243"/>
      <c r="F71" s="243"/>
      <c r="G71" s="243"/>
      <c r="H71" s="243"/>
    </row>
    <row r="72" spans="1:8" ht="15" x14ac:dyDescent="0.25">
      <c r="A72" s="242"/>
      <c r="B72" s="70"/>
      <c r="C72" s="70"/>
      <c r="D72" s="243"/>
      <c r="E72" s="243"/>
      <c r="F72" s="243"/>
      <c r="G72" s="243"/>
      <c r="H72" s="243"/>
    </row>
    <row r="73" spans="1:8" ht="18" customHeight="1" x14ac:dyDescent="0.25">
      <c r="A73" s="242"/>
      <c r="B73" s="70"/>
      <c r="C73" s="70"/>
      <c r="D73" s="71"/>
      <c r="E73" s="71"/>
      <c r="F73" s="71"/>
      <c r="G73" s="71"/>
      <c r="H73" s="71"/>
    </row>
    <row r="74" spans="1:8" ht="15" x14ac:dyDescent="0.2">
      <c r="A74" s="66"/>
      <c r="B74" s="65"/>
      <c r="C74" s="65"/>
      <c r="D74" s="65"/>
      <c r="E74" s="65"/>
      <c r="F74" s="65"/>
      <c r="G74" s="65"/>
      <c r="H74" s="65"/>
    </row>
    <row r="75" spans="1:8" ht="15" x14ac:dyDescent="0.2">
      <c r="A75" s="66"/>
      <c r="B75" s="90"/>
      <c r="C75" s="90"/>
      <c r="D75" s="63"/>
      <c r="E75" s="63"/>
      <c r="F75" s="91"/>
      <c r="G75" s="63"/>
      <c r="H75" s="91"/>
    </row>
    <row r="76" spans="1:8" ht="15" x14ac:dyDescent="0.2">
      <c r="A76" s="66"/>
      <c r="B76" s="90"/>
      <c r="C76" s="90"/>
      <c r="D76" s="64"/>
      <c r="E76" s="64"/>
      <c r="F76" s="90"/>
      <c r="G76" s="64"/>
      <c r="H76" s="90"/>
    </row>
    <row r="77" spans="1:8" ht="15" x14ac:dyDescent="0.2">
      <c r="A77" s="66"/>
      <c r="B77" s="90"/>
      <c r="C77" s="90"/>
      <c r="D77" s="64"/>
      <c r="E77" s="64"/>
      <c r="F77" s="90"/>
      <c r="G77" s="64"/>
      <c r="H77" s="90"/>
    </row>
    <row r="78" spans="1:8" ht="15" x14ac:dyDescent="0.2">
      <c r="A78" s="66"/>
      <c r="B78" s="90"/>
      <c r="C78" s="90"/>
      <c r="D78" s="64"/>
      <c r="E78" s="64"/>
      <c r="F78" s="90"/>
      <c r="G78" s="64"/>
      <c r="H78" s="90"/>
    </row>
    <row r="79" spans="1:8" ht="15" x14ac:dyDescent="0.2">
      <c r="A79" s="66"/>
      <c r="B79" s="90"/>
      <c r="C79" s="90"/>
      <c r="D79" s="64"/>
      <c r="E79" s="64"/>
      <c r="F79" s="90"/>
      <c r="G79" s="64"/>
      <c r="H79" s="90"/>
    </row>
    <row r="80" spans="1:8" ht="15" x14ac:dyDescent="0.2">
      <c r="A80" s="66"/>
      <c r="B80" s="92"/>
      <c r="C80" s="92"/>
      <c r="D80" s="64"/>
      <c r="E80" s="64"/>
      <c r="F80" s="90"/>
      <c r="G80" s="64"/>
      <c r="H80" s="90"/>
    </row>
    <row r="81" spans="1:8" ht="15" x14ac:dyDescent="0.25">
      <c r="A81" s="66"/>
      <c r="B81" s="67"/>
      <c r="C81" s="67"/>
      <c r="D81" s="68"/>
      <c r="E81" s="68"/>
      <c r="F81" s="69"/>
      <c r="G81" s="68"/>
      <c r="H81" s="69"/>
    </row>
    <row r="82" spans="1:8" ht="15" x14ac:dyDescent="0.25">
      <c r="A82" s="93"/>
      <c r="B82" s="67"/>
      <c r="C82" s="67"/>
      <c r="D82" s="68"/>
      <c r="E82" s="68"/>
      <c r="F82" s="69"/>
      <c r="G82" s="68"/>
      <c r="H82" s="69"/>
    </row>
    <row r="83" spans="1:8" ht="15" x14ac:dyDescent="0.25">
      <c r="A83" s="66"/>
      <c r="B83" s="67"/>
      <c r="C83" s="67"/>
      <c r="D83" s="68"/>
      <c r="E83" s="68"/>
      <c r="F83" s="69"/>
      <c r="G83" s="68"/>
      <c r="H83" s="69"/>
    </row>
    <row r="84" spans="1:8" ht="15" x14ac:dyDescent="0.25">
      <c r="A84" s="66"/>
      <c r="B84" s="67"/>
      <c r="C84" s="67"/>
      <c r="D84" s="68"/>
      <c r="E84" s="68"/>
      <c r="F84" s="69"/>
      <c r="G84" s="68"/>
      <c r="H84" s="69"/>
    </row>
    <row r="85" spans="1:8" ht="15" x14ac:dyDescent="0.25">
      <c r="A85" s="66"/>
      <c r="B85" s="67"/>
      <c r="C85" s="67"/>
      <c r="D85" s="68"/>
      <c r="E85" s="68"/>
      <c r="F85" s="69"/>
      <c r="G85" s="68"/>
      <c r="H85" s="69"/>
    </row>
    <row r="86" spans="1:8" ht="15" x14ac:dyDescent="0.25">
      <c r="A86" s="66"/>
      <c r="B86" s="67"/>
      <c r="C86" s="67"/>
      <c r="D86" s="68"/>
      <c r="E86" s="68"/>
      <c r="F86" s="69"/>
      <c r="G86" s="68"/>
      <c r="H86" s="69"/>
    </row>
    <row r="87" spans="1:8" ht="15" x14ac:dyDescent="0.25">
      <c r="A87" s="66"/>
      <c r="B87" s="67"/>
      <c r="C87" s="67"/>
      <c r="D87" s="68"/>
      <c r="E87" s="68"/>
      <c r="F87" s="69"/>
      <c r="G87" s="68"/>
      <c r="H87" s="69"/>
    </row>
    <row r="88" spans="1:8" ht="15" x14ac:dyDescent="0.25">
      <c r="A88" s="66"/>
      <c r="B88" s="67"/>
      <c r="C88" s="67"/>
      <c r="D88" s="68"/>
      <c r="E88" s="68"/>
      <c r="F88" s="69"/>
      <c r="G88" s="68"/>
      <c r="H88" s="69"/>
    </row>
    <row r="89" spans="1:8" ht="15" x14ac:dyDescent="0.25">
      <c r="A89" s="66"/>
      <c r="B89" s="67"/>
      <c r="C89" s="67"/>
      <c r="D89" s="68"/>
      <c r="E89" s="68"/>
      <c r="F89" s="69"/>
      <c r="G89" s="68"/>
      <c r="H89" s="69"/>
    </row>
    <row r="90" spans="1:8" ht="15" x14ac:dyDescent="0.25">
      <c r="A90" s="66"/>
      <c r="B90" s="67"/>
      <c r="C90" s="67"/>
      <c r="D90" s="68"/>
      <c r="E90" s="68"/>
      <c r="F90" s="69"/>
      <c r="G90" s="68"/>
      <c r="H90" s="69"/>
    </row>
    <row r="91" spans="1:8" ht="15" x14ac:dyDescent="0.25">
      <c r="A91" s="66"/>
      <c r="B91" s="67"/>
      <c r="C91" s="67"/>
      <c r="D91" s="68"/>
      <c r="E91" s="68"/>
      <c r="F91" s="69"/>
      <c r="G91" s="68"/>
      <c r="H91" s="69"/>
    </row>
    <row r="92" spans="1:8" ht="15" x14ac:dyDescent="0.25">
      <c r="A92" s="66"/>
      <c r="B92" s="67"/>
      <c r="C92" s="67"/>
      <c r="D92" s="68"/>
      <c r="E92" s="68"/>
      <c r="F92" s="69"/>
      <c r="G92" s="68"/>
      <c r="H92" s="69"/>
    </row>
    <row r="93" spans="1:8" x14ac:dyDescent="0.2">
      <c r="A93" s="60"/>
    </row>
    <row r="100" ht="15.75" customHeight="1" x14ac:dyDescent="0.2"/>
    <row r="111" ht="15" customHeight="1" x14ac:dyDescent="0.2"/>
    <row r="113" ht="15" customHeight="1" x14ac:dyDescent="0.2"/>
    <row r="126" ht="15" customHeight="1" x14ac:dyDescent="0.2"/>
    <row r="138" ht="15" customHeight="1" x14ac:dyDescent="0.2"/>
    <row r="139" ht="15" customHeight="1" x14ac:dyDescent="0.2"/>
  </sheetData>
  <mergeCells count="26">
    <mergeCell ref="A7:H7"/>
    <mergeCell ref="A1:H1"/>
    <mergeCell ref="A2:H2"/>
    <mergeCell ref="A4:H4"/>
    <mergeCell ref="A5:H5"/>
    <mergeCell ref="A6:H6"/>
    <mergeCell ref="A9:H9"/>
    <mergeCell ref="A21:H21"/>
    <mergeCell ref="B10:C10"/>
    <mergeCell ref="D10:F10"/>
    <mergeCell ref="G10:H10"/>
    <mergeCell ref="A33:H33"/>
    <mergeCell ref="A46:H46"/>
    <mergeCell ref="B34:C34"/>
    <mergeCell ref="B22:C22"/>
    <mergeCell ref="D22:F22"/>
    <mergeCell ref="G22:H22"/>
    <mergeCell ref="A71:A73"/>
    <mergeCell ref="B71:H71"/>
    <mergeCell ref="D72:F72"/>
    <mergeCell ref="G72:H72"/>
    <mergeCell ref="D34:F34"/>
    <mergeCell ref="G34:H34"/>
    <mergeCell ref="B47:C47"/>
    <mergeCell ref="D47:F47"/>
    <mergeCell ref="G47:H47"/>
  </mergeCells>
  <pageMargins left="0" right="0" top="0" bottom="0" header="0.3" footer="0.3"/>
  <pageSetup paperSize="5" scale="99" orientation="portrait" horizontalDpi="4294967295" verticalDpi="4294967295" r:id="rId1"/>
  <ignoredErrors>
    <ignoredError sqref="C43 C56 C31 C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zoomScaleNormal="100" workbookViewId="0">
      <selection sqref="A1:F1"/>
    </sheetView>
  </sheetViews>
  <sheetFormatPr defaultColWidth="9.140625" defaultRowHeight="14.25" customHeight="1" x14ac:dyDescent="0.2"/>
  <cols>
    <col min="1" max="1" width="32" style="18" customWidth="1"/>
    <col min="2" max="6" width="13.85546875" style="1" customWidth="1"/>
    <col min="7" max="16384" width="9.140625" style="1"/>
  </cols>
  <sheetData>
    <row r="1" spans="1:6" ht="14.25" customHeight="1" x14ac:dyDescent="0.2">
      <c r="A1" s="259" t="s">
        <v>66</v>
      </c>
      <c r="B1" s="259"/>
      <c r="C1" s="259"/>
      <c r="D1" s="259"/>
      <c r="E1" s="259"/>
      <c r="F1" s="259"/>
    </row>
    <row r="2" spans="1:6" ht="14.25" customHeight="1" x14ac:dyDescent="0.2">
      <c r="A2" s="260" t="s">
        <v>67</v>
      </c>
      <c r="B2" s="260"/>
      <c r="C2" s="260"/>
      <c r="D2" s="260"/>
      <c r="E2" s="260"/>
      <c r="F2" s="260"/>
    </row>
    <row r="3" spans="1:6" ht="14.25" customHeight="1" x14ac:dyDescent="0.25">
      <c r="A3" s="261"/>
      <c r="B3" s="266"/>
      <c r="C3" s="266"/>
      <c r="D3" s="266"/>
      <c r="E3" s="266"/>
      <c r="F3" s="266"/>
    </row>
    <row r="4" spans="1:6" s="128" customFormat="1" ht="14.25" customHeight="1" x14ac:dyDescent="0.25">
      <c r="A4" s="259" t="s">
        <v>77</v>
      </c>
      <c r="B4" s="259"/>
      <c r="C4" s="259"/>
      <c r="D4" s="259"/>
      <c r="E4" s="259"/>
      <c r="F4" s="259"/>
    </row>
    <row r="5" spans="1:6" ht="14.25" customHeight="1" x14ac:dyDescent="0.25">
      <c r="A5" s="263" t="s">
        <v>78</v>
      </c>
      <c r="B5" s="263"/>
      <c r="C5" s="263"/>
      <c r="D5" s="263"/>
      <c r="E5" s="263"/>
      <c r="F5" s="263"/>
    </row>
    <row r="6" spans="1:6" ht="14.25" customHeight="1" x14ac:dyDescent="0.25">
      <c r="A6" s="263" t="s">
        <v>79</v>
      </c>
      <c r="B6" s="263"/>
      <c r="C6" s="263"/>
      <c r="D6" s="263"/>
      <c r="E6" s="263"/>
      <c r="F6" s="263"/>
    </row>
    <row r="7" spans="1:6" ht="14.25" customHeight="1" x14ac:dyDescent="0.25">
      <c r="A7" s="263" t="s">
        <v>72</v>
      </c>
      <c r="B7" s="263"/>
      <c r="C7" s="263"/>
      <c r="D7" s="263"/>
      <c r="E7" s="263"/>
      <c r="F7" s="263"/>
    </row>
    <row r="9" spans="1:6" ht="14.25" customHeight="1" x14ac:dyDescent="0.2">
      <c r="A9" s="244">
        <v>2017</v>
      </c>
      <c r="B9" s="245"/>
      <c r="C9" s="245"/>
      <c r="D9" s="245"/>
      <c r="E9" s="245"/>
      <c r="F9" s="246"/>
    </row>
    <row r="10" spans="1:6" s="184" customFormat="1" ht="14.25" customHeight="1" x14ac:dyDescent="0.25">
      <c r="A10" s="110"/>
      <c r="B10" s="104"/>
      <c r="C10" s="237" t="s">
        <v>18</v>
      </c>
      <c r="D10" s="238"/>
      <c r="E10" s="236" t="s">
        <v>19</v>
      </c>
      <c r="F10" s="238"/>
    </row>
    <row r="11" spans="1:6" ht="14.25" customHeight="1" x14ac:dyDescent="0.25">
      <c r="A11" s="109" t="s">
        <v>60</v>
      </c>
      <c r="B11" s="132" t="s">
        <v>10</v>
      </c>
      <c r="C11" s="126" t="s">
        <v>43</v>
      </c>
      <c r="D11" s="127" t="s">
        <v>3</v>
      </c>
      <c r="E11" s="125" t="s">
        <v>43</v>
      </c>
      <c r="F11" s="127" t="s">
        <v>3</v>
      </c>
    </row>
    <row r="12" spans="1:6" ht="14.25" customHeight="1" x14ac:dyDescent="0.25">
      <c r="A12" s="115"/>
      <c r="B12" s="116"/>
      <c r="C12" s="117"/>
      <c r="D12" s="118"/>
      <c r="E12" s="119"/>
      <c r="F12" s="120"/>
    </row>
    <row r="13" spans="1:6" ht="14.25" customHeight="1" x14ac:dyDescent="0.2">
      <c r="A13" s="110" t="s">
        <v>61</v>
      </c>
      <c r="B13" s="111">
        <v>780</v>
      </c>
      <c r="C13" s="43">
        <v>894145701.58000004</v>
      </c>
      <c r="D13" s="44">
        <v>830000</v>
      </c>
      <c r="E13" s="123">
        <v>22624922.52</v>
      </c>
      <c r="F13" s="44">
        <v>21787.5</v>
      </c>
    </row>
    <row r="14" spans="1:6" ht="14.25" customHeight="1" x14ac:dyDescent="0.2">
      <c r="A14" s="110" t="s">
        <v>56</v>
      </c>
      <c r="B14" s="112">
        <v>158</v>
      </c>
      <c r="C14" s="47">
        <v>310489044.39999998</v>
      </c>
      <c r="D14" s="48">
        <v>659831.25</v>
      </c>
      <c r="E14" s="124">
        <v>7895055.0999999996</v>
      </c>
      <c r="F14" s="48">
        <v>17320.57</v>
      </c>
    </row>
    <row r="15" spans="1:6" ht="14.25" customHeight="1" x14ac:dyDescent="0.2">
      <c r="A15" s="110" t="s">
        <v>53</v>
      </c>
      <c r="B15" s="112">
        <v>634</v>
      </c>
      <c r="C15" s="47">
        <v>3259932091.5</v>
      </c>
      <c r="D15" s="48">
        <v>1295966.75</v>
      </c>
      <c r="E15" s="124">
        <v>84739922.25</v>
      </c>
      <c r="F15" s="48">
        <v>34019.125</v>
      </c>
    </row>
    <row r="16" spans="1:6" ht="14.25" customHeight="1" x14ac:dyDescent="0.2">
      <c r="A16" s="110" t="s">
        <v>49</v>
      </c>
      <c r="B16" s="112">
        <v>1516</v>
      </c>
      <c r="C16" s="47">
        <v>3229799080.1999998</v>
      </c>
      <c r="D16" s="48">
        <v>1300000</v>
      </c>
      <c r="E16" s="124">
        <v>84016146.890000001</v>
      </c>
      <c r="F16" s="48">
        <v>34125</v>
      </c>
    </row>
    <row r="17" spans="1:6" ht="14.25" customHeight="1" x14ac:dyDescent="0.2">
      <c r="A17" s="185" t="s">
        <v>50</v>
      </c>
      <c r="B17" s="186">
        <v>599</v>
      </c>
      <c r="C17" s="164">
        <v>7117816915.6000004</v>
      </c>
      <c r="D17" s="183">
        <v>6550000</v>
      </c>
      <c r="E17" s="166">
        <v>186752111.87</v>
      </c>
      <c r="F17" s="183">
        <v>171937.5</v>
      </c>
    </row>
    <row r="18" spans="1:6" ht="14.25" customHeight="1" x14ac:dyDescent="0.2">
      <c r="A18" s="110" t="s">
        <v>51</v>
      </c>
      <c r="B18" s="111">
        <v>221</v>
      </c>
      <c r="C18" s="47">
        <v>9729975576.2000008</v>
      </c>
      <c r="D18" s="48">
        <v>2635000</v>
      </c>
      <c r="E18" s="124">
        <v>255291582.90000001</v>
      </c>
      <c r="F18" s="48">
        <v>69168.75</v>
      </c>
    </row>
    <row r="19" spans="1:6" ht="14.25" customHeight="1" x14ac:dyDescent="0.2">
      <c r="A19" s="110" t="s">
        <v>52</v>
      </c>
      <c r="B19" s="111">
        <v>515</v>
      </c>
      <c r="C19" s="47">
        <v>2544724683.5999999</v>
      </c>
      <c r="D19" s="48">
        <v>1805400</v>
      </c>
      <c r="E19" s="124">
        <v>64920925.829999998</v>
      </c>
      <c r="F19" s="48">
        <v>47250</v>
      </c>
    </row>
    <row r="20" spans="1:6" ht="14.25" customHeight="1" x14ac:dyDescent="0.2">
      <c r="A20" s="110" t="s">
        <v>59</v>
      </c>
      <c r="B20" s="112">
        <v>324</v>
      </c>
      <c r="C20" s="47">
        <v>2889115282.9000001</v>
      </c>
      <c r="D20" s="48">
        <v>2500000</v>
      </c>
      <c r="E20" s="124">
        <v>75776813</v>
      </c>
      <c r="F20" s="48">
        <v>65625</v>
      </c>
    </row>
    <row r="21" spans="1:6" ht="14.25" customHeight="1" x14ac:dyDescent="0.2">
      <c r="A21" s="110" t="s">
        <v>57</v>
      </c>
      <c r="B21" s="111">
        <v>87</v>
      </c>
      <c r="C21" s="47">
        <v>1674793045.5</v>
      </c>
      <c r="D21" s="48">
        <v>6000000</v>
      </c>
      <c r="E21" s="124">
        <v>43940989.450000003</v>
      </c>
      <c r="F21" s="48">
        <v>157500</v>
      </c>
    </row>
    <row r="22" spans="1:6" ht="14.25" customHeight="1" x14ac:dyDescent="0.2">
      <c r="A22" s="110" t="s">
        <v>54</v>
      </c>
      <c r="B22" s="111">
        <v>268</v>
      </c>
      <c r="C22" s="47">
        <v>942748425.67999995</v>
      </c>
      <c r="D22" s="48">
        <v>1300000</v>
      </c>
      <c r="E22" s="124">
        <v>24537872.34</v>
      </c>
      <c r="F22" s="48">
        <v>34125</v>
      </c>
    </row>
    <row r="23" spans="1:6" s="128" customFormat="1" ht="14.25" customHeight="1" x14ac:dyDescent="0.25">
      <c r="A23" s="110" t="s">
        <v>55</v>
      </c>
      <c r="B23" s="112">
        <v>587</v>
      </c>
      <c r="C23" s="47">
        <v>1276824129.5</v>
      </c>
      <c r="D23" s="48">
        <v>370000</v>
      </c>
      <c r="E23" s="124">
        <v>32554574.43</v>
      </c>
      <c r="F23" s="48">
        <v>5272.5</v>
      </c>
    </row>
    <row r="24" spans="1:6" ht="14.25" customHeight="1" x14ac:dyDescent="0.2">
      <c r="A24" s="110" t="s">
        <v>58</v>
      </c>
      <c r="B24" s="112">
        <v>163</v>
      </c>
      <c r="C24" s="47">
        <v>1235710298.7</v>
      </c>
      <c r="D24" s="48">
        <v>958132.5</v>
      </c>
      <c r="E24" s="124">
        <v>32299631.079999998</v>
      </c>
      <c r="F24" s="48">
        <v>25150.98</v>
      </c>
    </row>
    <row r="25" spans="1:6" ht="14.25" customHeight="1" x14ac:dyDescent="0.2">
      <c r="A25" s="110"/>
      <c r="B25" s="111"/>
      <c r="C25" s="47"/>
      <c r="D25" s="114"/>
      <c r="E25" s="124"/>
      <c r="F25" s="114"/>
    </row>
    <row r="26" spans="1:6" ht="14.25" customHeight="1" x14ac:dyDescent="0.25">
      <c r="A26" s="109" t="s">
        <v>4</v>
      </c>
      <c r="B26" s="129">
        <f>SUM(B13:B24)</f>
        <v>5852</v>
      </c>
      <c r="C26" s="51">
        <f>SUM(C13:C24)</f>
        <v>35106074275.360001</v>
      </c>
      <c r="D26" s="28">
        <v>1300000</v>
      </c>
      <c r="E26" s="130">
        <f>SUM(E13:E24)</f>
        <v>915350547.66000009</v>
      </c>
      <c r="F26" s="28">
        <v>34125</v>
      </c>
    </row>
    <row r="27" spans="1:6" ht="14.25" customHeight="1" x14ac:dyDescent="0.25">
      <c r="A27" s="121"/>
      <c r="B27" s="131"/>
      <c r="C27" s="131"/>
      <c r="D27" s="79"/>
      <c r="E27" s="55"/>
      <c r="F27" s="55"/>
    </row>
    <row r="28" spans="1:6" ht="14.25" customHeight="1" x14ac:dyDescent="0.2">
      <c r="A28" s="244">
        <v>2016</v>
      </c>
      <c r="B28" s="245"/>
      <c r="C28" s="245"/>
      <c r="D28" s="245"/>
      <c r="E28" s="245"/>
      <c r="F28" s="246"/>
    </row>
    <row r="29" spans="1:6" ht="14.25" customHeight="1" x14ac:dyDescent="0.25">
      <c r="A29" s="110"/>
      <c r="B29" s="104"/>
      <c r="C29" s="237" t="s">
        <v>18</v>
      </c>
      <c r="D29" s="238"/>
      <c r="E29" s="236" t="s">
        <v>19</v>
      </c>
      <c r="F29" s="238"/>
    </row>
    <row r="30" spans="1:6" ht="14.25" customHeight="1" x14ac:dyDescent="0.25">
      <c r="A30" s="109" t="s">
        <v>60</v>
      </c>
      <c r="B30" s="132" t="s">
        <v>10</v>
      </c>
      <c r="C30" s="126" t="s">
        <v>43</v>
      </c>
      <c r="D30" s="127" t="s">
        <v>3</v>
      </c>
      <c r="E30" s="125" t="s">
        <v>43</v>
      </c>
      <c r="F30" s="127" t="s">
        <v>3</v>
      </c>
    </row>
    <row r="31" spans="1:6" ht="14.25" customHeight="1" x14ac:dyDescent="0.25">
      <c r="A31" s="199"/>
      <c r="B31" s="116"/>
      <c r="C31" s="117"/>
      <c r="D31" s="118"/>
      <c r="E31" s="119"/>
      <c r="F31" s="120"/>
    </row>
    <row r="32" spans="1:6" ht="14.25" customHeight="1" x14ac:dyDescent="0.2">
      <c r="A32" s="200" t="s">
        <v>61</v>
      </c>
      <c r="B32" s="111">
        <v>839</v>
      </c>
      <c r="C32" s="43">
        <v>997426534.22000003</v>
      </c>
      <c r="D32" s="44">
        <v>780000</v>
      </c>
      <c r="E32" s="123">
        <v>25229137.640000001</v>
      </c>
      <c r="F32" s="44">
        <v>20475</v>
      </c>
    </row>
    <row r="33" spans="1:6" ht="14.25" customHeight="1" x14ac:dyDescent="0.2">
      <c r="A33" s="110" t="s">
        <v>56</v>
      </c>
      <c r="B33" s="112">
        <v>209</v>
      </c>
      <c r="C33" s="47">
        <v>507807873.64999998</v>
      </c>
      <c r="D33" s="48">
        <v>585000</v>
      </c>
      <c r="E33" s="124">
        <v>13053614.539999999</v>
      </c>
      <c r="F33" s="48">
        <v>15356.25</v>
      </c>
    </row>
    <row r="34" spans="1:6" ht="14.25" customHeight="1" x14ac:dyDescent="0.2">
      <c r="A34" s="110" t="s">
        <v>53</v>
      </c>
      <c r="B34" s="112">
        <v>657</v>
      </c>
      <c r="C34" s="47">
        <v>5582303715.3000002</v>
      </c>
      <c r="D34" s="48">
        <v>1200000</v>
      </c>
      <c r="E34" s="124">
        <v>145981851.25999999</v>
      </c>
      <c r="F34" s="48">
        <v>31500</v>
      </c>
    </row>
    <row r="35" spans="1:6" ht="14.25" customHeight="1" x14ac:dyDescent="0.2">
      <c r="A35" s="110" t="s">
        <v>49</v>
      </c>
      <c r="B35" s="112">
        <v>1756</v>
      </c>
      <c r="C35" s="47">
        <v>3612174255.6999998</v>
      </c>
      <c r="D35" s="48">
        <v>1300000</v>
      </c>
      <c r="E35" s="124">
        <v>93900486.519999996</v>
      </c>
      <c r="F35" s="48">
        <v>34125</v>
      </c>
    </row>
    <row r="36" spans="1:6" ht="14.25" customHeight="1" x14ac:dyDescent="0.2">
      <c r="A36" s="110" t="s">
        <v>50</v>
      </c>
      <c r="B36" s="111">
        <v>884</v>
      </c>
      <c r="C36" s="47">
        <v>11540763561</v>
      </c>
      <c r="D36" s="48">
        <v>6575000</v>
      </c>
      <c r="E36" s="124">
        <v>302901053.22000003</v>
      </c>
      <c r="F36" s="48">
        <v>172593.75</v>
      </c>
    </row>
    <row r="37" spans="1:6" ht="14.25" customHeight="1" x14ac:dyDescent="0.2">
      <c r="A37" s="110" t="s">
        <v>51</v>
      </c>
      <c r="B37" s="111">
        <v>273</v>
      </c>
      <c r="C37" s="47">
        <v>15107288352</v>
      </c>
      <c r="D37" s="48">
        <v>2500000</v>
      </c>
      <c r="E37" s="124">
        <v>396018464.20999998</v>
      </c>
      <c r="F37" s="48">
        <v>65625</v>
      </c>
    </row>
    <row r="38" spans="1:6" ht="14.25" customHeight="1" x14ac:dyDescent="0.2">
      <c r="A38" s="110" t="s">
        <v>52</v>
      </c>
      <c r="B38" s="111">
        <v>576</v>
      </c>
      <c r="C38" s="47">
        <v>2762635812</v>
      </c>
      <c r="D38" s="48">
        <v>1600000</v>
      </c>
      <c r="E38" s="124">
        <v>72108832.510000005</v>
      </c>
      <c r="F38" s="48">
        <v>42000</v>
      </c>
    </row>
    <row r="39" spans="1:6" ht="14.25" customHeight="1" x14ac:dyDescent="0.2">
      <c r="A39" s="110" t="s">
        <v>59</v>
      </c>
      <c r="B39" s="112">
        <v>362</v>
      </c>
      <c r="C39" s="47">
        <v>3534867136</v>
      </c>
      <c r="D39" s="48">
        <v>2750000</v>
      </c>
      <c r="E39" s="124">
        <v>92470128.890000001</v>
      </c>
      <c r="F39" s="48">
        <v>72187.5</v>
      </c>
    </row>
    <row r="40" spans="1:6" ht="14.25" customHeight="1" x14ac:dyDescent="0.2">
      <c r="A40" s="110" t="s">
        <v>57</v>
      </c>
      <c r="B40" s="111">
        <v>104</v>
      </c>
      <c r="C40" s="47">
        <v>3940650333.1999998</v>
      </c>
      <c r="D40" s="48">
        <v>12136795.734999999</v>
      </c>
      <c r="E40" s="124">
        <v>103425084.66</v>
      </c>
      <c r="F40" s="48">
        <v>318590.88500000001</v>
      </c>
    </row>
    <row r="41" spans="1:6" ht="14.25" customHeight="1" x14ac:dyDescent="0.2">
      <c r="A41" s="110" t="s">
        <v>54</v>
      </c>
      <c r="B41" s="111">
        <v>301</v>
      </c>
      <c r="C41" s="47">
        <v>1632691671.5</v>
      </c>
      <c r="D41" s="48">
        <v>1200000</v>
      </c>
      <c r="E41" s="124">
        <v>42582720.780000001</v>
      </c>
      <c r="F41" s="48">
        <v>31500</v>
      </c>
    </row>
    <row r="42" spans="1:6" ht="14.25" customHeight="1" x14ac:dyDescent="0.2">
      <c r="A42" s="110" t="s">
        <v>55</v>
      </c>
      <c r="B42" s="112">
        <v>675</v>
      </c>
      <c r="C42" s="47">
        <v>2324609038.8000002</v>
      </c>
      <c r="D42" s="48">
        <v>350000</v>
      </c>
      <c r="E42" s="124">
        <v>60063857.710000001</v>
      </c>
      <c r="F42" s="48">
        <v>4987.5</v>
      </c>
    </row>
    <row r="43" spans="1:6" ht="14.25" customHeight="1" x14ac:dyDescent="0.2">
      <c r="A43" s="110" t="s">
        <v>58</v>
      </c>
      <c r="B43" s="112">
        <v>139</v>
      </c>
      <c r="C43" s="47">
        <v>2033592609.4000001</v>
      </c>
      <c r="D43" s="48">
        <v>1100000</v>
      </c>
      <c r="E43" s="124">
        <v>53259876.390000001</v>
      </c>
      <c r="F43" s="48">
        <v>30187.5</v>
      </c>
    </row>
    <row r="44" spans="1:6" ht="14.25" customHeight="1" x14ac:dyDescent="0.2">
      <c r="A44" s="62"/>
      <c r="B44" s="111"/>
      <c r="C44" s="47"/>
      <c r="D44" s="114"/>
      <c r="E44" s="124"/>
      <c r="F44" s="114"/>
    </row>
    <row r="45" spans="1:6" ht="14.25" customHeight="1" x14ac:dyDescent="0.25">
      <c r="A45" s="122" t="s">
        <v>4</v>
      </c>
      <c r="B45" s="129">
        <f>SUM(B32:B43)</f>
        <v>6775</v>
      </c>
      <c r="C45" s="51">
        <f>SUM(C32:C43)</f>
        <v>53576810892.769997</v>
      </c>
      <c r="D45" s="187">
        <v>1313568.75</v>
      </c>
      <c r="E45" s="130">
        <f>SUM(E32:E43)</f>
        <v>1400995108.3300004</v>
      </c>
      <c r="F45" s="187">
        <v>34387.5</v>
      </c>
    </row>
    <row r="46" spans="1:6" ht="14.25" customHeight="1" x14ac:dyDescent="0.2">
      <c r="D46" s="108"/>
    </row>
    <row r="47" spans="1:6" ht="14.25" customHeight="1" x14ac:dyDescent="0.2">
      <c r="A47" s="250" t="s">
        <v>62</v>
      </c>
      <c r="B47" s="251"/>
      <c r="C47" s="251"/>
      <c r="D47" s="251"/>
      <c r="E47" s="251"/>
      <c r="F47" s="252"/>
    </row>
    <row r="48" spans="1:6" ht="14.25" customHeight="1" x14ac:dyDescent="0.25">
      <c r="A48" s="134"/>
      <c r="B48" s="135"/>
      <c r="C48" s="247" t="s">
        <v>18</v>
      </c>
      <c r="D48" s="248"/>
      <c r="E48" s="249" t="s">
        <v>19</v>
      </c>
      <c r="F48" s="248"/>
    </row>
    <row r="49" spans="1:6" ht="14.25" customHeight="1" x14ac:dyDescent="0.25">
      <c r="A49" s="109" t="s">
        <v>60</v>
      </c>
      <c r="B49" s="136" t="s">
        <v>10</v>
      </c>
      <c r="C49" s="137" t="s">
        <v>43</v>
      </c>
      <c r="D49" s="138" t="s">
        <v>3</v>
      </c>
      <c r="E49" s="139" t="s">
        <v>43</v>
      </c>
      <c r="F49" s="138" t="s">
        <v>3</v>
      </c>
    </row>
    <row r="50" spans="1:6" ht="14.25" customHeight="1" x14ac:dyDescent="0.25">
      <c r="A50" s="140"/>
      <c r="B50" s="141"/>
      <c r="C50" s="142"/>
      <c r="D50" s="143"/>
      <c r="E50" s="144"/>
      <c r="F50" s="145"/>
    </row>
    <row r="51" spans="1:6" ht="14.25" customHeight="1" x14ac:dyDescent="0.2">
      <c r="A51" s="110" t="s">
        <v>61</v>
      </c>
      <c r="B51" s="133">
        <f>B13/B32-1</f>
        <v>-7.0321811680572055E-2</v>
      </c>
      <c r="C51" s="74">
        <f>C13/C32-1</f>
        <v>-0.10354730809399093</v>
      </c>
      <c r="D51" s="46">
        <f>D13/D32-1</f>
        <v>6.4102564102564097E-2</v>
      </c>
      <c r="E51" s="147">
        <f>E13/E32-1</f>
        <v>-0.10322251823110673</v>
      </c>
      <c r="F51" s="46">
        <f>F13/F32-1</f>
        <v>6.4102564102564097E-2</v>
      </c>
    </row>
    <row r="52" spans="1:6" ht="14.25" customHeight="1" x14ac:dyDescent="0.2">
      <c r="A52" s="110" t="s">
        <v>56</v>
      </c>
      <c r="B52" s="133">
        <f t="shared" ref="B52:D54" si="0">B14/B33-1</f>
        <v>-0.24401913875598091</v>
      </c>
      <c r="C52" s="74">
        <f t="shared" si="0"/>
        <v>-0.3885698499153234</v>
      </c>
      <c r="D52" s="46">
        <f t="shared" si="0"/>
        <v>0.12791666666666668</v>
      </c>
      <c r="E52" s="147">
        <f t="shared" ref="E52:E59" si="1">E14/E33-1</f>
        <v>-0.39518245495856352</v>
      </c>
      <c r="F52" s="46">
        <f t="shared" ref="F52:F62" si="2">F14/F33-1</f>
        <v>0.12791664631664634</v>
      </c>
    </row>
    <row r="53" spans="1:6" ht="14.25" customHeight="1" x14ac:dyDescent="0.2">
      <c r="A53" s="110" t="s">
        <v>53</v>
      </c>
      <c r="B53" s="133">
        <f t="shared" si="0"/>
        <v>-3.5007610350076157E-2</v>
      </c>
      <c r="C53" s="74">
        <f t="shared" si="0"/>
        <v>-0.41602387513148642</v>
      </c>
      <c r="D53" s="46">
        <f t="shared" si="0"/>
        <v>7.997229166666675E-2</v>
      </c>
      <c r="E53" s="147">
        <f t="shared" si="1"/>
        <v>-0.41951741590758063</v>
      </c>
      <c r="F53" s="46">
        <f t="shared" si="2"/>
        <v>7.9972222222222111E-2</v>
      </c>
    </row>
    <row r="54" spans="1:6" ht="14.25" customHeight="1" x14ac:dyDescent="0.2">
      <c r="A54" s="110" t="s">
        <v>49</v>
      </c>
      <c r="B54" s="146">
        <f t="shared" si="0"/>
        <v>-0.13667425968109337</v>
      </c>
      <c r="C54" s="197">
        <f t="shared" si="0"/>
        <v>-0.1058573447547867</v>
      </c>
      <c r="D54" s="191">
        <f t="shared" si="0"/>
        <v>0</v>
      </c>
      <c r="E54" s="147">
        <f t="shared" si="1"/>
        <v>-0.10526398740111653</v>
      </c>
      <c r="F54" s="191">
        <f t="shared" si="2"/>
        <v>0</v>
      </c>
    </row>
    <row r="55" spans="1:6" ht="14.25" customHeight="1" x14ac:dyDescent="0.2">
      <c r="A55" s="110" t="s">
        <v>50</v>
      </c>
      <c r="B55" s="146">
        <f t="shared" ref="B55:D57" si="3">B17/B36-1</f>
        <v>-0.32239819004524883</v>
      </c>
      <c r="C55" s="197">
        <f t="shared" si="3"/>
        <v>-0.38324558180418644</v>
      </c>
      <c r="D55" s="191">
        <f t="shared" si="3"/>
        <v>-3.8022813688213253E-3</v>
      </c>
      <c r="E55" s="147">
        <f t="shared" si="1"/>
        <v>-0.38345505938416102</v>
      </c>
      <c r="F55" s="191">
        <f t="shared" si="2"/>
        <v>-3.8022813688213253E-3</v>
      </c>
    </row>
    <row r="56" spans="1:6" ht="14.25" customHeight="1" x14ac:dyDescent="0.2">
      <c r="A56" s="110" t="s">
        <v>51</v>
      </c>
      <c r="B56" s="146">
        <f t="shared" si="3"/>
        <v>-0.19047619047619047</v>
      </c>
      <c r="C56" s="197">
        <f t="shared" si="3"/>
        <v>-0.3559416256914244</v>
      </c>
      <c r="D56" s="191">
        <f t="shared" si="3"/>
        <v>5.4000000000000048E-2</v>
      </c>
      <c r="E56" s="147">
        <f t="shared" si="1"/>
        <v>-0.35535434336560523</v>
      </c>
      <c r="F56" s="191">
        <f t="shared" si="2"/>
        <v>5.4000000000000048E-2</v>
      </c>
    </row>
    <row r="57" spans="1:6" ht="14.25" customHeight="1" x14ac:dyDescent="0.2">
      <c r="A57" s="110" t="s">
        <v>52</v>
      </c>
      <c r="B57" s="146">
        <f t="shared" si="3"/>
        <v>-0.10590277777777779</v>
      </c>
      <c r="C57" s="197">
        <f t="shared" si="3"/>
        <v>-7.8877978578813845E-2</v>
      </c>
      <c r="D57" s="191">
        <f t="shared" si="3"/>
        <v>0.12837499999999991</v>
      </c>
      <c r="E57" s="147">
        <f t="shared" si="1"/>
        <v>-9.968136259872451E-2</v>
      </c>
      <c r="F57" s="191">
        <f t="shared" si="2"/>
        <v>0.125</v>
      </c>
    </row>
    <row r="58" spans="1:6" ht="14.25" customHeight="1" x14ac:dyDescent="0.2">
      <c r="A58" s="110" t="s">
        <v>59</v>
      </c>
      <c r="B58" s="146">
        <f t="shared" ref="B58:C60" si="4">B20/B39-1</f>
        <v>-0.10497237569060769</v>
      </c>
      <c r="C58" s="197">
        <f t="shared" si="4"/>
        <v>-0.18268065764721286</v>
      </c>
      <c r="D58" s="191">
        <f>D20/D39-1</f>
        <v>-9.0909090909090939E-2</v>
      </c>
      <c r="E58" s="147">
        <f t="shared" si="1"/>
        <v>-0.18052657750545498</v>
      </c>
      <c r="F58" s="191">
        <f t="shared" si="2"/>
        <v>-9.0909090909090939E-2</v>
      </c>
    </row>
    <row r="59" spans="1:6" ht="14.25" customHeight="1" x14ac:dyDescent="0.2">
      <c r="A59" s="110" t="s">
        <v>57</v>
      </c>
      <c r="B59" s="146">
        <f t="shared" si="4"/>
        <v>-0.16346153846153844</v>
      </c>
      <c r="C59" s="197">
        <f t="shared" si="4"/>
        <v>-0.57499577382193501</v>
      </c>
      <c r="D59" s="191">
        <f>D21/D40-1</f>
        <v>-0.50563557869749376</v>
      </c>
      <c r="E59" s="147">
        <f t="shared" si="1"/>
        <v>-0.57514185659647488</v>
      </c>
      <c r="F59" s="191">
        <f t="shared" si="2"/>
        <v>-0.5056355739744407</v>
      </c>
    </row>
    <row r="60" spans="1:6" ht="14.25" customHeight="1" x14ac:dyDescent="0.2">
      <c r="A60" s="110" t="s">
        <v>54</v>
      </c>
      <c r="B60" s="146">
        <f t="shared" si="4"/>
        <v>-0.10963455149501666</v>
      </c>
      <c r="C60" s="74">
        <f t="shared" si="4"/>
        <v>-0.42258024455170384</v>
      </c>
      <c r="D60" s="46">
        <f>D22/D41-1</f>
        <v>8.3333333333333259E-2</v>
      </c>
      <c r="E60" s="147">
        <f>E22/E41-1</f>
        <v>-0.42375987511993829</v>
      </c>
      <c r="F60" s="46">
        <f t="shared" si="2"/>
        <v>8.3333333333333259E-2</v>
      </c>
    </row>
    <row r="61" spans="1:6" ht="14.25" customHeight="1" x14ac:dyDescent="0.2">
      <c r="A61" s="110" t="s">
        <v>55</v>
      </c>
      <c r="B61" s="146">
        <f>B23/B42-1</f>
        <v>-0.13037037037037036</v>
      </c>
      <c r="C61" s="74">
        <f>C23/C42-1</f>
        <v>-0.4507359697099359</v>
      </c>
      <c r="D61" s="46">
        <f>D23/D42-1</f>
        <v>5.7142857142857162E-2</v>
      </c>
      <c r="E61" s="147">
        <f>E23/E42-1</f>
        <v>-0.45800060683448229</v>
      </c>
      <c r="F61" s="46">
        <f t="shared" si="2"/>
        <v>5.7142857142857162E-2</v>
      </c>
    </row>
    <row r="62" spans="1:6" ht="14.25" customHeight="1" x14ac:dyDescent="0.2">
      <c r="A62" s="110" t="s">
        <v>58</v>
      </c>
      <c r="B62" s="133">
        <f>B24/B43-1</f>
        <v>0.17266187050359716</v>
      </c>
      <c r="C62" s="74">
        <f>C24/C43-1</f>
        <v>-0.39235110661393025</v>
      </c>
      <c r="D62" s="46">
        <f>D24/D43-1</f>
        <v>-0.12897045454545453</v>
      </c>
      <c r="E62" s="147">
        <f>E24/E43-1</f>
        <v>-0.39354663830829828</v>
      </c>
      <c r="F62" s="46">
        <f t="shared" si="2"/>
        <v>-0.16684124223602481</v>
      </c>
    </row>
    <row r="63" spans="1:6" ht="14.25" customHeight="1" x14ac:dyDescent="0.2">
      <c r="A63" s="146"/>
      <c r="B63" s="133"/>
      <c r="C63" s="74"/>
      <c r="D63" s="113"/>
      <c r="E63" s="147"/>
      <c r="F63" s="113"/>
    </row>
    <row r="64" spans="1:6" ht="14.25" customHeight="1" x14ac:dyDescent="0.25">
      <c r="A64" s="148" t="s">
        <v>4</v>
      </c>
      <c r="B64" s="149">
        <f>B26/B45-1</f>
        <v>-0.13623616236162361</v>
      </c>
      <c r="C64" s="221">
        <f>C26/C45-1</f>
        <v>-0.34475244624727297</v>
      </c>
      <c r="D64" s="76">
        <f>D26/D45-1</f>
        <v>-1.0329683924042765E-2</v>
      </c>
      <c r="E64" s="220">
        <f>E26/E45-1</f>
        <v>-0.3466425812499041</v>
      </c>
      <c r="F64" s="76">
        <f>F26/F45-1</f>
        <v>-7.6335877862595547E-3</v>
      </c>
    </row>
    <row r="66" spans="1:1" ht="14.25" customHeight="1" x14ac:dyDescent="0.2">
      <c r="A66" s="275" t="s">
        <v>63</v>
      </c>
    </row>
  </sheetData>
  <mergeCells count="15">
    <mergeCell ref="A1:F1"/>
    <mergeCell ref="A2:F2"/>
    <mergeCell ref="A4:F4"/>
    <mergeCell ref="A5:F5"/>
    <mergeCell ref="A6:F6"/>
    <mergeCell ref="A7:F7"/>
    <mergeCell ref="C48:D48"/>
    <mergeCell ref="E48:F48"/>
    <mergeCell ref="E29:F29"/>
    <mergeCell ref="A47:F47"/>
    <mergeCell ref="A9:F9"/>
    <mergeCell ref="C10:D10"/>
    <mergeCell ref="E10:F10"/>
    <mergeCell ref="A28:F28"/>
    <mergeCell ref="C29:D29"/>
  </mergeCells>
  <printOptions horizontalCentered="1"/>
  <pageMargins left="0.7" right="0.7" top="0.75" bottom="0.75" header="0.3" footer="0.3"/>
  <pageSetup scale="7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61" customWidth="1"/>
    <col min="2" max="2" width="17.7109375" style="18" customWidth="1"/>
    <col min="3" max="3" width="18.28515625" style="18" customWidth="1"/>
    <col min="4" max="4" width="16.7109375" style="18" customWidth="1"/>
    <col min="5" max="5" width="18.28515625" style="18" customWidth="1"/>
    <col min="6" max="6" width="16.7109375" style="18" customWidth="1"/>
    <col min="7" max="16384" width="9.140625" style="18"/>
  </cols>
  <sheetData>
    <row r="1" spans="1:6" ht="15.75" x14ac:dyDescent="0.25">
      <c r="A1" s="268" t="s">
        <v>66</v>
      </c>
      <c r="B1" s="268"/>
      <c r="C1" s="268"/>
      <c r="D1" s="268"/>
      <c r="E1" s="268"/>
      <c r="F1" s="268"/>
    </row>
    <row r="2" spans="1:6" s="204" customFormat="1" ht="15.75" x14ac:dyDescent="0.25">
      <c r="A2" s="269"/>
      <c r="B2" s="270"/>
      <c r="C2" s="270"/>
      <c r="D2" s="270"/>
      <c r="E2" s="270"/>
      <c r="F2" s="270"/>
    </row>
    <row r="3" spans="1:6" s="204" customFormat="1" ht="15.75" x14ac:dyDescent="0.25">
      <c r="A3" s="268" t="s">
        <v>80</v>
      </c>
      <c r="B3" s="268"/>
      <c r="C3" s="268"/>
      <c r="D3" s="268"/>
      <c r="E3" s="268"/>
      <c r="F3" s="268"/>
    </row>
    <row r="4" spans="1:6" ht="15.75" x14ac:dyDescent="0.25">
      <c r="A4" s="268" t="s">
        <v>81</v>
      </c>
      <c r="B4" s="268"/>
      <c r="C4" s="268"/>
      <c r="D4" s="268"/>
      <c r="E4" s="268"/>
      <c r="F4" s="268"/>
    </row>
    <row r="5" spans="1:6" s="204" customFormat="1" ht="15.75" x14ac:dyDescent="0.25">
      <c r="A5" s="271" t="s">
        <v>82</v>
      </c>
      <c r="B5" s="271"/>
      <c r="C5" s="271"/>
      <c r="D5" s="271"/>
      <c r="E5" s="271"/>
      <c r="F5" s="271"/>
    </row>
    <row r="7" spans="1:6" ht="14.45" customHeight="1" x14ac:dyDescent="0.25">
      <c r="A7" s="255" t="s">
        <v>48</v>
      </c>
      <c r="B7" s="256"/>
      <c r="C7" s="256"/>
      <c r="D7" s="256"/>
      <c r="E7" s="256"/>
      <c r="F7" s="257"/>
    </row>
    <row r="8" spans="1:6" ht="15" x14ac:dyDescent="0.25">
      <c r="A8" s="15"/>
      <c r="B8" s="94"/>
      <c r="C8" s="253" t="s">
        <v>18</v>
      </c>
      <c r="D8" s="254"/>
      <c r="E8" s="253" t="s">
        <v>19</v>
      </c>
      <c r="F8" s="254"/>
    </row>
    <row r="9" spans="1:6" ht="15" x14ac:dyDescent="0.25">
      <c r="A9" s="95" t="s">
        <v>32</v>
      </c>
      <c r="B9" s="96" t="s">
        <v>10</v>
      </c>
      <c r="C9" s="97" t="s">
        <v>45</v>
      </c>
      <c r="D9" s="98" t="s">
        <v>3</v>
      </c>
      <c r="E9" s="97" t="s">
        <v>45</v>
      </c>
      <c r="F9" s="98" t="s">
        <v>3</v>
      </c>
    </row>
    <row r="10" spans="1:6" hidden="1" x14ac:dyDescent="0.2">
      <c r="A10" s="15">
        <v>2005</v>
      </c>
      <c r="B10" s="16">
        <v>77648</v>
      </c>
      <c r="C10" s="99">
        <v>43756580363</v>
      </c>
      <c r="D10" s="100">
        <v>440000</v>
      </c>
      <c r="E10" s="99">
        <v>561165394</v>
      </c>
      <c r="F10" s="100">
        <v>4400</v>
      </c>
    </row>
    <row r="11" spans="1:6" ht="12.75" customHeight="1" x14ac:dyDescent="0.2">
      <c r="A11" s="15">
        <v>2006</v>
      </c>
      <c r="B11" s="16">
        <v>72050</v>
      </c>
      <c r="C11" s="101">
        <v>45385851353</v>
      </c>
      <c r="D11" s="17">
        <v>499900</v>
      </c>
      <c r="E11" s="101">
        <v>592635598</v>
      </c>
      <c r="F11" s="17">
        <v>4999</v>
      </c>
    </row>
    <row r="12" spans="1:6" ht="13.9" customHeight="1" x14ac:dyDescent="0.2">
      <c r="A12" s="15">
        <v>2007</v>
      </c>
      <c r="B12" s="16">
        <v>64965</v>
      </c>
      <c r="C12" s="101">
        <v>47403151470</v>
      </c>
      <c r="D12" s="17">
        <v>525000</v>
      </c>
      <c r="E12" s="101">
        <v>633889126</v>
      </c>
      <c r="F12" s="17">
        <v>7467</v>
      </c>
    </row>
    <row r="13" spans="1:6" ht="13.9" customHeight="1" x14ac:dyDescent="0.2">
      <c r="A13" s="15">
        <v>2008</v>
      </c>
      <c r="B13" s="16">
        <v>52561</v>
      </c>
      <c r="C13" s="101">
        <v>40677745027</v>
      </c>
      <c r="D13" s="17">
        <v>499500</v>
      </c>
      <c r="E13" s="101">
        <v>545312820</v>
      </c>
      <c r="F13" s="17">
        <v>4999</v>
      </c>
    </row>
    <row r="14" spans="1:6" ht="13.9" customHeight="1" x14ac:dyDescent="0.2">
      <c r="A14" s="15">
        <v>2009</v>
      </c>
      <c r="B14" s="16">
        <v>41715</v>
      </c>
      <c r="C14" s="101">
        <v>26572547129</v>
      </c>
      <c r="D14" s="17">
        <v>430000</v>
      </c>
      <c r="E14" s="101">
        <v>347313240</v>
      </c>
      <c r="F14" s="17">
        <v>4300</v>
      </c>
    </row>
    <row r="15" spans="1:6" ht="13.9" customHeight="1" x14ac:dyDescent="0.2">
      <c r="A15" s="15">
        <v>2010</v>
      </c>
      <c r="B15" s="16">
        <v>46157</v>
      </c>
      <c r="C15" s="101">
        <v>31923665218</v>
      </c>
      <c r="D15" s="17">
        <v>441090</v>
      </c>
      <c r="E15" s="101">
        <v>421211505</v>
      </c>
      <c r="F15" s="17">
        <v>4417</v>
      </c>
    </row>
    <row r="16" spans="1:6" ht="13.9" customHeight="1" x14ac:dyDescent="0.2">
      <c r="A16" s="15">
        <v>2011</v>
      </c>
      <c r="B16" s="16">
        <v>42200</v>
      </c>
      <c r="C16" s="101">
        <v>29698596695</v>
      </c>
      <c r="D16" s="17">
        <v>450000</v>
      </c>
      <c r="E16" s="101">
        <v>393370182</v>
      </c>
      <c r="F16" s="17">
        <v>4500</v>
      </c>
    </row>
    <row r="17" spans="1:6" ht="13.9" customHeight="1" x14ac:dyDescent="0.2">
      <c r="A17" s="15">
        <v>2012</v>
      </c>
      <c r="B17" s="16">
        <v>44801</v>
      </c>
      <c r="C17" s="101">
        <v>34287446718</v>
      </c>
      <c r="D17" s="17">
        <v>463220</v>
      </c>
      <c r="E17" s="101">
        <v>458024920</v>
      </c>
      <c r="F17" s="17">
        <v>4650</v>
      </c>
    </row>
    <row r="18" spans="1:6" ht="13.9" customHeight="1" x14ac:dyDescent="0.2">
      <c r="A18" s="15">
        <v>2013</v>
      </c>
      <c r="B18" s="16">
        <v>51316</v>
      </c>
      <c r="C18" s="101">
        <v>39269927098</v>
      </c>
      <c r="D18" s="17">
        <v>480000</v>
      </c>
      <c r="E18" s="101">
        <v>525861172</v>
      </c>
      <c r="F18" s="17">
        <v>4800</v>
      </c>
    </row>
    <row r="19" spans="1:6" ht="13.9" customHeight="1" x14ac:dyDescent="0.2">
      <c r="A19" s="15">
        <v>2014</v>
      </c>
      <c r="B19" s="16">
        <v>50240</v>
      </c>
      <c r="C19" s="101">
        <v>42934290636</v>
      </c>
      <c r="D19" s="17">
        <v>500000</v>
      </c>
      <c r="E19" s="101">
        <v>579296150</v>
      </c>
      <c r="F19" s="17">
        <v>5000</v>
      </c>
    </row>
    <row r="20" spans="1:6" ht="13.9" customHeight="1" x14ac:dyDescent="0.2">
      <c r="A20" s="15">
        <v>2015</v>
      </c>
      <c r="B20" s="16">
        <v>52263</v>
      </c>
      <c r="C20" s="101">
        <v>47586437043</v>
      </c>
      <c r="D20" s="17">
        <v>542524.4</v>
      </c>
      <c r="E20" s="101">
        <v>639200988.27999997</v>
      </c>
      <c r="F20" s="17">
        <v>7695</v>
      </c>
    </row>
    <row r="21" spans="1:6" ht="13.9" customHeight="1" x14ac:dyDescent="0.2">
      <c r="A21" s="201">
        <v>2016</v>
      </c>
      <c r="B21" s="202">
        <v>52615</v>
      </c>
      <c r="C21" s="206">
        <v>50468732269</v>
      </c>
      <c r="D21" s="203">
        <v>570000</v>
      </c>
      <c r="E21" s="206">
        <v>688488176.47000003</v>
      </c>
      <c r="F21" s="203">
        <v>8122.5</v>
      </c>
    </row>
    <row r="22" spans="1:6" s="204" customFormat="1" ht="13.9" customHeight="1" x14ac:dyDescent="0.2">
      <c r="A22" s="207">
        <v>2017</v>
      </c>
      <c r="B22" s="210">
        <v>55448</v>
      </c>
      <c r="C22" s="208">
        <v>55037085725</v>
      </c>
      <c r="D22" s="209">
        <v>620000</v>
      </c>
      <c r="E22" s="208">
        <v>755099179.13999999</v>
      </c>
      <c r="F22" s="209">
        <v>8821.74</v>
      </c>
    </row>
    <row r="24" spans="1:6" ht="14.45" customHeight="1" x14ac:dyDescent="0.25">
      <c r="A24" s="255" t="s">
        <v>46</v>
      </c>
      <c r="B24" s="256"/>
      <c r="C24" s="256"/>
      <c r="D24" s="256"/>
      <c r="E24" s="256"/>
      <c r="F24" s="257"/>
    </row>
    <row r="25" spans="1:6" ht="15" x14ac:dyDescent="0.25">
      <c r="A25" s="102"/>
      <c r="B25" s="94"/>
      <c r="C25" s="253" t="s">
        <v>18</v>
      </c>
      <c r="D25" s="254"/>
      <c r="E25" s="253" t="s">
        <v>19</v>
      </c>
      <c r="F25" s="254"/>
    </row>
    <row r="26" spans="1:6" ht="15" customHeight="1" x14ac:dyDescent="0.25">
      <c r="A26" s="95" t="s">
        <v>32</v>
      </c>
      <c r="B26" s="96" t="s">
        <v>10</v>
      </c>
      <c r="C26" s="97" t="s">
        <v>45</v>
      </c>
      <c r="D26" s="98" t="s">
        <v>3</v>
      </c>
      <c r="E26" s="97" t="s">
        <v>45</v>
      </c>
      <c r="F26" s="98" t="s">
        <v>3</v>
      </c>
    </row>
    <row r="27" spans="1:6" hidden="1" x14ac:dyDescent="0.2">
      <c r="A27" s="15">
        <v>2005</v>
      </c>
      <c r="B27" s="16">
        <v>11367</v>
      </c>
      <c r="C27" s="99">
        <v>41169470729</v>
      </c>
      <c r="D27" s="100">
        <v>630000</v>
      </c>
      <c r="E27" s="99">
        <v>1069010675.9</v>
      </c>
      <c r="F27" s="100">
        <v>16537.5</v>
      </c>
    </row>
    <row r="28" spans="1:6" x14ac:dyDescent="0.2">
      <c r="A28" s="15">
        <v>2006</v>
      </c>
      <c r="B28" s="16">
        <v>9794</v>
      </c>
      <c r="C28" s="101">
        <v>51248095393</v>
      </c>
      <c r="D28" s="17">
        <v>730000</v>
      </c>
      <c r="E28" s="101">
        <v>1334893933.8</v>
      </c>
      <c r="F28" s="17">
        <v>19162.5</v>
      </c>
    </row>
    <row r="29" spans="1:6" x14ac:dyDescent="0.2">
      <c r="A29" s="15">
        <v>2007</v>
      </c>
      <c r="B29" s="16">
        <v>8546</v>
      </c>
      <c r="C29" s="101">
        <v>68917955839</v>
      </c>
      <c r="D29" s="17">
        <v>900000</v>
      </c>
      <c r="E29" s="101">
        <v>1796949259.5999999</v>
      </c>
      <c r="F29" s="17">
        <v>23625</v>
      </c>
    </row>
    <row r="30" spans="1:6" x14ac:dyDescent="0.2">
      <c r="A30" s="15">
        <v>2008</v>
      </c>
      <c r="B30" s="16">
        <v>6068</v>
      </c>
      <c r="C30" s="101">
        <v>30779729103</v>
      </c>
      <c r="D30" s="17">
        <v>870500</v>
      </c>
      <c r="E30" s="101">
        <v>802535226.51999998</v>
      </c>
      <c r="F30" s="17">
        <v>22942.6</v>
      </c>
    </row>
    <row r="31" spans="1:6" x14ac:dyDescent="0.2">
      <c r="A31" s="15">
        <v>2009</v>
      </c>
      <c r="B31" s="16">
        <v>3581</v>
      </c>
      <c r="C31" s="101">
        <v>10642909695</v>
      </c>
      <c r="D31" s="17">
        <v>750000</v>
      </c>
      <c r="E31" s="101">
        <v>269268955</v>
      </c>
      <c r="F31" s="17">
        <v>19687.5</v>
      </c>
    </row>
    <row r="32" spans="1:6" x14ac:dyDescent="0.2">
      <c r="A32" s="15">
        <v>2010</v>
      </c>
      <c r="B32" s="16">
        <v>4469</v>
      </c>
      <c r="C32" s="101">
        <v>18869393276</v>
      </c>
      <c r="D32" s="17">
        <v>800000</v>
      </c>
      <c r="E32" s="101">
        <v>488755142.68000001</v>
      </c>
      <c r="F32" s="17">
        <v>21000</v>
      </c>
    </row>
    <row r="33" spans="1:6" x14ac:dyDescent="0.2">
      <c r="A33" s="15">
        <v>2011</v>
      </c>
      <c r="B33" s="16">
        <v>4900</v>
      </c>
      <c r="C33" s="101">
        <v>28996264500</v>
      </c>
      <c r="D33" s="17">
        <v>830000</v>
      </c>
      <c r="E33" s="101">
        <v>740382870.57000005</v>
      </c>
      <c r="F33" s="17">
        <v>21787.5</v>
      </c>
    </row>
    <row r="34" spans="1:6" x14ac:dyDescent="0.2">
      <c r="A34" s="15">
        <v>2012</v>
      </c>
      <c r="B34" s="16">
        <v>6724</v>
      </c>
      <c r="C34" s="101">
        <v>39885438839</v>
      </c>
      <c r="D34" s="17">
        <v>941000</v>
      </c>
      <c r="E34" s="101">
        <v>1033625689.9</v>
      </c>
      <c r="F34" s="17">
        <v>24734.064999999999</v>
      </c>
    </row>
    <row r="35" spans="1:6" x14ac:dyDescent="0.2">
      <c r="A35" s="15">
        <v>2013</v>
      </c>
      <c r="B35" s="16">
        <v>7095</v>
      </c>
      <c r="C35" s="101">
        <v>43309465524</v>
      </c>
      <c r="D35" s="17">
        <v>999000</v>
      </c>
      <c r="E35" s="101">
        <v>1130256780.7</v>
      </c>
      <c r="F35" s="17">
        <v>26223.75</v>
      </c>
    </row>
    <row r="36" spans="1:6" x14ac:dyDescent="0.2">
      <c r="A36" s="15">
        <v>2014</v>
      </c>
      <c r="B36" s="16">
        <v>8139</v>
      </c>
      <c r="C36" s="101">
        <v>61141512862</v>
      </c>
      <c r="D36" s="17">
        <v>1075000</v>
      </c>
      <c r="E36" s="101">
        <v>1578430911.2</v>
      </c>
      <c r="F36" s="17">
        <v>28218.75</v>
      </c>
    </row>
    <row r="37" spans="1:6" x14ac:dyDescent="0.2">
      <c r="A37" s="15">
        <v>2015</v>
      </c>
      <c r="B37" s="16">
        <v>9824</v>
      </c>
      <c r="C37" s="101">
        <v>74701948952</v>
      </c>
      <c r="D37" s="17">
        <v>899858.67</v>
      </c>
      <c r="E37" s="101">
        <v>1948624532.3</v>
      </c>
      <c r="F37" s="17">
        <v>23470.78</v>
      </c>
    </row>
    <row r="38" spans="1:6" x14ac:dyDescent="0.2">
      <c r="A38" s="201">
        <v>2016</v>
      </c>
      <c r="B38" s="202">
        <v>7840</v>
      </c>
      <c r="C38" s="206">
        <v>53647830074</v>
      </c>
      <c r="D38" s="203">
        <v>1015062.52</v>
      </c>
      <c r="E38" s="206">
        <v>1402007132.0999999</v>
      </c>
      <c r="F38" s="203">
        <v>26616.09</v>
      </c>
    </row>
    <row r="39" spans="1:6" s="204" customFormat="1" x14ac:dyDescent="0.2">
      <c r="A39" s="207">
        <v>2017</v>
      </c>
      <c r="B39" s="210">
        <v>8479</v>
      </c>
      <c r="C39" s="208">
        <v>35307719935</v>
      </c>
      <c r="D39" s="209">
        <v>635000</v>
      </c>
      <c r="E39" s="208">
        <v>918236901.40999997</v>
      </c>
      <c r="F39" s="209">
        <v>16668.75</v>
      </c>
    </row>
    <row r="41" spans="1:6" ht="14.45" customHeight="1" x14ac:dyDescent="0.25">
      <c r="A41" s="255" t="s">
        <v>47</v>
      </c>
      <c r="B41" s="256"/>
      <c r="C41" s="256"/>
      <c r="D41" s="256"/>
      <c r="E41" s="256"/>
      <c r="F41" s="257"/>
    </row>
    <row r="42" spans="1:6" ht="15" x14ac:dyDescent="0.25">
      <c r="A42" s="102"/>
      <c r="B42" s="94"/>
      <c r="C42" s="253" t="s">
        <v>18</v>
      </c>
      <c r="D42" s="254"/>
      <c r="E42" s="253" t="s">
        <v>19</v>
      </c>
      <c r="F42" s="254"/>
    </row>
    <row r="43" spans="1:6" ht="15" x14ac:dyDescent="0.25">
      <c r="A43" s="95" t="s">
        <v>32</v>
      </c>
      <c r="B43" s="96" t="s">
        <v>10</v>
      </c>
      <c r="C43" s="97" t="s">
        <v>45</v>
      </c>
      <c r="D43" s="98" t="s">
        <v>3</v>
      </c>
      <c r="E43" s="97" t="s">
        <v>45</v>
      </c>
      <c r="F43" s="98" t="s">
        <v>3</v>
      </c>
    </row>
    <row r="44" spans="1:6" hidden="1" x14ac:dyDescent="0.2">
      <c r="A44" s="15">
        <v>2005</v>
      </c>
      <c r="B44" s="16">
        <v>89015</v>
      </c>
      <c r="C44" s="99">
        <v>84926051092</v>
      </c>
      <c r="D44" s="100">
        <v>450000</v>
      </c>
      <c r="E44" s="99">
        <v>1630176070</v>
      </c>
      <c r="F44" s="100">
        <v>4600</v>
      </c>
    </row>
    <row r="45" spans="1:6" x14ac:dyDescent="0.2">
      <c r="A45" s="15">
        <v>2006</v>
      </c>
      <c r="B45" s="16">
        <v>81844</v>
      </c>
      <c r="C45" s="101">
        <v>96633946746</v>
      </c>
      <c r="D45" s="17">
        <v>515000</v>
      </c>
      <c r="E45" s="101">
        <v>1927529532</v>
      </c>
      <c r="F45" s="17">
        <v>7339</v>
      </c>
    </row>
    <row r="46" spans="1:6" x14ac:dyDescent="0.2">
      <c r="A46" s="15">
        <v>2007</v>
      </c>
      <c r="B46" s="16">
        <v>73511</v>
      </c>
      <c r="C46" s="101">
        <v>116321183678</v>
      </c>
      <c r="D46" s="17">
        <v>545000</v>
      </c>
      <c r="E46" s="101">
        <v>2430839474</v>
      </c>
      <c r="F46" s="17">
        <v>7821</v>
      </c>
    </row>
    <row r="47" spans="1:6" x14ac:dyDescent="0.2">
      <c r="A47" s="15">
        <v>2008</v>
      </c>
      <c r="B47" s="16">
        <v>58629</v>
      </c>
      <c r="C47" s="101">
        <v>71457474130</v>
      </c>
      <c r="D47" s="17">
        <v>520000</v>
      </c>
      <c r="E47" s="101">
        <v>1347848046</v>
      </c>
      <c r="F47" s="17">
        <v>7410</v>
      </c>
    </row>
    <row r="48" spans="1:6" x14ac:dyDescent="0.2">
      <c r="A48" s="15">
        <v>2009</v>
      </c>
      <c r="B48" s="16">
        <v>45296</v>
      </c>
      <c r="C48" s="101">
        <v>37215671115</v>
      </c>
      <c r="D48" s="17">
        <v>445000</v>
      </c>
      <c r="E48" s="101">
        <v>616585248</v>
      </c>
      <c r="F48" s="17">
        <v>4500</v>
      </c>
    </row>
    <row r="49" spans="1:6" x14ac:dyDescent="0.2">
      <c r="A49" s="15">
        <v>2010</v>
      </c>
      <c r="B49" s="16">
        <v>50626</v>
      </c>
      <c r="C49" s="101">
        <v>50793108494</v>
      </c>
      <c r="D49" s="17">
        <v>456300</v>
      </c>
      <c r="E49" s="101">
        <v>909967361</v>
      </c>
      <c r="F49" s="17">
        <v>4650</v>
      </c>
    </row>
    <row r="50" spans="1:6" x14ac:dyDescent="0.2">
      <c r="A50" s="15">
        <v>2011</v>
      </c>
      <c r="B50" s="16">
        <v>47100</v>
      </c>
      <c r="C50" s="101">
        <v>58694986758</v>
      </c>
      <c r="D50" s="17">
        <v>465426</v>
      </c>
      <c r="E50" s="101">
        <v>1133754842</v>
      </c>
      <c r="F50" s="17">
        <v>4750</v>
      </c>
    </row>
    <row r="51" spans="1:6" x14ac:dyDescent="0.2">
      <c r="A51" s="15">
        <v>2012</v>
      </c>
      <c r="B51" s="16">
        <v>51525</v>
      </c>
      <c r="C51" s="101">
        <v>74172885557</v>
      </c>
      <c r="D51" s="17">
        <v>491250</v>
      </c>
      <c r="E51" s="101">
        <v>1491650610</v>
      </c>
      <c r="F51" s="17">
        <v>5000</v>
      </c>
    </row>
    <row r="52" spans="1:6" x14ac:dyDescent="0.2">
      <c r="A52" s="15">
        <v>2013</v>
      </c>
      <c r="B52" s="16">
        <v>58411</v>
      </c>
      <c r="C52" s="101">
        <v>82579392622</v>
      </c>
      <c r="D52" s="17">
        <v>507250</v>
      </c>
      <c r="E52" s="101">
        <v>1656117953</v>
      </c>
      <c r="F52" s="17">
        <v>7253</v>
      </c>
    </row>
    <row r="53" spans="1:6" x14ac:dyDescent="0.2">
      <c r="A53" s="15">
        <v>2014</v>
      </c>
      <c r="B53" s="16">
        <v>58379</v>
      </c>
      <c r="C53" s="101">
        <v>104075837498</v>
      </c>
      <c r="D53" s="17">
        <v>535000</v>
      </c>
      <c r="E53" s="101">
        <v>2157727546</v>
      </c>
      <c r="F53" s="17">
        <v>7690</v>
      </c>
    </row>
    <row r="54" spans="1:6" x14ac:dyDescent="0.2">
      <c r="A54" s="15">
        <v>2015</v>
      </c>
      <c r="B54" s="16">
        <v>62087</v>
      </c>
      <c r="C54" s="101">
        <v>122288385995</v>
      </c>
      <c r="D54" s="17">
        <v>560000</v>
      </c>
      <c r="E54" s="101">
        <v>2587825520.5799999</v>
      </c>
      <c r="F54" s="17">
        <v>8037</v>
      </c>
    </row>
    <row r="55" spans="1:6" x14ac:dyDescent="0.2">
      <c r="A55" s="201">
        <v>2016</v>
      </c>
      <c r="B55" s="202">
        <v>60455</v>
      </c>
      <c r="C55" s="206">
        <v>104116562342.64</v>
      </c>
      <c r="D55" s="203">
        <v>595000</v>
      </c>
      <c r="E55" s="206">
        <v>2090495308.54</v>
      </c>
      <c r="F55" s="203">
        <v>8550</v>
      </c>
    </row>
    <row r="56" spans="1:6" s="204" customFormat="1" x14ac:dyDescent="0.2">
      <c r="A56" s="207">
        <v>2017</v>
      </c>
      <c r="B56" s="210">
        <v>63927</v>
      </c>
      <c r="C56" s="208">
        <v>90344805660</v>
      </c>
      <c r="D56" s="209">
        <v>620000</v>
      </c>
      <c r="E56" s="208">
        <v>1673336080.55</v>
      </c>
      <c r="F56" s="209">
        <v>8906.25</v>
      </c>
    </row>
    <row r="57" spans="1:6" x14ac:dyDescent="0.2">
      <c r="A57" s="215"/>
      <c r="C57" s="103"/>
      <c r="E57" s="103"/>
    </row>
    <row r="58" spans="1:6" x14ac:dyDescent="0.2">
      <c r="C58" s="103"/>
      <c r="E58" s="103"/>
    </row>
  </sheetData>
  <mergeCells count="13">
    <mergeCell ref="A5:F5"/>
    <mergeCell ref="A4:F4"/>
    <mergeCell ref="A3:F3"/>
    <mergeCell ref="A1:F1"/>
    <mergeCell ref="C25:D25"/>
    <mergeCell ref="E25:F25"/>
    <mergeCell ref="C42:D42"/>
    <mergeCell ref="E42:F42"/>
    <mergeCell ref="A7:F7"/>
    <mergeCell ref="A24:F24"/>
    <mergeCell ref="A41:F41"/>
    <mergeCell ref="C8:D8"/>
    <mergeCell ref="E8:F8"/>
  </mergeCells>
  <pageMargins left="0.7" right="0.7" top="0.75" bottom="0.75" header="0.3" footer="0.3"/>
  <pageSetup scale="92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2990D5-DDBA-4618-A8C7-CF5B7884A64C}"/>
</file>

<file path=customXml/itemProps2.xml><?xml version="1.0" encoding="utf-8"?>
<ds:datastoreItem xmlns:ds="http://schemas.openxmlformats.org/officeDocument/2006/customXml" ds:itemID="{5CA7E923-479B-4E9F-AB6F-5CF07314ED8F}"/>
</file>

<file path=customXml/itemProps3.xml><?xml version="1.0" encoding="utf-8"?>
<ds:datastoreItem xmlns:ds="http://schemas.openxmlformats.org/officeDocument/2006/customXml" ds:itemID="{8F1924F8-2B94-4818-9429-BD15D1A72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 Historical</vt:lpstr>
      <vt:lpstr>'1. by Transaction Type'!Print_Area</vt:lpstr>
      <vt:lpstr>'3. Sale Price x Prop Type'!Print_Area</vt:lpstr>
      <vt:lpstr>'5. Sale Price x Prop (Entities)'!Print_Area</vt:lpstr>
      <vt:lpstr>'6. Boro x Prop Type (Entities)'!Print_Area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daboss</cp:lastModifiedBy>
  <cp:lastPrinted>2018-08-30T15:01:55Z</cp:lastPrinted>
  <dcterms:created xsi:type="dcterms:W3CDTF">2015-04-14T19:02:55Z</dcterms:created>
  <dcterms:modified xsi:type="dcterms:W3CDTF">2018-08-30T15:02:10Z</dcterms:modified>
</cp:coreProperties>
</file>