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MRT FILES\MRT Report 2021\"/>
    </mc:Choice>
  </mc:AlternateContent>
  <xr:revisionPtr revIDLastSave="0" documentId="13_ncr:1_{53CB253D-03C8-462F-B954-BEF207A9DB46}" xr6:coauthVersionLast="47" xr6:coauthVersionMax="47" xr10:uidLastSave="{00000000-0000-0000-0000-000000000000}"/>
  <bookViews>
    <workbookView xWindow="23880" yWindow="-120" windowWidth="24240" windowHeight="13140" tabRatio="887" xr2:uid="{00000000-000D-0000-FFFF-FFFF00000000}"/>
  </bookViews>
  <sheets>
    <sheet name="1. Revenue Source" sheetId="4" r:id="rId1"/>
    <sheet name="2. Transactions" sheetId="3" r:id="rId2"/>
    <sheet name="3. by Mortgage Amount" sheetId="1" r:id="rId3"/>
    <sheet name="4. by Boro" sheetId="2" r:id="rId4"/>
    <sheet name="5. Mortgage Amt-Entities" sheetId="5" r:id="rId5"/>
    <sheet name="6. Boro -Entities" sheetId="6" r:id="rId6"/>
    <sheet name="7. Commercial" sheetId="10" r:id="rId7"/>
    <sheet name="8. Top Mortgages" sheetId="9" r:id="rId8"/>
    <sheet name="9. Historical" sheetId="12" r:id="rId9"/>
  </sheets>
  <definedNames>
    <definedName name="_AMO_UniqueIdentifier" hidden="1">"'04537995-589b-46e7-a589-11556e2a4eb0'"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3" i="10" l="1"/>
  <c r="B58" i="10"/>
  <c r="C18" i="2"/>
  <c r="C66" i="1" l="1"/>
  <c r="B66" i="1"/>
  <c r="B63" i="10" l="1"/>
  <c r="E66" i="1" l="1"/>
  <c r="E49" i="2"/>
  <c r="C49" i="2"/>
  <c r="B49" i="2"/>
  <c r="E47" i="12" l="1"/>
  <c r="C47" i="12"/>
  <c r="B47" i="12"/>
  <c r="E46" i="12"/>
  <c r="C46" i="12"/>
  <c r="B46" i="12"/>
  <c r="E45" i="12"/>
  <c r="C45" i="12"/>
  <c r="B45" i="12"/>
  <c r="E44" i="12"/>
  <c r="C44" i="12"/>
  <c r="B44" i="12"/>
  <c r="H46" i="10"/>
  <c r="D46" i="10"/>
  <c r="B46" i="10"/>
  <c r="B48" i="5"/>
  <c r="F63" i="10" l="1"/>
  <c r="F65" i="10" l="1"/>
  <c r="I19" i="6"/>
  <c r="I27" i="6"/>
  <c r="I34" i="6"/>
  <c r="I33" i="6"/>
  <c r="I32" i="6"/>
  <c r="I31" i="6"/>
  <c r="E19" i="6"/>
  <c r="E27" i="6"/>
  <c r="E34" i="6"/>
  <c r="E33" i="6"/>
  <c r="E32" i="6"/>
  <c r="E31" i="6"/>
  <c r="B19" i="6"/>
  <c r="B27" i="6"/>
  <c r="B34" i="6"/>
  <c r="B33" i="6"/>
  <c r="B32" i="6"/>
  <c r="B31" i="6"/>
  <c r="B41" i="5"/>
  <c r="I49" i="5"/>
  <c r="I48" i="5"/>
  <c r="I47" i="5"/>
  <c r="I46" i="5"/>
  <c r="I45" i="5"/>
  <c r="I44" i="5"/>
  <c r="I43" i="5"/>
  <c r="I42" i="5"/>
  <c r="I41" i="5"/>
  <c r="E49" i="5"/>
  <c r="E48" i="5"/>
  <c r="E47" i="5"/>
  <c r="E46" i="5"/>
  <c r="E45" i="5"/>
  <c r="E44" i="5"/>
  <c r="E43" i="5"/>
  <c r="E42" i="5"/>
  <c r="E41" i="5"/>
  <c r="B42" i="5"/>
  <c r="B43" i="5"/>
  <c r="B44" i="5"/>
  <c r="B45" i="5"/>
  <c r="B46" i="5"/>
  <c r="B47" i="5"/>
  <c r="B49" i="5"/>
  <c r="E18" i="2"/>
  <c r="E27" i="2"/>
  <c r="E38" i="2"/>
  <c r="C27" i="2"/>
  <c r="C38" i="2"/>
  <c r="B18" i="2"/>
  <c r="B27" i="2"/>
  <c r="B38" i="2"/>
  <c r="E22" i="1"/>
  <c r="E35" i="1"/>
  <c r="E51" i="1"/>
  <c r="C22" i="1"/>
  <c r="C35" i="1"/>
  <c r="C51" i="1"/>
  <c r="B22" i="1"/>
  <c r="B35" i="1"/>
  <c r="B51" i="1"/>
  <c r="E16" i="3"/>
  <c r="B16" i="3"/>
  <c r="C22" i="4"/>
  <c r="C23" i="4"/>
  <c r="C19" i="4"/>
  <c r="C14" i="4"/>
  <c r="H27" i="10"/>
  <c r="H65" i="10" s="1"/>
  <c r="D27" i="10"/>
  <c r="D65" i="10" s="1"/>
  <c r="B27" i="10"/>
  <c r="B65" i="10" s="1"/>
  <c r="I37" i="5"/>
  <c r="B37" i="5"/>
  <c r="I24" i="5"/>
  <c r="E24" i="5"/>
  <c r="B24" i="5"/>
  <c r="C16" i="3"/>
  <c r="J65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F62" i="10"/>
  <c r="F61" i="10"/>
  <c r="F60" i="10"/>
  <c r="F59" i="10"/>
  <c r="F58" i="10"/>
  <c r="F57" i="10"/>
  <c r="F56" i="10"/>
  <c r="F55" i="10"/>
  <c r="F54" i="10"/>
  <c r="F53" i="10"/>
  <c r="F52" i="10"/>
  <c r="B62" i="10"/>
  <c r="B61" i="10"/>
  <c r="B60" i="10"/>
  <c r="B59" i="10"/>
  <c r="B57" i="10"/>
  <c r="B56" i="10"/>
  <c r="B55" i="10"/>
  <c r="B54" i="10"/>
  <c r="B53" i="10"/>
  <c r="B52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D63" i="10"/>
  <c r="D62" i="10"/>
  <c r="D61" i="10"/>
  <c r="D60" i="10"/>
  <c r="D59" i="10"/>
  <c r="D58" i="10"/>
  <c r="D57" i="10"/>
  <c r="D56" i="10"/>
  <c r="D55" i="10"/>
  <c r="D54" i="10"/>
  <c r="D52" i="10"/>
  <c r="E37" i="5"/>
  <c r="A1" i="1"/>
  <c r="I35" i="6" l="1"/>
  <c r="B35" i="6"/>
  <c r="E35" i="6"/>
  <c r="I50" i="5"/>
  <c r="B50" i="5"/>
  <c r="E50" i="5"/>
  <c r="C24" i="4"/>
  <c r="D18" i="4" l="1"/>
  <c r="D17" i="4"/>
  <c r="D19" i="4"/>
  <c r="D12" i="4"/>
  <c r="D23" i="4"/>
  <c r="D13" i="4"/>
  <c r="D24" i="4"/>
  <c r="D22" i="4"/>
  <c r="D14" i="4"/>
</calcChain>
</file>

<file path=xl/sharedStrings.xml><?xml version="1.0" encoding="utf-8"?>
<sst xmlns="http://schemas.openxmlformats.org/spreadsheetml/2006/main" count="545" uniqueCount="143">
  <si>
    <t>Manhattan</t>
  </si>
  <si>
    <t>Bronx</t>
  </si>
  <si>
    <t>Brooklyn</t>
  </si>
  <si>
    <t>Queens</t>
  </si>
  <si>
    <t>Commercial</t>
  </si>
  <si>
    <t>Residential</t>
  </si>
  <si>
    <t>TOTAL</t>
  </si>
  <si>
    <t>Borough</t>
  </si>
  <si>
    <t>All Residential</t>
  </si>
  <si>
    <t>Condos</t>
  </si>
  <si>
    <t>1-3 Family</t>
  </si>
  <si>
    <t>All Property Types</t>
  </si>
  <si>
    <t>Property Type</t>
  </si>
  <si>
    <t>Year</t>
  </si>
  <si>
    <t>MRT Liability</t>
  </si>
  <si>
    <t>Median</t>
  </si>
  <si>
    <t xml:space="preserve">Number </t>
  </si>
  <si>
    <t xml:space="preserve">Median </t>
  </si>
  <si>
    <t>Transactions</t>
  </si>
  <si>
    <t>$50K or Less</t>
  </si>
  <si>
    <t>$50K-$100K</t>
  </si>
  <si>
    <t>$100K-$250K</t>
  </si>
  <si>
    <t>$500K-$1M</t>
  </si>
  <si>
    <t>$1M-$5M</t>
  </si>
  <si>
    <t>$5M-$15M</t>
  </si>
  <si>
    <t>$15M-$20M</t>
  </si>
  <si>
    <t>$250K-$500K</t>
  </si>
  <si>
    <r>
      <t>Percent of All Mortgages</t>
    </r>
    <r>
      <rPr>
        <b/>
        <vertAlign val="superscript"/>
        <sz val="10"/>
        <rFont val="Arial"/>
        <family val="2"/>
      </rPr>
      <t>2</t>
    </r>
  </si>
  <si>
    <t>Total</t>
  </si>
  <si>
    <t>($ millions)</t>
  </si>
  <si>
    <t xml:space="preserve">1. Dedicated to New York City Transit Authority and certain paratransit and franchised bus operators. </t>
  </si>
  <si>
    <r>
      <t>Percent of All Transactions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</t>
    </r>
  </si>
  <si>
    <t>Taxable Mortgage Amount</t>
  </si>
  <si>
    <t>NYC General Fund</t>
  </si>
  <si>
    <t>Dedicated to MTA/SONYMA</t>
  </si>
  <si>
    <t>Percent of Total</t>
  </si>
  <si>
    <t>Mortgage Recording Tax</t>
  </si>
  <si>
    <t>Liability</t>
  </si>
  <si>
    <t>State-levied Taxes</t>
  </si>
  <si>
    <t>City-levied Taxes</t>
  </si>
  <si>
    <t xml:space="preserve">Total </t>
  </si>
  <si>
    <t>%</t>
  </si>
  <si>
    <t>Revenue Source and Destination</t>
  </si>
  <si>
    <t>Subtotal</t>
  </si>
  <si>
    <r>
      <t>Dedicated to NYC Transit Authority</t>
    </r>
    <r>
      <rPr>
        <vertAlign val="superscript"/>
        <sz val="10"/>
        <rFont val="Arial"/>
        <family val="2"/>
      </rPr>
      <t>1</t>
    </r>
  </si>
  <si>
    <r>
      <t>Dedicated to MTA/SONYMA/NYC Transit Authority</t>
    </r>
    <r>
      <rPr>
        <vertAlign val="superscript"/>
        <sz val="10"/>
        <rFont val="Arial"/>
        <family val="2"/>
      </rPr>
      <t>1</t>
    </r>
  </si>
  <si>
    <t>Staten Island</t>
  </si>
  <si>
    <t>Taxable Mortgage</t>
  </si>
  <si>
    <t>Broadway</t>
  </si>
  <si>
    <t>Office Building</t>
  </si>
  <si>
    <t>Street</t>
  </si>
  <si>
    <t>Condo</t>
  </si>
  <si>
    <t>Mixed-use 1-3 Family Homes</t>
  </si>
  <si>
    <t>Commercial Coops</t>
  </si>
  <si>
    <t>Commercial Condo</t>
  </si>
  <si>
    <t>4-10 Family Rentals</t>
  </si>
  <si>
    <t>Rentals</t>
  </si>
  <si>
    <t>Office Buildings</t>
  </si>
  <si>
    <t>Store Buildings</t>
  </si>
  <si>
    <t>Industrial building</t>
  </si>
  <si>
    <t>Culture/Health/Hotel/Recreation</t>
  </si>
  <si>
    <t>Vacant Land</t>
  </si>
  <si>
    <t>Other commercial</t>
  </si>
  <si>
    <t>Year-Over-Year Change</t>
  </si>
  <si>
    <t>Parking/Garages/Gas Station</t>
  </si>
  <si>
    <t>Note: Totals may not add due to rounding.</t>
  </si>
  <si>
    <t>MORTGAGE RECORDING TAX</t>
  </si>
  <si>
    <t>Table 1</t>
  </si>
  <si>
    <t>DISTRIBUTION OF LIABILITY BY REVENUE SOURCE</t>
  </si>
  <si>
    <t>($ MILLIONS)</t>
  </si>
  <si>
    <t>Table 2</t>
  </si>
  <si>
    <t>DISTRIBUTION BY TRANSACTION TYPE</t>
  </si>
  <si>
    <t>Table 3</t>
  </si>
  <si>
    <t>DISTRIBUTION BY TAXABLE MORTGAGE AMOUNT AND PROPERTY TYPE</t>
  </si>
  <si>
    <t>Table 4</t>
  </si>
  <si>
    <t>DISTRIBUTION BY BOROUGH AND PROPERTY TYPE</t>
  </si>
  <si>
    <t>Table 5</t>
  </si>
  <si>
    <t>MORTGAGE RECORDING TAX ON RESIDENTIAL MORTGAGES</t>
  </si>
  <si>
    <t>(Excluding Staten Island)</t>
  </si>
  <si>
    <t>Table 6</t>
  </si>
  <si>
    <t>Table 7</t>
  </si>
  <si>
    <t>YEAR-OVER-YEAR COMPARISON</t>
  </si>
  <si>
    <t>DISTRIBUTION BY PROPERTY TYPE</t>
  </si>
  <si>
    <t>Table 8</t>
  </si>
  <si>
    <t>TOP RESIDENTIAL AND COMMERCIAL TRANSACTIONS</t>
  </si>
  <si>
    <t>BY TAXABLE MORTGAGE AMOUNT</t>
  </si>
  <si>
    <t>Table 9</t>
  </si>
  <si>
    <t>Park Avenue</t>
  </si>
  <si>
    <t>(Continued)</t>
  </si>
  <si>
    <t>Central Park South</t>
  </si>
  <si>
    <t>East 71st Street</t>
  </si>
  <si>
    <t>More than $20M</t>
  </si>
  <si>
    <t>Charles Street</t>
  </si>
  <si>
    <t>East 69th Street</t>
  </si>
  <si>
    <t xml:space="preserve">MORTGAGE RECORDING TAX </t>
  </si>
  <si>
    <r>
      <t>Total</t>
    </r>
    <r>
      <rPr>
        <sz val="10"/>
        <rFont val="Arial"/>
        <family val="2"/>
      </rPr>
      <t xml:space="preserve">                           ($ millions)</t>
    </r>
  </si>
  <si>
    <r>
      <t xml:space="preserve">Total                 </t>
    </r>
    <r>
      <rPr>
        <sz val="10"/>
        <rFont val="Arial"/>
        <family val="2"/>
      </rPr>
      <t>($ millions)</t>
    </r>
  </si>
  <si>
    <t>Percent Change</t>
  </si>
  <si>
    <t>EXECUTED BY ENTITIES¹</t>
  </si>
  <si>
    <t>MORTGAGE RECORDING TAX ON COMMERCIAL MORTGAGES</t>
  </si>
  <si>
    <r>
      <t>1.</t>
    </r>
    <r>
      <rPr>
        <sz val="7"/>
        <rFont val="Times New Roman"/>
        <family val="1"/>
      </rPr>
      <t xml:space="preserve"> </t>
    </r>
    <r>
      <rPr>
        <sz val="9"/>
        <rFont val="Arial"/>
        <family val="2"/>
      </rPr>
      <t xml:space="preserve">Most residential mortgages involve individuals but a significant number involve legal entities. This table includes only transactions where the mortgagor (borrower) was identified as an entity, such as a trust, limited liability company, limited liability partnership or corporation.   </t>
    </r>
  </si>
  <si>
    <r>
      <t>2.</t>
    </r>
    <r>
      <rPr>
        <sz val="7"/>
        <rFont val="Times New Roman"/>
        <family val="1"/>
      </rPr>
      <t> </t>
    </r>
    <r>
      <rPr>
        <sz val="9"/>
        <rFont val="Arial"/>
        <family val="2"/>
      </rPr>
      <t xml:space="preserve">Percent of all transactions and all mortgages are calculated based on all transactions and their related taxable mortgage amounts, excluding Staten Island transactions. </t>
    </r>
  </si>
  <si>
    <t>West 57th Street</t>
  </si>
  <si>
    <t>Large Rentals</t>
  </si>
  <si>
    <t>MRT              Liability</t>
  </si>
  <si>
    <t>CALENDAR YEAR 2021</t>
  </si>
  <si>
    <t>East 82nd Street</t>
  </si>
  <si>
    <t>Hudson Street</t>
  </si>
  <si>
    <t>Central Park S</t>
  </si>
  <si>
    <t>Columbus Circle</t>
  </si>
  <si>
    <t>Vanderbilt Avenue</t>
  </si>
  <si>
    <t>Avenue Of The Americas</t>
  </si>
  <si>
    <t>West 52nd Street</t>
  </si>
  <si>
    <t>West 43rd Street</t>
  </si>
  <si>
    <t>Park Avenue South</t>
  </si>
  <si>
    <t>East 26th Street</t>
  </si>
  <si>
    <t>West 17th Street</t>
  </si>
  <si>
    <t>1. Transaction involved multiple properties</t>
  </si>
  <si>
    <r>
      <t>Lexington Avenue</t>
    </r>
    <r>
      <rPr>
        <vertAlign val="superscript"/>
        <sz val="10"/>
        <rFont val="Arial"/>
        <family val="2"/>
      </rPr>
      <t>1</t>
    </r>
  </si>
  <si>
    <r>
      <t>East 52nd Street</t>
    </r>
    <r>
      <rPr>
        <vertAlign val="superscript"/>
        <sz val="10"/>
        <rFont val="Arial"/>
        <family val="2"/>
      </rPr>
      <t>1</t>
    </r>
  </si>
  <si>
    <r>
      <t>34th Avenue</t>
    </r>
    <r>
      <rPr>
        <vertAlign val="superscript"/>
        <sz val="10"/>
        <rFont val="Arial"/>
        <family val="2"/>
      </rPr>
      <t>1</t>
    </r>
  </si>
  <si>
    <r>
      <t>Fulton Street</t>
    </r>
    <r>
      <rPr>
        <vertAlign val="superscript"/>
        <sz val="10"/>
        <rFont val="Arial"/>
        <family val="2"/>
      </rPr>
      <t>1</t>
    </r>
  </si>
  <si>
    <r>
      <t>Broadway</t>
    </r>
    <r>
      <rPr>
        <vertAlign val="superscript"/>
        <sz val="10"/>
        <rFont val="Arial"/>
        <family val="2"/>
      </rPr>
      <t>1</t>
    </r>
  </si>
  <si>
    <r>
      <t>Park Avenue</t>
    </r>
    <r>
      <rPr>
        <vertAlign val="superscript"/>
        <sz val="10"/>
        <rFont val="Arial"/>
        <family val="2"/>
      </rPr>
      <t>1</t>
    </r>
  </si>
  <si>
    <r>
      <t>West 17th Street</t>
    </r>
    <r>
      <rPr>
        <vertAlign val="superscript"/>
        <sz val="10"/>
        <rFont val="Arial"/>
        <family val="2"/>
      </rPr>
      <t>1</t>
    </r>
  </si>
  <si>
    <r>
      <t>West Street</t>
    </r>
    <r>
      <rPr>
        <vertAlign val="superscript"/>
        <sz val="10"/>
        <rFont val="Arial"/>
        <family val="2"/>
      </rPr>
      <t>1</t>
    </r>
  </si>
  <si>
    <r>
      <t>Avenue Of The Americas</t>
    </r>
    <r>
      <rPr>
        <vertAlign val="superscript"/>
        <sz val="10"/>
        <rFont val="Arial"/>
        <family val="2"/>
      </rPr>
      <t>1</t>
    </r>
  </si>
  <si>
    <r>
      <t>West 29th Street</t>
    </r>
    <r>
      <rPr>
        <vertAlign val="superscript"/>
        <sz val="10"/>
        <rFont val="Arial"/>
        <family val="2"/>
      </rPr>
      <t>1</t>
    </r>
  </si>
  <si>
    <r>
      <t>East 149 Street</t>
    </r>
    <r>
      <rPr>
        <vertAlign val="superscript"/>
        <sz val="10"/>
        <rFont val="Arial"/>
        <family val="2"/>
      </rPr>
      <t>1</t>
    </r>
  </si>
  <si>
    <r>
      <t>West 43rd Street</t>
    </r>
    <r>
      <rPr>
        <vertAlign val="superscript"/>
        <sz val="10"/>
        <rFont val="Arial"/>
        <family val="2"/>
      </rPr>
      <t>1</t>
    </r>
  </si>
  <si>
    <r>
      <t>East 58th Street</t>
    </r>
    <r>
      <rPr>
        <vertAlign val="superscript"/>
        <sz val="10"/>
        <rFont val="Arial"/>
        <family val="2"/>
      </rPr>
      <t>1</t>
    </r>
  </si>
  <si>
    <r>
      <t>Sullivan Street</t>
    </r>
    <r>
      <rPr>
        <vertAlign val="superscript"/>
        <sz val="10"/>
        <rFont val="Arial"/>
        <family val="2"/>
      </rPr>
      <t>1</t>
    </r>
  </si>
  <si>
    <r>
      <t>Park Place</t>
    </r>
    <r>
      <rPr>
        <vertAlign val="superscript"/>
        <sz val="10"/>
        <rFont val="Arial"/>
        <family val="2"/>
      </rPr>
      <t>1</t>
    </r>
  </si>
  <si>
    <r>
      <t>Central Park South</t>
    </r>
    <r>
      <rPr>
        <vertAlign val="superscript"/>
        <sz val="10"/>
        <rFont val="Arial"/>
        <family val="2"/>
      </rPr>
      <t>1</t>
    </r>
  </si>
  <si>
    <t>Self Storage-Warehouse</t>
  </si>
  <si>
    <t>1. From 2021 report, residential mortgages in Staten Island are classified by property types.</t>
  </si>
  <si>
    <r>
      <t>2021</t>
    </r>
    <r>
      <rPr>
        <b/>
        <vertAlign val="superscript"/>
        <sz val="10"/>
        <rFont val="Arial"/>
        <family val="2"/>
      </rPr>
      <t>1</t>
    </r>
  </si>
  <si>
    <t>1-3 Family Home</t>
  </si>
  <si>
    <r>
      <t>Residential</t>
    </r>
    <r>
      <rPr>
        <b/>
        <vertAlign val="superscript"/>
        <sz val="10"/>
        <rFont val="Arial"/>
        <family val="2"/>
      </rPr>
      <t>1</t>
    </r>
  </si>
  <si>
    <t>1. Starting this year, commercial mortgages in Staten Island are available by property type.</t>
  </si>
  <si>
    <t>1. Starting this year, residential mortgages in Staten Island are available by property type.</t>
  </si>
  <si>
    <r>
      <t>Central Park South</t>
    </r>
    <r>
      <rPr>
        <vertAlign val="superscript"/>
        <sz val="8"/>
        <rFont val="Arial"/>
        <family val="2"/>
      </rPr>
      <t>1</t>
    </r>
  </si>
  <si>
    <r>
      <t>1st Avenue</t>
    </r>
    <r>
      <rPr>
        <vertAlign val="superscript"/>
        <sz val="1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</si>
</sst>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##########0"/>
    <numFmt numFmtId="165" formatCode="#,###,##0"/>
    <numFmt numFmtId="166" formatCode="&quot;$&quot;#,##0"/>
    <numFmt numFmtId="167" formatCode="&quot;$&quot;#,##0.0,,"/>
    <numFmt numFmtId="168" formatCode="#,##0.0,,"/>
    <numFmt numFmtId="169" formatCode="_(* #,##0_);_(* \(#,##0\);_(* &quot;-&quot;??_);_(@_)"/>
    <numFmt numFmtId="170" formatCode="0.000%"/>
  </numFmts>
  <fonts count="26" x14ac:knownFonts="1">
    <font>
      <sz val="9.5"/>
      <color rgb="FF000000"/>
      <name val="Arial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sz val="10"/>
      <color theme="1"/>
      <name val="Arial"/>
      <family val="2"/>
    </font>
    <font>
      <sz val="9.5"/>
      <color rgb="FF000000"/>
      <name val="Arial"/>
      <family val="2"/>
    </font>
    <font>
      <sz val="10"/>
      <color theme="1"/>
      <name val="Arial"/>
      <family val="2"/>
    </font>
    <font>
      <sz val="9.5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.5"/>
      <name val="Arial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.5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sz val="7"/>
      <name val="Times New Roman"/>
      <family val="1"/>
    </font>
    <font>
      <b/>
      <sz val="11"/>
      <color rgb="FFEE0000"/>
      <name val="Arial"/>
      <family val="2"/>
    </font>
    <font>
      <sz val="11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304">
    <xf numFmtId="0" fontId="0" fillId="0" borderId="0" xfId="0" applyFont="1" applyFill="1" applyBorder="1" applyAlignment="1">
      <alignment horizontal="left"/>
    </xf>
    <xf numFmtId="167" fontId="8" fillId="0" borderId="11" xfId="5" applyNumberFormat="1" applyFont="1" applyBorder="1" applyProtection="1"/>
    <xf numFmtId="0" fontId="10" fillId="0" borderId="0" xfId="0" applyFont="1" applyFill="1" applyBorder="1" applyAlignment="1">
      <alignment horizontal="left"/>
    </xf>
    <xf numFmtId="167" fontId="8" fillId="0" borderId="11" xfId="5" applyNumberFormat="1" applyFont="1" applyBorder="1" applyAlignment="1" applyProtection="1"/>
    <xf numFmtId="168" fontId="8" fillId="0" borderId="11" xfId="5" applyNumberFormat="1" applyFont="1" applyBorder="1" applyAlignment="1" applyProtection="1"/>
    <xf numFmtId="167" fontId="9" fillId="0" borderId="2" xfId="5" applyNumberFormat="1" applyFont="1" applyBorder="1" applyAlignment="1" applyProtection="1"/>
    <xf numFmtId="167" fontId="8" fillId="0" borderId="0" xfId="5" applyNumberFormat="1" applyFont="1" applyBorder="1" applyProtection="1"/>
    <xf numFmtId="9" fontId="8" fillId="0" borderId="0" xfId="6" applyFont="1" applyFill="1" applyBorder="1" applyAlignment="1">
      <alignment horizontal="right"/>
    </xf>
    <xf numFmtId="9" fontId="9" fillId="0" borderId="0" xfId="6" applyFont="1" applyFill="1" applyBorder="1" applyAlignment="1">
      <alignment horizontal="right"/>
    </xf>
    <xf numFmtId="9" fontId="9" fillId="0" borderId="4" xfId="6" applyFont="1" applyFill="1" applyBorder="1" applyAlignment="1">
      <alignment horizontal="right"/>
    </xf>
    <xf numFmtId="9" fontId="8" fillId="0" borderId="0" xfId="6" applyFont="1" applyBorder="1" applyAlignment="1" applyProtection="1"/>
    <xf numFmtId="9" fontId="9" fillId="0" borderId="0" xfId="6" applyFont="1" applyBorder="1" applyAlignment="1" applyProtection="1"/>
    <xf numFmtId="9" fontId="9" fillId="0" borderId="3" xfId="6" applyFont="1" applyBorder="1" applyAlignment="1" applyProtection="1"/>
    <xf numFmtId="9" fontId="9" fillId="0" borderId="3" xfId="6" applyFont="1" applyFill="1" applyBorder="1" applyAlignment="1">
      <alignment horizontal="right"/>
    </xf>
    <xf numFmtId="164" fontId="9" fillId="0" borderId="11" xfId="0" applyNumberFormat="1" applyFont="1" applyFill="1" applyBorder="1" applyAlignment="1">
      <alignment horizontal="left" vertical="top"/>
    </xf>
    <xf numFmtId="164" fontId="9" fillId="0" borderId="13" xfId="0" applyNumberFormat="1" applyFont="1" applyFill="1" applyBorder="1" applyAlignment="1">
      <alignment horizontal="left"/>
    </xf>
    <xf numFmtId="167" fontId="8" fillId="0" borderId="0" xfId="5" applyNumberFormat="1" applyFont="1" applyBorder="1" applyAlignment="1" applyProtection="1"/>
    <xf numFmtId="0" fontId="9" fillId="0" borderId="2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0" fontId="14" fillId="0" borderId="0" xfId="0" applyFont="1"/>
    <xf numFmtId="0" fontId="14" fillId="0" borderId="0" xfId="0" applyFont="1" applyFill="1"/>
    <xf numFmtId="0" fontId="14" fillId="0" borderId="0" xfId="0" applyFont="1" applyAlignment="1">
      <alignment horizontal="left"/>
    </xf>
    <xf numFmtId="0" fontId="4" fillId="0" borderId="13" xfId="0" applyFont="1" applyBorder="1" applyAlignment="1">
      <alignment horizontal="left"/>
    </xf>
    <xf numFmtId="0" fontId="13" fillId="0" borderId="11" xfId="0" applyFont="1" applyBorder="1"/>
    <xf numFmtId="167" fontId="9" fillId="0" borderId="11" xfId="5" applyNumberFormat="1" applyFont="1" applyBorder="1" applyAlignment="1" applyProtection="1"/>
    <xf numFmtId="165" fontId="9" fillId="0" borderId="11" xfId="0" applyNumberFormat="1" applyFont="1" applyFill="1" applyBorder="1" applyAlignment="1">
      <alignment horizontal="right"/>
    </xf>
    <xf numFmtId="1" fontId="8" fillId="0" borderId="0" xfId="6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164" fontId="9" fillId="0" borderId="11" xfId="0" applyNumberFormat="1" applyFont="1" applyFill="1" applyBorder="1" applyAlignment="1">
      <alignment horizontal="left"/>
    </xf>
    <xf numFmtId="165" fontId="8" fillId="0" borderId="11" xfId="0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/>
    </xf>
    <xf numFmtId="9" fontId="9" fillId="0" borderId="2" xfId="6" applyFont="1" applyFill="1" applyBorder="1" applyAlignment="1">
      <alignment horizontal="right" wrapText="1"/>
    </xf>
    <xf numFmtId="9" fontId="9" fillId="0" borderId="8" xfId="6" applyFont="1" applyFill="1" applyBorder="1" applyAlignment="1"/>
    <xf numFmtId="168" fontId="8" fillId="0" borderId="0" xfId="5" applyNumberFormat="1" applyFont="1" applyFill="1" applyBorder="1" applyAlignment="1" applyProtection="1"/>
    <xf numFmtId="167" fontId="9" fillId="0" borderId="3" xfId="5" applyNumberFormat="1" applyFont="1" applyFill="1" applyBorder="1" applyAlignment="1" applyProtection="1"/>
    <xf numFmtId="167" fontId="8" fillId="0" borderId="11" xfId="5" applyNumberFormat="1" applyFont="1" applyFill="1" applyBorder="1" applyAlignment="1" applyProtection="1"/>
    <xf numFmtId="167" fontId="8" fillId="0" borderId="9" xfId="5" applyNumberFormat="1" applyFont="1" applyFill="1" applyBorder="1" applyProtection="1"/>
    <xf numFmtId="167" fontId="8" fillId="0" borderId="8" xfId="5" applyNumberFormat="1" applyFont="1" applyFill="1" applyBorder="1" applyProtection="1"/>
    <xf numFmtId="167" fontId="8" fillId="0" borderId="0" xfId="5" applyNumberFormat="1" applyFont="1" applyFill="1" applyBorder="1" applyProtection="1"/>
    <xf numFmtId="167" fontId="8" fillId="0" borderId="11" xfId="5" applyNumberFormat="1" applyFont="1" applyFill="1" applyBorder="1" applyProtection="1"/>
    <xf numFmtId="167" fontId="8" fillId="0" borderId="0" xfId="5" applyNumberFormat="1" applyFont="1" applyFill="1" applyBorder="1" applyAlignment="1" applyProtection="1"/>
    <xf numFmtId="168" fontId="9" fillId="0" borderId="0" xfId="5" applyNumberFormat="1" applyFont="1" applyFill="1" applyBorder="1" applyAlignment="1" applyProtection="1"/>
    <xf numFmtId="9" fontId="8" fillId="0" borderId="0" xfId="6" applyFont="1" applyFill="1" applyBorder="1" applyAlignment="1" applyProtection="1"/>
    <xf numFmtId="9" fontId="9" fillId="0" borderId="3" xfId="6" applyFont="1" applyFill="1" applyBorder="1" applyAlignment="1" applyProtection="1"/>
    <xf numFmtId="0" fontId="9" fillId="0" borderId="14" xfId="0" applyFont="1" applyFill="1" applyBorder="1" applyAlignment="1">
      <alignment horizontal="left"/>
    </xf>
    <xf numFmtId="165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left"/>
    </xf>
    <xf numFmtId="166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8" fillId="0" borderId="8" xfId="15" applyFont="1" applyFill="1" applyBorder="1"/>
    <xf numFmtId="0" fontId="9" fillId="0" borderId="2" xfId="15" applyFont="1" applyFill="1" applyBorder="1"/>
    <xf numFmtId="0" fontId="8" fillId="0" borderId="13" xfId="15" applyFont="1" applyFill="1" applyBorder="1"/>
    <xf numFmtId="0" fontId="9" fillId="0" borderId="5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169" fontId="8" fillId="0" borderId="1" xfId="13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170" fontId="8" fillId="0" borderId="0" xfId="6" applyNumberFormat="1" applyFont="1" applyFill="1" applyBorder="1" applyAlignment="1">
      <alignment horizontal="right"/>
    </xf>
    <xf numFmtId="9" fontId="9" fillId="0" borderId="0" xfId="6" applyFont="1" applyFill="1" applyBorder="1" applyAlignment="1">
      <alignment horizontal="right" wrapText="1"/>
    </xf>
    <xf numFmtId="164" fontId="9" fillId="3" borderId="11" xfId="0" applyNumberFormat="1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 wrapText="1"/>
    </xf>
    <xf numFmtId="0" fontId="9" fillId="0" borderId="11" xfId="1" applyFont="1" applyFill="1" applyBorder="1" applyAlignment="1">
      <alignment horizontal="right" vertical="center" wrapText="1"/>
    </xf>
    <xf numFmtId="0" fontId="9" fillId="0" borderId="0" xfId="1" applyFont="1" applyFill="1" applyBorder="1" applyAlignment="1">
      <alignment horizontal="right" vertical="center" wrapText="1"/>
    </xf>
    <xf numFmtId="168" fontId="8" fillId="0" borderId="0" xfId="13" applyNumberFormat="1" applyFont="1"/>
    <xf numFmtId="167" fontId="8" fillId="0" borderId="11" xfId="13" applyNumberFormat="1" applyFont="1" applyBorder="1"/>
    <xf numFmtId="1" fontId="8" fillId="0" borderId="0" xfId="14" applyNumberFormat="1" applyFont="1" applyAlignment="1">
      <alignment horizontal="right"/>
    </xf>
    <xf numFmtId="0" fontId="8" fillId="0" borderId="1" xfId="0" applyFont="1" applyBorder="1" applyAlignment="1">
      <alignment horizontal="left"/>
    </xf>
    <xf numFmtId="167" fontId="9" fillId="0" borderId="11" xfId="13" applyNumberFormat="1" applyFont="1" applyBorder="1"/>
    <xf numFmtId="1" fontId="9" fillId="0" borderId="0" xfId="14" applyNumberFormat="1" applyFont="1" applyAlignment="1">
      <alignment horizontal="right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167" fontId="9" fillId="0" borderId="2" xfId="13" applyNumberFormat="1" applyFont="1" applyBorder="1"/>
    <xf numFmtId="1" fontId="9" fillId="0" borderId="3" xfId="14" applyNumberFormat="1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3" fontId="8" fillId="0" borderId="11" xfId="1" applyNumberFormat="1" applyFont="1" applyBorder="1" applyAlignment="1">
      <alignment horizontal="right"/>
    </xf>
    <xf numFmtId="3" fontId="8" fillId="0" borderId="0" xfId="1" applyNumberFormat="1" applyFont="1" applyAlignment="1">
      <alignment horizontal="right"/>
    </xf>
    <xf numFmtId="168" fontId="8" fillId="0" borderId="11" xfId="13" applyNumberFormat="1" applyFont="1" applyBorder="1"/>
    <xf numFmtId="3" fontId="8" fillId="0" borderId="1" xfId="1" applyNumberFormat="1" applyFont="1" applyBorder="1" applyAlignment="1">
      <alignment horizontal="right"/>
    </xf>
    <xf numFmtId="165" fontId="8" fillId="0" borderId="11" xfId="0" applyNumberFormat="1" applyFont="1" applyBorder="1" applyAlignment="1">
      <alignment horizontal="right"/>
    </xf>
    <xf numFmtId="167" fontId="8" fillId="0" borderId="0" xfId="13" applyNumberFormat="1" applyFont="1"/>
    <xf numFmtId="166" fontId="8" fillId="0" borderId="0" xfId="1" applyNumberFormat="1" applyFont="1" applyAlignment="1">
      <alignment horizontal="right"/>
    </xf>
    <xf numFmtId="166" fontId="8" fillId="0" borderId="1" xfId="1" applyNumberFormat="1" applyFont="1" applyBorder="1" applyAlignment="1">
      <alignment horizontal="right"/>
    </xf>
    <xf numFmtId="165" fontId="8" fillId="0" borderId="0" xfId="1" applyNumberFormat="1" applyFont="1" applyAlignment="1">
      <alignment horizontal="right"/>
    </xf>
    <xf numFmtId="165" fontId="8" fillId="0" borderId="1" xfId="1" applyNumberFormat="1" applyFont="1" applyBorder="1" applyAlignment="1">
      <alignment horizontal="right"/>
    </xf>
    <xf numFmtId="165" fontId="8" fillId="0" borderId="11" xfId="1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167" fontId="9" fillId="0" borderId="3" xfId="13" applyNumberFormat="1" applyFont="1" applyBorder="1"/>
    <xf numFmtId="9" fontId="8" fillId="0" borderId="0" xfId="14" applyFont="1" applyAlignment="1">
      <alignment horizontal="right"/>
    </xf>
    <xf numFmtId="165" fontId="8" fillId="0" borderId="11" xfId="1" quotePrefix="1" applyNumberFormat="1" applyFont="1" applyBorder="1" applyAlignment="1">
      <alignment horizontal="right"/>
    </xf>
    <xf numFmtId="165" fontId="9" fillId="0" borderId="2" xfId="1" applyNumberFormat="1" applyFont="1" applyBorder="1" applyAlignment="1">
      <alignment horizontal="right"/>
    </xf>
    <xf numFmtId="9" fontId="9" fillId="0" borderId="3" xfId="14" applyFont="1" applyBorder="1" applyAlignment="1">
      <alignment horizontal="right"/>
    </xf>
    <xf numFmtId="43" fontId="8" fillId="0" borderId="0" xfId="5" applyFont="1" applyFill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167" fontId="9" fillId="0" borderId="0" xfId="13" applyNumberFormat="1" applyFont="1" applyBorder="1"/>
    <xf numFmtId="1" fontId="9" fillId="0" borderId="0" xfId="14" applyNumberFormat="1" applyFont="1" applyBorder="1" applyAlignment="1">
      <alignment horizontal="right"/>
    </xf>
    <xf numFmtId="1" fontId="8" fillId="0" borderId="0" xfId="14" applyNumberFormat="1" applyFont="1" applyAlignment="1">
      <alignment horizontal="left"/>
    </xf>
    <xf numFmtId="1" fontId="9" fillId="0" borderId="3" xfId="14" applyNumberFormat="1" applyFont="1" applyBorder="1" applyAlignment="1">
      <alignment horizontal="left"/>
    </xf>
    <xf numFmtId="9" fontId="9" fillId="0" borderId="3" xfId="14" applyFont="1" applyBorder="1" applyAlignment="1">
      <alignment horizontal="left"/>
    </xf>
    <xf numFmtId="9" fontId="8" fillId="0" borderId="0" xfId="14" applyFont="1" applyAlignment="1">
      <alignment horizontal="left"/>
    </xf>
    <xf numFmtId="9" fontId="9" fillId="0" borderId="0" xfId="6" applyFont="1" applyBorder="1" applyAlignment="1" applyProtection="1">
      <alignment horizontal="left"/>
    </xf>
    <xf numFmtId="1" fontId="8" fillId="0" borderId="0" xfId="6" applyNumberFormat="1" applyFont="1" applyBorder="1" applyAlignment="1" applyProtection="1"/>
    <xf numFmtId="1" fontId="9" fillId="0" borderId="0" xfId="6" applyNumberFormat="1" applyFont="1" applyBorder="1" applyAlignment="1" applyProtection="1"/>
    <xf numFmtId="1" fontId="9" fillId="0" borderId="3" xfId="6" applyNumberFormat="1" applyFont="1" applyBorder="1" applyAlignment="1" applyProtection="1"/>
    <xf numFmtId="1" fontId="9" fillId="0" borderId="0" xfId="6" applyNumberFormat="1" applyFont="1" applyFill="1" applyBorder="1" applyAlignment="1">
      <alignment horizontal="right"/>
    </xf>
    <xf numFmtId="1" fontId="9" fillId="0" borderId="3" xfId="6" applyNumberFormat="1" applyFont="1" applyFill="1" applyBorder="1" applyAlignment="1">
      <alignment horizontal="right"/>
    </xf>
    <xf numFmtId="0" fontId="9" fillId="0" borderId="11" xfId="15" applyFont="1" applyFill="1" applyBorder="1"/>
    <xf numFmtId="0" fontId="9" fillId="0" borderId="12" xfId="15" applyFont="1" applyFill="1" applyBorder="1"/>
    <xf numFmtId="9" fontId="9" fillId="0" borderId="11" xfId="6" applyFont="1" applyFill="1" applyBorder="1" applyAlignment="1">
      <alignment horizontal="right" wrapText="1"/>
    </xf>
    <xf numFmtId="0" fontId="9" fillId="0" borderId="14" xfId="15" applyFont="1" applyFill="1" applyBorder="1"/>
    <xf numFmtId="1" fontId="8" fillId="0" borderId="0" xfId="6" applyNumberFormat="1" applyFont="1" applyFill="1" applyBorder="1" applyAlignment="1" applyProtection="1"/>
    <xf numFmtId="1" fontId="9" fillId="0" borderId="3" xfId="6" applyNumberFormat="1" applyFont="1" applyFill="1" applyBorder="1" applyAlignment="1" applyProtection="1"/>
    <xf numFmtId="0" fontId="9" fillId="0" borderId="13" xfId="15" applyFont="1" applyFill="1" applyBorder="1"/>
    <xf numFmtId="9" fontId="9" fillId="0" borderId="7" xfId="6" applyFont="1" applyFill="1" applyBorder="1" applyAlignment="1">
      <alignment horizontal="center"/>
    </xf>
    <xf numFmtId="0" fontId="9" fillId="0" borderId="9" xfId="1" applyFont="1" applyFill="1" applyBorder="1" applyAlignment="1"/>
    <xf numFmtId="9" fontId="9" fillId="0" borderId="9" xfId="6" applyFont="1" applyFill="1" applyBorder="1" applyAlignment="1"/>
    <xf numFmtId="9" fontId="9" fillId="0" borderId="3" xfId="6" applyFont="1" applyFill="1" applyBorder="1" applyAlignment="1">
      <alignment horizontal="right" wrapText="1"/>
    </xf>
    <xf numFmtId="9" fontId="8" fillId="0" borderId="1" xfId="6" applyFont="1" applyFill="1" applyBorder="1" applyAlignment="1" applyProtection="1"/>
    <xf numFmtId="9" fontId="9" fillId="0" borderId="4" xfId="6" applyFont="1" applyFill="1" applyBorder="1" applyAlignment="1" applyProtection="1"/>
    <xf numFmtId="167" fontId="8" fillId="0" borderId="1" xfId="5" applyNumberFormat="1" applyFont="1" applyFill="1" applyBorder="1" applyAlignment="1" applyProtection="1"/>
    <xf numFmtId="167" fontId="9" fillId="0" borderId="4" xfId="5" applyNumberFormat="1" applyFont="1" applyFill="1" applyBorder="1" applyAlignment="1" applyProtection="1"/>
    <xf numFmtId="0" fontId="9" fillId="0" borderId="6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/>
    </xf>
    <xf numFmtId="5" fontId="8" fillId="0" borderId="0" xfId="13" applyNumberFormat="1" applyFont="1" applyFill="1" applyBorder="1" applyAlignment="1">
      <alignment horizontal="right"/>
    </xf>
    <xf numFmtId="5" fontId="8" fillId="0" borderId="3" xfId="13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left"/>
    </xf>
    <xf numFmtId="165" fontId="8" fillId="0" borderId="0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0" fontId="9" fillId="0" borderId="11" xfId="1" applyFont="1" applyFill="1" applyBorder="1" applyAlignment="1">
      <alignment horizontal="left" vertical="top"/>
    </xf>
    <xf numFmtId="166" fontId="8" fillId="0" borderId="1" xfId="1" applyNumberFormat="1" applyFont="1" applyFill="1" applyBorder="1" applyAlignment="1">
      <alignment horizontal="right"/>
    </xf>
    <xf numFmtId="0" fontId="9" fillId="0" borderId="2" xfId="1" applyFont="1" applyFill="1" applyBorder="1" applyAlignment="1">
      <alignment horizontal="left" vertical="top"/>
    </xf>
    <xf numFmtId="165" fontId="8" fillId="0" borderId="11" xfId="1" applyNumberFormat="1" applyFont="1" applyFill="1" applyBorder="1" applyAlignment="1">
      <alignment horizontal="right"/>
    </xf>
    <xf numFmtId="0" fontId="9" fillId="0" borderId="2" xfId="1" applyFont="1" applyFill="1" applyBorder="1" applyAlignment="1">
      <alignment horizontal="right" wrapText="1"/>
    </xf>
    <xf numFmtId="0" fontId="9" fillId="0" borderId="3" xfId="1" applyFont="1" applyFill="1" applyBorder="1" applyAlignment="1">
      <alignment horizontal="right" wrapText="1"/>
    </xf>
    <xf numFmtId="0" fontId="9" fillId="0" borderId="4" xfId="1" applyFont="1" applyFill="1" applyBorder="1" applyAlignment="1">
      <alignment horizontal="right" wrapText="1"/>
    </xf>
    <xf numFmtId="165" fontId="9" fillId="0" borderId="0" xfId="1" applyNumberFormat="1" applyFont="1" applyFill="1" applyBorder="1" applyAlignment="1">
      <alignment horizontal="right"/>
    </xf>
    <xf numFmtId="0" fontId="9" fillId="0" borderId="2" xfId="1" applyFont="1" applyFill="1" applyBorder="1" applyAlignment="1">
      <alignment horizontal="right"/>
    </xf>
    <xf numFmtId="0" fontId="9" fillId="0" borderId="8" xfId="1" applyFont="1" applyFill="1" applyBorder="1" applyAlignment="1">
      <alignment horizontal="center" vertical="center"/>
    </xf>
    <xf numFmtId="9" fontId="9" fillId="0" borderId="3" xfId="14" applyFont="1" applyFill="1" applyBorder="1" applyAlignment="1">
      <alignment horizontal="right"/>
    </xf>
    <xf numFmtId="0" fontId="9" fillId="0" borderId="8" xfId="1" applyFont="1" applyFill="1" applyBorder="1" applyAlignment="1"/>
    <xf numFmtId="0" fontId="9" fillId="0" borderId="5" xfId="1" applyFont="1" applyFill="1" applyBorder="1" applyAlignment="1">
      <alignment horizontal="right" wrapText="1"/>
    </xf>
    <xf numFmtId="0" fontId="9" fillId="0" borderId="13" xfId="1" applyFont="1" applyFill="1" applyBorder="1" applyAlignment="1">
      <alignment horizontal="left" wrapText="1"/>
    </xf>
    <xf numFmtId="0" fontId="9" fillId="0" borderId="11" xfId="1" applyFont="1" applyFill="1" applyBorder="1" applyAlignment="1">
      <alignment horizontal="left" wrapText="1"/>
    </xf>
    <xf numFmtId="0" fontId="9" fillId="0" borderId="11" xfId="1" applyFont="1" applyFill="1" applyBorder="1" applyAlignment="1">
      <alignment horizontal="right"/>
    </xf>
    <xf numFmtId="0" fontId="9" fillId="0" borderId="0" xfId="1" applyFont="1" applyFill="1" applyBorder="1" applyAlignment="1">
      <alignment horizontal="right" wrapText="1"/>
    </xf>
    <xf numFmtId="0" fontId="9" fillId="0" borderId="11" xfId="1" applyFont="1" applyFill="1" applyBorder="1" applyAlignment="1">
      <alignment horizontal="right" wrapText="1"/>
    </xf>
    <xf numFmtId="0" fontId="9" fillId="0" borderId="1" xfId="1" applyFont="1" applyFill="1" applyBorder="1" applyAlignment="1">
      <alignment horizontal="right" wrapText="1"/>
    </xf>
    <xf numFmtId="165" fontId="9" fillId="0" borderId="11" xfId="1" applyNumberFormat="1" applyFont="1" applyFill="1" applyBorder="1" applyAlignment="1">
      <alignment horizontal="right"/>
    </xf>
    <xf numFmtId="166" fontId="9" fillId="0" borderId="0" xfId="1" applyNumberFormat="1" applyFont="1" applyFill="1" applyBorder="1" applyAlignment="1">
      <alignment horizontal="right"/>
    </xf>
    <xf numFmtId="166" fontId="9" fillId="0" borderId="1" xfId="1" applyNumberFormat="1" applyFont="1" applyFill="1" applyBorder="1" applyAlignment="1">
      <alignment horizontal="right"/>
    </xf>
    <xf numFmtId="165" fontId="9" fillId="0" borderId="2" xfId="1" applyNumberFormat="1" applyFont="1" applyFill="1" applyBorder="1" applyAlignment="1">
      <alignment horizontal="right"/>
    </xf>
    <xf numFmtId="0" fontId="9" fillId="0" borderId="11" xfId="1" applyFont="1" applyFill="1" applyBorder="1" applyAlignment="1">
      <alignment horizontal="left"/>
    </xf>
    <xf numFmtId="165" fontId="8" fillId="0" borderId="1" xfId="1" applyNumberFormat="1" applyFont="1" applyFill="1" applyBorder="1" applyAlignment="1">
      <alignment horizontal="right"/>
    </xf>
    <xf numFmtId="166" fontId="9" fillId="0" borderId="3" xfId="1" applyNumberFormat="1" applyFont="1" applyFill="1" applyBorder="1" applyAlignment="1">
      <alignment horizontal="right"/>
    </xf>
    <xf numFmtId="166" fontId="8" fillId="0" borderId="9" xfId="1" applyNumberFormat="1" applyFont="1" applyFill="1" applyBorder="1" applyAlignment="1">
      <alignment horizontal="right"/>
    </xf>
    <xf numFmtId="166" fontId="8" fillId="0" borderId="10" xfId="1" applyNumberFormat="1" applyFont="1" applyFill="1" applyBorder="1" applyAlignment="1">
      <alignment horizontal="right"/>
    </xf>
    <xf numFmtId="165" fontId="9" fillId="0" borderId="3" xfId="1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center"/>
    </xf>
    <xf numFmtId="1" fontId="9" fillId="0" borderId="3" xfId="14" applyNumberFormat="1" applyFont="1" applyFill="1" applyBorder="1" applyAlignment="1">
      <alignment horizontal="right"/>
    </xf>
    <xf numFmtId="1" fontId="8" fillId="0" borderId="0" xfId="14" applyNumberFormat="1" applyFont="1" applyFill="1" applyAlignment="1">
      <alignment horizontal="right"/>
    </xf>
    <xf numFmtId="9" fontId="8" fillId="0" borderId="0" xfId="14" applyFont="1" applyFill="1" applyAlignment="1">
      <alignment horizontal="right"/>
    </xf>
    <xf numFmtId="1" fontId="8" fillId="0" borderId="0" xfId="14" applyNumberFormat="1" applyFont="1" applyFill="1" applyAlignment="1">
      <alignment horizontal="left"/>
    </xf>
    <xf numFmtId="0" fontId="10" fillId="0" borderId="0" xfId="0" applyFont="1" applyAlignment="1">
      <alignment horizontal="left"/>
    </xf>
    <xf numFmtId="0" fontId="21" fillId="0" borderId="0" xfId="0" applyFont="1" applyFill="1" applyBorder="1" applyAlignment="1">
      <alignment horizontal="left"/>
    </xf>
    <xf numFmtId="0" fontId="9" fillId="0" borderId="11" xfId="0" applyFont="1" applyBorder="1"/>
    <xf numFmtId="0" fontId="9" fillId="0" borderId="0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13" xfId="0" applyFont="1" applyBorder="1" applyAlignment="1">
      <alignment horizontal="left"/>
    </xf>
    <xf numFmtId="37" fontId="8" fillId="0" borderId="11" xfId="5" applyNumberFormat="1" applyFont="1" applyBorder="1"/>
    <xf numFmtId="0" fontId="9" fillId="0" borderId="14" xfId="0" applyFont="1" applyBorder="1" applyAlignment="1">
      <alignment horizontal="left"/>
    </xf>
    <xf numFmtId="37" fontId="8" fillId="0" borderId="2" xfId="5" applyNumberFormat="1" applyFont="1" applyBorder="1"/>
    <xf numFmtId="0" fontId="8" fillId="0" borderId="0" xfId="0" applyFont="1"/>
    <xf numFmtId="0" fontId="9" fillId="0" borderId="13" xfId="0" applyFont="1" applyFill="1" applyBorder="1" applyAlignment="1">
      <alignment horizontal="left"/>
    </xf>
    <xf numFmtId="167" fontId="9" fillId="0" borderId="2" xfId="13" applyNumberFormat="1" applyFont="1" applyFill="1" applyBorder="1"/>
    <xf numFmtId="9" fontId="9" fillId="0" borderId="3" xfId="14" applyFont="1" applyFill="1" applyBorder="1" applyAlignment="1">
      <alignment horizontal="left"/>
    </xf>
    <xf numFmtId="9" fontId="8" fillId="0" borderId="0" xfId="14" applyFont="1" applyFill="1" applyAlignment="1">
      <alignment horizontal="left"/>
    </xf>
    <xf numFmtId="0" fontId="9" fillId="0" borderId="11" xfId="1" applyFont="1" applyFill="1" applyBorder="1" applyAlignment="1">
      <alignment horizontal="center" vertical="center"/>
    </xf>
    <xf numFmtId="0" fontId="9" fillId="0" borderId="11" xfId="1" applyFont="1" applyFill="1" applyBorder="1" applyAlignment="1"/>
    <xf numFmtId="0" fontId="9" fillId="0" borderId="10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right" wrapText="1"/>
    </xf>
    <xf numFmtId="0" fontId="9" fillId="0" borderId="9" xfId="1" applyFont="1" applyFill="1" applyBorder="1" applyAlignment="1">
      <alignment horizontal="right"/>
    </xf>
    <xf numFmtId="0" fontId="9" fillId="0" borderId="8" xfId="1" applyFont="1" applyFill="1" applyBorder="1" applyAlignment="1">
      <alignment horizontal="right"/>
    </xf>
    <xf numFmtId="0" fontId="8" fillId="0" borderId="2" xfId="1" applyFont="1" applyFill="1" applyBorder="1" applyAlignment="1">
      <alignment horizontal="right" wrapText="1"/>
    </xf>
    <xf numFmtId="0" fontId="9" fillId="0" borderId="2" xfId="1" applyFont="1" applyFill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9" fillId="0" borderId="6" xfId="0" applyFont="1" applyFill="1" applyBorder="1" applyAlignment="1"/>
    <xf numFmtId="0" fontId="9" fillId="0" borderId="7" xfId="0" applyFont="1" applyFill="1" applyBorder="1" applyAlignment="1">
      <alignment wrapText="1"/>
    </xf>
    <xf numFmtId="0" fontId="8" fillId="0" borderId="11" xfId="0" applyFont="1" applyFill="1" applyBorder="1" applyAlignment="1">
      <alignment wrapText="1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left" wrapText="1"/>
    </xf>
    <xf numFmtId="0" fontId="9" fillId="0" borderId="14" xfId="1" applyFont="1" applyFill="1" applyBorder="1" applyAlignment="1">
      <alignment horizontal="left" wrapText="1"/>
    </xf>
    <xf numFmtId="0" fontId="9" fillId="0" borderId="6" xfId="1" applyFont="1" applyFill="1" applyBorder="1" applyAlignment="1">
      <alignment horizontal="right" wrapText="1"/>
    </xf>
    <xf numFmtId="0" fontId="9" fillId="0" borderId="7" xfId="1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center"/>
    </xf>
    <xf numFmtId="9" fontId="9" fillId="0" borderId="6" xfId="6" applyFont="1" applyFill="1" applyBorder="1" applyAlignment="1">
      <alignment horizontal="center"/>
    </xf>
    <xf numFmtId="0" fontId="8" fillId="0" borderId="11" xfId="0" applyFont="1" applyFill="1" applyBorder="1" applyAlignment="1"/>
    <xf numFmtId="0" fontId="8" fillId="0" borderId="2" xfId="0" applyFont="1" applyFill="1" applyBorder="1" applyAlignment="1"/>
    <xf numFmtId="166" fontId="9" fillId="0" borderId="3" xfId="1" applyNumberFormat="1" applyFont="1" applyBorder="1" applyAlignment="1">
      <alignment horizontal="right"/>
    </xf>
    <xf numFmtId="166" fontId="9" fillId="0" borderId="4" xfId="1" applyNumberFormat="1" applyFont="1" applyBorder="1" applyAlignment="1">
      <alignment horizontal="right"/>
    </xf>
    <xf numFmtId="166" fontId="9" fillId="0" borderId="0" xfId="1" applyNumberFormat="1" applyFont="1" applyAlignment="1">
      <alignment horizontal="right"/>
    </xf>
    <xf numFmtId="166" fontId="9" fillId="0" borderId="1" xfId="1" applyNumberFormat="1" applyFont="1" applyBorder="1" applyAlignment="1">
      <alignment horizontal="right"/>
    </xf>
    <xf numFmtId="166" fontId="9" fillId="0" borderId="4" xfId="1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left"/>
    </xf>
    <xf numFmtId="167" fontId="8" fillId="0" borderId="11" xfId="13" applyNumberFormat="1" applyFont="1" applyFill="1" applyBorder="1"/>
    <xf numFmtId="166" fontId="8" fillId="0" borderId="0" xfId="1" applyNumberFormat="1" applyFont="1" applyFill="1" applyAlignment="1">
      <alignment horizontal="right"/>
    </xf>
    <xf numFmtId="168" fontId="8" fillId="0" borderId="11" xfId="13" applyNumberFormat="1" applyFont="1" applyFill="1" applyBorder="1"/>
    <xf numFmtId="165" fontId="8" fillId="0" borderId="0" xfId="1" applyNumberFormat="1" applyFont="1" applyFill="1" applyAlignment="1">
      <alignment horizontal="right"/>
    </xf>
    <xf numFmtId="168" fontId="8" fillId="0" borderId="11" xfId="13" quotePrefix="1" applyNumberFormat="1" applyFont="1" applyBorder="1" applyAlignment="1">
      <alignment horizontal="right"/>
    </xf>
    <xf numFmtId="165" fontId="8" fillId="0" borderId="0" xfId="1" quotePrefix="1" applyNumberFormat="1" applyFont="1" applyAlignment="1">
      <alignment horizontal="right"/>
    </xf>
    <xf numFmtId="165" fontId="8" fillId="0" borderId="1" xfId="1" quotePrefix="1" applyNumberFormat="1" applyFont="1" applyBorder="1" applyAlignment="1">
      <alignment horizontal="right"/>
    </xf>
    <xf numFmtId="0" fontId="20" fillId="0" borderId="0" xfId="0" applyFont="1" applyFill="1" applyBorder="1" applyAlignment="1">
      <alignment horizontal="left" vertical="center" indent="5"/>
    </xf>
    <xf numFmtId="0" fontId="8" fillId="0" borderId="1" xfId="0" applyFont="1" applyFill="1" applyBorder="1" applyAlignment="1">
      <alignment horizontal="left" wrapText="1"/>
    </xf>
    <xf numFmtId="3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24" fillId="0" borderId="0" xfId="0" applyFont="1"/>
    <xf numFmtId="0" fontId="9" fillId="0" borderId="12" xfId="0" applyFont="1" applyBorder="1" applyAlignment="1">
      <alignment horizontal="left" wrapText="1"/>
    </xf>
    <xf numFmtId="0" fontId="9" fillId="0" borderId="8" xfId="0" applyFont="1" applyBorder="1" applyAlignment="1">
      <alignment horizontal="right" wrapText="1"/>
    </xf>
    <xf numFmtId="0" fontId="8" fillId="0" borderId="9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37" fontId="8" fillId="0" borderId="1" xfId="13" applyNumberFormat="1" applyFont="1" applyBorder="1"/>
    <xf numFmtId="168" fontId="8" fillId="0" borderId="3" xfId="13" applyNumberFormat="1" applyFont="1" applyBorder="1"/>
    <xf numFmtId="37" fontId="8" fillId="0" borderId="4" xfId="13" applyNumberFormat="1" applyFont="1" applyBorder="1"/>
    <xf numFmtId="0" fontId="8" fillId="0" borderId="0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24" fillId="0" borderId="0" xfId="0" applyFont="1" applyAlignment="1">
      <alignment horizontal="left"/>
    </xf>
    <xf numFmtId="7" fontId="24" fillId="0" borderId="0" xfId="0" applyNumberFormat="1" applyFont="1"/>
    <xf numFmtId="0" fontId="4" fillId="0" borderId="1" xfId="0" applyFont="1" applyFill="1" applyBorder="1" applyAlignment="1">
      <alignment horizontal="left"/>
    </xf>
    <xf numFmtId="168" fontId="8" fillId="0" borderId="0" xfId="13" applyNumberFormat="1" applyFont="1" applyFill="1"/>
    <xf numFmtId="0" fontId="8" fillId="0" borderId="0" xfId="0" applyFont="1" applyFill="1" applyBorder="1" applyAlignment="1">
      <alignment horizontal="left"/>
    </xf>
    <xf numFmtId="5" fontId="8" fillId="0" borderId="1" xfId="13" applyNumberFormat="1" applyFont="1" applyBorder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6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left" wrapText="1"/>
    </xf>
    <xf numFmtId="0" fontId="9" fillId="0" borderId="14" xfId="1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vertical="center" wrapText="1"/>
    </xf>
    <xf numFmtId="0" fontId="9" fillId="0" borderId="12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right" wrapText="1"/>
    </xf>
    <xf numFmtId="0" fontId="9" fillId="0" borderId="7" xfId="1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center"/>
    </xf>
    <xf numFmtId="49" fontId="9" fillId="2" borderId="6" xfId="0" applyNumberFormat="1" applyFont="1" applyFill="1" applyBorder="1" applyAlignment="1">
      <alignment horizontal="center"/>
    </xf>
    <xf numFmtId="49" fontId="9" fillId="2" borderId="7" xfId="0" applyNumberFormat="1" applyFont="1" applyFill="1" applyBorder="1" applyAlignment="1">
      <alignment horizontal="center"/>
    </xf>
    <xf numFmtId="9" fontId="9" fillId="0" borderId="6" xfId="6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3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0" fontId="9" fillId="0" borderId="11" xfId="0" applyFont="1" applyBorder="1" applyAlignment="1">
      <alignment horizontal="right" wrapText="1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9" fillId="0" borderId="2" xfId="0" applyFont="1" applyBorder="1" applyAlignment="1">
      <alignment horizontal="right" wrapText="1"/>
    </xf>
  </cellXfs>
  <cellStyles count="18">
    <cellStyle name="Comma" xfId="5" builtinId="3"/>
    <cellStyle name="Comma 2" xfId="3" xr:uid="{00000000-0005-0000-0000-000001000000}"/>
    <cellStyle name="Comma 2 2" xfId="11" xr:uid="{00000000-0005-0000-0000-000002000000}"/>
    <cellStyle name="Comma 3" xfId="8" xr:uid="{00000000-0005-0000-0000-000003000000}"/>
    <cellStyle name="Comma 4" xfId="13" xr:uid="{00000000-0005-0000-0000-000004000000}"/>
    <cellStyle name="Normal" xfId="0" builtinId="0"/>
    <cellStyle name="Normal 2" xfId="2" xr:uid="{00000000-0005-0000-0000-000006000000}"/>
    <cellStyle name="Normal 2 2" xfId="10" xr:uid="{00000000-0005-0000-0000-000007000000}"/>
    <cellStyle name="Normal 3" xfId="1" xr:uid="{00000000-0005-0000-0000-000008000000}"/>
    <cellStyle name="Normal 4" xfId="7" xr:uid="{00000000-0005-0000-0000-000009000000}"/>
    <cellStyle name="Normal 5" xfId="15" xr:uid="{00000000-0005-0000-0000-00000A000000}"/>
    <cellStyle name="Normal 5 2" xfId="16" xr:uid="{30378077-3007-4B3C-996B-054C5C5581E4}"/>
    <cellStyle name="Normal 5 3" xfId="17" xr:uid="{21DD2290-E76B-4052-98B9-7031512F1C5A}"/>
    <cellStyle name="Percent" xfId="6" builtinId="5"/>
    <cellStyle name="Percent 2" xfId="4" xr:uid="{00000000-0005-0000-0000-00000C000000}"/>
    <cellStyle name="Percent 2 2" xfId="12" xr:uid="{00000000-0005-0000-0000-00000D000000}"/>
    <cellStyle name="Percent 3" xfId="9" xr:uid="{00000000-0005-0000-0000-00000E000000}"/>
    <cellStyle name="Percent 4" xfId="14" xr:uid="{00000000-0005-0000-0000-00000F000000}"/>
  </cellStyles>
  <dxfs count="0"/>
  <tableStyles count="0" defaultTableStyle="TableStyleMedium9" defaultPivotStyle="PivotStyleMedium4"/>
  <colors>
    <mruColors>
      <color rgb="FFEE0000"/>
      <color rgb="FF7BF5D5"/>
      <color rgb="FFD20000"/>
      <color rgb="FFCCECFF"/>
      <color rgb="FFFF99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E27"/>
  <sheetViews>
    <sheetView showGridLines="0" tabSelected="1" zoomScaleNormal="100" workbookViewId="0">
      <selection activeCell="M16" sqref="M16"/>
    </sheetView>
  </sheetViews>
  <sheetFormatPr defaultColWidth="9.140625" defaultRowHeight="12.75" x14ac:dyDescent="0.2"/>
  <cols>
    <col min="1" max="1" width="4.140625" style="210" customWidth="1"/>
    <col min="2" max="2" width="46.28515625" style="210" customWidth="1"/>
    <col min="3" max="4" width="15.7109375" style="210" customWidth="1"/>
    <col min="5" max="5" width="5.28515625" style="210" customWidth="1"/>
    <col min="6" max="6" width="12.7109375" style="210" bestFit="1" customWidth="1"/>
    <col min="7" max="16384" width="9.140625" style="210"/>
  </cols>
  <sheetData>
    <row r="1" spans="1:5" ht="15.75" x14ac:dyDescent="0.25">
      <c r="A1" s="264" t="s">
        <v>94</v>
      </c>
      <c r="B1" s="264"/>
      <c r="C1" s="264"/>
      <c r="D1" s="264"/>
      <c r="E1" s="264"/>
    </row>
    <row r="2" spans="1:5" ht="15.75" x14ac:dyDescent="0.25">
      <c r="A2" s="264" t="s">
        <v>105</v>
      </c>
      <c r="B2" s="264"/>
      <c r="C2" s="264"/>
      <c r="D2" s="264"/>
      <c r="E2" s="264"/>
    </row>
    <row r="3" spans="1:5" x14ac:dyDescent="0.2">
      <c r="A3" s="212"/>
      <c r="B3" s="212"/>
      <c r="C3" s="212"/>
      <c r="D3" s="212"/>
      <c r="E3" s="212"/>
    </row>
    <row r="4" spans="1:5" ht="15.75" x14ac:dyDescent="0.25">
      <c r="A4" s="264" t="s">
        <v>67</v>
      </c>
      <c r="B4" s="264"/>
      <c r="C4" s="264"/>
      <c r="D4" s="264"/>
      <c r="E4" s="264"/>
    </row>
    <row r="5" spans="1:5" ht="15.75" x14ac:dyDescent="0.25">
      <c r="A5" s="264" t="s">
        <v>71</v>
      </c>
      <c r="B5" s="264"/>
      <c r="C5" s="264"/>
      <c r="D5" s="264"/>
      <c r="E5" s="264"/>
    </row>
    <row r="6" spans="1:5" x14ac:dyDescent="0.2">
      <c r="A6" s="265" t="s">
        <v>69</v>
      </c>
      <c r="B6" s="265"/>
      <c r="C6" s="265"/>
      <c r="D6" s="265"/>
      <c r="E6" s="265"/>
    </row>
    <row r="7" spans="1:5" x14ac:dyDescent="0.2">
      <c r="A7" s="212"/>
      <c r="B7" s="212"/>
      <c r="C7" s="212"/>
      <c r="D7" s="212"/>
      <c r="E7" s="212"/>
    </row>
    <row r="8" spans="1:5" x14ac:dyDescent="0.2">
      <c r="A8" s="104"/>
      <c r="B8" s="105"/>
      <c r="C8" s="259" t="s">
        <v>36</v>
      </c>
      <c r="D8" s="260"/>
      <c r="E8" s="261"/>
    </row>
    <row r="9" spans="1:5" x14ac:dyDescent="0.2">
      <c r="A9" s="106" t="s">
        <v>42</v>
      </c>
      <c r="B9" s="66"/>
      <c r="C9" s="107" t="s">
        <v>37</v>
      </c>
      <c r="D9" s="262" t="s">
        <v>35</v>
      </c>
      <c r="E9" s="263"/>
    </row>
    <row r="10" spans="1:5" x14ac:dyDescent="0.2">
      <c r="A10" s="81"/>
      <c r="B10" s="180"/>
      <c r="C10" s="81"/>
      <c r="D10" s="180"/>
      <c r="E10" s="78"/>
    </row>
    <row r="11" spans="1:5" x14ac:dyDescent="0.2">
      <c r="A11" s="108" t="s">
        <v>38</v>
      </c>
      <c r="B11" s="109"/>
      <c r="C11" s="81"/>
      <c r="D11" s="180"/>
      <c r="E11" s="78"/>
    </row>
    <row r="12" spans="1:5" x14ac:dyDescent="0.2">
      <c r="A12" s="108"/>
      <c r="B12" s="82" t="s">
        <v>33</v>
      </c>
      <c r="C12" s="76">
        <v>380206222</v>
      </c>
      <c r="D12" s="77">
        <f>(C12/C$24)*100</f>
        <v>20.401179594285537</v>
      </c>
      <c r="E12" s="78" t="s">
        <v>41</v>
      </c>
    </row>
    <row r="13" spans="1:5" x14ac:dyDescent="0.2">
      <c r="A13" s="108"/>
      <c r="B13" s="82" t="s">
        <v>34</v>
      </c>
      <c r="C13" s="88">
        <v>415455814</v>
      </c>
      <c r="D13" s="77">
        <f>(C13/C$24)*100</f>
        <v>22.292609074935356</v>
      </c>
      <c r="E13" s="78"/>
    </row>
    <row r="14" spans="1:5" x14ac:dyDescent="0.2">
      <c r="A14" s="108"/>
      <c r="B14" s="109" t="s">
        <v>43</v>
      </c>
      <c r="C14" s="79">
        <f>SUM(C12+C13)</f>
        <v>795662036</v>
      </c>
      <c r="D14" s="80">
        <f>(C14/C$24)*100</f>
        <v>42.693788669220893</v>
      </c>
      <c r="E14" s="78" t="s">
        <v>41</v>
      </c>
    </row>
    <row r="15" spans="1:5" x14ac:dyDescent="0.2">
      <c r="A15" s="108"/>
      <c r="B15" s="109"/>
      <c r="C15" s="81"/>
      <c r="D15" s="77"/>
      <c r="E15" s="78"/>
    </row>
    <row r="16" spans="1:5" x14ac:dyDescent="0.2">
      <c r="A16" s="108" t="s">
        <v>39</v>
      </c>
      <c r="B16" s="109"/>
      <c r="C16" s="81"/>
      <c r="D16" s="180"/>
      <c r="E16" s="78"/>
    </row>
    <row r="17" spans="1:5" x14ac:dyDescent="0.2">
      <c r="A17" s="108"/>
      <c r="B17" s="82" t="s">
        <v>33</v>
      </c>
      <c r="C17" s="76">
        <v>836717526</v>
      </c>
      <c r="D17" s="77">
        <f>(C17/C$24)*100</f>
        <v>44.89675215681315</v>
      </c>
      <c r="E17" s="78" t="s">
        <v>41</v>
      </c>
    </row>
    <row r="18" spans="1:5" ht="14.25" x14ac:dyDescent="0.2">
      <c r="A18" s="108"/>
      <c r="B18" s="82" t="s">
        <v>44</v>
      </c>
      <c r="C18" s="88">
        <v>231268666</v>
      </c>
      <c r="D18" s="77">
        <f>(C18/C$24)*100</f>
        <v>12.409459173965958</v>
      </c>
      <c r="E18" s="78"/>
    </row>
    <row r="19" spans="1:5" x14ac:dyDescent="0.2">
      <c r="A19" s="108"/>
      <c r="B19" s="109" t="s">
        <v>43</v>
      </c>
      <c r="C19" s="79">
        <f>SUM(C17:C18)</f>
        <v>1067986192</v>
      </c>
      <c r="D19" s="80">
        <f>(C19/C$24)*100</f>
        <v>57.306211330779099</v>
      </c>
      <c r="E19" s="78" t="s">
        <v>41</v>
      </c>
    </row>
    <row r="20" spans="1:5" x14ac:dyDescent="0.2">
      <c r="A20" s="108"/>
      <c r="B20" s="109"/>
      <c r="C20" s="81"/>
      <c r="D20" s="77"/>
      <c r="E20" s="78"/>
    </row>
    <row r="21" spans="1:5" x14ac:dyDescent="0.2">
      <c r="A21" s="108" t="s">
        <v>40</v>
      </c>
      <c r="B21" s="109"/>
      <c r="C21" s="81"/>
      <c r="D21" s="180"/>
      <c r="E21" s="78"/>
    </row>
    <row r="22" spans="1:5" x14ac:dyDescent="0.2">
      <c r="A22" s="108"/>
      <c r="B22" s="82" t="s">
        <v>33</v>
      </c>
      <c r="C22" s="76">
        <f>C17+C12</f>
        <v>1216923748</v>
      </c>
      <c r="D22" s="77">
        <f>(C22/C$24)*100</f>
        <v>65.297931751098687</v>
      </c>
      <c r="E22" s="78" t="s">
        <v>41</v>
      </c>
    </row>
    <row r="23" spans="1:5" ht="14.25" x14ac:dyDescent="0.2">
      <c r="A23" s="108"/>
      <c r="B23" s="82" t="s">
        <v>45</v>
      </c>
      <c r="C23" s="88">
        <f>C18+C13</f>
        <v>646724480</v>
      </c>
      <c r="D23" s="77">
        <f>(C23/C$24)*100</f>
        <v>34.702068248901313</v>
      </c>
      <c r="E23" s="78"/>
    </row>
    <row r="24" spans="1:5" x14ac:dyDescent="0.2">
      <c r="A24" s="106"/>
      <c r="B24" s="110" t="s">
        <v>28</v>
      </c>
      <c r="C24" s="83">
        <f>C22+C23</f>
        <v>1863648228</v>
      </c>
      <c r="D24" s="84">
        <f>(C24/C$24)*100</f>
        <v>100</v>
      </c>
      <c r="E24" s="85" t="s">
        <v>41</v>
      </c>
    </row>
    <row r="25" spans="1:5" x14ac:dyDescent="0.2">
      <c r="B25" s="111"/>
      <c r="C25" s="112"/>
      <c r="D25" s="113"/>
      <c r="E25" s="65"/>
    </row>
    <row r="26" spans="1:5" x14ac:dyDescent="0.2">
      <c r="A26" s="35" t="s">
        <v>30</v>
      </c>
    </row>
    <row r="27" spans="1:5" x14ac:dyDescent="0.2">
      <c r="B27" s="35"/>
    </row>
  </sheetData>
  <mergeCells count="7">
    <mergeCell ref="C8:E8"/>
    <mergeCell ref="D9:E9"/>
    <mergeCell ref="A1:E1"/>
    <mergeCell ref="A2:E2"/>
    <mergeCell ref="A4:E4"/>
    <mergeCell ref="A5:E5"/>
    <mergeCell ref="A6:E6"/>
  </mergeCells>
  <printOptions horizontalCentered="1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G20"/>
  <sheetViews>
    <sheetView showGridLines="0" zoomScaleNormal="100" workbookViewId="0">
      <selection sqref="A1:F1"/>
    </sheetView>
  </sheetViews>
  <sheetFormatPr defaultColWidth="9.140625" defaultRowHeight="12.75" x14ac:dyDescent="0.2"/>
  <cols>
    <col min="1" max="1" width="20.28515625" style="210" customWidth="1"/>
    <col min="2" max="2" width="14.28515625" style="210" customWidth="1"/>
    <col min="3" max="5" width="14.7109375" style="210" customWidth="1"/>
    <col min="6" max="6" width="11" style="210" customWidth="1"/>
    <col min="7" max="7" width="3.5703125" style="210" customWidth="1"/>
    <col min="8" max="16384" width="9.140625" style="210"/>
  </cols>
  <sheetData>
    <row r="1" spans="1:6" ht="15.75" x14ac:dyDescent="0.25">
      <c r="A1" s="264" t="s">
        <v>66</v>
      </c>
      <c r="B1" s="264"/>
      <c r="C1" s="264"/>
      <c r="D1" s="264"/>
      <c r="E1" s="264"/>
      <c r="F1" s="264"/>
    </row>
    <row r="2" spans="1:6" ht="15.75" x14ac:dyDescent="0.25">
      <c r="A2" s="264" t="s">
        <v>105</v>
      </c>
      <c r="B2" s="264"/>
      <c r="C2" s="264"/>
      <c r="D2" s="264"/>
      <c r="E2" s="264"/>
      <c r="F2" s="264"/>
    </row>
    <row r="3" spans="1:6" x14ac:dyDescent="0.2">
      <c r="A3" s="212"/>
      <c r="B3" s="212"/>
      <c r="C3" s="212"/>
      <c r="D3" s="212"/>
      <c r="E3" s="212"/>
      <c r="F3" s="212"/>
    </row>
    <row r="4" spans="1:6" ht="15.75" x14ac:dyDescent="0.25">
      <c r="A4" s="264" t="s">
        <v>70</v>
      </c>
      <c r="B4" s="264"/>
      <c r="C4" s="264"/>
      <c r="D4" s="264"/>
      <c r="E4" s="264"/>
      <c r="F4" s="264"/>
    </row>
    <row r="5" spans="1:6" ht="15.75" x14ac:dyDescent="0.25">
      <c r="A5" s="264" t="s">
        <v>68</v>
      </c>
      <c r="B5" s="264"/>
      <c r="C5" s="264"/>
      <c r="D5" s="264"/>
      <c r="E5" s="264"/>
      <c r="F5" s="264"/>
    </row>
    <row r="6" spans="1:6" x14ac:dyDescent="0.2">
      <c r="A6" s="212"/>
      <c r="B6" s="212"/>
      <c r="C6" s="212"/>
      <c r="D6" s="212"/>
      <c r="E6" s="212"/>
      <c r="F6" s="212"/>
    </row>
    <row r="7" spans="1:6" ht="14.25" x14ac:dyDescent="0.2">
      <c r="A7" s="181"/>
      <c r="B7" s="212"/>
      <c r="C7" s="212"/>
      <c r="D7" s="212"/>
      <c r="E7" s="212"/>
      <c r="F7" s="212"/>
    </row>
    <row r="8" spans="1:6" x14ac:dyDescent="0.2">
      <c r="A8" s="155"/>
      <c r="B8" s="157"/>
      <c r="C8" s="266" t="s">
        <v>47</v>
      </c>
      <c r="D8" s="266"/>
      <c r="E8" s="267" t="s">
        <v>14</v>
      </c>
      <c r="F8" s="268"/>
    </row>
    <row r="9" spans="1:6" x14ac:dyDescent="0.2">
      <c r="A9" s="196"/>
      <c r="B9" s="197"/>
      <c r="C9" s="200" t="s">
        <v>28</v>
      </c>
      <c r="D9" s="175"/>
      <c r="E9" s="201" t="s">
        <v>28</v>
      </c>
      <c r="F9" s="198"/>
    </row>
    <row r="10" spans="1:6" s="72" customFormat="1" ht="12.75" customHeight="1" x14ac:dyDescent="0.2">
      <c r="A10" s="203" t="s">
        <v>12</v>
      </c>
      <c r="B10" s="150" t="s">
        <v>18</v>
      </c>
      <c r="C10" s="199" t="s">
        <v>29</v>
      </c>
      <c r="D10" s="151" t="s">
        <v>15</v>
      </c>
      <c r="E10" s="202" t="s">
        <v>29</v>
      </c>
      <c r="F10" s="152" t="s">
        <v>15</v>
      </c>
    </row>
    <row r="11" spans="1:6" s="72" customFormat="1" x14ac:dyDescent="0.2">
      <c r="A11" s="169"/>
      <c r="B11" s="163"/>
      <c r="C11" s="74"/>
      <c r="D11" s="162"/>
      <c r="E11" s="73"/>
      <c r="F11" s="164"/>
    </row>
    <row r="12" spans="1:6" ht="12.75" customHeight="1" x14ac:dyDescent="0.2">
      <c r="A12" s="169" t="s">
        <v>4</v>
      </c>
      <c r="B12" s="86">
        <v>11288</v>
      </c>
      <c r="C12" s="91">
        <v>37994187055</v>
      </c>
      <c r="D12" s="92">
        <v>755345</v>
      </c>
      <c r="E12" s="76">
        <v>1053745969</v>
      </c>
      <c r="F12" s="93">
        <v>21000</v>
      </c>
    </row>
    <row r="13" spans="1:6" ht="12.75" customHeight="1" x14ac:dyDescent="0.2">
      <c r="A13" s="169"/>
      <c r="B13" s="86"/>
      <c r="C13" s="91"/>
      <c r="D13" s="92"/>
      <c r="E13" s="76"/>
      <c r="F13" s="93"/>
    </row>
    <row r="14" spans="1:6" ht="12.75" customHeight="1" x14ac:dyDescent="0.2">
      <c r="A14" s="169" t="s">
        <v>5</v>
      </c>
      <c r="B14" s="86">
        <v>87779</v>
      </c>
      <c r="C14" s="75">
        <v>38905391846</v>
      </c>
      <c r="D14" s="87">
        <v>360000</v>
      </c>
      <c r="E14" s="88">
        <v>809879745</v>
      </c>
      <c r="F14" s="89">
        <v>7145</v>
      </c>
    </row>
    <row r="15" spans="1:6" x14ac:dyDescent="0.2">
      <c r="A15" s="146"/>
      <c r="B15" s="96"/>
      <c r="C15" s="91"/>
      <c r="D15" s="94"/>
      <c r="E15" s="76"/>
      <c r="F15" s="95"/>
    </row>
    <row r="16" spans="1:6" x14ac:dyDescent="0.2">
      <c r="A16" s="148" t="s">
        <v>6</v>
      </c>
      <c r="B16" s="101">
        <f>SUM(B12:B14)</f>
        <v>99067</v>
      </c>
      <c r="C16" s="98">
        <f>SUM(C12:C14)</f>
        <v>76899578901</v>
      </c>
      <c r="D16" s="222">
        <v>388000</v>
      </c>
      <c r="E16" s="83">
        <f>E12+E14</f>
        <v>1863625714</v>
      </c>
      <c r="F16" s="223">
        <v>7694</v>
      </c>
    </row>
    <row r="18" spans="1:7" x14ac:dyDescent="0.2">
      <c r="A18" s="35"/>
      <c r="E18" s="68"/>
      <c r="F18" s="68"/>
      <c r="G18" s="56"/>
    </row>
    <row r="19" spans="1:7" x14ac:dyDescent="0.2">
      <c r="B19" s="237"/>
      <c r="E19" s="68"/>
      <c r="F19" s="68"/>
      <c r="G19" s="56"/>
    </row>
    <row r="20" spans="1:7" x14ac:dyDescent="0.2">
      <c r="E20" s="68"/>
      <c r="F20" s="68"/>
      <c r="G20" s="56"/>
    </row>
  </sheetData>
  <mergeCells count="6">
    <mergeCell ref="A1:F1"/>
    <mergeCell ref="C8:D8"/>
    <mergeCell ref="A2:F2"/>
    <mergeCell ref="A4:F4"/>
    <mergeCell ref="A5:F5"/>
    <mergeCell ref="E8:F8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F84"/>
  <sheetViews>
    <sheetView showGridLines="0" topLeftCell="A49" zoomScaleNormal="100" workbookViewId="0">
      <selection activeCell="A69" sqref="A69:XFD69"/>
    </sheetView>
  </sheetViews>
  <sheetFormatPr defaultColWidth="9.140625" defaultRowHeight="12" customHeight="1" x14ac:dyDescent="0.2"/>
  <cols>
    <col min="1" max="1" width="16.5703125" style="210" customWidth="1"/>
    <col min="2" max="3" width="13.7109375" style="210" customWidth="1"/>
    <col min="4" max="4" width="15.28515625" style="210" customWidth="1"/>
    <col min="5" max="5" width="16.28515625" style="210" customWidth="1"/>
    <col min="6" max="6" width="15.42578125" style="210" customWidth="1"/>
    <col min="7" max="16384" width="9.140625" style="210"/>
  </cols>
  <sheetData>
    <row r="1" spans="1:6" ht="15.6" customHeight="1" x14ac:dyDescent="0.25">
      <c r="A1" s="264" t="str">
        <f>'2. Transactions'!A1:F1</f>
        <v>MORTGAGE RECORDING TAX</v>
      </c>
      <c r="B1" s="264"/>
      <c r="C1" s="264"/>
      <c r="D1" s="264"/>
      <c r="E1" s="264"/>
      <c r="F1" s="264"/>
    </row>
    <row r="2" spans="1:6" ht="15.6" customHeight="1" x14ac:dyDescent="0.25">
      <c r="A2" s="264" t="s">
        <v>105</v>
      </c>
      <c r="B2" s="264"/>
      <c r="C2" s="264"/>
      <c r="D2" s="264"/>
      <c r="E2" s="264"/>
      <c r="F2" s="264"/>
    </row>
    <row r="3" spans="1:6" ht="15.6" customHeight="1" x14ac:dyDescent="0.2">
      <c r="A3" s="212"/>
      <c r="B3" s="212"/>
      <c r="C3" s="212"/>
      <c r="D3" s="212"/>
      <c r="E3" s="212"/>
    </row>
    <row r="4" spans="1:6" ht="15.6" customHeight="1" x14ac:dyDescent="0.25">
      <c r="A4" s="264" t="s">
        <v>72</v>
      </c>
      <c r="B4" s="264"/>
      <c r="C4" s="264"/>
      <c r="D4" s="264"/>
      <c r="E4" s="264"/>
      <c r="F4" s="264"/>
    </row>
    <row r="5" spans="1:6" ht="15.6" customHeight="1" x14ac:dyDescent="0.25">
      <c r="A5" s="264" t="s">
        <v>73</v>
      </c>
      <c r="B5" s="264"/>
      <c r="C5" s="264"/>
      <c r="D5" s="264"/>
      <c r="E5" s="264"/>
      <c r="F5" s="264"/>
    </row>
    <row r="6" spans="1:6" ht="12" customHeight="1" x14ac:dyDescent="0.2">
      <c r="A6" s="181"/>
    </row>
    <row r="7" spans="1:6" ht="16.899999999999999" customHeight="1" x14ac:dyDescent="0.2">
      <c r="A7" s="269" t="s">
        <v>138</v>
      </c>
      <c r="B7" s="270"/>
      <c r="C7" s="270"/>
      <c r="D7" s="270"/>
      <c r="E7" s="270"/>
      <c r="F7" s="271"/>
    </row>
    <row r="8" spans="1:6" ht="12.75" customHeight="1" x14ac:dyDescent="0.2">
      <c r="A8" s="272" t="s">
        <v>47</v>
      </c>
      <c r="B8" s="157"/>
      <c r="C8" s="266" t="s">
        <v>47</v>
      </c>
      <c r="D8" s="268"/>
      <c r="E8" s="267" t="s">
        <v>14</v>
      </c>
      <c r="F8" s="268"/>
    </row>
    <row r="9" spans="1:6" ht="28.5" customHeight="1" x14ac:dyDescent="0.2">
      <c r="A9" s="273"/>
      <c r="B9" s="150" t="s">
        <v>18</v>
      </c>
      <c r="C9" s="216" t="s">
        <v>95</v>
      </c>
      <c r="D9" s="151" t="s">
        <v>15</v>
      </c>
      <c r="E9" s="158" t="s">
        <v>95</v>
      </c>
      <c r="F9" s="152" t="s">
        <v>15</v>
      </c>
    </row>
    <row r="10" spans="1:6" ht="10.15" customHeight="1" x14ac:dyDescent="0.2">
      <c r="A10" s="14"/>
      <c r="B10" s="149"/>
      <c r="C10" s="44"/>
      <c r="D10" s="172"/>
      <c r="E10" s="45"/>
      <c r="F10" s="173"/>
    </row>
    <row r="11" spans="1:6" ht="15" customHeight="1" x14ac:dyDescent="0.2">
      <c r="A11" s="70" t="s">
        <v>10</v>
      </c>
      <c r="B11" s="149"/>
      <c r="C11" s="46"/>
      <c r="E11" s="47"/>
      <c r="F11" s="23"/>
    </row>
    <row r="12" spans="1:6" ht="10.15" customHeight="1" x14ac:dyDescent="0.2">
      <c r="A12" s="14"/>
      <c r="B12" s="149"/>
      <c r="C12" s="46"/>
      <c r="D12" s="145"/>
      <c r="E12" s="47"/>
      <c r="F12" s="147"/>
    </row>
    <row r="13" spans="1:6" ht="13.9" customHeight="1" x14ac:dyDescent="0.2">
      <c r="A13" s="15" t="s">
        <v>19</v>
      </c>
      <c r="B13" s="90">
        <v>17297</v>
      </c>
      <c r="C13" s="91">
        <v>286964525</v>
      </c>
      <c r="D13" s="92">
        <v>13424</v>
      </c>
      <c r="E13" s="76">
        <v>5490088</v>
      </c>
      <c r="F13" s="93">
        <v>247</v>
      </c>
    </row>
    <row r="14" spans="1:6" ht="13.9" customHeight="1" x14ac:dyDescent="0.2">
      <c r="A14" s="36" t="s">
        <v>20</v>
      </c>
      <c r="B14" s="90">
        <v>3395</v>
      </c>
      <c r="C14" s="75">
        <v>259957244</v>
      </c>
      <c r="D14" s="94">
        <v>75000</v>
      </c>
      <c r="E14" s="88">
        <v>5160233</v>
      </c>
      <c r="F14" s="95">
        <v>1500</v>
      </c>
    </row>
    <row r="15" spans="1:6" ht="13.9" customHeight="1" x14ac:dyDescent="0.2">
      <c r="A15" s="36" t="s">
        <v>21</v>
      </c>
      <c r="B15" s="90">
        <v>7375</v>
      </c>
      <c r="C15" s="75">
        <v>1321642900</v>
      </c>
      <c r="D15" s="94">
        <v>180000</v>
      </c>
      <c r="E15" s="88">
        <v>26645736</v>
      </c>
      <c r="F15" s="95">
        <v>3619</v>
      </c>
    </row>
    <row r="16" spans="1:6" ht="13.9" customHeight="1" x14ac:dyDescent="0.2">
      <c r="A16" s="36" t="s">
        <v>26</v>
      </c>
      <c r="B16" s="90">
        <v>17915</v>
      </c>
      <c r="C16" s="75">
        <v>6968572123</v>
      </c>
      <c r="D16" s="94">
        <v>396000</v>
      </c>
      <c r="E16" s="88">
        <v>142148644</v>
      </c>
      <c r="F16" s="95">
        <v>8065</v>
      </c>
    </row>
    <row r="17" spans="1:6" ht="13.9" customHeight="1" x14ac:dyDescent="0.2">
      <c r="A17" s="36" t="s">
        <v>22</v>
      </c>
      <c r="B17" s="90">
        <v>18573</v>
      </c>
      <c r="C17" s="75">
        <v>12441314513</v>
      </c>
      <c r="D17" s="94">
        <v>641250</v>
      </c>
      <c r="E17" s="88">
        <v>269756806</v>
      </c>
      <c r="F17" s="95">
        <v>13916</v>
      </c>
    </row>
    <row r="18" spans="1:6" ht="13.9" customHeight="1" x14ac:dyDescent="0.2">
      <c r="A18" s="36" t="s">
        <v>23</v>
      </c>
      <c r="B18" s="90">
        <v>2577</v>
      </c>
      <c r="C18" s="75">
        <v>4030984203</v>
      </c>
      <c r="D18" s="94">
        <v>1300000</v>
      </c>
      <c r="E18" s="88">
        <v>87409412</v>
      </c>
      <c r="F18" s="95">
        <v>28158</v>
      </c>
    </row>
    <row r="19" spans="1:6" ht="13.9" customHeight="1" x14ac:dyDescent="0.2">
      <c r="A19" s="36" t="s">
        <v>24</v>
      </c>
      <c r="B19" s="90">
        <v>58</v>
      </c>
      <c r="C19" s="75">
        <v>421992034</v>
      </c>
      <c r="D19" s="94">
        <v>6105000</v>
      </c>
      <c r="E19" s="88">
        <v>9176706</v>
      </c>
      <c r="F19" s="95">
        <v>132754</v>
      </c>
    </row>
    <row r="20" spans="1:6" ht="13.9" customHeight="1" x14ac:dyDescent="0.2">
      <c r="A20" s="36" t="s">
        <v>25</v>
      </c>
      <c r="B20" s="37">
        <v>0</v>
      </c>
      <c r="C20" s="256">
        <v>0</v>
      </c>
      <c r="D20" s="231">
        <v>0</v>
      </c>
      <c r="E20" s="230">
        <v>0</v>
      </c>
      <c r="F20" s="170">
        <v>0</v>
      </c>
    </row>
    <row r="21" spans="1:6" ht="13.9" customHeight="1" x14ac:dyDescent="0.2">
      <c r="A21" s="36" t="s">
        <v>91</v>
      </c>
      <c r="B21" s="90">
        <v>4</v>
      </c>
      <c r="C21" s="75">
        <v>119900000</v>
      </c>
      <c r="D21" s="94">
        <v>30050000</v>
      </c>
      <c r="E21" s="88">
        <v>2607705</v>
      </c>
      <c r="F21" s="95">
        <v>653558</v>
      </c>
    </row>
    <row r="22" spans="1:6" ht="25.15" customHeight="1" x14ac:dyDescent="0.2">
      <c r="A22" s="17" t="s">
        <v>6</v>
      </c>
      <c r="B22" s="101">
        <f>SUM(B13:B21)</f>
        <v>67194</v>
      </c>
      <c r="C22" s="98">
        <f>SUM(C13:C21)</f>
        <v>25851327542</v>
      </c>
      <c r="D22" s="224">
        <v>347467</v>
      </c>
      <c r="E22" s="83">
        <f>SUM(E13:E21)</f>
        <v>548395330</v>
      </c>
      <c r="F22" s="225">
        <v>7043</v>
      </c>
    </row>
    <row r="23" spans="1:6" ht="10.15" customHeight="1" x14ac:dyDescent="0.2">
      <c r="A23" s="18"/>
      <c r="B23" s="18"/>
      <c r="C23" s="19"/>
      <c r="D23" s="19"/>
      <c r="E23" s="18"/>
      <c r="F23" s="20"/>
    </row>
    <row r="24" spans="1:6" ht="13.9" customHeight="1" x14ac:dyDescent="0.2">
      <c r="A24" s="71" t="s">
        <v>9</v>
      </c>
      <c r="B24" s="149"/>
      <c r="C24" s="46"/>
      <c r="D24" s="145"/>
      <c r="E24" s="47"/>
      <c r="F24" s="147"/>
    </row>
    <row r="25" spans="1:6" ht="10.15" customHeight="1" x14ac:dyDescent="0.2">
      <c r="A25" s="22"/>
      <c r="B25" s="22"/>
      <c r="E25" s="22"/>
      <c r="F25" s="23"/>
    </row>
    <row r="26" spans="1:6" ht="13.9" customHeight="1" x14ac:dyDescent="0.2">
      <c r="A26" s="15" t="s">
        <v>19</v>
      </c>
      <c r="B26" s="90">
        <v>4810</v>
      </c>
      <c r="C26" s="91">
        <v>63307149</v>
      </c>
      <c r="D26" s="92">
        <v>10771</v>
      </c>
      <c r="E26" s="76">
        <v>1180178</v>
      </c>
      <c r="F26" s="93">
        <v>191</v>
      </c>
    </row>
    <row r="27" spans="1:6" ht="13.9" customHeight="1" x14ac:dyDescent="0.2">
      <c r="A27" s="36" t="s">
        <v>20</v>
      </c>
      <c r="B27" s="90">
        <v>519</v>
      </c>
      <c r="C27" s="75">
        <v>40760480</v>
      </c>
      <c r="D27" s="94">
        <v>80000</v>
      </c>
      <c r="E27" s="88">
        <v>818641</v>
      </c>
      <c r="F27" s="95">
        <v>1610</v>
      </c>
    </row>
    <row r="28" spans="1:6" ht="13.9" customHeight="1" x14ac:dyDescent="0.2">
      <c r="A28" s="36" t="s">
        <v>21</v>
      </c>
      <c r="B28" s="90">
        <v>1954</v>
      </c>
      <c r="C28" s="75">
        <v>365244241</v>
      </c>
      <c r="D28" s="94">
        <v>195954</v>
      </c>
      <c r="E28" s="88">
        <v>7358284</v>
      </c>
      <c r="F28" s="95">
        <v>3924</v>
      </c>
    </row>
    <row r="29" spans="1:6" ht="13.9" customHeight="1" x14ac:dyDescent="0.2">
      <c r="A29" s="36" t="s">
        <v>26</v>
      </c>
      <c r="B29" s="90">
        <v>4687</v>
      </c>
      <c r="C29" s="75">
        <v>1787310981</v>
      </c>
      <c r="D29" s="94">
        <v>382500</v>
      </c>
      <c r="E29" s="88">
        <v>34751130</v>
      </c>
      <c r="F29" s="95">
        <v>7514</v>
      </c>
    </row>
    <row r="30" spans="1:6" ht="13.9" customHeight="1" x14ac:dyDescent="0.2">
      <c r="A30" s="36" t="s">
        <v>22</v>
      </c>
      <c r="B30" s="90">
        <v>5394</v>
      </c>
      <c r="C30" s="75">
        <v>3815473302</v>
      </c>
      <c r="D30" s="94">
        <v>697500</v>
      </c>
      <c r="E30" s="88">
        <v>74643709</v>
      </c>
      <c r="F30" s="95">
        <v>13999</v>
      </c>
    </row>
    <row r="31" spans="1:6" ht="13.9" customHeight="1" x14ac:dyDescent="0.2">
      <c r="A31" s="36" t="s">
        <v>23</v>
      </c>
      <c r="B31" s="90">
        <v>3079</v>
      </c>
      <c r="C31" s="75">
        <v>5585248847</v>
      </c>
      <c r="D31" s="94">
        <v>1500000</v>
      </c>
      <c r="E31" s="88">
        <v>113468911</v>
      </c>
      <c r="F31" s="95">
        <v>31220</v>
      </c>
    </row>
    <row r="32" spans="1:6" ht="13.9" customHeight="1" x14ac:dyDescent="0.2">
      <c r="A32" s="36" t="s">
        <v>24</v>
      </c>
      <c r="B32" s="90">
        <v>127</v>
      </c>
      <c r="C32" s="75">
        <v>986514072</v>
      </c>
      <c r="D32" s="94">
        <v>7150000</v>
      </c>
      <c r="E32" s="88">
        <v>20506489</v>
      </c>
      <c r="F32" s="95">
        <v>152220</v>
      </c>
    </row>
    <row r="33" spans="1:6" ht="13.9" customHeight="1" x14ac:dyDescent="0.2">
      <c r="A33" s="36" t="s">
        <v>25</v>
      </c>
      <c r="B33" s="90">
        <v>6</v>
      </c>
      <c r="C33" s="75">
        <v>106680232</v>
      </c>
      <c r="D33" s="94">
        <v>17690000</v>
      </c>
      <c r="E33" s="88">
        <v>2320114</v>
      </c>
      <c r="F33" s="95">
        <v>384621</v>
      </c>
    </row>
    <row r="34" spans="1:6" ht="13.9" customHeight="1" x14ac:dyDescent="0.2">
      <c r="A34" s="36" t="s">
        <v>91</v>
      </c>
      <c r="B34" s="90">
        <v>9</v>
      </c>
      <c r="C34" s="75">
        <v>303525000</v>
      </c>
      <c r="D34" s="94">
        <v>32000000</v>
      </c>
      <c r="E34" s="88">
        <v>6436960</v>
      </c>
      <c r="F34" s="95">
        <v>695970</v>
      </c>
    </row>
    <row r="35" spans="1:6" ht="25.15" customHeight="1" x14ac:dyDescent="0.2">
      <c r="A35" s="17" t="s">
        <v>6</v>
      </c>
      <c r="B35" s="101">
        <f>SUM(B26:B34)</f>
        <v>20585</v>
      </c>
      <c r="C35" s="98">
        <f>SUM(C26:C34)</f>
        <v>13054064304</v>
      </c>
      <c r="D35" s="222">
        <v>413406</v>
      </c>
      <c r="E35" s="83">
        <f>SUM(E26:E34)</f>
        <v>261484416</v>
      </c>
      <c r="F35" s="223">
        <v>7555</v>
      </c>
    </row>
    <row r="36" spans="1:6" ht="12.75" x14ac:dyDescent="0.2">
      <c r="A36" s="277" t="s">
        <v>88</v>
      </c>
      <c r="B36" s="277"/>
      <c r="C36" s="277"/>
      <c r="D36" s="277"/>
      <c r="E36" s="277"/>
      <c r="F36" s="277"/>
    </row>
    <row r="37" spans="1:6" ht="12.75" x14ac:dyDescent="0.2">
      <c r="A37" s="34"/>
      <c r="B37" s="174"/>
      <c r="C37" s="42"/>
      <c r="D37" s="171"/>
      <c r="E37" s="42"/>
      <c r="F37" s="171"/>
    </row>
    <row r="38" spans="1:6" ht="16.899999999999999" customHeight="1" x14ac:dyDescent="0.2">
      <c r="A38" s="269" t="s">
        <v>4</v>
      </c>
      <c r="B38" s="270"/>
      <c r="C38" s="270"/>
      <c r="D38" s="270"/>
      <c r="E38" s="270"/>
      <c r="F38" s="271"/>
    </row>
    <row r="39" spans="1:6" ht="16.899999999999999" customHeight="1" x14ac:dyDescent="0.2">
      <c r="A39" s="272" t="s">
        <v>47</v>
      </c>
      <c r="B39" s="157"/>
      <c r="C39" s="266" t="s">
        <v>47</v>
      </c>
      <c r="D39" s="268"/>
      <c r="E39" s="267" t="s">
        <v>14</v>
      </c>
      <c r="F39" s="268"/>
    </row>
    <row r="40" spans="1:6" ht="27.75" customHeight="1" x14ac:dyDescent="0.2">
      <c r="A40" s="273"/>
      <c r="B40" s="150" t="s">
        <v>18</v>
      </c>
      <c r="C40" s="216" t="s">
        <v>95</v>
      </c>
      <c r="D40" s="151" t="s">
        <v>15</v>
      </c>
      <c r="E40" s="158" t="s">
        <v>95</v>
      </c>
      <c r="F40" s="152" t="s">
        <v>15</v>
      </c>
    </row>
    <row r="41" spans="1:6" ht="12" customHeight="1" x14ac:dyDescent="0.2">
      <c r="A41" s="36"/>
      <c r="B41" s="37"/>
      <c r="C41" s="48"/>
      <c r="D41" s="145"/>
      <c r="E41" s="43"/>
      <c r="F41" s="147"/>
    </row>
    <row r="42" spans="1:6" ht="14.1" customHeight="1" x14ac:dyDescent="0.2">
      <c r="A42" s="15" t="s">
        <v>19</v>
      </c>
      <c r="B42" s="90">
        <v>765</v>
      </c>
      <c r="C42" s="91">
        <v>17056477</v>
      </c>
      <c r="D42" s="92">
        <v>20000</v>
      </c>
      <c r="E42" s="76">
        <v>353221</v>
      </c>
      <c r="F42" s="93">
        <v>412</v>
      </c>
    </row>
    <row r="43" spans="1:6" ht="14.1" customHeight="1" x14ac:dyDescent="0.2">
      <c r="A43" s="36" t="s">
        <v>20</v>
      </c>
      <c r="B43" s="90">
        <v>473</v>
      </c>
      <c r="C43" s="75">
        <v>36267231</v>
      </c>
      <c r="D43" s="94">
        <v>75033</v>
      </c>
      <c r="E43" s="88">
        <v>760676</v>
      </c>
      <c r="F43" s="95">
        <v>1564</v>
      </c>
    </row>
    <row r="44" spans="1:6" ht="14.1" customHeight="1" x14ac:dyDescent="0.2">
      <c r="A44" s="36" t="s">
        <v>21</v>
      </c>
      <c r="B44" s="90">
        <v>1205</v>
      </c>
      <c r="C44" s="75">
        <v>212030076</v>
      </c>
      <c r="D44" s="94">
        <v>175000</v>
      </c>
      <c r="E44" s="88">
        <v>4469689</v>
      </c>
      <c r="F44" s="95">
        <v>3686</v>
      </c>
    </row>
    <row r="45" spans="1:6" ht="14.1" customHeight="1" x14ac:dyDescent="0.2">
      <c r="A45" s="36" t="s">
        <v>26</v>
      </c>
      <c r="B45" s="90">
        <v>1793</v>
      </c>
      <c r="C45" s="75">
        <v>691044931</v>
      </c>
      <c r="D45" s="94">
        <v>385010</v>
      </c>
      <c r="E45" s="88">
        <v>15201963</v>
      </c>
      <c r="F45" s="95">
        <v>8089</v>
      </c>
    </row>
    <row r="46" spans="1:6" ht="14.1" customHeight="1" x14ac:dyDescent="0.2">
      <c r="A46" s="36" t="s">
        <v>22</v>
      </c>
      <c r="B46" s="90">
        <v>2512</v>
      </c>
      <c r="C46" s="75">
        <v>1868693977</v>
      </c>
      <c r="D46" s="94">
        <v>735000</v>
      </c>
      <c r="E46" s="88">
        <v>52255167</v>
      </c>
      <c r="F46" s="95">
        <v>20576</v>
      </c>
    </row>
    <row r="47" spans="1:6" ht="14.1" customHeight="1" x14ac:dyDescent="0.2">
      <c r="A47" s="36" t="s">
        <v>23</v>
      </c>
      <c r="B47" s="90">
        <v>3470</v>
      </c>
      <c r="C47" s="75">
        <v>7496861856</v>
      </c>
      <c r="D47" s="94">
        <v>1855033</v>
      </c>
      <c r="E47" s="88">
        <v>209114287</v>
      </c>
      <c r="F47" s="95">
        <v>51800</v>
      </c>
    </row>
    <row r="48" spans="1:6" ht="14.1" customHeight="1" x14ac:dyDescent="0.2">
      <c r="A48" s="36" t="s">
        <v>24</v>
      </c>
      <c r="B48" s="90">
        <v>688</v>
      </c>
      <c r="C48" s="75">
        <v>5816813135</v>
      </c>
      <c r="D48" s="94">
        <v>7678993</v>
      </c>
      <c r="E48" s="88">
        <v>162051767</v>
      </c>
      <c r="F48" s="95">
        <v>213500</v>
      </c>
    </row>
    <row r="49" spans="1:6" ht="14.1" customHeight="1" x14ac:dyDescent="0.2">
      <c r="A49" s="36" t="s">
        <v>25</v>
      </c>
      <c r="B49" s="90">
        <v>105</v>
      </c>
      <c r="C49" s="75">
        <v>1850723913</v>
      </c>
      <c r="D49" s="94">
        <v>17230000</v>
      </c>
      <c r="E49" s="88">
        <v>51820264</v>
      </c>
      <c r="F49" s="95">
        <v>482300</v>
      </c>
    </row>
    <row r="50" spans="1:6" ht="14.1" customHeight="1" x14ac:dyDescent="0.2">
      <c r="A50" s="36" t="s">
        <v>91</v>
      </c>
      <c r="B50" s="90">
        <v>277</v>
      </c>
      <c r="C50" s="75">
        <v>20004695460</v>
      </c>
      <c r="D50" s="94">
        <v>40070000</v>
      </c>
      <c r="E50" s="88">
        <v>557718937</v>
      </c>
      <c r="F50" s="95">
        <v>1120000</v>
      </c>
    </row>
    <row r="51" spans="1:6" ht="25.15" customHeight="1" x14ac:dyDescent="0.2">
      <c r="A51" s="17" t="s">
        <v>6</v>
      </c>
      <c r="B51" s="101">
        <f>SUM(B42:B50)</f>
        <v>11288</v>
      </c>
      <c r="C51" s="98">
        <f>SUM(C42:C50)</f>
        <v>37994187056</v>
      </c>
      <c r="D51" s="222">
        <v>755345</v>
      </c>
      <c r="E51" s="83">
        <f>SUM(E42:E50)</f>
        <v>1053745971</v>
      </c>
      <c r="F51" s="223">
        <v>21000</v>
      </c>
    </row>
    <row r="52" spans="1:6" ht="12.75" x14ac:dyDescent="0.2">
      <c r="A52" s="34"/>
      <c r="B52" s="174"/>
      <c r="C52" s="42"/>
      <c r="D52" s="171"/>
      <c r="E52" s="42"/>
      <c r="F52" s="171"/>
    </row>
    <row r="53" spans="1:6" ht="16.899999999999999" customHeight="1" x14ac:dyDescent="0.2">
      <c r="A53" s="274" t="s">
        <v>11</v>
      </c>
      <c r="B53" s="275"/>
      <c r="C53" s="275"/>
      <c r="D53" s="275"/>
      <c r="E53" s="275"/>
      <c r="F53" s="276"/>
    </row>
    <row r="54" spans="1:6" ht="16.899999999999999" customHeight="1" x14ac:dyDescent="0.2">
      <c r="A54" s="272" t="s">
        <v>47</v>
      </c>
      <c r="B54" s="157"/>
      <c r="C54" s="266" t="s">
        <v>47</v>
      </c>
      <c r="D54" s="268"/>
      <c r="E54" s="267" t="s">
        <v>14</v>
      </c>
      <c r="F54" s="268"/>
    </row>
    <row r="55" spans="1:6" ht="27.75" customHeight="1" x14ac:dyDescent="0.2">
      <c r="A55" s="273"/>
      <c r="B55" s="150" t="s">
        <v>18</v>
      </c>
      <c r="C55" s="216" t="s">
        <v>95</v>
      </c>
      <c r="D55" s="151" t="s">
        <v>15</v>
      </c>
      <c r="E55" s="158" t="s">
        <v>95</v>
      </c>
      <c r="F55" s="152" t="s">
        <v>15</v>
      </c>
    </row>
    <row r="56" spans="1:6" ht="12" customHeight="1" x14ac:dyDescent="0.2">
      <c r="A56" s="36"/>
      <c r="B56" s="37"/>
      <c r="C56" s="16"/>
      <c r="D56" s="145"/>
      <c r="E56" s="3"/>
      <c r="F56" s="147"/>
    </row>
    <row r="57" spans="1:6" ht="14.1" customHeight="1" x14ac:dyDescent="0.2">
      <c r="A57" s="15" t="s">
        <v>19</v>
      </c>
      <c r="B57" s="90">
        <v>22872</v>
      </c>
      <c r="C57" s="75">
        <v>367328151</v>
      </c>
      <c r="D57" s="92">
        <v>12939</v>
      </c>
      <c r="E57" s="76">
        <v>7023486</v>
      </c>
      <c r="F57" s="93">
        <v>237</v>
      </c>
    </row>
    <row r="58" spans="1:6" ht="14.1" customHeight="1" x14ac:dyDescent="0.2">
      <c r="A58" s="36" t="s">
        <v>20</v>
      </c>
      <c r="B58" s="90">
        <v>4387</v>
      </c>
      <c r="C58" s="75">
        <v>336984954</v>
      </c>
      <c r="D58" s="94">
        <v>75000</v>
      </c>
      <c r="E58" s="88">
        <v>6739549</v>
      </c>
      <c r="F58" s="95">
        <v>1508</v>
      </c>
    </row>
    <row r="59" spans="1:6" ht="14.1" customHeight="1" x14ac:dyDescent="0.2">
      <c r="A59" s="36" t="s">
        <v>21</v>
      </c>
      <c r="B59" s="90">
        <v>10534</v>
      </c>
      <c r="C59" s="75">
        <v>1898917217</v>
      </c>
      <c r="D59" s="94">
        <v>182000</v>
      </c>
      <c r="E59" s="88">
        <v>38473709</v>
      </c>
      <c r="F59" s="95">
        <v>3669</v>
      </c>
    </row>
    <row r="60" spans="1:6" ht="14.1" customHeight="1" x14ac:dyDescent="0.2">
      <c r="A60" s="36" t="s">
        <v>26</v>
      </c>
      <c r="B60" s="90">
        <v>24395</v>
      </c>
      <c r="C60" s="75">
        <v>9446928034</v>
      </c>
      <c r="D60" s="94">
        <v>392500</v>
      </c>
      <c r="E60" s="88">
        <v>192101737</v>
      </c>
      <c r="F60" s="95">
        <v>7965</v>
      </c>
    </row>
    <row r="61" spans="1:6" ht="14.1" customHeight="1" x14ac:dyDescent="0.2">
      <c r="A61" s="36" t="s">
        <v>22</v>
      </c>
      <c r="B61" s="90">
        <v>26479</v>
      </c>
      <c r="C61" s="75">
        <v>18125481792</v>
      </c>
      <c r="D61" s="94">
        <v>656287</v>
      </c>
      <c r="E61" s="88">
        <v>396655682</v>
      </c>
      <c r="F61" s="95">
        <v>14325</v>
      </c>
    </row>
    <row r="62" spans="1:6" ht="14.1" customHeight="1" x14ac:dyDescent="0.2">
      <c r="A62" s="36" t="s">
        <v>23</v>
      </c>
      <c r="B62" s="90">
        <v>9126</v>
      </c>
      <c r="C62" s="75">
        <v>17113094906</v>
      </c>
      <c r="D62" s="94">
        <v>1508583</v>
      </c>
      <c r="E62" s="88">
        <v>409992610</v>
      </c>
      <c r="F62" s="95">
        <v>36336</v>
      </c>
    </row>
    <row r="63" spans="1:6" ht="14.1" customHeight="1" x14ac:dyDescent="0.2">
      <c r="A63" s="36" t="s">
        <v>24</v>
      </c>
      <c r="B63" s="90">
        <v>873</v>
      </c>
      <c r="C63" s="75">
        <v>7225319241</v>
      </c>
      <c r="D63" s="94">
        <v>7500000</v>
      </c>
      <c r="E63" s="88">
        <v>191734962</v>
      </c>
      <c r="F63" s="95">
        <v>198439</v>
      </c>
    </row>
    <row r="64" spans="1:6" ht="14.1" customHeight="1" x14ac:dyDescent="0.2">
      <c r="A64" s="36" t="s">
        <v>25</v>
      </c>
      <c r="B64" s="90">
        <v>111</v>
      </c>
      <c r="C64" s="75">
        <v>1957404145</v>
      </c>
      <c r="D64" s="94">
        <v>17370000</v>
      </c>
      <c r="E64" s="88">
        <v>54140378</v>
      </c>
      <c r="F64" s="95">
        <v>481499</v>
      </c>
    </row>
    <row r="65" spans="1:6" ht="14.1" customHeight="1" x14ac:dyDescent="0.2">
      <c r="A65" s="36" t="s">
        <v>91</v>
      </c>
      <c r="B65" s="90">
        <v>290</v>
      </c>
      <c r="C65" s="75">
        <v>20428120460</v>
      </c>
      <c r="D65" s="94">
        <v>38450000</v>
      </c>
      <c r="E65" s="88">
        <v>566763602</v>
      </c>
      <c r="F65" s="95">
        <v>1052601</v>
      </c>
    </row>
    <row r="66" spans="1:6" ht="24.6" customHeight="1" x14ac:dyDescent="0.2">
      <c r="A66" s="17" t="s">
        <v>6</v>
      </c>
      <c r="B66" s="101">
        <f>SUM(B57:B65)</f>
        <v>99067</v>
      </c>
      <c r="C66" s="98">
        <f>SUM(C57:C65)</f>
        <v>76899578900</v>
      </c>
      <c r="D66" s="222">
        <v>388000</v>
      </c>
      <c r="E66" s="83">
        <f>SUM(E57:E65)</f>
        <v>1863625715</v>
      </c>
      <c r="F66" s="223">
        <v>7694</v>
      </c>
    </row>
    <row r="68" spans="1:6" ht="12" customHeight="1" x14ac:dyDescent="0.2">
      <c r="A68" s="257" t="s">
        <v>135</v>
      </c>
      <c r="B68" s="257"/>
      <c r="C68" s="257"/>
      <c r="D68" s="257"/>
      <c r="E68" s="257"/>
      <c r="F68" s="257"/>
    </row>
    <row r="69" spans="1:6" ht="12" customHeight="1" x14ac:dyDescent="0.2">
      <c r="A69" s="257"/>
      <c r="B69" s="257"/>
      <c r="C69" s="257"/>
      <c r="D69" s="257"/>
      <c r="E69" s="257"/>
      <c r="F69" s="257"/>
    </row>
    <row r="71" spans="1:6" ht="12" customHeight="1" x14ac:dyDescent="0.2">
      <c r="B71" s="54"/>
      <c r="C71" s="54"/>
      <c r="E71" s="54"/>
    </row>
    <row r="72" spans="1:6" ht="12" customHeight="1" x14ac:dyDescent="0.2">
      <c r="B72" s="54"/>
      <c r="C72" s="103"/>
      <c r="E72" s="103"/>
      <c r="F72" s="103"/>
    </row>
    <row r="73" spans="1:6" ht="12" customHeight="1" x14ac:dyDescent="0.2">
      <c r="B73" s="54"/>
      <c r="C73" s="103"/>
      <c r="D73" s="55"/>
      <c r="E73" s="103"/>
      <c r="F73" s="103"/>
    </row>
    <row r="74" spans="1:6" ht="12" customHeight="1" x14ac:dyDescent="0.2">
      <c r="B74" s="54"/>
      <c r="C74" s="103"/>
      <c r="E74" s="103"/>
      <c r="F74" s="103"/>
    </row>
    <row r="75" spans="1:6" ht="12" customHeight="1" x14ac:dyDescent="0.2">
      <c r="B75" s="54"/>
      <c r="C75" s="103"/>
      <c r="D75" s="54"/>
      <c r="E75" s="103"/>
      <c r="F75" s="103"/>
    </row>
    <row r="76" spans="1:6" ht="12" customHeight="1" x14ac:dyDescent="0.2">
      <c r="B76" s="54"/>
      <c r="C76" s="103"/>
      <c r="D76" s="54"/>
      <c r="E76" s="103"/>
      <c r="F76" s="103"/>
    </row>
    <row r="77" spans="1:6" ht="12" customHeight="1" x14ac:dyDescent="0.2">
      <c r="B77" s="54"/>
      <c r="C77" s="103"/>
      <c r="D77" s="54"/>
      <c r="E77" s="103"/>
      <c r="F77" s="103"/>
    </row>
    <row r="78" spans="1:6" ht="12" customHeight="1" x14ac:dyDescent="0.2">
      <c r="B78" s="54"/>
      <c r="C78" s="103"/>
      <c r="D78" s="54"/>
      <c r="E78" s="103"/>
      <c r="F78" s="103"/>
    </row>
    <row r="79" spans="1:6" ht="12" customHeight="1" x14ac:dyDescent="0.2">
      <c r="B79" s="54"/>
      <c r="C79" s="103"/>
      <c r="D79" s="54"/>
      <c r="E79" s="103"/>
      <c r="F79" s="103"/>
    </row>
    <row r="80" spans="1:6" ht="12" customHeight="1" x14ac:dyDescent="0.2">
      <c r="B80" s="54"/>
      <c r="C80" s="103"/>
      <c r="D80" s="54"/>
      <c r="E80" s="103"/>
      <c r="F80" s="103"/>
    </row>
    <row r="81" spans="2:6" ht="12" customHeight="1" x14ac:dyDescent="0.2">
      <c r="B81" s="54"/>
      <c r="C81" s="103"/>
      <c r="D81" s="54"/>
      <c r="E81" s="103"/>
      <c r="F81" s="103"/>
    </row>
    <row r="82" spans="2:6" ht="12" customHeight="1" x14ac:dyDescent="0.2">
      <c r="C82" s="54"/>
      <c r="D82" s="54"/>
      <c r="E82" s="54"/>
    </row>
    <row r="83" spans="2:6" ht="12" customHeight="1" x14ac:dyDescent="0.2">
      <c r="B83" s="54"/>
      <c r="C83" s="54"/>
      <c r="D83" s="54"/>
      <c r="E83" s="54"/>
    </row>
    <row r="84" spans="2:6" ht="12" customHeight="1" x14ac:dyDescent="0.2">
      <c r="B84" s="54"/>
    </row>
  </sheetData>
  <mergeCells count="17">
    <mergeCell ref="A54:A55"/>
    <mergeCell ref="A53:F53"/>
    <mergeCell ref="C8:D8"/>
    <mergeCell ref="A8:A9"/>
    <mergeCell ref="E54:F54"/>
    <mergeCell ref="A38:F38"/>
    <mergeCell ref="E39:F39"/>
    <mergeCell ref="C39:D39"/>
    <mergeCell ref="C54:D54"/>
    <mergeCell ref="A39:A40"/>
    <mergeCell ref="A36:F36"/>
    <mergeCell ref="A1:F1"/>
    <mergeCell ref="A2:F2"/>
    <mergeCell ref="A4:F4"/>
    <mergeCell ref="A5:F5"/>
    <mergeCell ref="E8:F8"/>
    <mergeCell ref="A7:F7"/>
  </mergeCells>
  <printOptions horizontalCentered="1"/>
  <pageMargins left="0.8" right="0.05" top="0.5" bottom="0.5" header="0" footer="0"/>
  <pageSetup scale="74" orientation="portrait" horizontalDpi="300" verticalDpi="300" r:id="rId1"/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A1:F52"/>
  <sheetViews>
    <sheetView showGridLines="0" topLeftCell="A31" zoomScaleNormal="100" workbookViewId="0">
      <selection sqref="A1:F1"/>
    </sheetView>
  </sheetViews>
  <sheetFormatPr defaultColWidth="9.140625" defaultRowHeight="12" customHeight="1" x14ac:dyDescent="0.2"/>
  <cols>
    <col min="1" max="1" width="16.5703125" style="210" customWidth="1"/>
    <col min="2" max="6" width="14.85546875" style="210" customWidth="1"/>
    <col min="7" max="16384" width="9.140625" style="210"/>
  </cols>
  <sheetData>
    <row r="1" spans="1:6" ht="15.6" customHeight="1" x14ac:dyDescent="0.25">
      <c r="A1" s="264" t="s">
        <v>94</v>
      </c>
      <c r="B1" s="264"/>
      <c r="C1" s="264"/>
      <c r="D1" s="264"/>
      <c r="E1" s="264"/>
      <c r="F1" s="264"/>
    </row>
    <row r="2" spans="1:6" ht="15.6" customHeight="1" x14ac:dyDescent="0.25">
      <c r="A2" s="264" t="s">
        <v>105</v>
      </c>
      <c r="B2" s="264"/>
      <c r="C2" s="264"/>
      <c r="D2" s="264"/>
      <c r="E2" s="264"/>
      <c r="F2" s="264"/>
    </row>
    <row r="3" spans="1:6" ht="15.6" customHeight="1" x14ac:dyDescent="0.2">
      <c r="A3" s="212"/>
      <c r="B3" s="212"/>
      <c r="C3" s="212"/>
      <c r="D3" s="212"/>
      <c r="E3" s="212"/>
    </row>
    <row r="4" spans="1:6" ht="15.6" customHeight="1" x14ac:dyDescent="0.25">
      <c r="A4" s="264" t="s">
        <v>74</v>
      </c>
      <c r="B4" s="264"/>
      <c r="C4" s="264"/>
      <c r="D4" s="264"/>
      <c r="E4" s="264"/>
      <c r="F4" s="264"/>
    </row>
    <row r="5" spans="1:6" ht="15.6" customHeight="1" x14ac:dyDescent="0.25">
      <c r="A5" s="264" t="s">
        <v>75</v>
      </c>
      <c r="B5" s="264"/>
      <c r="C5" s="264"/>
      <c r="D5" s="264"/>
      <c r="E5" s="264"/>
      <c r="F5" s="264"/>
    </row>
    <row r="6" spans="1:6" ht="12" customHeight="1" x14ac:dyDescent="0.2">
      <c r="A6" s="33"/>
    </row>
    <row r="7" spans="1:6" ht="16.899999999999999" customHeight="1" x14ac:dyDescent="0.2">
      <c r="A7" s="274" t="s">
        <v>138</v>
      </c>
      <c r="B7" s="275"/>
      <c r="C7" s="275"/>
      <c r="D7" s="275"/>
      <c r="E7" s="275"/>
      <c r="F7" s="276"/>
    </row>
    <row r="8" spans="1:6" ht="16.899999999999999" customHeight="1" x14ac:dyDescent="0.2">
      <c r="A8" s="159"/>
      <c r="B8" s="157"/>
      <c r="C8" s="266" t="s">
        <v>47</v>
      </c>
      <c r="D8" s="268"/>
      <c r="E8" s="267" t="s">
        <v>14</v>
      </c>
      <c r="F8" s="268"/>
    </row>
    <row r="9" spans="1:6" ht="28.5" customHeight="1" x14ac:dyDescent="0.2">
      <c r="A9" s="215" t="s">
        <v>7</v>
      </c>
      <c r="B9" s="150" t="s">
        <v>18</v>
      </c>
      <c r="C9" s="216" t="s">
        <v>95</v>
      </c>
      <c r="D9" s="151" t="s">
        <v>15</v>
      </c>
      <c r="E9" s="158" t="s">
        <v>95</v>
      </c>
      <c r="F9" s="152" t="s">
        <v>15</v>
      </c>
    </row>
    <row r="10" spans="1:6" ht="9.6" customHeight="1" x14ac:dyDescent="0.2">
      <c r="A10" s="14"/>
      <c r="B10" s="149"/>
      <c r="C10" s="6"/>
      <c r="D10" s="145"/>
      <c r="E10" s="1"/>
      <c r="F10" s="147"/>
    </row>
    <row r="11" spans="1:6" ht="14.1" customHeight="1" x14ac:dyDescent="0.2">
      <c r="A11" s="70" t="s">
        <v>10</v>
      </c>
      <c r="B11" s="149"/>
      <c r="C11" s="6"/>
      <c r="D11" s="145"/>
      <c r="E11" s="1"/>
      <c r="F11" s="147"/>
    </row>
    <row r="12" spans="1:6" ht="9.6" customHeight="1" x14ac:dyDescent="0.2">
      <c r="A12" s="14"/>
      <c r="B12" s="149"/>
      <c r="C12" s="6"/>
      <c r="D12" s="145"/>
      <c r="E12" s="1"/>
      <c r="F12" s="147"/>
    </row>
    <row r="13" spans="1:6" ht="14.1" customHeight="1" x14ac:dyDescent="0.2">
      <c r="A13" s="36" t="s">
        <v>0</v>
      </c>
      <c r="B13" s="96">
        <v>512</v>
      </c>
      <c r="C13" s="91">
        <v>937299248</v>
      </c>
      <c r="D13" s="92">
        <v>600000</v>
      </c>
      <c r="E13" s="76">
        <v>20310051</v>
      </c>
      <c r="F13" s="93">
        <v>13020</v>
      </c>
    </row>
    <row r="14" spans="1:6" ht="14.1" customHeight="1" x14ac:dyDescent="0.2">
      <c r="A14" s="36" t="s">
        <v>1</v>
      </c>
      <c r="B14" s="96">
        <v>7080</v>
      </c>
      <c r="C14" s="75">
        <v>2502167747</v>
      </c>
      <c r="D14" s="94">
        <v>367000</v>
      </c>
      <c r="E14" s="88">
        <v>52914284</v>
      </c>
      <c r="F14" s="95">
        <v>7481</v>
      </c>
    </row>
    <row r="15" spans="1:6" ht="14.1" customHeight="1" x14ac:dyDescent="0.2">
      <c r="A15" s="36" t="s">
        <v>2</v>
      </c>
      <c r="B15" s="96">
        <v>18970</v>
      </c>
      <c r="C15" s="75">
        <v>8812353066</v>
      </c>
      <c r="D15" s="94">
        <v>370000</v>
      </c>
      <c r="E15" s="88">
        <v>188358330</v>
      </c>
      <c r="F15" s="95">
        <v>7514</v>
      </c>
    </row>
    <row r="16" spans="1:6" ht="14.1" customHeight="1" x14ac:dyDescent="0.2">
      <c r="A16" s="36" t="s">
        <v>3</v>
      </c>
      <c r="B16" s="96">
        <v>25510</v>
      </c>
      <c r="C16" s="75">
        <v>9306576432</v>
      </c>
      <c r="D16" s="94">
        <v>372500</v>
      </c>
      <c r="E16" s="88">
        <v>197119688</v>
      </c>
      <c r="F16" s="95">
        <v>7555</v>
      </c>
    </row>
    <row r="17" spans="1:6" ht="14.1" customHeight="1" x14ac:dyDescent="0.2">
      <c r="A17" s="36" t="s">
        <v>46</v>
      </c>
      <c r="B17" s="96">
        <v>15122</v>
      </c>
      <c r="C17" s="75">
        <v>4292931048</v>
      </c>
      <c r="D17" s="94">
        <v>290000</v>
      </c>
      <c r="E17" s="88">
        <v>89692977</v>
      </c>
      <c r="F17" s="95">
        <v>5915</v>
      </c>
    </row>
    <row r="18" spans="1:6" ht="24.6" customHeight="1" x14ac:dyDescent="0.2">
      <c r="A18" s="17" t="s">
        <v>6</v>
      </c>
      <c r="B18" s="97">
        <f>SUM(B13:B17)</f>
        <v>67194</v>
      </c>
      <c r="C18" s="98">
        <f>SUM(C13:C17)</f>
        <v>25851327541</v>
      </c>
      <c r="D18" s="222">
        <v>347467</v>
      </c>
      <c r="E18" s="83">
        <f>SUM(E13:E17)</f>
        <v>548395330</v>
      </c>
      <c r="F18" s="223">
        <v>7043</v>
      </c>
    </row>
    <row r="19" spans="1:6" ht="12" customHeight="1" x14ac:dyDescent="0.2">
      <c r="A19" s="18"/>
      <c r="B19" s="104"/>
      <c r="C19" s="105"/>
      <c r="D19" s="105"/>
      <c r="E19" s="104"/>
      <c r="F19" s="143"/>
    </row>
    <row r="20" spans="1:6" ht="12" customHeight="1" x14ac:dyDescent="0.2">
      <c r="A20" s="21" t="s">
        <v>9</v>
      </c>
      <c r="B20" s="81"/>
      <c r="C20" s="82"/>
      <c r="D20" s="82"/>
      <c r="E20" s="81"/>
      <c r="F20" s="78"/>
    </row>
    <row r="21" spans="1:6" ht="12" customHeight="1" x14ac:dyDescent="0.2">
      <c r="A21" s="22"/>
      <c r="B21" s="81"/>
      <c r="C21" s="82"/>
      <c r="D21" s="82"/>
      <c r="E21" s="81"/>
      <c r="F21" s="78"/>
    </row>
    <row r="22" spans="1:6" ht="14.1" customHeight="1" x14ac:dyDescent="0.2">
      <c r="A22" s="36" t="s">
        <v>0</v>
      </c>
      <c r="B22" s="96">
        <v>7484</v>
      </c>
      <c r="C22" s="91">
        <v>7206549822</v>
      </c>
      <c r="D22" s="92">
        <v>548250</v>
      </c>
      <c r="E22" s="76">
        <v>151804035</v>
      </c>
      <c r="F22" s="93">
        <v>11835</v>
      </c>
    </row>
    <row r="23" spans="1:6" ht="14.1" customHeight="1" x14ac:dyDescent="0.2">
      <c r="A23" s="36" t="s">
        <v>1</v>
      </c>
      <c r="B23" s="96">
        <v>589</v>
      </c>
      <c r="C23" s="75">
        <v>155964144</v>
      </c>
      <c r="D23" s="94">
        <v>195000</v>
      </c>
      <c r="E23" s="88">
        <v>3214685</v>
      </c>
      <c r="F23" s="95">
        <v>3906</v>
      </c>
    </row>
    <row r="24" spans="1:6" ht="14.1" customHeight="1" x14ac:dyDescent="0.2">
      <c r="A24" s="36" t="s">
        <v>2</v>
      </c>
      <c r="B24" s="96">
        <v>8576</v>
      </c>
      <c r="C24" s="75">
        <v>4237121068</v>
      </c>
      <c r="D24" s="94">
        <v>425000</v>
      </c>
      <c r="E24" s="88">
        <v>80230759</v>
      </c>
      <c r="F24" s="95">
        <v>7145</v>
      </c>
    </row>
    <row r="25" spans="1:6" ht="14.1" customHeight="1" x14ac:dyDescent="0.2">
      <c r="A25" s="36" t="s">
        <v>3</v>
      </c>
      <c r="B25" s="96">
        <v>3260</v>
      </c>
      <c r="C25" s="75">
        <v>1285522230</v>
      </c>
      <c r="D25" s="94">
        <v>366000</v>
      </c>
      <c r="E25" s="88">
        <v>22785698</v>
      </c>
      <c r="F25" s="95">
        <v>6690</v>
      </c>
    </row>
    <row r="26" spans="1:6" ht="14.1" customHeight="1" x14ac:dyDescent="0.2">
      <c r="A26" s="36" t="s">
        <v>46</v>
      </c>
      <c r="B26" s="96">
        <v>676</v>
      </c>
      <c r="C26" s="75">
        <v>168907041</v>
      </c>
      <c r="D26" s="94">
        <v>266700</v>
      </c>
      <c r="E26" s="88">
        <v>3449238</v>
      </c>
      <c r="F26" s="95">
        <v>5411</v>
      </c>
    </row>
    <row r="27" spans="1:6" ht="24.6" customHeight="1" x14ac:dyDescent="0.2">
      <c r="A27" s="17" t="s">
        <v>6</v>
      </c>
      <c r="B27" s="97">
        <f>SUM(B22:B26)</f>
        <v>20585</v>
      </c>
      <c r="C27" s="98">
        <f>SUM(C22:C26)</f>
        <v>13054064305</v>
      </c>
      <c r="D27" s="222">
        <v>413406</v>
      </c>
      <c r="E27" s="83">
        <f>SUM(E22:E26)</f>
        <v>261484415</v>
      </c>
      <c r="F27" s="223">
        <v>7555</v>
      </c>
    </row>
    <row r="28" spans="1:6" ht="13.9" customHeight="1" x14ac:dyDescent="0.2">
      <c r="A28" s="24"/>
      <c r="B28" s="153"/>
      <c r="C28" s="153"/>
      <c r="D28" s="153"/>
      <c r="E28" s="153"/>
      <c r="F28" s="153"/>
    </row>
    <row r="29" spans="1:6" ht="16.899999999999999" customHeight="1" x14ac:dyDescent="0.2">
      <c r="A29" s="274" t="s">
        <v>4</v>
      </c>
      <c r="B29" s="275"/>
      <c r="C29" s="275"/>
      <c r="D29" s="275"/>
      <c r="E29" s="275"/>
      <c r="F29" s="276"/>
    </row>
    <row r="30" spans="1:6" ht="16.899999999999999" customHeight="1" x14ac:dyDescent="0.2">
      <c r="A30" s="159"/>
      <c r="B30" s="157"/>
      <c r="C30" s="266" t="s">
        <v>47</v>
      </c>
      <c r="D30" s="268"/>
      <c r="E30" s="267" t="s">
        <v>14</v>
      </c>
      <c r="F30" s="268"/>
    </row>
    <row r="31" spans="1:6" ht="28.5" customHeight="1" x14ac:dyDescent="0.2">
      <c r="A31" s="215" t="s">
        <v>7</v>
      </c>
      <c r="B31" s="150" t="s">
        <v>18</v>
      </c>
      <c r="C31" s="216" t="s">
        <v>95</v>
      </c>
      <c r="D31" s="151" t="s">
        <v>15</v>
      </c>
      <c r="E31" s="158" t="s">
        <v>95</v>
      </c>
      <c r="F31" s="152" t="s">
        <v>15</v>
      </c>
    </row>
    <row r="32" spans="1:6" ht="13.9" customHeight="1" x14ac:dyDescent="0.2">
      <c r="A32" s="36"/>
      <c r="B32" s="37"/>
      <c r="C32" s="16"/>
      <c r="D32" s="147"/>
      <c r="E32" s="3"/>
      <c r="F32" s="147"/>
    </row>
    <row r="33" spans="1:6" ht="14.1" customHeight="1" x14ac:dyDescent="0.2">
      <c r="A33" s="36" t="s">
        <v>0</v>
      </c>
      <c r="B33" s="96">
        <v>2209</v>
      </c>
      <c r="C33" s="91">
        <v>17123393374</v>
      </c>
      <c r="D33" s="92">
        <v>1078066</v>
      </c>
      <c r="E33" s="76">
        <v>478066994</v>
      </c>
      <c r="F33" s="93">
        <v>30187</v>
      </c>
    </row>
    <row r="34" spans="1:6" ht="14.1" customHeight="1" x14ac:dyDescent="0.2">
      <c r="A34" s="36" t="s">
        <v>1</v>
      </c>
      <c r="B34" s="96">
        <v>1615</v>
      </c>
      <c r="C34" s="75">
        <v>3876302733</v>
      </c>
      <c r="D34" s="94">
        <v>760000</v>
      </c>
      <c r="E34" s="88">
        <v>106858009</v>
      </c>
      <c r="F34" s="95">
        <v>21204</v>
      </c>
    </row>
    <row r="35" spans="1:6" ht="14.1" customHeight="1" x14ac:dyDescent="0.2">
      <c r="A35" s="36" t="s">
        <v>2</v>
      </c>
      <c r="B35" s="96">
        <v>4814</v>
      </c>
      <c r="C35" s="75">
        <v>10482421811</v>
      </c>
      <c r="D35" s="94">
        <v>722357</v>
      </c>
      <c r="E35" s="88">
        <v>289469339</v>
      </c>
      <c r="F35" s="95">
        <v>20021</v>
      </c>
    </row>
    <row r="36" spans="1:6" ht="14.1" customHeight="1" x14ac:dyDescent="0.2">
      <c r="A36" s="36" t="s">
        <v>3</v>
      </c>
      <c r="B36" s="96">
        <v>2330</v>
      </c>
      <c r="C36" s="75">
        <v>5980878906</v>
      </c>
      <c r="D36" s="94">
        <v>709250</v>
      </c>
      <c r="E36" s="88">
        <v>164741667</v>
      </c>
      <c r="F36" s="95">
        <v>19817</v>
      </c>
    </row>
    <row r="37" spans="1:6" ht="14.1" customHeight="1" x14ac:dyDescent="0.2">
      <c r="A37" s="36" t="s">
        <v>46</v>
      </c>
      <c r="B37" s="96">
        <v>320</v>
      </c>
      <c r="C37" s="75">
        <v>531190231</v>
      </c>
      <c r="D37" s="94">
        <v>509726</v>
      </c>
      <c r="E37" s="88">
        <v>14609960</v>
      </c>
      <c r="F37" s="95">
        <v>14273</v>
      </c>
    </row>
    <row r="38" spans="1:6" ht="24.6" customHeight="1" x14ac:dyDescent="0.2">
      <c r="A38" s="17" t="s">
        <v>6</v>
      </c>
      <c r="B38" s="97">
        <f>SUM(B33:B37)</f>
        <v>11288</v>
      </c>
      <c r="C38" s="98">
        <f>SUM(C33:C37)</f>
        <v>37994187055</v>
      </c>
      <c r="D38" s="222">
        <v>755345</v>
      </c>
      <c r="E38" s="83">
        <f>SUM(E33:E37)</f>
        <v>1053745969</v>
      </c>
      <c r="F38" s="223">
        <v>21000</v>
      </c>
    </row>
    <row r="39" spans="1:6" ht="13.9" customHeight="1" x14ac:dyDescent="0.2">
      <c r="A39" s="24"/>
      <c r="B39" s="153"/>
      <c r="C39" s="49"/>
      <c r="D39" s="153"/>
      <c r="E39" s="49"/>
      <c r="F39" s="153"/>
    </row>
    <row r="40" spans="1:6" ht="16.899999999999999" customHeight="1" x14ac:dyDescent="0.2">
      <c r="A40" s="274" t="s">
        <v>11</v>
      </c>
      <c r="B40" s="275"/>
      <c r="C40" s="275"/>
      <c r="D40" s="275"/>
      <c r="E40" s="275"/>
      <c r="F40" s="276"/>
    </row>
    <row r="41" spans="1:6" ht="16.899999999999999" customHeight="1" x14ac:dyDescent="0.2">
      <c r="A41" s="159"/>
      <c r="B41" s="157"/>
      <c r="C41" s="266" t="s">
        <v>47</v>
      </c>
      <c r="D41" s="268"/>
      <c r="E41" s="267" t="s">
        <v>14</v>
      </c>
      <c r="F41" s="268"/>
    </row>
    <row r="42" spans="1:6" ht="28.5" customHeight="1" x14ac:dyDescent="0.2">
      <c r="A42" s="215" t="s">
        <v>7</v>
      </c>
      <c r="B42" s="150" t="s">
        <v>18</v>
      </c>
      <c r="C42" s="216" t="s">
        <v>95</v>
      </c>
      <c r="D42" s="151" t="s">
        <v>15</v>
      </c>
      <c r="E42" s="158" t="s">
        <v>95</v>
      </c>
      <c r="F42" s="152" t="s">
        <v>15</v>
      </c>
    </row>
    <row r="43" spans="1:6" ht="12" customHeight="1" x14ac:dyDescent="0.2">
      <c r="A43" s="36"/>
      <c r="B43" s="37"/>
      <c r="C43" s="48"/>
      <c r="D43" s="145"/>
      <c r="E43" s="43"/>
      <c r="F43" s="147"/>
    </row>
    <row r="44" spans="1:6" ht="14.1" customHeight="1" x14ac:dyDescent="0.2">
      <c r="A44" s="36" t="s">
        <v>0</v>
      </c>
      <c r="B44" s="96">
        <v>10205</v>
      </c>
      <c r="C44" s="91">
        <v>25267242445</v>
      </c>
      <c r="D44" s="92">
        <v>610000</v>
      </c>
      <c r="E44" s="76">
        <v>650181080</v>
      </c>
      <c r="F44" s="93">
        <v>13455</v>
      </c>
    </row>
    <row r="45" spans="1:6" ht="14.1" customHeight="1" x14ac:dyDescent="0.2">
      <c r="A45" s="36" t="s">
        <v>1</v>
      </c>
      <c r="B45" s="96">
        <v>9284</v>
      </c>
      <c r="C45" s="75">
        <v>6534434624</v>
      </c>
      <c r="D45" s="94">
        <v>390660</v>
      </c>
      <c r="E45" s="88">
        <v>162986979</v>
      </c>
      <c r="F45" s="95">
        <v>7978</v>
      </c>
    </row>
    <row r="46" spans="1:6" ht="14.1" customHeight="1" x14ac:dyDescent="0.2">
      <c r="A46" s="36" t="s">
        <v>2</v>
      </c>
      <c r="B46" s="96">
        <v>32360</v>
      </c>
      <c r="C46" s="75">
        <v>23531895944</v>
      </c>
      <c r="D46" s="94">
        <v>420000</v>
      </c>
      <c r="E46" s="88">
        <v>558058428</v>
      </c>
      <c r="F46" s="95">
        <v>8170</v>
      </c>
    </row>
    <row r="47" spans="1:6" ht="14.1" customHeight="1" x14ac:dyDescent="0.2">
      <c r="A47" s="36" t="s">
        <v>3</v>
      </c>
      <c r="B47" s="96">
        <v>31100</v>
      </c>
      <c r="C47" s="75">
        <v>16572977569</v>
      </c>
      <c r="D47" s="94">
        <v>389245</v>
      </c>
      <c r="E47" s="88">
        <v>384647053</v>
      </c>
      <c r="F47" s="95">
        <v>7740</v>
      </c>
    </row>
    <row r="48" spans="1:6" ht="14.1" customHeight="1" x14ac:dyDescent="0.2">
      <c r="A48" s="36" t="s">
        <v>46</v>
      </c>
      <c r="B48" s="96">
        <v>16118</v>
      </c>
      <c r="C48" s="75">
        <v>4993028320</v>
      </c>
      <c r="D48" s="94">
        <v>290428</v>
      </c>
      <c r="E48" s="88">
        <v>107752175</v>
      </c>
      <c r="F48" s="95">
        <v>5915</v>
      </c>
    </row>
    <row r="49" spans="1:6" ht="24.6" customHeight="1" x14ac:dyDescent="0.2">
      <c r="A49" s="17" t="s">
        <v>6</v>
      </c>
      <c r="B49" s="97">
        <f>SUM(B44:B48)</f>
        <v>99067</v>
      </c>
      <c r="C49" s="98">
        <f>SUM(C44:C48)</f>
        <v>76899578902</v>
      </c>
      <c r="D49" s="222">
        <v>388000</v>
      </c>
      <c r="E49" s="83">
        <f>SUM(E44:E48)</f>
        <v>1863625715</v>
      </c>
      <c r="F49" s="223">
        <v>7694</v>
      </c>
    </row>
    <row r="51" spans="1:6" s="238" customFormat="1" ht="12.75" x14ac:dyDescent="0.2">
      <c r="A51" s="278" t="s">
        <v>140</v>
      </c>
      <c r="B51" s="278"/>
      <c r="C51" s="278"/>
      <c r="D51" s="278"/>
      <c r="E51" s="278"/>
      <c r="F51" s="278"/>
    </row>
    <row r="52" spans="1:6" s="238" customFormat="1" ht="12.75" x14ac:dyDescent="0.2"/>
  </sheetData>
  <mergeCells count="14">
    <mergeCell ref="A1:F1"/>
    <mergeCell ref="A2:F2"/>
    <mergeCell ref="A4:F4"/>
    <mergeCell ref="A5:F5"/>
    <mergeCell ref="A51:F51"/>
    <mergeCell ref="A7:F7"/>
    <mergeCell ref="A29:F29"/>
    <mergeCell ref="E30:F30"/>
    <mergeCell ref="C8:D8"/>
    <mergeCell ref="C30:D30"/>
    <mergeCell ref="A40:F40"/>
    <mergeCell ref="E41:F41"/>
    <mergeCell ref="E8:F8"/>
    <mergeCell ref="C41:D41"/>
  </mergeCells>
  <printOptions horizontalCentered="1"/>
  <pageMargins left="0.8" right="0.05" top="0.5" bottom="0.5" header="0" footer="0"/>
  <pageSetup scale="96" orientation="portrait" horizontalDpi="300" verticalDpi="300" r:id="rId1"/>
  <rowBreaks count="1" manualBreakCount="1">
    <brk id="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A1:J55"/>
  <sheetViews>
    <sheetView showGridLines="0" topLeftCell="A40" zoomScaleNormal="100" workbookViewId="0">
      <selection activeCell="A52" sqref="A52:J53"/>
    </sheetView>
  </sheetViews>
  <sheetFormatPr defaultColWidth="9.140625" defaultRowHeight="12.75" x14ac:dyDescent="0.2"/>
  <cols>
    <col min="1" max="1" width="16.5703125" style="210" customWidth="1"/>
    <col min="2" max="3" width="11.28515625" style="210" customWidth="1"/>
    <col min="4" max="4" width="2.42578125" style="210" customWidth="1"/>
    <col min="5" max="6" width="11.28515625" style="210" customWidth="1"/>
    <col min="7" max="7" width="2.42578125" style="210" customWidth="1"/>
    <col min="8" max="8" width="12.7109375" style="210" customWidth="1"/>
    <col min="9" max="10" width="11.28515625" style="210" customWidth="1"/>
    <col min="11" max="16384" width="9.140625" style="210"/>
  </cols>
  <sheetData>
    <row r="1" spans="1:10" ht="15.75" x14ac:dyDescent="0.25">
      <c r="A1" s="264" t="s">
        <v>94</v>
      </c>
      <c r="B1" s="264"/>
      <c r="C1" s="264"/>
      <c r="D1" s="264"/>
      <c r="E1" s="264"/>
      <c r="F1" s="264"/>
      <c r="G1" s="264"/>
      <c r="H1" s="264"/>
      <c r="I1" s="264"/>
      <c r="J1" s="264"/>
    </row>
    <row r="2" spans="1:10" ht="15.75" x14ac:dyDescent="0.25">
      <c r="A2" s="264" t="s">
        <v>105</v>
      </c>
      <c r="B2" s="264"/>
      <c r="C2" s="264"/>
      <c r="D2" s="264"/>
      <c r="E2" s="264"/>
      <c r="F2" s="264"/>
      <c r="G2" s="264"/>
      <c r="H2" s="264"/>
      <c r="I2" s="264"/>
      <c r="J2" s="264"/>
    </row>
    <row r="3" spans="1:10" x14ac:dyDescent="0.2">
      <c r="A3" s="212"/>
      <c r="B3" s="212"/>
      <c r="C3" s="212"/>
      <c r="D3" s="212"/>
      <c r="E3" s="212"/>
      <c r="F3" s="212"/>
      <c r="G3" s="212"/>
    </row>
    <row r="4" spans="1:10" ht="15.75" x14ac:dyDescent="0.25">
      <c r="A4" s="264" t="s">
        <v>76</v>
      </c>
      <c r="B4" s="264"/>
      <c r="C4" s="264"/>
      <c r="D4" s="264"/>
      <c r="E4" s="264"/>
      <c r="F4" s="264"/>
      <c r="G4" s="264"/>
      <c r="H4" s="264"/>
      <c r="I4" s="264"/>
      <c r="J4" s="264"/>
    </row>
    <row r="5" spans="1:10" ht="15.75" x14ac:dyDescent="0.25">
      <c r="A5" s="264" t="s">
        <v>77</v>
      </c>
      <c r="B5" s="264"/>
      <c r="C5" s="264"/>
      <c r="D5" s="264"/>
      <c r="E5" s="264"/>
      <c r="F5" s="264"/>
      <c r="G5" s="264"/>
      <c r="H5" s="264"/>
      <c r="I5" s="264"/>
      <c r="J5" s="264"/>
    </row>
    <row r="6" spans="1:10" ht="15.75" x14ac:dyDescent="0.25">
      <c r="A6" s="264" t="s">
        <v>98</v>
      </c>
      <c r="B6" s="264"/>
      <c r="C6" s="264"/>
      <c r="D6" s="264"/>
      <c r="E6" s="264"/>
      <c r="F6" s="264"/>
      <c r="G6" s="264"/>
      <c r="H6" s="264"/>
      <c r="I6" s="264"/>
      <c r="J6" s="264"/>
    </row>
    <row r="7" spans="1:10" ht="15.75" x14ac:dyDescent="0.25">
      <c r="A7" s="264" t="s">
        <v>73</v>
      </c>
      <c r="B7" s="264"/>
      <c r="C7" s="264"/>
      <c r="D7" s="264"/>
      <c r="E7" s="264"/>
      <c r="F7" s="264"/>
      <c r="G7" s="264"/>
      <c r="H7" s="264"/>
      <c r="I7" s="264"/>
      <c r="J7" s="264"/>
    </row>
    <row r="8" spans="1:10" ht="15" x14ac:dyDescent="0.25">
      <c r="A8" s="284" t="s">
        <v>78</v>
      </c>
      <c r="B8" s="284"/>
      <c r="C8" s="284"/>
      <c r="D8" s="284"/>
      <c r="E8" s="284"/>
      <c r="F8" s="284"/>
      <c r="G8" s="284"/>
      <c r="H8" s="284"/>
      <c r="I8" s="284"/>
      <c r="J8" s="284"/>
    </row>
    <row r="9" spans="1:10" ht="15.75" x14ac:dyDescent="0.25">
      <c r="A9" s="33"/>
      <c r="F9" s="211"/>
      <c r="G9" s="211"/>
    </row>
    <row r="10" spans="1:10" x14ac:dyDescent="0.2">
      <c r="A10" s="280" t="s">
        <v>47</v>
      </c>
      <c r="B10" s="267" t="s">
        <v>18</v>
      </c>
      <c r="C10" s="266"/>
      <c r="D10" s="213"/>
      <c r="E10" s="267" t="s">
        <v>47</v>
      </c>
      <c r="F10" s="266"/>
      <c r="G10" s="266"/>
      <c r="H10" s="268"/>
      <c r="I10" s="267" t="s">
        <v>14</v>
      </c>
      <c r="J10" s="268"/>
    </row>
    <row r="11" spans="1:10" ht="25.5" x14ac:dyDescent="0.2">
      <c r="A11" s="281"/>
      <c r="B11" s="154" t="s">
        <v>16</v>
      </c>
      <c r="C11" s="282" t="s">
        <v>31</v>
      </c>
      <c r="D11" s="283"/>
      <c r="E11" s="158" t="s">
        <v>95</v>
      </c>
      <c r="F11" s="282" t="s">
        <v>27</v>
      </c>
      <c r="G11" s="282"/>
      <c r="H11" s="151" t="s">
        <v>17</v>
      </c>
      <c r="I11" s="158" t="s">
        <v>95</v>
      </c>
      <c r="J11" s="152" t="s">
        <v>17</v>
      </c>
    </row>
    <row r="12" spans="1:10" x14ac:dyDescent="0.2">
      <c r="A12" s="160"/>
      <c r="B12" s="161"/>
      <c r="C12" s="162"/>
      <c r="D12" s="162"/>
      <c r="E12" s="163"/>
      <c r="F12" s="162"/>
      <c r="G12" s="162"/>
      <c r="H12" s="162"/>
      <c r="I12" s="163"/>
      <c r="J12" s="164"/>
    </row>
    <row r="13" spans="1:10" x14ac:dyDescent="0.2">
      <c r="A13" s="14" t="s">
        <v>10</v>
      </c>
      <c r="B13" s="149"/>
      <c r="C13" s="144"/>
      <c r="D13" s="144"/>
      <c r="E13" s="1"/>
      <c r="F13" s="6"/>
      <c r="G13" s="6"/>
      <c r="H13" s="145"/>
      <c r="I13" s="1"/>
      <c r="J13" s="147"/>
    </row>
    <row r="14" spans="1:10" x14ac:dyDescent="0.2">
      <c r="A14" s="14"/>
      <c r="B14" s="149"/>
      <c r="C14" s="144"/>
      <c r="D14" s="144"/>
      <c r="E14" s="1"/>
      <c r="F14" s="6"/>
      <c r="G14" s="6"/>
      <c r="H14" s="145"/>
      <c r="I14" s="1"/>
      <c r="J14" s="147"/>
    </row>
    <row r="15" spans="1:10" x14ac:dyDescent="0.2">
      <c r="A15" s="15" t="s">
        <v>19</v>
      </c>
      <c r="B15" s="149">
        <v>299</v>
      </c>
      <c r="C15" s="177">
        <v>2.2768809016143772</v>
      </c>
      <c r="D15" s="178" t="s">
        <v>41</v>
      </c>
      <c r="E15" s="228">
        <v>7175441</v>
      </c>
      <c r="F15" s="177">
        <v>3.1983371523217801</v>
      </c>
      <c r="G15" s="179" t="s">
        <v>41</v>
      </c>
      <c r="H15" s="229">
        <v>22500</v>
      </c>
      <c r="I15" s="228">
        <v>142130</v>
      </c>
      <c r="J15" s="147">
        <v>450</v>
      </c>
    </row>
    <row r="16" spans="1:10" x14ac:dyDescent="0.2">
      <c r="A16" s="36" t="s">
        <v>20</v>
      </c>
      <c r="B16" s="96">
        <v>233</v>
      </c>
      <c r="C16" s="77">
        <v>9.098008590394377</v>
      </c>
      <c r="D16" s="99"/>
      <c r="E16" s="88">
        <v>18191393</v>
      </c>
      <c r="F16" s="77">
        <v>9.3520974377122688</v>
      </c>
      <c r="G16" s="99"/>
      <c r="H16" s="94">
        <v>75070</v>
      </c>
      <c r="I16" s="88">
        <v>374740</v>
      </c>
      <c r="J16" s="95">
        <v>1575</v>
      </c>
    </row>
    <row r="17" spans="1:10" x14ac:dyDescent="0.2">
      <c r="A17" s="36" t="s">
        <v>21</v>
      </c>
      <c r="B17" s="149">
        <v>442</v>
      </c>
      <c r="C17" s="177">
        <v>8.1086039258851592</v>
      </c>
      <c r="D17" s="178"/>
      <c r="E17" s="230">
        <v>78771980</v>
      </c>
      <c r="F17" s="177">
        <v>8.0855676797963625</v>
      </c>
      <c r="G17" s="178"/>
      <c r="H17" s="231">
        <v>175149</v>
      </c>
      <c r="I17" s="230">
        <v>1610166</v>
      </c>
      <c r="J17" s="170">
        <v>3604</v>
      </c>
    </row>
    <row r="18" spans="1:10" x14ac:dyDescent="0.2">
      <c r="A18" s="36" t="s">
        <v>26</v>
      </c>
      <c r="B18" s="149">
        <v>980</v>
      </c>
      <c r="C18" s="177">
        <v>7.869589657110736</v>
      </c>
      <c r="D18" s="178"/>
      <c r="E18" s="230">
        <v>386310568</v>
      </c>
      <c r="F18" s="177">
        <v>7.9164571519247202</v>
      </c>
      <c r="G18" s="178"/>
      <c r="H18" s="231">
        <v>400000</v>
      </c>
      <c r="I18" s="230">
        <v>7911956</v>
      </c>
      <c r="J18" s="170">
        <v>8170</v>
      </c>
    </row>
    <row r="19" spans="1:10" x14ac:dyDescent="0.2">
      <c r="A19" s="36" t="s">
        <v>22</v>
      </c>
      <c r="B19" s="149">
        <v>1193</v>
      </c>
      <c r="C19" s="177">
        <v>7.5026727878749773</v>
      </c>
      <c r="D19" s="178"/>
      <c r="E19" s="230">
        <v>842112376</v>
      </c>
      <c r="F19" s="177">
        <v>7.7994118281109861</v>
      </c>
      <c r="G19" s="178"/>
      <c r="H19" s="231">
        <v>677502</v>
      </c>
      <c r="I19" s="230">
        <v>18225498</v>
      </c>
      <c r="J19" s="170">
        <v>14681</v>
      </c>
    </row>
    <row r="20" spans="1:10" x14ac:dyDescent="0.2">
      <c r="A20" s="36" t="s">
        <v>23</v>
      </c>
      <c r="B20" s="149">
        <v>487</v>
      </c>
      <c r="C20" s="177">
        <v>19.386942675159236</v>
      </c>
      <c r="D20" s="178"/>
      <c r="E20" s="230">
        <v>899333908</v>
      </c>
      <c r="F20" s="177">
        <v>22.788480162447776</v>
      </c>
      <c r="G20" s="178"/>
      <c r="H20" s="231">
        <v>1500000</v>
      </c>
      <c r="I20" s="230">
        <v>19501346</v>
      </c>
      <c r="J20" s="170">
        <v>32595</v>
      </c>
    </row>
    <row r="21" spans="1:10" x14ac:dyDescent="0.2">
      <c r="A21" s="36" t="s">
        <v>24</v>
      </c>
      <c r="B21" s="96">
        <v>46</v>
      </c>
      <c r="C21" s="77">
        <v>79.310344827586206</v>
      </c>
      <c r="D21" s="99"/>
      <c r="E21" s="88">
        <v>336922034</v>
      </c>
      <c r="F21" s="77">
        <v>79.840851687735892</v>
      </c>
      <c r="G21" s="99"/>
      <c r="H21" s="94">
        <v>6045000</v>
      </c>
      <c r="I21" s="88">
        <v>7326764</v>
      </c>
      <c r="J21" s="95">
        <v>131464</v>
      </c>
    </row>
    <row r="22" spans="1:10" x14ac:dyDescent="0.2">
      <c r="A22" s="36" t="s">
        <v>25</v>
      </c>
      <c r="B22" s="100">
        <v>0</v>
      </c>
      <c r="C22" s="77"/>
      <c r="D22" s="99"/>
      <c r="E22" s="232">
        <v>0</v>
      </c>
      <c r="F22" s="77"/>
      <c r="G22" s="99"/>
      <c r="H22" s="233">
        <v>0</v>
      </c>
      <c r="I22" s="232">
        <v>0</v>
      </c>
      <c r="J22" s="234">
        <v>0</v>
      </c>
    </row>
    <row r="23" spans="1:10" x14ac:dyDescent="0.2">
      <c r="A23" s="36" t="s">
        <v>91</v>
      </c>
      <c r="B23" s="100">
        <v>4</v>
      </c>
      <c r="C23" s="77">
        <v>100</v>
      </c>
      <c r="D23" s="99"/>
      <c r="E23" s="232">
        <v>119900000</v>
      </c>
      <c r="F23" s="77">
        <v>100</v>
      </c>
      <c r="G23" s="99"/>
      <c r="H23" s="233">
        <v>30050000</v>
      </c>
      <c r="I23" s="232">
        <v>2607705</v>
      </c>
      <c r="J23" s="234">
        <v>653558</v>
      </c>
    </row>
    <row r="24" spans="1:10" x14ac:dyDescent="0.2">
      <c r="A24" s="17" t="s">
        <v>6</v>
      </c>
      <c r="B24" s="168">
        <f>SUM(B15:B23)</f>
        <v>3684</v>
      </c>
      <c r="C24" s="176">
        <v>7.0748194807190048</v>
      </c>
      <c r="D24" s="156" t="s">
        <v>41</v>
      </c>
      <c r="E24" s="193">
        <f>SUM(E15:E23)</f>
        <v>2688717700</v>
      </c>
      <c r="F24" s="176">
        <v>12.471788895562373</v>
      </c>
      <c r="G24" s="194" t="s">
        <v>41</v>
      </c>
      <c r="H24" s="171">
        <v>488617</v>
      </c>
      <c r="I24" s="193">
        <f>SUM(I15:I23)</f>
        <v>57700305</v>
      </c>
      <c r="J24" s="226">
        <v>9994</v>
      </c>
    </row>
    <row r="25" spans="1:10" x14ac:dyDescent="0.2">
      <c r="A25" s="21"/>
      <c r="B25" s="165"/>
      <c r="C25" s="8"/>
      <c r="D25" s="8"/>
      <c r="E25" s="30"/>
      <c r="F25" s="11"/>
      <c r="G25" s="11"/>
      <c r="H25" s="166"/>
      <c r="I25" s="30"/>
      <c r="J25" s="167"/>
    </row>
    <row r="26" spans="1:10" x14ac:dyDescent="0.2">
      <c r="A26" s="21" t="s">
        <v>9</v>
      </c>
      <c r="B26" s="22"/>
      <c r="E26" s="22"/>
      <c r="I26" s="22"/>
      <c r="J26" s="23"/>
    </row>
    <row r="27" spans="1:10" x14ac:dyDescent="0.2">
      <c r="A27" s="22"/>
      <c r="B27" s="22"/>
      <c r="E27" s="22"/>
      <c r="I27" s="22"/>
      <c r="J27" s="23"/>
    </row>
    <row r="28" spans="1:10" x14ac:dyDescent="0.2">
      <c r="A28" s="36" t="s">
        <v>19</v>
      </c>
      <c r="B28" s="90">
        <v>135</v>
      </c>
      <c r="C28" s="77">
        <v>2.8698979591836737</v>
      </c>
      <c r="D28" s="99" t="s">
        <v>41</v>
      </c>
      <c r="E28" s="76">
        <v>2553055</v>
      </c>
      <c r="F28" s="77">
        <v>4.1294672173625786</v>
      </c>
      <c r="G28" s="114" t="s">
        <v>41</v>
      </c>
      <c r="H28" s="92">
        <v>16398</v>
      </c>
      <c r="I28" s="76">
        <v>48918</v>
      </c>
      <c r="J28" s="93">
        <v>308</v>
      </c>
    </row>
    <row r="29" spans="1:10" x14ac:dyDescent="0.2">
      <c r="A29" s="36" t="s">
        <v>20</v>
      </c>
      <c r="B29" s="90">
        <v>37</v>
      </c>
      <c r="C29" s="77">
        <v>7.3852295409181634</v>
      </c>
      <c r="D29" s="99"/>
      <c r="E29" s="88">
        <v>2736895</v>
      </c>
      <c r="F29" s="77">
        <v>6.9680460948458993</v>
      </c>
      <c r="G29" s="117"/>
      <c r="H29" s="94">
        <v>75000</v>
      </c>
      <c r="I29" s="88">
        <v>55375</v>
      </c>
      <c r="J29" s="95">
        <v>1503</v>
      </c>
    </row>
    <row r="30" spans="1:10" x14ac:dyDescent="0.2">
      <c r="A30" s="36" t="s">
        <v>21</v>
      </c>
      <c r="B30" s="37">
        <v>97</v>
      </c>
      <c r="C30" s="177">
        <v>5.4771315640880855</v>
      </c>
      <c r="D30" s="178"/>
      <c r="E30" s="230">
        <v>17811022</v>
      </c>
      <c r="F30" s="177">
        <v>5.4212525340618507</v>
      </c>
      <c r="G30" s="195"/>
      <c r="H30" s="231">
        <v>191500</v>
      </c>
      <c r="I30" s="230">
        <v>361259</v>
      </c>
      <c r="J30" s="170">
        <v>3773</v>
      </c>
    </row>
    <row r="31" spans="1:10" x14ac:dyDescent="0.2">
      <c r="A31" s="36" t="s">
        <v>26</v>
      </c>
      <c r="B31" s="37">
        <v>175</v>
      </c>
      <c r="C31" s="177">
        <v>4.0387722132471726</v>
      </c>
      <c r="D31" s="178"/>
      <c r="E31" s="230">
        <v>67089485</v>
      </c>
      <c r="F31" s="177">
        <v>4.0248541553295425</v>
      </c>
      <c r="G31" s="195"/>
      <c r="H31" s="231">
        <v>380000</v>
      </c>
      <c r="I31" s="230">
        <v>1267982</v>
      </c>
      <c r="J31" s="170">
        <v>7453</v>
      </c>
    </row>
    <row r="32" spans="1:10" x14ac:dyDescent="0.2">
      <c r="A32" s="36" t="s">
        <v>22</v>
      </c>
      <c r="B32" s="37">
        <v>282</v>
      </c>
      <c r="C32" s="177">
        <v>5.2426101505856106</v>
      </c>
      <c r="D32" s="178"/>
      <c r="E32" s="230">
        <v>212181851</v>
      </c>
      <c r="F32" s="177">
        <v>5.5739558987722715</v>
      </c>
      <c r="G32" s="195"/>
      <c r="H32" s="231">
        <v>750000</v>
      </c>
      <c r="I32" s="230">
        <v>4304452</v>
      </c>
      <c r="J32" s="170">
        <v>15461</v>
      </c>
    </row>
    <row r="33" spans="1:10" x14ac:dyDescent="0.2">
      <c r="A33" s="36" t="s">
        <v>23</v>
      </c>
      <c r="B33" s="37">
        <v>474</v>
      </c>
      <c r="C33" s="177">
        <v>15.394608639168561</v>
      </c>
      <c r="D33" s="178"/>
      <c r="E33" s="230">
        <v>1082265347</v>
      </c>
      <c r="F33" s="177">
        <v>19.377209084986717</v>
      </c>
      <c r="G33" s="195"/>
      <c r="H33" s="231">
        <v>1968000</v>
      </c>
      <c r="I33" s="230">
        <v>22698395</v>
      </c>
      <c r="J33" s="170">
        <v>40985</v>
      </c>
    </row>
    <row r="34" spans="1:10" x14ac:dyDescent="0.2">
      <c r="A34" s="36" t="s">
        <v>24</v>
      </c>
      <c r="B34" s="90">
        <v>85</v>
      </c>
      <c r="C34" s="77">
        <v>66.929133858267718</v>
      </c>
      <c r="D34" s="99"/>
      <c r="E34" s="88">
        <v>697631156</v>
      </c>
      <c r="F34" s="77">
        <v>70.716797235914143</v>
      </c>
      <c r="G34" s="117"/>
      <c r="H34" s="94">
        <v>7700000</v>
      </c>
      <c r="I34" s="88">
        <v>14380933</v>
      </c>
      <c r="J34" s="95">
        <v>161790</v>
      </c>
    </row>
    <row r="35" spans="1:10" x14ac:dyDescent="0.2">
      <c r="A35" s="36" t="s">
        <v>25</v>
      </c>
      <c r="B35" s="90">
        <v>4</v>
      </c>
      <c r="C35" s="77">
        <v>66.666666666666657</v>
      </c>
      <c r="D35" s="99"/>
      <c r="E35" s="88">
        <v>71310000</v>
      </c>
      <c r="F35" s="77">
        <v>66.844624034938363</v>
      </c>
      <c r="G35" s="117"/>
      <c r="H35" s="94">
        <v>17600000</v>
      </c>
      <c r="I35" s="88">
        <v>1550873</v>
      </c>
      <c r="J35" s="95">
        <v>382770</v>
      </c>
    </row>
    <row r="36" spans="1:10" x14ac:dyDescent="0.2">
      <c r="A36" s="36" t="s">
        <v>91</v>
      </c>
      <c r="B36" s="90">
        <v>9</v>
      </c>
      <c r="C36" s="77">
        <v>100</v>
      </c>
      <c r="D36" s="99"/>
      <c r="E36" s="88">
        <v>303525000</v>
      </c>
      <c r="F36" s="77">
        <v>100</v>
      </c>
      <c r="G36" s="117"/>
      <c r="H36" s="94">
        <v>32000000</v>
      </c>
      <c r="I36" s="88">
        <v>6436960</v>
      </c>
      <c r="J36" s="95">
        <v>695970</v>
      </c>
    </row>
    <row r="37" spans="1:10" x14ac:dyDescent="0.2">
      <c r="A37" s="52" t="s">
        <v>6</v>
      </c>
      <c r="B37" s="101">
        <f>SUM(B28:B36)</f>
        <v>1298</v>
      </c>
      <c r="C37" s="84">
        <v>6.5196644733537585</v>
      </c>
      <c r="D37" s="102" t="s">
        <v>41</v>
      </c>
      <c r="E37" s="83">
        <f>SUM(E28:E36)</f>
        <v>2457103811</v>
      </c>
      <c r="F37" s="84">
        <v>19.069257447525498</v>
      </c>
      <c r="G37" s="116" t="s">
        <v>41</v>
      </c>
      <c r="H37" s="222">
        <v>849778</v>
      </c>
      <c r="I37" s="83">
        <f>SUM(I28:I36)</f>
        <v>51105147</v>
      </c>
      <c r="J37" s="223">
        <v>17429</v>
      </c>
    </row>
    <row r="38" spans="1:10" x14ac:dyDescent="0.2">
      <c r="A38" s="21"/>
      <c r="B38" s="31"/>
      <c r="C38" s="8"/>
      <c r="D38" s="8"/>
      <c r="E38" s="30"/>
      <c r="F38" s="11"/>
      <c r="G38" s="118"/>
      <c r="H38" s="166"/>
      <c r="I38" s="30"/>
      <c r="J38" s="167"/>
    </row>
    <row r="39" spans="1:10" x14ac:dyDescent="0.2">
      <c r="A39" s="21" t="s">
        <v>8</v>
      </c>
      <c r="B39" s="22"/>
      <c r="E39" s="22"/>
      <c r="I39" s="22"/>
      <c r="J39" s="23"/>
    </row>
    <row r="40" spans="1:10" x14ac:dyDescent="0.2">
      <c r="A40" s="22"/>
      <c r="B40" s="22"/>
      <c r="E40" s="22"/>
      <c r="I40" s="22"/>
      <c r="J40" s="23"/>
    </row>
    <row r="41" spans="1:10" x14ac:dyDescent="0.2">
      <c r="A41" s="36" t="s">
        <v>19</v>
      </c>
      <c r="B41" s="90">
        <f>B15+B28</f>
        <v>434</v>
      </c>
      <c r="C41" s="77">
        <v>2.4332810047095763</v>
      </c>
      <c r="D41" s="99" t="s">
        <v>41</v>
      </c>
      <c r="E41" s="76">
        <f>E15+E28</f>
        <v>9728496</v>
      </c>
      <c r="F41" s="77">
        <v>3.3994990467351376</v>
      </c>
      <c r="G41" s="114" t="s">
        <v>41</v>
      </c>
      <c r="H41" s="92">
        <v>20000</v>
      </c>
      <c r="I41" s="76">
        <f>I15+I28</f>
        <v>191048</v>
      </c>
      <c r="J41" s="93">
        <v>387</v>
      </c>
    </row>
    <row r="42" spans="1:10" x14ac:dyDescent="0.2">
      <c r="A42" s="36" t="s">
        <v>20</v>
      </c>
      <c r="B42" s="90">
        <f t="shared" ref="B42:B49" si="0">B16+B29</f>
        <v>270</v>
      </c>
      <c r="C42" s="77">
        <v>8.8177661659046382</v>
      </c>
      <c r="D42" s="99"/>
      <c r="E42" s="88">
        <f t="shared" ref="E42:E49" si="1">E16+E29</f>
        <v>20928288</v>
      </c>
      <c r="F42" s="77">
        <v>8.951573564503855</v>
      </c>
      <c r="G42" s="117"/>
      <c r="H42" s="94">
        <v>75035</v>
      </c>
      <c r="I42" s="88">
        <f t="shared" ref="I42:I49" si="2">I16+I29</f>
        <v>430115</v>
      </c>
      <c r="J42" s="95">
        <v>1566</v>
      </c>
    </row>
    <row r="43" spans="1:10" x14ac:dyDescent="0.2">
      <c r="A43" s="36" t="s">
        <v>21</v>
      </c>
      <c r="B43" s="90">
        <f t="shared" si="0"/>
        <v>539</v>
      </c>
      <c r="C43" s="77">
        <v>7.4633065632788691</v>
      </c>
      <c r="D43" s="99"/>
      <c r="E43" s="88">
        <f t="shared" si="1"/>
        <v>96583002</v>
      </c>
      <c r="F43" s="77">
        <v>7.4136640353739027</v>
      </c>
      <c r="G43" s="117"/>
      <c r="H43" s="94">
        <v>178380</v>
      </c>
      <c r="I43" s="88">
        <f t="shared" si="2"/>
        <v>1971425</v>
      </c>
      <c r="J43" s="95">
        <v>3627</v>
      </c>
    </row>
    <row r="44" spans="1:10" x14ac:dyDescent="0.2">
      <c r="A44" s="36" t="s">
        <v>26</v>
      </c>
      <c r="B44" s="90">
        <f t="shared" si="0"/>
        <v>1155</v>
      </c>
      <c r="C44" s="77">
        <v>6.8807339449541285</v>
      </c>
      <c r="D44" s="99"/>
      <c r="E44" s="88">
        <f t="shared" si="1"/>
        <v>453400053</v>
      </c>
      <c r="F44" s="77">
        <v>6.9256047326717765</v>
      </c>
      <c r="G44" s="117"/>
      <c r="H44" s="94">
        <v>400000</v>
      </c>
      <c r="I44" s="88">
        <f t="shared" si="2"/>
        <v>9179938</v>
      </c>
      <c r="J44" s="95">
        <v>8170</v>
      </c>
    </row>
    <row r="45" spans="1:10" x14ac:dyDescent="0.2">
      <c r="A45" s="36" t="s">
        <v>22</v>
      </c>
      <c r="B45" s="90">
        <f t="shared" si="0"/>
        <v>1475</v>
      </c>
      <c r="C45" s="77">
        <v>6.9313909774436091</v>
      </c>
      <c r="D45" s="99"/>
      <c r="E45" s="88">
        <f t="shared" si="1"/>
        <v>1054294227</v>
      </c>
      <c r="F45" s="77">
        <v>7.2193182437934444</v>
      </c>
      <c r="G45" s="117"/>
      <c r="H45" s="94">
        <v>692000</v>
      </c>
      <c r="I45" s="88">
        <f t="shared" si="2"/>
        <v>22529950</v>
      </c>
      <c r="J45" s="95">
        <v>14825</v>
      </c>
    </row>
    <row r="46" spans="1:10" x14ac:dyDescent="0.2">
      <c r="A46" s="36" t="s">
        <v>23</v>
      </c>
      <c r="B46" s="90">
        <f t="shared" si="0"/>
        <v>961</v>
      </c>
      <c r="C46" s="77">
        <v>17.188338401001609</v>
      </c>
      <c r="D46" s="99"/>
      <c r="E46" s="88">
        <f t="shared" si="1"/>
        <v>1981599255</v>
      </c>
      <c r="F46" s="77">
        <v>20.789590322142015</v>
      </c>
      <c r="G46" s="117"/>
      <c r="H46" s="94">
        <v>1650000</v>
      </c>
      <c r="I46" s="88">
        <f t="shared" si="2"/>
        <v>42199741</v>
      </c>
      <c r="J46" s="95">
        <v>34800</v>
      </c>
    </row>
    <row r="47" spans="1:10" x14ac:dyDescent="0.2">
      <c r="A47" s="36" t="s">
        <v>24</v>
      </c>
      <c r="B47" s="90">
        <f t="shared" si="0"/>
        <v>131</v>
      </c>
      <c r="C47" s="77">
        <v>70.810810810810807</v>
      </c>
      <c r="D47" s="99"/>
      <c r="E47" s="88">
        <f t="shared" si="1"/>
        <v>1034553190</v>
      </c>
      <c r="F47" s="77">
        <v>73.450387299918447</v>
      </c>
      <c r="G47" s="117"/>
      <c r="H47" s="94">
        <v>7350000</v>
      </c>
      <c r="I47" s="88">
        <f t="shared" si="2"/>
        <v>21707697</v>
      </c>
      <c r="J47" s="95">
        <v>154599</v>
      </c>
    </row>
    <row r="48" spans="1:10" x14ac:dyDescent="0.2">
      <c r="A48" s="36" t="s">
        <v>25</v>
      </c>
      <c r="B48" s="90">
        <f>B22+B35</f>
        <v>4</v>
      </c>
      <c r="C48" s="77">
        <v>66.666666666666657</v>
      </c>
      <c r="D48" s="99"/>
      <c r="E48" s="88">
        <f t="shared" si="1"/>
        <v>71310000</v>
      </c>
      <c r="F48" s="77">
        <v>66.844624034938363</v>
      </c>
      <c r="G48" s="117"/>
      <c r="H48" s="94">
        <v>17600000</v>
      </c>
      <c r="I48" s="88">
        <f t="shared" si="2"/>
        <v>1550873</v>
      </c>
      <c r="J48" s="95">
        <v>382770</v>
      </c>
    </row>
    <row r="49" spans="1:10" x14ac:dyDescent="0.2">
      <c r="A49" s="36" t="s">
        <v>91</v>
      </c>
      <c r="B49" s="90">
        <f t="shared" si="0"/>
        <v>13</v>
      </c>
      <c r="C49" s="77">
        <v>100</v>
      </c>
      <c r="D49" s="99"/>
      <c r="E49" s="88">
        <f t="shared" si="1"/>
        <v>423425000</v>
      </c>
      <c r="F49" s="77">
        <v>100</v>
      </c>
      <c r="G49" s="117"/>
      <c r="H49" s="94">
        <v>30600000</v>
      </c>
      <c r="I49" s="88">
        <f t="shared" si="2"/>
        <v>9044665</v>
      </c>
      <c r="J49" s="95">
        <v>665520</v>
      </c>
    </row>
    <row r="50" spans="1:10" x14ac:dyDescent="0.2">
      <c r="A50" s="17" t="s">
        <v>6</v>
      </c>
      <c r="B50" s="101">
        <f>SUM(B41:B49)</f>
        <v>4982</v>
      </c>
      <c r="C50" s="84">
        <v>6.9212708909295513</v>
      </c>
      <c r="D50" s="102" t="s">
        <v>41</v>
      </c>
      <c r="E50" s="83">
        <f>SUM(E41:E49)</f>
        <v>5145821511</v>
      </c>
      <c r="F50" s="84">
        <v>14.939868131215144</v>
      </c>
      <c r="G50" s="115" t="s">
        <v>41</v>
      </c>
      <c r="H50" s="222">
        <v>525000</v>
      </c>
      <c r="I50" s="83">
        <f>SUM(I41:I49)</f>
        <v>108805452</v>
      </c>
      <c r="J50" s="223">
        <v>11166</v>
      </c>
    </row>
    <row r="52" spans="1:10" ht="40.5" customHeight="1" x14ac:dyDescent="0.2">
      <c r="A52" s="279" t="s">
        <v>100</v>
      </c>
      <c r="B52" s="279"/>
      <c r="C52" s="279"/>
      <c r="D52" s="279"/>
      <c r="E52" s="279"/>
      <c r="F52" s="279"/>
      <c r="G52" s="279"/>
      <c r="H52" s="279"/>
      <c r="I52" s="279"/>
      <c r="J52" s="279"/>
    </row>
    <row r="53" spans="1:10" ht="27" customHeight="1" x14ac:dyDescent="0.2">
      <c r="A53" s="279" t="s">
        <v>101</v>
      </c>
      <c r="B53" s="279"/>
      <c r="C53" s="279"/>
      <c r="D53" s="279"/>
      <c r="E53" s="279"/>
      <c r="F53" s="279"/>
      <c r="G53" s="279"/>
      <c r="H53" s="279"/>
      <c r="I53" s="279"/>
      <c r="J53" s="279"/>
    </row>
    <row r="54" spans="1:10" x14ac:dyDescent="0.2">
      <c r="A54" s="67" t="s">
        <v>65</v>
      </c>
    </row>
    <row r="55" spans="1:10" x14ac:dyDescent="0.2">
      <c r="A55" s="67"/>
      <c r="B55" s="53"/>
      <c r="C55" s="53"/>
      <c r="D55" s="53"/>
      <c r="E55" s="53"/>
      <c r="F55" s="53"/>
      <c r="G55" s="53"/>
      <c r="H55" s="53"/>
      <c r="I55" s="53"/>
      <c r="J55" s="53"/>
    </row>
  </sheetData>
  <mergeCells count="15">
    <mergeCell ref="A6:J6"/>
    <mergeCell ref="A7:J7"/>
    <mergeCell ref="A8:J8"/>
    <mergeCell ref="A1:J1"/>
    <mergeCell ref="A2:J2"/>
    <mergeCell ref="A4:J4"/>
    <mergeCell ref="A5:J5"/>
    <mergeCell ref="A52:J52"/>
    <mergeCell ref="A53:J53"/>
    <mergeCell ref="A10:A11"/>
    <mergeCell ref="I10:J10"/>
    <mergeCell ref="B10:C10"/>
    <mergeCell ref="E10:H10"/>
    <mergeCell ref="F11:G11"/>
    <mergeCell ref="C11:D11"/>
  </mergeCells>
  <pageMargins left="0.95" right="0.7" top="0.75" bottom="0.75" header="0.3" footer="0.3"/>
  <pageSetup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  <pageSetUpPr fitToPage="1"/>
  </sheetPr>
  <dimension ref="A1:J39"/>
  <sheetViews>
    <sheetView showGridLines="0" topLeftCell="A19" zoomScaleNormal="100" workbookViewId="0">
      <selection activeCell="B39" sqref="B39"/>
    </sheetView>
  </sheetViews>
  <sheetFormatPr defaultColWidth="9.140625" defaultRowHeight="12.75" x14ac:dyDescent="0.2"/>
  <cols>
    <col min="1" max="1" width="15.42578125" style="210" customWidth="1"/>
    <col min="2" max="2" width="11.42578125" style="210" customWidth="1"/>
    <col min="3" max="3" width="12.5703125" style="210" customWidth="1"/>
    <col min="4" max="4" width="3" style="210" customWidth="1"/>
    <col min="5" max="5" width="11.42578125" style="210" customWidth="1"/>
    <col min="6" max="6" width="12.5703125" style="210" customWidth="1"/>
    <col min="7" max="7" width="3" style="210" customWidth="1"/>
    <col min="8" max="8" width="12.7109375" style="210" customWidth="1"/>
    <col min="9" max="10" width="11.42578125" style="210" customWidth="1"/>
    <col min="11" max="16384" width="9.140625" style="210"/>
  </cols>
  <sheetData>
    <row r="1" spans="1:10" ht="15.75" x14ac:dyDescent="0.25">
      <c r="A1" s="264" t="s">
        <v>94</v>
      </c>
      <c r="B1" s="264"/>
      <c r="C1" s="264"/>
      <c r="D1" s="264"/>
      <c r="E1" s="264"/>
      <c r="F1" s="264"/>
      <c r="G1" s="264"/>
      <c r="H1" s="264"/>
      <c r="I1" s="264"/>
      <c r="J1" s="264"/>
    </row>
    <row r="2" spans="1:10" ht="15.75" x14ac:dyDescent="0.25">
      <c r="A2" s="264" t="s">
        <v>105</v>
      </c>
      <c r="B2" s="264"/>
      <c r="C2" s="264"/>
      <c r="D2" s="264"/>
      <c r="E2" s="264"/>
      <c r="F2" s="264"/>
      <c r="G2" s="264"/>
      <c r="H2" s="264"/>
      <c r="I2" s="264"/>
      <c r="J2" s="264"/>
    </row>
    <row r="3" spans="1:10" x14ac:dyDescent="0.2">
      <c r="A3" s="212"/>
      <c r="B3" s="212"/>
      <c r="C3" s="212"/>
      <c r="D3" s="212"/>
      <c r="E3" s="212"/>
      <c r="F3" s="212"/>
      <c r="G3" s="212"/>
    </row>
    <row r="4" spans="1:10" ht="15.75" x14ac:dyDescent="0.25">
      <c r="A4" s="264" t="s">
        <v>79</v>
      </c>
      <c r="B4" s="264"/>
      <c r="C4" s="264"/>
      <c r="D4" s="264"/>
      <c r="E4" s="264"/>
      <c r="F4" s="264"/>
      <c r="G4" s="264"/>
      <c r="H4" s="264"/>
      <c r="I4" s="264"/>
      <c r="J4" s="264"/>
    </row>
    <row r="5" spans="1:10" ht="15.75" x14ac:dyDescent="0.25">
      <c r="A5" s="264" t="s">
        <v>77</v>
      </c>
      <c r="B5" s="264"/>
      <c r="C5" s="264"/>
      <c r="D5" s="264"/>
      <c r="E5" s="264"/>
      <c r="F5" s="264"/>
      <c r="G5" s="264"/>
      <c r="H5" s="264"/>
      <c r="I5" s="264"/>
      <c r="J5" s="264"/>
    </row>
    <row r="6" spans="1:10" ht="15.75" x14ac:dyDescent="0.25">
      <c r="A6" s="264" t="s">
        <v>98</v>
      </c>
      <c r="B6" s="264"/>
      <c r="C6" s="264"/>
      <c r="D6" s="264"/>
      <c r="E6" s="264"/>
      <c r="F6" s="264"/>
      <c r="G6" s="264"/>
      <c r="H6" s="264"/>
      <c r="I6" s="264"/>
      <c r="J6" s="264"/>
    </row>
    <row r="7" spans="1:10" ht="15.75" x14ac:dyDescent="0.25">
      <c r="A7" s="264" t="s">
        <v>75</v>
      </c>
      <c r="B7" s="264"/>
      <c r="C7" s="264"/>
      <c r="D7" s="264"/>
      <c r="E7" s="264"/>
      <c r="F7" s="264"/>
      <c r="G7" s="264"/>
      <c r="H7" s="264"/>
      <c r="I7" s="264"/>
      <c r="J7" s="264"/>
    </row>
    <row r="8" spans="1:10" ht="15" x14ac:dyDescent="0.25">
      <c r="A8" s="284" t="s">
        <v>78</v>
      </c>
      <c r="B8" s="284"/>
      <c r="C8" s="284"/>
      <c r="D8" s="284"/>
      <c r="E8" s="284"/>
      <c r="F8" s="284"/>
      <c r="G8" s="284"/>
      <c r="H8" s="284"/>
      <c r="I8" s="284"/>
      <c r="J8" s="284"/>
    </row>
    <row r="9" spans="1:10" x14ac:dyDescent="0.2">
      <c r="A9" s="33"/>
    </row>
    <row r="10" spans="1:10" ht="16.899999999999999" customHeight="1" x14ac:dyDescent="0.2">
      <c r="A10" s="214"/>
      <c r="B10" s="267" t="s">
        <v>18</v>
      </c>
      <c r="C10" s="266"/>
      <c r="D10" s="213"/>
      <c r="E10" s="267" t="s">
        <v>47</v>
      </c>
      <c r="F10" s="266"/>
      <c r="G10" s="266"/>
      <c r="H10" s="268"/>
      <c r="I10" s="267" t="s">
        <v>14</v>
      </c>
      <c r="J10" s="268"/>
    </row>
    <row r="11" spans="1:10" ht="33.75" customHeight="1" x14ac:dyDescent="0.2">
      <c r="A11" s="215" t="s">
        <v>47</v>
      </c>
      <c r="B11" s="154" t="s">
        <v>16</v>
      </c>
      <c r="C11" s="282" t="s">
        <v>31</v>
      </c>
      <c r="D11" s="283"/>
      <c r="E11" s="150" t="s">
        <v>96</v>
      </c>
      <c r="F11" s="282" t="s">
        <v>27</v>
      </c>
      <c r="G11" s="282"/>
      <c r="H11" s="151" t="s">
        <v>17</v>
      </c>
      <c r="I11" s="150" t="s">
        <v>96</v>
      </c>
      <c r="J11" s="152" t="s">
        <v>17</v>
      </c>
    </row>
    <row r="12" spans="1:10" ht="9.6" customHeight="1" x14ac:dyDescent="0.2">
      <c r="A12" s="14"/>
      <c r="B12" s="149"/>
      <c r="C12" s="144"/>
      <c r="D12" s="144"/>
      <c r="E12" s="1"/>
      <c r="F12" s="6"/>
      <c r="G12" s="6"/>
      <c r="H12" s="145"/>
      <c r="I12" s="1"/>
      <c r="J12" s="147"/>
    </row>
    <row r="13" spans="1:10" ht="14.1" customHeight="1" x14ac:dyDescent="0.2">
      <c r="A13" s="14" t="s">
        <v>10</v>
      </c>
      <c r="B13" s="149"/>
      <c r="C13" s="144"/>
      <c r="D13" s="144"/>
      <c r="E13" s="1"/>
      <c r="F13" s="6"/>
      <c r="G13" s="6"/>
      <c r="H13" s="145"/>
      <c r="I13" s="1"/>
      <c r="J13" s="147"/>
    </row>
    <row r="14" spans="1:10" ht="9.6" customHeight="1" x14ac:dyDescent="0.2">
      <c r="A14" s="14"/>
      <c r="B14" s="149"/>
      <c r="C14" s="144"/>
      <c r="D14" s="144"/>
      <c r="E14" s="1"/>
      <c r="F14" s="6"/>
      <c r="G14" s="6"/>
      <c r="H14" s="145"/>
      <c r="I14" s="1"/>
      <c r="J14" s="147"/>
    </row>
    <row r="15" spans="1:10" ht="14.1" customHeight="1" x14ac:dyDescent="0.2">
      <c r="A15" s="36" t="s">
        <v>0</v>
      </c>
      <c r="B15" s="149">
        <v>165</v>
      </c>
      <c r="C15" s="32">
        <v>32.2265625</v>
      </c>
      <c r="D15" s="7" t="s">
        <v>41</v>
      </c>
      <c r="E15" s="3">
        <v>592985254</v>
      </c>
      <c r="F15" s="119">
        <v>63.265307772870415</v>
      </c>
      <c r="G15" s="10" t="s">
        <v>41</v>
      </c>
      <c r="H15" s="145">
        <v>2000000</v>
      </c>
      <c r="I15" s="3">
        <v>12880490</v>
      </c>
      <c r="J15" s="147">
        <v>43500</v>
      </c>
    </row>
    <row r="16" spans="1:10" ht="14.1" customHeight="1" x14ac:dyDescent="0.2">
      <c r="A16" s="36" t="s">
        <v>1</v>
      </c>
      <c r="B16" s="149">
        <v>686</v>
      </c>
      <c r="C16" s="32">
        <v>9.6892655367231644</v>
      </c>
      <c r="D16" s="7"/>
      <c r="E16" s="4">
        <v>338608853</v>
      </c>
      <c r="F16" s="119">
        <v>13.5326200014359</v>
      </c>
      <c r="G16" s="10"/>
      <c r="H16" s="144">
        <v>404461</v>
      </c>
      <c r="I16" s="4">
        <v>7182971</v>
      </c>
      <c r="J16" s="170">
        <v>8200</v>
      </c>
    </row>
    <row r="17" spans="1:10" ht="14.1" customHeight="1" x14ac:dyDescent="0.2">
      <c r="A17" s="36" t="s">
        <v>2</v>
      </c>
      <c r="B17" s="149">
        <v>1573</v>
      </c>
      <c r="C17" s="32">
        <v>8.292040063257776</v>
      </c>
      <c r="D17" s="7"/>
      <c r="E17" s="4">
        <v>1172104715</v>
      </c>
      <c r="F17" s="119">
        <v>13.300700802856372</v>
      </c>
      <c r="G17" s="10"/>
      <c r="H17" s="144">
        <v>580000</v>
      </c>
      <c r="I17" s="4">
        <v>25221920</v>
      </c>
      <c r="J17" s="170">
        <v>12483</v>
      </c>
    </row>
    <row r="18" spans="1:10" ht="14.1" customHeight="1" x14ac:dyDescent="0.2">
      <c r="A18" s="36" t="s">
        <v>3</v>
      </c>
      <c r="B18" s="149">
        <v>1260</v>
      </c>
      <c r="C18" s="32">
        <v>4.9392395139161112</v>
      </c>
      <c r="D18" s="7"/>
      <c r="E18" s="4">
        <v>585018878</v>
      </c>
      <c r="F18" s="119">
        <v>6.2860804107131631</v>
      </c>
      <c r="G18" s="10"/>
      <c r="H18" s="144">
        <v>450000</v>
      </c>
      <c r="I18" s="4">
        <v>12414923</v>
      </c>
      <c r="J18" s="170">
        <v>9188</v>
      </c>
    </row>
    <row r="19" spans="1:10" ht="24.6" customHeight="1" x14ac:dyDescent="0.2">
      <c r="A19" s="17" t="s">
        <v>6</v>
      </c>
      <c r="B19" s="38">
        <f>SUM(B15:B18)</f>
        <v>3684</v>
      </c>
      <c r="C19" s="122">
        <v>7.0748194807190048</v>
      </c>
      <c r="D19" s="8" t="s">
        <v>41</v>
      </c>
      <c r="E19" s="5">
        <f>SUM(E15:E18)</f>
        <v>2688717700</v>
      </c>
      <c r="F19" s="120">
        <v>12.471788896140886</v>
      </c>
      <c r="G19" s="11" t="s">
        <v>41</v>
      </c>
      <c r="H19" s="171">
        <v>488617</v>
      </c>
      <c r="I19" s="5">
        <f>SUM(I15:I18)</f>
        <v>57700304</v>
      </c>
      <c r="J19" s="226">
        <v>9994</v>
      </c>
    </row>
    <row r="20" spans="1:10" ht="12" customHeight="1" x14ac:dyDescent="0.2">
      <c r="A20" s="18"/>
      <c r="B20" s="18"/>
      <c r="C20" s="19"/>
      <c r="D20" s="19"/>
      <c r="E20" s="18"/>
      <c r="F20" s="19"/>
      <c r="G20" s="19"/>
      <c r="H20" s="19"/>
      <c r="I20" s="18"/>
      <c r="J20" s="20"/>
    </row>
    <row r="21" spans="1:10" ht="12" customHeight="1" x14ac:dyDescent="0.2">
      <c r="A21" s="21" t="s">
        <v>9</v>
      </c>
      <c r="B21" s="22"/>
      <c r="E21" s="22"/>
      <c r="I21" s="22"/>
      <c r="J21" s="23"/>
    </row>
    <row r="22" spans="1:10" ht="12" customHeight="1" x14ac:dyDescent="0.2">
      <c r="A22" s="22"/>
      <c r="B22" s="22"/>
      <c r="E22" s="22"/>
      <c r="I22" s="22"/>
      <c r="J22" s="23"/>
    </row>
    <row r="23" spans="1:10" ht="14.1" customHeight="1" x14ac:dyDescent="0.2">
      <c r="A23" s="36" t="s">
        <v>0</v>
      </c>
      <c r="B23" s="37">
        <v>835</v>
      </c>
      <c r="C23" s="32">
        <v>11.15713522180652</v>
      </c>
      <c r="D23" s="7" t="s">
        <v>41</v>
      </c>
      <c r="E23" s="3">
        <v>2087148531</v>
      </c>
      <c r="F23" s="119">
        <v>28.961827539558499</v>
      </c>
      <c r="G23" s="10" t="s">
        <v>41</v>
      </c>
      <c r="H23" s="145">
        <v>1200000</v>
      </c>
      <c r="I23" s="3">
        <v>43887148</v>
      </c>
      <c r="J23" s="147">
        <v>26070</v>
      </c>
    </row>
    <row r="24" spans="1:10" ht="14.1" customHeight="1" x14ac:dyDescent="0.2">
      <c r="A24" s="36" t="s">
        <v>1</v>
      </c>
      <c r="B24" s="37">
        <v>68</v>
      </c>
      <c r="C24" s="32">
        <v>11.544991511035652</v>
      </c>
      <c r="D24" s="7"/>
      <c r="E24" s="4">
        <v>43233809</v>
      </c>
      <c r="F24" s="119">
        <v>27.720351544390869</v>
      </c>
      <c r="G24" s="10"/>
      <c r="H24" s="144">
        <v>210000</v>
      </c>
      <c r="I24" s="4">
        <v>928278</v>
      </c>
      <c r="J24" s="170">
        <v>4275</v>
      </c>
    </row>
    <row r="25" spans="1:10" ht="14.1" customHeight="1" x14ac:dyDescent="0.2">
      <c r="A25" s="36" t="s">
        <v>2</v>
      </c>
      <c r="B25" s="37">
        <v>320</v>
      </c>
      <c r="C25" s="32">
        <v>3.7313432835820892</v>
      </c>
      <c r="D25" s="7"/>
      <c r="E25" s="4">
        <v>290404669</v>
      </c>
      <c r="F25" s="119">
        <v>6.8538204205025561</v>
      </c>
      <c r="G25" s="10"/>
      <c r="H25" s="144">
        <v>600000</v>
      </c>
      <c r="I25" s="4">
        <v>5698322</v>
      </c>
      <c r="J25" s="170">
        <v>11063</v>
      </c>
    </row>
    <row r="26" spans="1:10" ht="14.1" customHeight="1" x14ac:dyDescent="0.2">
      <c r="A26" s="36" t="s">
        <v>3</v>
      </c>
      <c r="B26" s="37">
        <v>75</v>
      </c>
      <c r="C26" s="32">
        <v>2.3006134969325154</v>
      </c>
      <c r="D26" s="7"/>
      <c r="E26" s="4">
        <v>36316802</v>
      </c>
      <c r="F26" s="119">
        <v>2.8250621539232346</v>
      </c>
      <c r="G26" s="10"/>
      <c r="H26" s="144">
        <v>399000</v>
      </c>
      <c r="I26" s="4">
        <v>591401</v>
      </c>
      <c r="J26" s="170">
        <v>6889</v>
      </c>
    </row>
    <row r="27" spans="1:10" ht="24.6" customHeight="1" x14ac:dyDescent="0.2">
      <c r="A27" s="17" t="s">
        <v>6</v>
      </c>
      <c r="B27" s="38">
        <f>SUM(B23:B26)</f>
        <v>1298</v>
      </c>
      <c r="C27" s="123">
        <v>6.5196644733537585</v>
      </c>
      <c r="D27" s="9" t="s">
        <v>41</v>
      </c>
      <c r="E27" s="5">
        <f>SUM(E23:E26)</f>
        <v>2457103811</v>
      </c>
      <c r="F27" s="121">
        <v>19.069257446045558</v>
      </c>
      <c r="G27" s="12" t="s">
        <v>41</v>
      </c>
      <c r="H27" s="171">
        <v>849778</v>
      </c>
      <c r="I27" s="5">
        <f>SUM(I23:I26)</f>
        <v>51105149</v>
      </c>
      <c r="J27" s="226">
        <v>17429</v>
      </c>
    </row>
    <row r="28" spans="1:10" ht="9.6" customHeight="1" x14ac:dyDescent="0.2">
      <c r="A28" s="14"/>
      <c r="B28" s="149"/>
      <c r="C28" s="144"/>
      <c r="D28" s="144"/>
      <c r="E28" s="1"/>
      <c r="F28" s="6"/>
      <c r="G28" s="6"/>
      <c r="H28" s="145"/>
      <c r="I28" s="1"/>
      <c r="J28" s="147"/>
    </row>
    <row r="29" spans="1:10" ht="13.9" customHeight="1" x14ac:dyDescent="0.2">
      <c r="A29" s="21" t="s">
        <v>8</v>
      </c>
      <c r="B29" s="22"/>
      <c r="E29" s="22"/>
      <c r="I29" s="22"/>
      <c r="J29" s="23"/>
    </row>
    <row r="30" spans="1:10" x14ac:dyDescent="0.2">
      <c r="A30" s="22"/>
      <c r="B30" s="22"/>
      <c r="E30" s="22"/>
      <c r="I30" s="22"/>
      <c r="J30" s="23"/>
    </row>
    <row r="31" spans="1:10" x14ac:dyDescent="0.2">
      <c r="A31" s="36" t="s">
        <v>0</v>
      </c>
      <c r="B31" s="37">
        <f>B15+B23</f>
        <v>1000</v>
      </c>
      <c r="C31" s="32">
        <v>12.506253126563283</v>
      </c>
      <c r="D31" s="7" t="s">
        <v>41</v>
      </c>
      <c r="E31" s="3">
        <f>E15+E23</f>
        <v>2680133785</v>
      </c>
      <c r="F31" s="119">
        <v>32.90991473396744</v>
      </c>
      <c r="G31" s="10" t="s">
        <v>41</v>
      </c>
      <c r="H31" s="145">
        <v>1308750</v>
      </c>
      <c r="I31" s="3">
        <f>I15+I23</f>
        <v>56767638</v>
      </c>
      <c r="J31" s="147">
        <v>28245</v>
      </c>
    </row>
    <row r="32" spans="1:10" x14ac:dyDescent="0.2">
      <c r="A32" s="36" t="s">
        <v>1</v>
      </c>
      <c r="B32" s="37">
        <f>B16+B24</f>
        <v>754</v>
      </c>
      <c r="C32" s="32">
        <v>9.8317903246837925</v>
      </c>
      <c r="D32" s="7"/>
      <c r="E32" s="4">
        <f>E16+E24</f>
        <v>381842662</v>
      </c>
      <c r="F32" s="119">
        <v>14.365075837390043</v>
      </c>
      <c r="G32" s="10"/>
      <c r="H32" s="144">
        <v>399500</v>
      </c>
      <c r="I32" s="4">
        <f>I16+I24</f>
        <v>8111249</v>
      </c>
      <c r="J32" s="170">
        <v>8138</v>
      </c>
    </row>
    <row r="33" spans="1:10" x14ac:dyDescent="0.2">
      <c r="A33" s="36" t="s">
        <v>2</v>
      </c>
      <c r="B33" s="37">
        <f>B17+B25</f>
        <v>1893</v>
      </c>
      <c r="C33" s="32">
        <v>6.8721411457198869</v>
      </c>
      <c r="D33" s="7"/>
      <c r="E33" s="4">
        <f>E17+E25</f>
        <v>1462509384</v>
      </c>
      <c r="F33" s="119">
        <v>11.207420076717705</v>
      </c>
      <c r="G33" s="10"/>
      <c r="H33" s="144">
        <v>586117</v>
      </c>
      <c r="I33" s="4">
        <f>I17+I25</f>
        <v>30920242</v>
      </c>
      <c r="J33" s="170">
        <v>12172</v>
      </c>
    </row>
    <row r="34" spans="1:10" x14ac:dyDescent="0.2">
      <c r="A34" s="36" t="s">
        <v>3</v>
      </c>
      <c r="B34" s="37">
        <f>B18+B26</f>
        <v>1335</v>
      </c>
      <c r="C34" s="32">
        <v>4.6402502606882168</v>
      </c>
      <c r="D34" s="7"/>
      <c r="E34" s="4">
        <f>E18+E26</f>
        <v>621335680</v>
      </c>
      <c r="F34" s="119">
        <v>5.8660299514494838</v>
      </c>
      <c r="G34" s="10"/>
      <c r="H34" s="144">
        <v>447300</v>
      </c>
      <c r="I34" s="4">
        <f>I18+I26</f>
        <v>13006324</v>
      </c>
      <c r="J34" s="170">
        <v>8990</v>
      </c>
    </row>
    <row r="35" spans="1:10" ht="24.6" customHeight="1" x14ac:dyDescent="0.2">
      <c r="A35" s="17" t="s">
        <v>6</v>
      </c>
      <c r="B35" s="38">
        <f>B19+B27</f>
        <v>4982</v>
      </c>
      <c r="C35" s="123">
        <v>6.9212708909295513</v>
      </c>
      <c r="D35" s="13" t="s">
        <v>41</v>
      </c>
      <c r="E35" s="5">
        <f>E19+E27</f>
        <v>5145821511</v>
      </c>
      <c r="F35" s="121">
        <v>14.939868131215144</v>
      </c>
      <c r="G35" s="12" t="s">
        <v>41</v>
      </c>
      <c r="H35" s="171">
        <v>525000</v>
      </c>
      <c r="I35" s="5">
        <f>I19+I27</f>
        <v>108805453</v>
      </c>
      <c r="J35" s="226">
        <v>11166</v>
      </c>
    </row>
    <row r="37" spans="1:10" ht="40.5" customHeight="1" x14ac:dyDescent="0.2">
      <c r="A37" s="279" t="s">
        <v>100</v>
      </c>
      <c r="B37" s="279"/>
      <c r="C37" s="279"/>
      <c r="D37" s="279"/>
      <c r="E37" s="279"/>
      <c r="F37" s="279"/>
      <c r="G37" s="279"/>
      <c r="H37" s="279"/>
      <c r="I37" s="279"/>
      <c r="J37" s="279"/>
    </row>
    <row r="38" spans="1:10" ht="33" customHeight="1" x14ac:dyDescent="0.2">
      <c r="A38" s="279" t="s">
        <v>101</v>
      </c>
      <c r="B38" s="279"/>
      <c r="C38" s="279"/>
      <c r="D38" s="279"/>
      <c r="E38" s="279"/>
      <c r="F38" s="279"/>
      <c r="G38" s="279"/>
      <c r="H38" s="279"/>
      <c r="I38" s="279"/>
      <c r="J38" s="279"/>
    </row>
    <row r="39" spans="1:10" x14ac:dyDescent="0.2">
      <c r="A39" s="235"/>
    </row>
  </sheetData>
  <mergeCells count="14">
    <mergeCell ref="A37:J37"/>
    <mergeCell ref="A38:J38"/>
    <mergeCell ref="F11:G11"/>
    <mergeCell ref="C11:D11"/>
    <mergeCell ref="A1:J1"/>
    <mergeCell ref="A2:J2"/>
    <mergeCell ref="A4:J4"/>
    <mergeCell ref="A5:J5"/>
    <mergeCell ref="A6:J6"/>
    <mergeCell ref="A7:J7"/>
    <mergeCell ref="A8:J8"/>
    <mergeCell ref="I10:J10"/>
    <mergeCell ref="B10:C10"/>
    <mergeCell ref="E10:H10"/>
  </mergeCells>
  <printOptions horizontalCentered="1"/>
  <pageMargins left="0.7" right="0.7" top="0.75" bottom="0.75" header="0.3" footer="0.3"/>
  <pageSetup scale="84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  <pageSetUpPr fitToPage="1"/>
  </sheetPr>
  <dimension ref="A1:K68"/>
  <sheetViews>
    <sheetView showGridLines="0" topLeftCell="A43" zoomScaleNormal="100" workbookViewId="0">
      <selection sqref="A1:J1"/>
    </sheetView>
  </sheetViews>
  <sheetFormatPr defaultColWidth="9.140625" defaultRowHeight="12.75" x14ac:dyDescent="0.2"/>
  <cols>
    <col min="1" max="1" width="31" style="210" customWidth="1"/>
    <col min="2" max="2" width="13.7109375" style="210" customWidth="1"/>
    <col min="3" max="3" width="2.28515625" style="210" customWidth="1"/>
    <col min="4" max="4" width="13.7109375" style="210" customWidth="1"/>
    <col min="5" max="5" width="2.28515625" style="210" customWidth="1"/>
    <col min="6" max="6" width="11.7109375" style="210" customWidth="1"/>
    <col min="7" max="7" width="2.28515625" style="210" customWidth="1"/>
    <col min="8" max="8" width="13.7109375" style="210" customWidth="1"/>
    <col min="9" max="9" width="2.28515625" style="210" customWidth="1"/>
    <col min="10" max="10" width="11.42578125" style="210" customWidth="1"/>
    <col min="11" max="11" width="2.28515625" style="210" customWidth="1"/>
    <col min="12" max="16384" width="9.140625" style="210"/>
  </cols>
  <sheetData>
    <row r="1" spans="1:11" ht="15.6" customHeight="1" x14ac:dyDescent="0.25">
      <c r="A1" s="264" t="s">
        <v>66</v>
      </c>
      <c r="B1" s="264"/>
      <c r="C1" s="264"/>
      <c r="D1" s="264"/>
      <c r="E1" s="264"/>
      <c r="F1" s="264"/>
      <c r="G1" s="264"/>
      <c r="H1" s="264"/>
      <c r="I1" s="264"/>
      <c r="J1" s="264"/>
      <c r="K1" s="211"/>
    </row>
    <row r="2" spans="1:11" ht="15.6" customHeight="1" x14ac:dyDescent="0.25">
      <c r="A2" s="264" t="s">
        <v>105</v>
      </c>
      <c r="B2" s="264"/>
      <c r="C2" s="264"/>
      <c r="D2" s="264"/>
      <c r="E2" s="264"/>
      <c r="F2" s="264"/>
      <c r="G2" s="264"/>
      <c r="H2" s="264"/>
      <c r="I2" s="264"/>
      <c r="J2" s="264"/>
      <c r="K2" s="211"/>
    </row>
    <row r="3" spans="1:11" x14ac:dyDescent="0.2">
      <c r="A3" s="212"/>
      <c r="B3" s="212"/>
      <c r="C3" s="212"/>
      <c r="D3" s="212"/>
      <c r="E3" s="212"/>
      <c r="F3" s="212"/>
      <c r="G3" s="212"/>
      <c r="H3" s="212"/>
      <c r="I3" s="212"/>
      <c r="K3" s="212"/>
    </row>
    <row r="4" spans="1:11" ht="15.6" customHeight="1" x14ac:dyDescent="0.25">
      <c r="A4" s="264" t="s">
        <v>80</v>
      </c>
      <c r="B4" s="264"/>
      <c r="C4" s="264"/>
      <c r="D4" s="264"/>
      <c r="E4" s="264"/>
      <c r="F4" s="264"/>
      <c r="G4" s="264"/>
      <c r="H4" s="264"/>
      <c r="I4" s="264"/>
      <c r="J4" s="264"/>
      <c r="K4" s="211"/>
    </row>
    <row r="5" spans="1:11" ht="15.6" customHeight="1" x14ac:dyDescent="0.25">
      <c r="A5" s="264" t="s">
        <v>99</v>
      </c>
      <c r="B5" s="264"/>
      <c r="C5" s="264"/>
      <c r="D5" s="264"/>
      <c r="E5" s="264"/>
      <c r="F5" s="264"/>
      <c r="G5" s="264"/>
      <c r="H5" s="264"/>
      <c r="I5" s="264"/>
      <c r="J5" s="264"/>
      <c r="K5" s="211"/>
    </row>
    <row r="6" spans="1:11" ht="15.6" customHeight="1" x14ac:dyDescent="0.25">
      <c r="A6" s="264" t="s">
        <v>81</v>
      </c>
      <c r="B6" s="264"/>
      <c r="C6" s="264"/>
      <c r="D6" s="264"/>
      <c r="E6" s="264"/>
      <c r="F6" s="264"/>
      <c r="G6" s="264"/>
      <c r="H6" s="264"/>
      <c r="I6" s="264"/>
      <c r="J6" s="264"/>
      <c r="K6" s="211"/>
    </row>
    <row r="7" spans="1:11" ht="15.6" customHeight="1" x14ac:dyDescent="0.25">
      <c r="A7" s="264" t="s">
        <v>82</v>
      </c>
      <c r="B7" s="264"/>
      <c r="C7" s="264"/>
      <c r="D7" s="264"/>
      <c r="E7" s="264"/>
      <c r="F7" s="264"/>
      <c r="G7" s="264"/>
      <c r="H7" s="264"/>
      <c r="I7" s="264"/>
      <c r="J7" s="264"/>
      <c r="K7" s="211"/>
    </row>
    <row r="8" spans="1:11" ht="15" x14ac:dyDescent="0.25">
      <c r="A8" s="285"/>
      <c r="B8" s="285"/>
      <c r="C8" s="285"/>
      <c r="D8" s="285"/>
      <c r="E8" s="285"/>
      <c r="F8" s="285"/>
      <c r="G8" s="285"/>
      <c r="H8" s="285"/>
      <c r="I8" s="285"/>
      <c r="J8" s="285"/>
      <c r="K8" s="218"/>
    </row>
    <row r="10" spans="1:11" ht="14.25" x14ac:dyDescent="0.2">
      <c r="A10" s="286" t="s">
        <v>136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8"/>
    </row>
    <row r="11" spans="1:11" x14ac:dyDescent="0.2">
      <c r="A11" s="57"/>
      <c r="B11" s="157"/>
      <c r="C11" s="132"/>
      <c r="D11" s="266" t="s">
        <v>47</v>
      </c>
      <c r="E11" s="266"/>
      <c r="F11" s="266"/>
      <c r="G11" s="213"/>
      <c r="H11" s="266" t="s">
        <v>14</v>
      </c>
      <c r="I11" s="266"/>
      <c r="J11" s="266"/>
      <c r="K11" s="213"/>
    </row>
    <row r="12" spans="1:11" ht="27.75" customHeight="1" x14ac:dyDescent="0.2">
      <c r="A12" s="58" t="s">
        <v>12</v>
      </c>
      <c r="B12" s="150" t="s">
        <v>18</v>
      </c>
      <c r="C12" s="151"/>
      <c r="D12" s="216" t="s">
        <v>96</v>
      </c>
      <c r="E12" s="151"/>
      <c r="F12" s="151" t="s">
        <v>15</v>
      </c>
      <c r="G12" s="152"/>
      <c r="H12" s="151" t="s">
        <v>96</v>
      </c>
      <c r="I12" s="151"/>
      <c r="J12" s="151" t="s">
        <v>15</v>
      </c>
      <c r="K12" s="152"/>
    </row>
    <row r="13" spans="1:11" ht="12.75" customHeight="1" x14ac:dyDescent="0.2">
      <c r="A13" s="125"/>
      <c r="B13" s="163"/>
      <c r="C13" s="162"/>
      <c r="D13" s="162"/>
      <c r="E13" s="162"/>
      <c r="F13" s="162"/>
      <c r="G13" s="164"/>
      <c r="H13" s="162"/>
      <c r="I13" s="162"/>
      <c r="J13" s="162"/>
      <c r="K13" s="164"/>
    </row>
    <row r="14" spans="1:11" x14ac:dyDescent="0.2">
      <c r="A14" s="130" t="s">
        <v>52</v>
      </c>
      <c r="B14" s="149">
        <v>1131</v>
      </c>
      <c r="C14" s="48"/>
      <c r="D14" s="48">
        <v>992286764.25999999</v>
      </c>
      <c r="E14" s="48"/>
      <c r="F14" s="145">
        <v>536911</v>
      </c>
      <c r="G14" s="137"/>
      <c r="H14" s="48">
        <v>26827009.960000001</v>
      </c>
      <c r="I14" s="48"/>
      <c r="J14" s="145">
        <v>14930</v>
      </c>
      <c r="K14" s="137"/>
    </row>
    <row r="15" spans="1:11" x14ac:dyDescent="0.2">
      <c r="A15" s="130" t="s">
        <v>53</v>
      </c>
      <c r="B15" s="149">
        <v>568</v>
      </c>
      <c r="C15" s="48"/>
      <c r="D15" s="41">
        <v>911108300.10000002</v>
      </c>
      <c r="E15" s="48"/>
      <c r="F15" s="144">
        <v>750465</v>
      </c>
      <c r="G15" s="137"/>
      <c r="H15" s="41">
        <v>25137959.609999999</v>
      </c>
      <c r="I15" s="48"/>
      <c r="J15" s="144">
        <v>21013</v>
      </c>
      <c r="K15" s="137"/>
    </row>
    <row r="16" spans="1:11" x14ac:dyDescent="0.2">
      <c r="A16" s="130" t="s">
        <v>54</v>
      </c>
      <c r="B16" s="149">
        <v>778</v>
      </c>
      <c r="C16" s="48"/>
      <c r="D16" s="41">
        <v>2985668793.3000002</v>
      </c>
      <c r="E16" s="48"/>
      <c r="F16" s="144">
        <v>525076</v>
      </c>
      <c r="G16" s="137"/>
      <c r="H16" s="41">
        <v>82961399.200000003</v>
      </c>
      <c r="I16" s="48"/>
      <c r="J16" s="144">
        <v>14449</v>
      </c>
      <c r="K16" s="137"/>
    </row>
    <row r="17" spans="1:11" x14ac:dyDescent="0.2">
      <c r="A17" s="130" t="s">
        <v>55</v>
      </c>
      <c r="B17" s="149">
        <v>3473</v>
      </c>
      <c r="C17" s="48"/>
      <c r="D17" s="41">
        <v>2973687457.3000002</v>
      </c>
      <c r="E17" s="48"/>
      <c r="F17" s="144">
        <v>575000</v>
      </c>
      <c r="G17" s="137"/>
      <c r="H17" s="41">
        <v>80635190.400000006</v>
      </c>
      <c r="I17" s="48"/>
      <c r="J17" s="144">
        <v>15960</v>
      </c>
      <c r="K17" s="137"/>
    </row>
    <row r="18" spans="1:11" x14ac:dyDescent="0.2">
      <c r="A18" s="130" t="s">
        <v>56</v>
      </c>
      <c r="B18" s="149">
        <v>2391</v>
      </c>
      <c r="C18" s="48"/>
      <c r="D18" s="41">
        <v>8000712758.3000002</v>
      </c>
      <c r="E18" s="48"/>
      <c r="F18" s="144">
        <v>1003668</v>
      </c>
      <c r="G18" s="137"/>
      <c r="H18" s="41">
        <v>221964799.03999999</v>
      </c>
      <c r="I18" s="48"/>
      <c r="J18" s="144">
        <v>28000</v>
      </c>
      <c r="K18" s="137"/>
    </row>
    <row r="19" spans="1:11" x14ac:dyDescent="0.2">
      <c r="A19" s="130" t="s">
        <v>57</v>
      </c>
      <c r="B19" s="149">
        <v>434</v>
      </c>
      <c r="C19" s="48"/>
      <c r="D19" s="41">
        <v>7815142052.3999996</v>
      </c>
      <c r="E19" s="48"/>
      <c r="F19" s="144">
        <v>2039970</v>
      </c>
      <c r="G19" s="137"/>
      <c r="H19" s="41">
        <v>217983918.72999999</v>
      </c>
      <c r="I19" s="48"/>
      <c r="J19" s="144">
        <v>56154</v>
      </c>
      <c r="K19" s="137"/>
    </row>
    <row r="20" spans="1:11" x14ac:dyDescent="0.2">
      <c r="A20" s="130" t="s">
        <v>58</v>
      </c>
      <c r="B20" s="149">
        <v>766</v>
      </c>
      <c r="C20" s="48"/>
      <c r="D20" s="41">
        <v>2099811879.9000001</v>
      </c>
      <c r="E20" s="48"/>
      <c r="F20" s="144">
        <v>975875</v>
      </c>
      <c r="G20" s="137"/>
      <c r="H20" s="41">
        <v>58381192.609999999</v>
      </c>
      <c r="I20" s="48"/>
      <c r="J20" s="144">
        <v>27324</v>
      </c>
      <c r="K20" s="137"/>
    </row>
    <row r="21" spans="1:11" x14ac:dyDescent="0.2">
      <c r="A21" s="130" t="s">
        <v>59</v>
      </c>
      <c r="B21" s="149">
        <v>673</v>
      </c>
      <c r="C21" s="48"/>
      <c r="D21" s="41">
        <v>3050921692.8000002</v>
      </c>
      <c r="E21" s="48"/>
      <c r="F21" s="144">
        <v>1400000</v>
      </c>
      <c r="G21" s="137"/>
      <c r="H21" s="41">
        <v>85164497.900000006</v>
      </c>
      <c r="I21" s="48"/>
      <c r="J21" s="144">
        <v>39200</v>
      </c>
      <c r="K21" s="137"/>
    </row>
    <row r="22" spans="1:11" x14ac:dyDescent="0.2">
      <c r="A22" s="130" t="s">
        <v>60</v>
      </c>
      <c r="B22" s="149">
        <v>240</v>
      </c>
      <c r="C22" s="48"/>
      <c r="D22" s="41">
        <v>3932021731.5</v>
      </c>
      <c r="E22" s="48"/>
      <c r="F22" s="144">
        <v>3366152</v>
      </c>
      <c r="G22" s="137"/>
      <c r="H22" s="41">
        <v>108217611.95</v>
      </c>
      <c r="I22" s="48"/>
      <c r="J22" s="144">
        <v>91907</v>
      </c>
      <c r="K22" s="137"/>
    </row>
    <row r="23" spans="1:11" x14ac:dyDescent="0.2">
      <c r="A23" s="130" t="s">
        <v>64</v>
      </c>
      <c r="B23" s="149">
        <v>252</v>
      </c>
      <c r="C23" s="48"/>
      <c r="D23" s="41">
        <v>1000746016.5</v>
      </c>
      <c r="E23" s="48"/>
      <c r="F23" s="144">
        <v>1515000</v>
      </c>
      <c r="G23" s="137"/>
      <c r="H23" s="41">
        <v>27833283.300000001</v>
      </c>
      <c r="I23" s="48"/>
      <c r="J23" s="144">
        <v>42000</v>
      </c>
      <c r="K23" s="137"/>
    </row>
    <row r="24" spans="1:11" x14ac:dyDescent="0.2">
      <c r="A24" s="130" t="s">
        <v>61</v>
      </c>
      <c r="B24" s="149">
        <v>370</v>
      </c>
      <c r="C24" s="48"/>
      <c r="D24" s="41">
        <v>3134376481.1999998</v>
      </c>
      <c r="E24" s="48"/>
      <c r="F24" s="144">
        <v>2099375</v>
      </c>
      <c r="G24" s="137"/>
      <c r="H24" s="41">
        <v>87631150.629999995</v>
      </c>
      <c r="I24" s="48"/>
      <c r="J24" s="144">
        <v>58782</v>
      </c>
      <c r="K24" s="137"/>
    </row>
    <row r="25" spans="1:11" x14ac:dyDescent="0.2">
      <c r="A25" s="130" t="s">
        <v>62</v>
      </c>
      <c r="B25" s="149">
        <v>212</v>
      </c>
      <c r="C25" s="48"/>
      <c r="D25" s="41">
        <v>1097703127.8</v>
      </c>
      <c r="E25" s="48"/>
      <c r="F25" s="144">
        <v>865500</v>
      </c>
      <c r="G25" s="137"/>
      <c r="H25" s="41">
        <v>31007956.149999999</v>
      </c>
      <c r="I25" s="48"/>
      <c r="J25" s="144">
        <v>24878</v>
      </c>
      <c r="K25" s="137"/>
    </row>
    <row r="26" spans="1:11" x14ac:dyDescent="0.2">
      <c r="A26" s="59"/>
      <c r="B26" s="149"/>
      <c r="C26" s="48"/>
      <c r="D26" s="48"/>
      <c r="E26" s="48"/>
      <c r="G26" s="137"/>
      <c r="H26" s="48"/>
      <c r="I26" s="48"/>
      <c r="J26" s="145"/>
      <c r="K26" s="137"/>
    </row>
    <row r="27" spans="1:11" x14ac:dyDescent="0.2">
      <c r="A27" s="127" t="s">
        <v>6</v>
      </c>
      <c r="B27" s="38">
        <f>SUM(B14:B25)</f>
        <v>11288</v>
      </c>
      <c r="C27" s="42"/>
      <c r="D27" s="42">
        <f>SUM(D14:D25)</f>
        <v>37994187055.360001</v>
      </c>
      <c r="E27" s="42"/>
      <c r="F27" s="171">
        <v>755345</v>
      </c>
      <c r="G27" s="138"/>
      <c r="H27" s="42">
        <f>SUM(H14:H25)</f>
        <v>1053745969.48</v>
      </c>
      <c r="I27" s="42"/>
      <c r="J27" s="171">
        <v>21000</v>
      </c>
      <c r="K27" s="138"/>
    </row>
    <row r="28" spans="1:11" x14ac:dyDescent="0.2">
      <c r="I28" s="54"/>
      <c r="J28" s="54"/>
    </row>
    <row r="29" spans="1:11" x14ac:dyDescent="0.2">
      <c r="A29" s="274">
        <v>2020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6"/>
    </row>
    <row r="30" spans="1:11" x14ac:dyDescent="0.2">
      <c r="A30" s="57"/>
      <c r="B30" s="157"/>
      <c r="C30" s="132"/>
      <c r="D30" s="266" t="s">
        <v>47</v>
      </c>
      <c r="E30" s="266"/>
      <c r="F30" s="266"/>
      <c r="G30" s="213"/>
      <c r="H30" s="266" t="s">
        <v>14</v>
      </c>
      <c r="I30" s="266"/>
      <c r="J30" s="266"/>
      <c r="K30" s="213"/>
    </row>
    <row r="31" spans="1:11" ht="27" customHeight="1" x14ac:dyDescent="0.2">
      <c r="A31" s="58" t="s">
        <v>12</v>
      </c>
      <c r="B31" s="150" t="s">
        <v>18</v>
      </c>
      <c r="C31" s="151"/>
      <c r="D31" s="216" t="s">
        <v>96</v>
      </c>
      <c r="E31" s="151"/>
      <c r="F31" s="151" t="s">
        <v>15</v>
      </c>
      <c r="G31" s="152"/>
      <c r="H31" s="151" t="s">
        <v>96</v>
      </c>
      <c r="I31" s="151"/>
      <c r="J31" s="151" t="s">
        <v>15</v>
      </c>
      <c r="K31" s="152"/>
    </row>
    <row r="32" spans="1:11" ht="12.75" customHeight="1" x14ac:dyDescent="0.2">
      <c r="A32" s="125"/>
      <c r="B32" s="163"/>
      <c r="C32" s="162"/>
      <c r="D32" s="162"/>
      <c r="E32" s="162"/>
      <c r="F32" s="162"/>
      <c r="G32" s="164"/>
      <c r="H32" s="162"/>
      <c r="I32" s="162"/>
      <c r="J32" s="162"/>
      <c r="K32" s="164"/>
    </row>
    <row r="33" spans="1:11" x14ac:dyDescent="0.2">
      <c r="A33" s="130" t="s">
        <v>52</v>
      </c>
      <c r="B33" s="149">
        <v>828</v>
      </c>
      <c r="C33" s="48"/>
      <c r="D33" s="48">
        <v>650483178.74000001</v>
      </c>
      <c r="E33" s="48"/>
      <c r="F33" s="145">
        <v>499048</v>
      </c>
      <c r="G33" s="137"/>
      <c r="H33" s="48">
        <v>17461674.449999999</v>
      </c>
      <c r="I33" s="48"/>
      <c r="J33" s="145">
        <v>11522</v>
      </c>
      <c r="K33" s="137"/>
    </row>
    <row r="34" spans="1:11" x14ac:dyDescent="0.2">
      <c r="A34" s="130" t="s">
        <v>53</v>
      </c>
      <c r="B34" s="149">
        <v>426</v>
      </c>
      <c r="C34" s="48"/>
      <c r="D34" s="41">
        <v>820105500.41999996</v>
      </c>
      <c r="E34" s="48"/>
      <c r="F34" s="144">
        <v>884862</v>
      </c>
      <c r="G34" s="137"/>
      <c r="H34" s="41">
        <v>22675382.59</v>
      </c>
      <c r="I34" s="48"/>
      <c r="J34" s="144">
        <v>24776</v>
      </c>
      <c r="K34" s="137"/>
    </row>
    <row r="35" spans="1:11" x14ac:dyDescent="0.2">
      <c r="A35" s="130" t="s">
        <v>54</v>
      </c>
      <c r="B35" s="149">
        <v>697</v>
      </c>
      <c r="C35" s="48"/>
      <c r="D35" s="41">
        <v>2535249784</v>
      </c>
      <c r="E35" s="48"/>
      <c r="F35" s="144">
        <v>442000</v>
      </c>
      <c r="G35" s="137"/>
      <c r="H35" s="41">
        <v>70488225.959999993</v>
      </c>
      <c r="I35" s="48"/>
      <c r="J35" s="144">
        <v>9364</v>
      </c>
      <c r="K35" s="137"/>
    </row>
    <row r="36" spans="1:11" x14ac:dyDescent="0.2">
      <c r="A36" s="130" t="s">
        <v>55</v>
      </c>
      <c r="B36" s="149">
        <v>2759</v>
      </c>
      <c r="C36" s="48"/>
      <c r="D36" s="41">
        <v>2008448778.2</v>
      </c>
      <c r="E36" s="48"/>
      <c r="F36" s="144">
        <v>500000</v>
      </c>
      <c r="G36" s="137"/>
      <c r="H36" s="41">
        <v>54126735.950000003</v>
      </c>
      <c r="I36" s="48"/>
      <c r="J36" s="144">
        <v>14000</v>
      </c>
      <c r="K36" s="137"/>
    </row>
    <row r="37" spans="1:11" x14ac:dyDescent="0.2">
      <c r="A37" s="130" t="s">
        <v>56</v>
      </c>
      <c r="B37" s="149">
        <v>2026</v>
      </c>
      <c r="C37" s="48"/>
      <c r="D37" s="41">
        <v>6208994545</v>
      </c>
      <c r="E37" s="48"/>
      <c r="F37" s="144">
        <v>952169</v>
      </c>
      <c r="G37" s="137"/>
      <c r="H37" s="41">
        <v>172709471.22999999</v>
      </c>
      <c r="I37" s="48"/>
      <c r="J37" s="144">
        <v>26660</v>
      </c>
      <c r="K37" s="137"/>
    </row>
    <row r="38" spans="1:11" x14ac:dyDescent="0.2">
      <c r="A38" s="130" t="s">
        <v>57</v>
      </c>
      <c r="B38" s="149">
        <v>328</v>
      </c>
      <c r="C38" s="48"/>
      <c r="D38" s="41">
        <v>5080002977.8999996</v>
      </c>
      <c r="E38" s="48"/>
      <c r="F38" s="144">
        <v>2100000</v>
      </c>
      <c r="G38" s="137"/>
      <c r="H38" s="41">
        <v>142158232.21000001</v>
      </c>
      <c r="I38" s="48"/>
      <c r="J38" s="144">
        <v>58800</v>
      </c>
      <c r="K38" s="137"/>
    </row>
    <row r="39" spans="1:11" x14ac:dyDescent="0.2">
      <c r="A39" s="130" t="s">
        <v>58</v>
      </c>
      <c r="B39" s="149">
        <v>569</v>
      </c>
      <c r="C39" s="48"/>
      <c r="D39" s="41">
        <v>1176639543.7</v>
      </c>
      <c r="E39" s="48"/>
      <c r="F39" s="144">
        <v>800000</v>
      </c>
      <c r="G39" s="137"/>
      <c r="H39" s="41">
        <v>32574790.289999999</v>
      </c>
      <c r="I39" s="48"/>
      <c r="J39" s="144">
        <v>22400</v>
      </c>
      <c r="K39" s="137"/>
    </row>
    <row r="40" spans="1:11" x14ac:dyDescent="0.2">
      <c r="A40" s="130" t="s">
        <v>59</v>
      </c>
      <c r="B40" s="149">
        <v>315</v>
      </c>
      <c r="C40" s="48"/>
      <c r="D40" s="41">
        <v>1544090269.4000001</v>
      </c>
      <c r="E40" s="48"/>
      <c r="F40" s="144">
        <v>1643922</v>
      </c>
      <c r="G40" s="137"/>
      <c r="H40" s="41">
        <v>43126658.380000003</v>
      </c>
      <c r="I40" s="48"/>
      <c r="J40" s="144">
        <v>46029</v>
      </c>
      <c r="K40" s="137"/>
    </row>
    <row r="41" spans="1:11" x14ac:dyDescent="0.2">
      <c r="A41" s="130" t="s">
        <v>60</v>
      </c>
      <c r="B41" s="149">
        <v>207</v>
      </c>
      <c r="C41" s="48"/>
      <c r="D41" s="41">
        <v>2127940245.0999999</v>
      </c>
      <c r="E41" s="48"/>
      <c r="F41" s="144">
        <v>3578296</v>
      </c>
      <c r="G41" s="137"/>
      <c r="H41" s="41">
        <v>58355412.07</v>
      </c>
      <c r="I41" s="48"/>
      <c r="J41" s="144">
        <v>93825</v>
      </c>
      <c r="K41" s="137"/>
    </row>
    <row r="42" spans="1:11" x14ac:dyDescent="0.2">
      <c r="A42" s="130" t="s">
        <v>64</v>
      </c>
      <c r="B42" s="149">
        <v>177</v>
      </c>
      <c r="C42" s="48"/>
      <c r="D42" s="41">
        <v>616106548.34000003</v>
      </c>
      <c r="E42" s="48"/>
      <c r="F42" s="144">
        <v>1400000</v>
      </c>
      <c r="G42" s="137"/>
      <c r="H42" s="41">
        <v>17198011.57</v>
      </c>
      <c r="I42" s="48"/>
      <c r="J42" s="144">
        <v>39200</v>
      </c>
      <c r="K42" s="137"/>
    </row>
    <row r="43" spans="1:11" x14ac:dyDescent="0.2">
      <c r="A43" s="130" t="s">
        <v>61</v>
      </c>
      <c r="B43" s="149">
        <v>261</v>
      </c>
      <c r="C43" s="48"/>
      <c r="D43" s="41">
        <v>2014493467.5999999</v>
      </c>
      <c r="E43" s="48"/>
      <c r="F43" s="144">
        <v>2565350</v>
      </c>
      <c r="G43" s="137"/>
      <c r="H43" s="41">
        <v>56341143.329999998</v>
      </c>
      <c r="I43" s="48"/>
      <c r="J43" s="144">
        <v>71828</v>
      </c>
      <c r="K43" s="137"/>
    </row>
    <row r="44" spans="1:11" x14ac:dyDescent="0.2">
      <c r="A44" s="130" t="s">
        <v>62</v>
      </c>
      <c r="B44" s="149">
        <v>114</v>
      </c>
      <c r="C44" s="48"/>
      <c r="D44" s="41">
        <v>681911855.62</v>
      </c>
      <c r="E44" s="48"/>
      <c r="F44" s="144">
        <v>1497770</v>
      </c>
      <c r="G44" s="137"/>
      <c r="H44" s="41">
        <v>19048676.879999999</v>
      </c>
      <c r="I44" s="48"/>
      <c r="J44" s="144">
        <v>41237</v>
      </c>
      <c r="K44" s="137"/>
    </row>
    <row r="45" spans="1:11" x14ac:dyDescent="0.2">
      <c r="A45" s="59"/>
      <c r="B45" s="149"/>
      <c r="C45" s="48"/>
      <c r="D45" s="48"/>
      <c r="E45" s="48"/>
      <c r="G45" s="137"/>
      <c r="H45" s="48"/>
      <c r="I45" s="48"/>
      <c r="J45" s="145"/>
      <c r="K45" s="137"/>
    </row>
    <row r="46" spans="1:11" x14ac:dyDescent="0.2">
      <c r="A46" s="127" t="s">
        <v>6</v>
      </c>
      <c r="B46" s="38">
        <f>SUM(B33:B44)</f>
        <v>8707</v>
      </c>
      <c r="C46" s="42"/>
      <c r="D46" s="42">
        <f>SUM(D33:D44)</f>
        <v>25464466694.02</v>
      </c>
      <c r="E46" s="42"/>
      <c r="F46" s="171">
        <v>704609</v>
      </c>
      <c r="G46" s="138"/>
      <c r="H46" s="42">
        <f>SUM(H33:H44)</f>
        <v>706264414.91000021</v>
      </c>
      <c r="I46" s="42"/>
      <c r="J46" s="171">
        <v>19600</v>
      </c>
      <c r="K46" s="138"/>
    </row>
    <row r="48" spans="1:11" x14ac:dyDescent="0.2">
      <c r="A48" s="274" t="s">
        <v>63</v>
      </c>
      <c r="B48" s="275"/>
      <c r="C48" s="275"/>
      <c r="D48" s="275"/>
      <c r="E48" s="275"/>
      <c r="F48" s="275"/>
      <c r="G48" s="275"/>
      <c r="H48" s="275"/>
      <c r="I48" s="275"/>
      <c r="J48" s="275"/>
      <c r="K48" s="276"/>
    </row>
    <row r="49" spans="1:11" x14ac:dyDescent="0.2">
      <c r="A49" s="57"/>
      <c r="B49" s="40"/>
      <c r="C49" s="133"/>
      <c r="D49" s="289" t="s">
        <v>47</v>
      </c>
      <c r="E49" s="289"/>
      <c r="F49" s="289"/>
      <c r="G49" s="219"/>
      <c r="H49" s="289" t="s">
        <v>14</v>
      </c>
      <c r="I49" s="289"/>
      <c r="J49" s="289"/>
      <c r="K49" s="131"/>
    </row>
    <row r="50" spans="1:11" ht="27" customHeight="1" x14ac:dyDescent="0.2">
      <c r="A50" s="58" t="s">
        <v>12</v>
      </c>
      <c r="B50" s="39" t="s">
        <v>18</v>
      </c>
      <c r="C50" s="216"/>
      <c r="D50" s="216" t="s">
        <v>97</v>
      </c>
      <c r="E50" s="216"/>
      <c r="F50" s="216" t="s">
        <v>15</v>
      </c>
      <c r="G50" s="217"/>
      <c r="H50" s="216" t="s">
        <v>97</v>
      </c>
      <c r="I50" s="151"/>
      <c r="J50" s="134" t="s">
        <v>15</v>
      </c>
      <c r="K50" s="217"/>
    </row>
    <row r="51" spans="1:11" ht="12.75" customHeight="1" x14ac:dyDescent="0.2">
      <c r="A51" s="124"/>
      <c r="B51" s="126"/>
      <c r="C51" s="162"/>
      <c r="D51" s="162"/>
      <c r="E51" s="162"/>
      <c r="F51" s="162"/>
      <c r="G51" s="164"/>
      <c r="H51" s="162"/>
      <c r="I51" s="162"/>
      <c r="J51" s="69"/>
      <c r="K51" s="164"/>
    </row>
    <row r="52" spans="1:11" x14ac:dyDescent="0.2">
      <c r="A52" s="130" t="s">
        <v>52</v>
      </c>
      <c r="B52" s="128">
        <f t="shared" ref="B52:B62" si="0">(B14/B33-1)*100</f>
        <v>36.594202898550733</v>
      </c>
      <c r="C52" s="50" t="s">
        <v>41</v>
      </c>
      <c r="D52" s="128">
        <f t="shared" ref="D52:D63" si="1">(D14/D33-1)*100</f>
        <v>52.546106754379252</v>
      </c>
      <c r="E52" s="50" t="s">
        <v>41</v>
      </c>
      <c r="F52" s="128">
        <f t="shared" ref="F52:F63" si="2">(F14/F33-1)*100</f>
        <v>7.5870457350796006</v>
      </c>
      <c r="G52" s="135" t="s">
        <v>41</v>
      </c>
      <c r="H52" s="128">
        <f>(H14/H33-1)*100</f>
        <v>53.633662320396795</v>
      </c>
      <c r="I52" s="50" t="s">
        <v>41</v>
      </c>
      <c r="J52" s="128">
        <f t="shared" ref="J52:J63" si="3">(J14/J33-1)*100</f>
        <v>29.578198229474051</v>
      </c>
      <c r="K52" s="135" t="s">
        <v>41</v>
      </c>
    </row>
    <row r="53" spans="1:11" x14ac:dyDescent="0.2">
      <c r="A53" s="130" t="s">
        <v>53</v>
      </c>
      <c r="B53" s="128">
        <f t="shared" si="0"/>
        <v>33.333333333333329</v>
      </c>
      <c r="C53" s="50"/>
      <c r="D53" s="128">
        <f>(D15/D34-1)*100</f>
        <v>11.096474738115392</v>
      </c>
      <c r="E53" s="50"/>
      <c r="F53" s="128">
        <f t="shared" si="2"/>
        <v>-15.188470066518844</v>
      </c>
      <c r="G53" s="135"/>
      <c r="H53" s="128">
        <f t="shared" ref="H53:H63" si="4">(H15/H34-1)*100</f>
        <v>10.860134378001685</v>
      </c>
      <c r="I53" s="50"/>
      <c r="J53" s="128">
        <f t="shared" si="3"/>
        <v>-15.188085243784311</v>
      </c>
      <c r="K53" s="135"/>
    </row>
    <row r="54" spans="1:11" x14ac:dyDescent="0.2">
      <c r="A54" s="130" t="s">
        <v>54</v>
      </c>
      <c r="B54" s="128">
        <f t="shared" si="0"/>
        <v>11.621233859397417</v>
      </c>
      <c r="C54" s="50"/>
      <c r="D54" s="128">
        <f t="shared" si="1"/>
        <v>17.766257673804041</v>
      </c>
      <c r="E54" s="50"/>
      <c r="F54" s="128">
        <f t="shared" si="2"/>
        <v>18.795475113122162</v>
      </c>
      <c r="G54" s="135"/>
      <c r="H54" s="128">
        <f t="shared" si="4"/>
        <v>17.695399579325731</v>
      </c>
      <c r="I54" s="50"/>
      <c r="J54" s="128">
        <f t="shared" si="3"/>
        <v>54.303716360529684</v>
      </c>
      <c r="K54" s="135"/>
    </row>
    <row r="55" spans="1:11" x14ac:dyDescent="0.2">
      <c r="A55" s="130" t="s">
        <v>55</v>
      </c>
      <c r="B55" s="128">
        <f t="shared" si="0"/>
        <v>25.878941645523735</v>
      </c>
      <c r="C55" s="50"/>
      <c r="D55" s="128">
        <f t="shared" si="1"/>
        <v>48.058914400847243</v>
      </c>
      <c r="E55" s="50"/>
      <c r="F55" s="128">
        <f t="shared" si="2"/>
        <v>14.999999999999991</v>
      </c>
      <c r="G55" s="135"/>
      <c r="H55" s="128">
        <f t="shared" si="4"/>
        <v>48.974788493596577</v>
      </c>
      <c r="I55" s="50"/>
      <c r="J55" s="128">
        <f t="shared" si="3"/>
        <v>13.999999999999989</v>
      </c>
      <c r="K55" s="135"/>
    </row>
    <row r="56" spans="1:11" x14ac:dyDescent="0.2">
      <c r="A56" s="130" t="s">
        <v>56</v>
      </c>
      <c r="B56" s="128">
        <f t="shared" si="0"/>
        <v>18.015794669299101</v>
      </c>
      <c r="C56" s="50"/>
      <c r="D56" s="128">
        <f t="shared" si="1"/>
        <v>28.85681732065364</v>
      </c>
      <c r="E56" s="50"/>
      <c r="F56" s="128">
        <f t="shared" si="2"/>
        <v>5.4085986836370337</v>
      </c>
      <c r="G56" s="135"/>
      <c r="H56" s="128">
        <f t="shared" si="4"/>
        <v>28.519181640250579</v>
      </c>
      <c r="I56" s="50"/>
      <c r="J56" s="128">
        <f t="shared" si="3"/>
        <v>5.0262565641410406</v>
      </c>
      <c r="K56" s="135"/>
    </row>
    <row r="57" spans="1:11" x14ac:dyDescent="0.2">
      <c r="A57" s="130" t="s">
        <v>57</v>
      </c>
      <c r="B57" s="128">
        <f t="shared" si="0"/>
        <v>32.317073170731717</v>
      </c>
      <c r="C57" s="50"/>
      <c r="D57" s="128">
        <f t="shared" si="1"/>
        <v>53.841288802367337</v>
      </c>
      <c r="E57" s="50"/>
      <c r="F57" s="128">
        <f t="shared" si="2"/>
        <v>-2.8585714285714325</v>
      </c>
      <c r="G57" s="135"/>
      <c r="H57" s="128">
        <f t="shared" si="4"/>
        <v>53.338934609139073</v>
      </c>
      <c r="I57" s="50"/>
      <c r="J57" s="128">
        <f t="shared" si="3"/>
        <v>-4.5000000000000036</v>
      </c>
      <c r="K57" s="135"/>
    </row>
    <row r="58" spans="1:11" x14ac:dyDescent="0.2">
      <c r="A58" s="130" t="s">
        <v>58</v>
      </c>
      <c r="B58" s="128">
        <f>(B20/B39-1)*100</f>
        <v>34.62214411247804</v>
      </c>
      <c r="C58" s="50"/>
      <c r="D58" s="128">
        <f t="shared" si="1"/>
        <v>78.458381000611269</v>
      </c>
      <c r="E58" s="50"/>
      <c r="F58" s="128">
        <f t="shared" si="2"/>
        <v>21.984374999999989</v>
      </c>
      <c r="G58" s="135"/>
      <c r="H58" s="128">
        <f t="shared" si="4"/>
        <v>79.22200600604387</v>
      </c>
      <c r="I58" s="50"/>
      <c r="J58" s="128">
        <f t="shared" si="3"/>
        <v>21.982142857142861</v>
      </c>
      <c r="K58" s="135"/>
    </row>
    <row r="59" spans="1:11" x14ac:dyDescent="0.2">
      <c r="A59" s="130" t="s">
        <v>59</v>
      </c>
      <c r="B59" s="128">
        <f t="shared" si="0"/>
        <v>113.65079365079364</v>
      </c>
      <c r="C59" s="50"/>
      <c r="D59" s="128">
        <f t="shared" si="1"/>
        <v>97.587003380671661</v>
      </c>
      <c r="E59" s="50"/>
      <c r="F59" s="128">
        <f t="shared" si="2"/>
        <v>-14.837808606491066</v>
      </c>
      <c r="G59" s="135"/>
      <c r="H59" s="128">
        <f t="shared" si="4"/>
        <v>97.475299731302755</v>
      </c>
      <c r="I59" s="50"/>
      <c r="J59" s="128">
        <f t="shared" si="3"/>
        <v>-14.836298855069629</v>
      </c>
      <c r="K59" s="135"/>
    </row>
    <row r="60" spans="1:11" x14ac:dyDescent="0.2">
      <c r="A60" s="130" t="s">
        <v>60</v>
      </c>
      <c r="B60" s="128">
        <f t="shared" si="0"/>
        <v>15.94202898550725</v>
      </c>
      <c r="C60" s="50"/>
      <c r="D60" s="128">
        <f t="shared" si="1"/>
        <v>84.780646005180444</v>
      </c>
      <c r="E60" s="50"/>
      <c r="F60" s="128">
        <f t="shared" si="2"/>
        <v>-5.9286319521917648</v>
      </c>
      <c r="G60" s="135"/>
      <c r="H60" s="128">
        <f t="shared" si="4"/>
        <v>85.445716363356311</v>
      </c>
      <c r="I60" s="50"/>
      <c r="J60" s="128">
        <f t="shared" si="3"/>
        <v>-2.044231281641351</v>
      </c>
      <c r="K60" s="135"/>
    </row>
    <row r="61" spans="1:11" x14ac:dyDescent="0.2">
      <c r="A61" s="130" t="s">
        <v>64</v>
      </c>
      <c r="B61" s="128">
        <f t="shared" si="0"/>
        <v>42.372881355932201</v>
      </c>
      <c r="C61" s="50"/>
      <c r="D61" s="128">
        <f t="shared" si="1"/>
        <v>62.430673589876484</v>
      </c>
      <c r="E61" s="50"/>
      <c r="F61" s="128">
        <f t="shared" si="2"/>
        <v>8.2142857142857082</v>
      </c>
      <c r="G61" s="135"/>
      <c r="H61" s="128">
        <f t="shared" si="4"/>
        <v>61.840124288275497</v>
      </c>
      <c r="I61" s="50"/>
      <c r="J61" s="128">
        <f t="shared" si="3"/>
        <v>7.1428571428571397</v>
      </c>
      <c r="K61" s="135"/>
    </row>
    <row r="62" spans="1:11" x14ac:dyDescent="0.2">
      <c r="A62" s="130" t="s">
        <v>61</v>
      </c>
      <c r="B62" s="128">
        <f t="shared" si="0"/>
        <v>41.762452107279692</v>
      </c>
      <c r="C62" s="50"/>
      <c r="D62" s="128">
        <f t="shared" si="1"/>
        <v>55.591295360922224</v>
      </c>
      <c r="E62" s="50"/>
      <c r="F62" s="128">
        <f t="shared" si="2"/>
        <v>-18.164188122478421</v>
      </c>
      <c r="G62" s="135"/>
      <c r="H62" s="128">
        <f t="shared" si="4"/>
        <v>55.536692105676508</v>
      </c>
      <c r="I62" s="50"/>
      <c r="J62" s="128">
        <f t="shared" si="3"/>
        <v>-18.162833435429082</v>
      </c>
      <c r="K62" s="135"/>
    </row>
    <row r="63" spans="1:11" x14ac:dyDescent="0.2">
      <c r="A63" s="130" t="s">
        <v>62</v>
      </c>
      <c r="B63" s="128">
        <f>(B25/B44-1)*100</f>
        <v>85.964912280701753</v>
      </c>
      <c r="C63" s="50"/>
      <c r="D63" s="128">
        <f t="shared" si="1"/>
        <v>60.974342761933499</v>
      </c>
      <c r="E63" s="50"/>
      <c r="F63" s="128">
        <f t="shared" si="2"/>
        <v>-42.214091616202751</v>
      </c>
      <c r="G63" s="135"/>
      <c r="H63" s="128">
        <f t="shared" si="4"/>
        <v>62.782729453280538</v>
      </c>
      <c r="I63" s="50"/>
      <c r="J63" s="128">
        <f t="shared" si="3"/>
        <v>-39.670684094381258</v>
      </c>
      <c r="K63" s="135"/>
    </row>
    <row r="64" spans="1:11" x14ac:dyDescent="0.2">
      <c r="A64" s="59"/>
      <c r="B64" s="128"/>
      <c r="C64" s="50"/>
      <c r="D64" s="128"/>
      <c r="E64" s="50"/>
      <c r="F64" s="128"/>
      <c r="G64" s="135"/>
      <c r="H64" s="128"/>
      <c r="I64" s="50"/>
      <c r="J64" s="128"/>
      <c r="K64" s="135"/>
    </row>
    <row r="65" spans="1:11" x14ac:dyDescent="0.2">
      <c r="A65" s="127" t="s">
        <v>6</v>
      </c>
      <c r="B65" s="129">
        <f>(B27/B46-1)*100</f>
        <v>29.642816124956937</v>
      </c>
      <c r="C65" s="51" t="s">
        <v>41</v>
      </c>
      <c r="D65" s="129">
        <f>(D27/D46-1)*100</f>
        <v>49.204723240021522</v>
      </c>
      <c r="E65" s="51" t="s">
        <v>41</v>
      </c>
      <c r="F65" s="129">
        <f>(F27/F46-1)*100</f>
        <v>7.2005892629813051</v>
      </c>
      <c r="G65" s="136" t="s">
        <v>41</v>
      </c>
      <c r="H65" s="129">
        <f>(H27/H46-1)*100</f>
        <v>49.199923886053298</v>
      </c>
      <c r="I65" s="51" t="s">
        <v>41</v>
      </c>
      <c r="J65" s="129">
        <f>(J27/J46-1)*100</f>
        <v>7.1428571428571397</v>
      </c>
      <c r="K65" s="136" t="s">
        <v>41</v>
      </c>
    </row>
    <row r="66" spans="1:11" ht="6" customHeight="1" x14ac:dyDescent="0.2"/>
    <row r="67" spans="1:11" x14ac:dyDescent="0.2">
      <c r="A67" s="238" t="s">
        <v>139</v>
      </c>
    </row>
    <row r="68" spans="1:11" s="238" customFormat="1" x14ac:dyDescent="0.2">
      <c r="A68" s="35"/>
    </row>
  </sheetData>
  <mergeCells count="16">
    <mergeCell ref="A1:J1"/>
    <mergeCell ref="A2:J2"/>
    <mergeCell ref="A4:J4"/>
    <mergeCell ref="A5:J5"/>
    <mergeCell ref="A6:J6"/>
    <mergeCell ref="A7:J7"/>
    <mergeCell ref="A8:J8"/>
    <mergeCell ref="A29:K29"/>
    <mergeCell ref="A10:K10"/>
    <mergeCell ref="D49:F49"/>
    <mergeCell ref="H49:J49"/>
    <mergeCell ref="D11:F11"/>
    <mergeCell ref="H11:J11"/>
    <mergeCell ref="D30:F30"/>
    <mergeCell ref="H30:J30"/>
    <mergeCell ref="A48:K48"/>
  </mergeCells>
  <printOptions horizontalCentered="1"/>
  <pageMargins left="0.7" right="0.7" top="0.75" bottom="0.75" header="0.3" footer="0.3"/>
  <pageSetup scale="80" orientation="portrait" horizontalDpi="4294967295" verticalDpi="4294967295" r:id="rId1"/>
  <ignoredErrors>
    <ignoredError sqref="A10:K4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  <pageSetUpPr fitToPage="1"/>
  </sheetPr>
  <dimension ref="A1:E56"/>
  <sheetViews>
    <sheetView showGridLines="0" topLeftCell="A43" zoomScaleNormal="100" workbookViewId="0">
      <selection activeCell="E14" sqref="E14"/>
    </sheetView>
  </sheetViews>
  <sheetFormatPr defaultRowHeight="12.75" x14ac:dyDescent="0.2"/>
  <cols>
    <col min="1" max="1" width="23.85546875" style="2" customWidth="1"/>
    <col min="2" max="2" width="13.7109375" style="2" customWidth="1"/>
    <col min="3" max="3" width="15.5703125" style="2" customWidth="1"/>
    <col min="4" max="4" width="13.7109375" style="2" customWidth="1"/>
    <col min="5" max="5" width="29.140625" style="2" bestFit="1" customWidth="1"/>
    <col min="6" max="16384" width="9.140625" style="2"/>
  </cols>
  <sheetData>
    <row r="1" spans="1:5" ht="15.75" x14ac:dyDescent="0.25">
      <c r="A1" s="264" t="s">
        <v>66</v>
      </c>
      <c r="B1" s="264"/>
      <c r="C1" s="264"/>
      <c r="D1" s="264"/>
      <c r="E1" s="264"/>
    </row>
    <row r="2" spans="1:5" ht="15.75" x14ac:dyDescent="0.25">
      <c r="A2" s="264" t="s">
        <v>105</v>
      </c>
      <c r="B2" s="264"/>
      <c r="C2" s="264"/>
      <c r="D2" s="264"/>
      <c r="E2" s="264"/>
    </row>
    <row r="3" spans="1:5" x14ac:dyDescent="0.2">
      <c r="A3" s="212"/>
      <c r="B3" s="210"/>
      <c r="C3" s="210"/>
      <c r="D3" s="210"/>
      <c r="E3" s="210"/>
    </row>
    <row r="4" spans="1:5" ht="15.75" x14ac:dyDescent="0.25">
      <c r="A4" s="264" t="s">
        <v>83</v>
      </c>
      <c r="B4" s="264"/>
      <c r="C4" s="264"/>
      <c r="D4" s="264"/>
      <c r="E4" s="264"/>
    </row>
    <row r="5" spans="1:5" ht="15.75" x14ac:dyDescent="0.25">
      <c r="A5" s="264" t="s">
        <v>84</v>
      </c>
      <c r="B5" s="264"/>
      <c r="C5" s="264"/>
      <c r="D5" s="264"/>
      <c r="E5" s="264"/>
    </row>
    <row r="6" spans="1:5" ht="15.75" x14ac:dyDescent="0.25">
      <c r="A6" s="264" t="s">
        <v>85</v>
      </c>
      <c r="B6" s="264"/>
      <c r="C6" s="264"/>
      <c r="D6" s="264"/>
      <c r="E6" s="264"/>
    </row>
    <row r="7" spans="1:5" ht="15" x14ac:dyDescent="0.25">
      <c r="A7" s="284"/>
      <c r="B7" s="284"/>
      <c r="C7" s="284"/>
      <c r="D7" s="284"/>
      <c r="E7" s="284"/>
    </row>
    <row r="8" spans="1:5" ht="15" x14ac:dyDescent="0.25">
      <c r="A8" s="227"/>
    </row>
    <row r="9" spans="1:5" ht="16.149999999999999" customHeight="1" x14ac:dyDescent="0.2">
      <c r="A9" s="290" t="s">
        <v>5</v>
      </c>
      <c r="B9" s="291"/>
      <c r="C9" s="291"/>
      <c r="D9" s="291"/>
      <c r="E9" s="292"/>
    </row>
    <row r="10" spans="1:5" ht="29.25" customHeight="1" x14ac:dyDescent="0.2">
      <c r="A10" s="60" t="s">
        <v>50</v>
      </c>
      <c r="B10" s="205" t="s">
        <v>7</v>
      </c>
      <c r="C10" s="139" t="s">
        <v>47</v>
      </c>
      <c r="D10" s="139" t="s">
        <v>104</v>
      </c>
      <c r="E10" s="206" t="s">
        <v>12</v>
      </c>
    </row>
    <row r="11" spans="1:5" ht="6" customHeight="1" x14ac:dyDescent="0.2">
      <c r="A11" s="61"/>
      <c r="C11" s="140"/>
      <c r="D11" s="140"/>
      <c r="E11" s="62"/>
    </row>
    <row r="12" spans="1:5" ht="13.15" customHeight="1" x14ac:dyDescent="0.2">
      <c r="A12" s="22" t="s">
        <v>141</v>
      </c>
      <c r="B12" s="2" t="s">
        <v>0</v>
      </c>
      <c r="C12" s="141">
        <v>71500000</v>
      </c>
      <c r="D12" s="141">
        <v>1555095</v>
      </c>
      <c r="E12" s="63" t="s">
        <v>51</v>
      </c>
    </row>
    <row r="13" spans="1:5" ht="13.15" customHeight="1" x14ac:dyDescent="0.2">
      <c r="A13" s="22" t="s">
        <v>89</v>
      </c>
      <c r="B13" s="2" t="s">
        <v>0</v>
      </c>
      <c r="C13" s="141">
        <v>44625000</v>
      </c>
      <c r="D13" s="141">
        <v>970563.75</v>
      </c>
      <c r="E13" s="63" t="s">
        <v>51</v>
      </c>
    </row>
    <row r="14" spans="1:5" ht="13.15" customHeight="1" x14ac:dyDescent="0.2">
      <c r="A14" s="22" t="s">
        <v>133</v>
      </c>
      <c r="B14" s="2" t="s">
        <v>0</v>
      </c>
      <c r="C14" s="141">
        <v>33500000</v>
      </c>
      <c r="D14" s="141">
        <v>728595</v>
      </c>
      <c r="E14" s="63" t="s">
        <v>51</v>
      </c>
    </row>
    <row r="15" spans="1:5" ht="13.15" customHeight="1" x14ac:dyDescent="0.2">
      <c r="A15" s="22" t="s">
        <v>89</v>
      </c>
      <c r="B15" s="2" t="s">
        <v>0</v>
      </c>
      <c r="C15" s="141">
        <v>32500000</v>
      </c>
      <c r="D15" s="141">
        <v>706845</v>
      </c>
      <c r="E15" s="63" t="s">
        <v>51</v>
      </c>
    </row>
    <row r="16" spans="1:5" ht="13.15" customHeight="1" x14ac:dyDescent="0.2">
      <c r="A16" s="22" t="s">
        <v>93</v>
      </c>
      <c r="B16" s="2" t="s">
        <v>0</v>
      </c>
      <c r="C16" s="141">
        <v>32500000</v>
      </c>
      <c r="D16" s="141">
        <v>706845</v>
      </c>
      <c r="E16" s="63" t="s">
        <v>137</v>
      </c>
    </row>
    <row r="17" spans="1:5" ht="13.15" customHeight="1" x14ac:dyDescent="0.2">
      <c r="A17" s="22" t="s">
        <v>132</v>
      </c>
      <c r="B17" s="2" t="s">
        <v>0</v>
      </c>
      <c r="C17" s="141">
        <v>32000000</v>
      </c>
      <c r="D17" s="141">
        <v>695970</v>
      </c>
      <c r="E17" s="63" t="s">
        <v>51</v>
      </c>
    </row>
    <row r="18" spans="1:5" ht="13.15" customHeight="1" x14ac:dyDescent="0.2">
      <c r="A18" s="22" t="s">
        <v>90</v>
      </c>
      <c r="B18" s="2" t="s">
        <v>0</v>
      </c>
      <c r="C18" s="141">
        <v>30600000</v>
      </c>
      <c r="D18" s="141">
        <v>665520</v>
      </c>
      <c r="E18" s="63" t="s">
        <v>137</v>
      </c>
    </row>
    <row r="19" spans="1:5" ht="13.15" customHeight="1" x14ac:dyDescent="0.2">
      <c r="A19" s="22" t="s">
        <v>93</v>
      </c>
      <c r="B19" s="2" t="s">
        <v>0</v>
      </c>
      <c r="C19" s="141">
        <v>29500000</v>
      </c>
      <c r="D19" s="141">
        <v>641595</v>
      </c>
      <c r="E19" s="63" t="s">
        <v>137</v>
      </c>
    </row>
    <row r="20" spans="1:5" ht="13.15" customHeight="1" x14ac:dyDescent="0.2">
      <c r="A20" s="22" t="s">
        <v>106</v>
      </c>
      <c r="B20" s="2" t="s">
        <v>0</v>
      </c>
      <c r="C20" s="141">
        <v>27300000</v>
      </c>
      <c r="D20" s="141">
        <v>593745</v>
      </c>
      <c r="E20" s="63" t="s">
        <v>137</v>
      </c>
    </row>
    <row r="21" spans="1:5" ht="13.15" customHeight="1" x14ac:dyDescent="0.2">
      <c r="A21" s="22" t="s">
        <v>102</v>
      </c>
      <c r="B21" s="2" t="s">
        <v>0</v>
      </c>
      <c r="C21" s="141">
        <v>25200000</v>
      </c>
      <c r="D21" s="141">
        <v>383631.34</v>
      </c>
      <c r="E21" s="63" t="s">
        <v>51</v>
      </c>
    </row>
    <row r="22" spans="1:5" ht="13.15" customHeight="1" x14ac:dyDescent="0.2">
      <c r="A22" s="22" t="s">
        <v>131</v>
      </c>
      <c r="B22" s="2" t="s">
        <v>0</v>
      </c>
      <c r="C22" s="141">
        <v>23100000</v>
      </c>
      <c r="D22" s="141">
        <v>502395</v>
      </c>
      <c r="E22" s="63" t="s">
        <v>51</v>
      </c>
    </row>
    <row r="23" spans="1:5" ht="13.15" customHeight="1" x14ac:dyDescent="0.2">
      <c r="A23" s="22" t="s">
        <v>92</v>
      </c>
      <c r="B23" s="2" t="s">
        <v>0</v>
      </c>
      <c r="C23" s="141">
        <v>21000000</v>
      </c>
      <c r="D23" s="141">
        <v>456720</v>
      </c>
      <c r="E23" s="63" t="s">
        <v>51</v>
      </c>
    </row>
    <row r="24" spans="1:5" ht="13.15" customHeight="1" x14ac:dyDescent="0.2">
      <c r="A24" s="22" t="s">
        <v>107</v>
      </c>
      <c r="B24" s="2" t="s">
        <v>0</v>
      </c>
      <c r="C24" s="141">
        <v>20100000</v>
      </c>
      <c r="D24" s="141">
        <v>437145</v>
      </c>
      <c r="E24" s="63" t="s">
        <v>51</v>
      </c>
    </row>
    <row r="25" spans="1:5" ht="13.15" customHeight="1" x14ac:dyDescent="0.2">
      <c r="A25" s="22" t="s">
        <v>108</v>
      </c>
      <c r="B25" s="2" t="s">
        <v>0</v>
      </c>
      <c r="C25" s="141">
        <v>20000000</v>
      </c>
      <c r="D25" s="141">
        <v>434970</v>
      </c>
      <c r="E25" s="63" t="s">
        <v>51</v>
      </c>
    </row>
    <row r="26" spans="1:5" ht="13.15" customHeight="1" x14ac:dyDescent="0.2">
      <c r="A26" s="22" t="s">
        <v>130</v>
      </c>
      <c r="B26" s="2" t="s">
        <v>0</v>
      </c>
      <c r="C26" s="141">
        <v>18300000</v>
      </c>
      <c r="D26" s="141">
        <v>397995</v>
      </c>
      <c r="E26" s="63" t="s">
        <v>51</v>
      </c>
    </row>
    <row r="27" spans="1:5" ht="13.15" customHeight="1" x14ac:dyDescent="0.2">
      <c r="A27" s="22" t="s">
        <v>87</v>
      </c>
      <c r="B27" s="2" t="s">
        <v>0</v>
      </c>
      <c r="C27" s="141">
        <v>18000000</v>
      </c>
      <c r="D27" s="141">
        <v>391470</v>
      </c>
      <c r="E27" s="63" t="s">
        <v>51</v>
      </c>
    </row>
    <row r="28" spans="1:5" ht="13.15" customHeight="1" x14ac:dyDescent="0.2">
      <c r="A28" s="22" t="s">
        <v>109</v>
      </c>
      <c r="B28" s="2" t="s">
        <v>0</v>
      </c>
      <c r="C28" s="141">
        <v>17370232.120000001</v>
      </c>
      <c r="D28" s="141">
        <v>377771.85</v>
      </c>
      <c r="E28" s="63" t="s">
        <v>51</v>
      </c>
    </row>
    <row r="29" spans="1:5" ht="13.15" customHeight="1" x14ac:dyDescent="0.2">
      <c r="A29" s="22" t="s">
        <v>87</v>
      </c>
      <c r="B29" s="2" t="s">
        <v>0</v>
      </c>
      <c r="C29" s="141">
        <v>16900000</v>
      </c>
      <c r="D29" s="141">
        <v>367545</v>
      </c>
      <c r="E29" s="63" t="s">
        <v>51</v>
      </c>
    </row>
    <row r="30" spans="1:5" ht="13.15" customHeight="1" x14ac:dyDescent="0.2">
      <c r="A30" s="22" t="s">
        <v>89</v>
      </c>
      <c r="B30" s="2" t="s">
        <v>0</v>
      </c>
      <c r="C30" s="141">
        <v>16110000</v>
      </c>
      <c r="D30" s="141">
        <v>350362.5</v>
      </c>
      <c r="E30" s="63" t="s">
        <v>51</v>
      </c>
    </row>
    <row r="31" spans="1:5" ht="13.15" customHeight="1" x14ac:dyDescent="0.2">
      <c r="A31" s="22" t="s">
        <v>48</v>
      </c>
      <c r="B31" s="2" t="s">
        <v>0</v>
      </c>
      <c r="C31" s="141">
        <v>15000000</v>
      </c>
      <c r="D31" s="141">
        <v>326220</v>
      </c>
      <c r="E31" s="63" t="s">
        <v>51</v>
      </c>
    </row>
    <row r="32" spans="1:5" ht="6" customHeight="1" x14ac:dyDescent="0.2">
      <c r="A32" s="61"/>
      <c r="C32" s="140"/>
      <c r="D32" s="140"/>
      <c r="E32" s="62"/>
    </row>
    <row r="33" spans="1:5" ht="16.149999999999999" customHeight="1" x14ac:dyDescent="0.2">
      <c r="A33" s="290" t="s">
        <v>4</v>
      </c>
      <c r="B33" s="291"/>
      <c r="C33" s="291"/>
      <c r="D33" s="291"/>
      <c r="E33" s="292"/>
    </row>
    <row r="34" spans="1:5" ht="6" customHeight="1" x14ac:dyDescent="0.2">
      <c r="A34" s="204"/>
      <c r="B34" s="180"/>
      <c r="C34" s="180"/>
      <c r="D34" s="180"/>
      <c r="E34" s="64"/>
    </row>
    <row r="35" spans="1:5" ht="13.5" customHeight="1" x14ac:dyDescent="0.2">
      <c r="A35" s="220" t="s">
        <v>142</v>
      </c>
      <c r="B35" s="82" t="s">
        <v>0</v>
      </c>
      <c r="C35" s="141">
        <v>1706011000</v>
      </c>
      <c r="D35" s="141">
        <v>47768308</v>
      </c>
      <c r="E35" s="23" t="s">
        <v>134</v>
      </c>
    </row>
    <row r="36" spans="1:5" ht="13.5" customHeight="1" x14ac:dyDescent="0.2">
      <c r="A36" s="207" t="s">
        <v>110</v>
      </c>
      <c r="B36" s="82" t="s">
        <v>0</v>
      </c>
      <c r="C36" s="141">
        <v>1465000000</v>
      </c>
      <c r="D36" s="141">
        <v>41020000</v>
      </c>
      <c r="E36" s="23" t="s">
        <v>49</v>
      </c>
    </row>
    <row r="37" spans="1:5" ht="13.5" customHeight="1" x14ac:dyDescent="0.2">
      <c r="A37" s="220" t="s">
        <v>111</v>
      </c>
      <c r="B37" s="82" t="s">
        <v>0</v>
      </c>
      <c r="C37" s="141">
        <v>578288611.62</v>
      </c>
      <c r="D37" s="141">
        <v>16192080.800000001</v>
      </c>
      <c r="E37" s="23" t="s">
        <v>49</v>
      </c>
    </row>
    <row r="38" spans="1:5" ht="13.5" customHeight="1" x14ac:dyDescent="0.2">
      <c r="A38" s="220" t="s">
        <v>112</v>
      </c>
      <c r="B38" s="82" t="s">
        <v>0</v>
      </c>
      <c r="C38" s="141">
        <v>420000000</v>
      </c>
      <c r="D38" s="141">
        <v>11760000</v>
      </c>
      <c r="E38" s="23" t="s">
        <v>49</v>
      </c>
    </row>
    <row r="39" spans="1:5" ht="13.5" customHeight="1" x14ac:dyDescent="0.2">
      <c r="A39" s="220" t="s">
        <v>118</v>
      </c>
      <c r="B39" s="82" t="s">
        <v>0</v>
      </c>
      <c r="C39" s="141">
        <v>383946324.69</v>
      </c>
      <c r="D39" s="141">
        <v>10750496.41</v>
      </c>
      <c r="E39" s="236" t="s">
        <v>54</v>
      </c>
    </row>
    <row r="40" spans="1:5" ht="13.5" customHeight="1" x14ac:dyDescent="0.2">
      <c r="A40" s="220" t="s">
        <v>119</v>
      </c>
      <c r="B40" s="82" t="s">
        <v>0</v>
      </c>
      <c r="C40" s="141">
        <v>292725384.14999998</v>
      </c>
      <c r="D40" s="141">
        <v>8196311.2000000002</v>
      </c>
      <c r="E40" s="23" t="s">
        <v>49</v>
      </c>
    </row>
    <row r="41" spans="1:5" ht="13.5" customHeight="1" x14ac:dyDescent="0.2">
      <c r="A41" s="220" t="s">
        <v>113</v>
      </c>
      <c r="B41" s="82" t="s">
        <v>0</v>
      </c>
      <c r="C41" s="141">
        <v>281592634.11000001</v>
      </c>
      <c r="D41" s="141">
        <v>7884592.7999999998</v>
      </c>
      <c r="E41" s="23" t="s">
        <v>54</v>
      </c>
    </row>
    <row r="42" spans="1:5" ht="13.5" customHeight="1" x14ac:dyDescent="0.2">
      <c r="A42" s="220" t="s">
        <v>120</v>
      </c>
      <c r="B42" s="208" t="s">
        <v>3</v>
      </c>
      <c r="C42" s="141">
        <v>251966668.02000001</v>
      </c>
      <c r="D42" s="141">
        <v>7055067.6100000003</v>
      </c>
      <c r="E42" s="23" t="s">
        <v>49</v>
      </c>
    </row>
    <row r="43" spans="1:5" ht="13.5" customHeight="1" x14ac:dyDescent="0.2">
      <c r="A43" s="220" t="s">
        <v>121</v>
      </c>
      <c r="B43" s="82" t="s">
        <v>2</v>
      </c>
      <c r="C43" s="141">
        <v>241315851.06</v>
      </c>
      <c r="D43" s="141">
        <v>6756845.21</v>
      </c>
      <c r="E43" s="255" t="s">
        <v>61</v>
      </c>
    </row>
    <row r="44" spans="1:5" ht="13.5" customHeight="1" x14ac:dyDescent="0.2">
      <c r="A44" s="220" t="s">
        <v>122</v>
      </c>
      <c r="B44" s="82" t="s">
        <v>0</v>
      </c>
      <c r="C44" s="141">
        <v>227100000</v>
      </c>
      <c r="D44" s="141">
        <v>6358800</v>
      </c>
      <c r="E44" s="23" t="s">
        <v>49</v>
      </c>
    </row>
    <row r="45" spans="1:5" ht="13.5" customHeight="1" x14ac:dyDescent="0.2">
      <c r="A45" s="220" t="s">
        <v>123</v>
      </c>
      <c r="B45" s="82" t="s">
        <v>0</v>
      </c>
      <c r="C45" s="141">
        <v>225000000</v>
      </c>
      <c r="D45" s="141">
        <v>6300000</v>
      </c>
      <c r="E45" s="236" t="s">
        <v>54</v>
      </c>
    </row>
    <row r="46" spans="1:5" ht="13.5" customHeight="1" x14ac:dyDescent="0.2">
      <c r="A46" s="220" t="s">
        <v>124</v>
      </c>
      <c r="B46" s="82" t="s">
        <v>0</v>
      </c>
      <c r="C46" s="141">
        <v>221559987.80000001</v>
      </c>
      <c r="D46" s="141">
        <v>6203680</v>
      </c>
      <c r="E46" s="23" t="s">
        <v>49</v>
      </c>
    </row>
    <row r="47" spans="1:5" ht="13.5" customHeight="1" x14ac:dyDescent="0.2">
      <c r="A47" s="220" t="s">
        <v>114</v>
      </c>
      <c r="B47" s="82" t="s">
        <v>0</v>
      </c>
      <c r="C47" s="141">
        <v>213407952.31</v>
      </c>
      <c r="D47" s="141">
        <v>5975424</v>
      </c>
      <c r="E47" s="23" t="s">
        <v>49</v>
      </c>
    </row>
    <row r="48" spans="1:5" ht="13.5" customHeight="1" x14ac:dyDescent="0.2">
      <c r="A48" s="220" t="s">
        <v>125</v>
      </c>
      <c r="B48" s="82" t="s">
        <v>2</v>
      </c>
      <c r="C48" s="141">
        <v>202182702</v>
      </c>
      <c r="D48" s="141">
        <v>5661115.6100000003</v>
      </c>
      <c r="E48" s="23" t="s">
        <v>61</v>
      </c>
    </row>
    <row r="49" spans="1:5" ht="13.5" customHeight="1" x14ac:dyDescent="0.2">
      <c r="A49" s="220" t="s">
        <v>126</v>
      </c>
      <c r="B49" s="82" t="s">
        <v>0</v>
      </c>
      <c r="C49" s="141">
        <v>201341000</v>
      </c>
      <c r="D49" s="141">
        <v>5637548</v>
      </c>
      <c r="E49" s="23" t="s">
        <v>49</v>
      </c>
    </row>
    <row r="50" spans="1:5" ht="13.5" customHeight="1" x14ac:dyDescent="0.2">
      <c r="A50" s="220" t="s">
        <v>127</v>
      </c>
      <c r="B50" s="82" t="s">
        <v>0</v>
      </c>
      <c r="C50" s="141">
        <v>200034541.16</v>
      </c>
      <c r="D50" s="141">
        <v>5600966.0099999998</v>
      </c>
      <c r="E50" s="23" t="s">
        <v>134</v>
      </c>
    </row>
    <row r="51" spans="1:5" ht="13.5" customHeight="1" x14ac:dyDescent="0.2">
      <c r="A51" s="220" t="s">
        <v>128</v>
      </c>
      <c r="B51" s="82" t="s">
        <v>1</v>
      </c>
      <c r="C51" s="141">
        <v>194595000</v>
      </c>
      <c r="D51" s="141">
        <v>5448660</v>
      </c>
      <c r="E51" s="23" t="s">
        <v>61</v>
      </c>
    </row>
    <row r="52" spans="1:5" ht="13.5" customHeight="1" x14ac:dyDescent="0.2">
      <c r="A52" s="220" t="s">
        <v>115</v>
      </c>
      <c r="B52" s="82" t="s">
        <v>0</v>
      </c>
      <c r="C52" s="141">
        <v>188650000</v>
      </c>
      <c r="D52" s="141">
        <v>5282200</v>
      </c>
      <c r="E52" s="78" t="s">
        <v>49</v>
      </c>
    </row>
    <row r="53" spans="1:5" ht="13.5" customHeight="1" x14ac:dyDescent="0.2">
      <c r="A53" s="220" t="s">
        <v>129</v>
      </c>
      <c r="B53" s="82" t="s">
        <v>0</v>
      </c>
      <c r="C53" s="141">
        <v>177751970</v>
      </c>
      <c r="D53" s="141">
        <v>4977056</v>
      </c>
      <c r="E53" s="78" t="s">
        <v>61</v>
      </c>
    </row>
    <row r="54" spans="1:5" ht="13.5" customHeight="1" x14ac:dyDescent="0.2">
      <c r="A54" s="221" t="s">
        <v>116</v>
      </c>
      <c r="B54" s="66" t="s">
        <v>0</v>
      </c>
      <c r="C54" s="142">
        <v>173500000</v>
      </c>
      <c r="D54" s="142">
        <v>4858000</v>
      </c>
      <c r="E54" s="85" t="s">
        <v>103</v>
      </c>
    </row>
    <row r="56" spans="1:5" x14ac:dyDescent="0.2">
      <c r="A56" s="2" t="s">
        <v>117</v>
      </c>
    </row>
  </sheetData>
  <mergeCells count="8">
    <mergeCell ref="A9:E9"/>
    <mergeCell ref="A33:E33"/>
    <mergeCell ref="A1:E1"/>
    <mergeCell ref="A2:E2"/>
    <mergeCell ref="A4:E4"/>
    <mergeCell ref="A5:E5"/>
    <mergeCell ref="A6:E6"/>
    <mergeCell ref="A7:E7"/>
  </mergeCells>
  <printOptions horizontalCentered="1"/>
  <pageMargins left="0.7" right="0.7" top="0.75" bottom="0.75" header="0.3" footer="0.3"/>
  <pageSetup scale="96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9E1A0-A1BC-447C-B6A2-C7392F5EC2A2}">
  <sheetPr>
    <tabColor theme="8" tint="0.39997558519241921"/>
    <pageSetUpPr fitToPage="1"/>
  </sheetPr>
  <dimension ref="A1:F61"/>
  <sheetViews>
    <sheetView showGridLines="0" zoomScaleNormal="100" workbookViewId="0">
      <selection sqref="A1:XFD1"/>
    </sheetView>
  </sheetViews>
  <sheetFormatPr defaultColWidth="9.140625" defaultRowHeight="14.25" x14ac:dyDescent="0.2"/>
  <cols>
    <col min="1" max="1" width="11.140625" style="27" customWidth="1"/>
    <col min="2" max="6" width="15.5703125" style="25" customWidth="1"/>
    <col min="7" max="16384" width="9.140625" style="25"/>
  </cols>
  <sheetData>
    <row r="1" spans="1:6" ht="15.75" x14ac:dyDescent="0.25">
      <c r="A1" s="264" t="s">
        <v>66</v>
      </c>
      <c r="B1" s="264"/>
      <c r="C1" s="264"/>
      <c r="D1" s="264"/>
      <c r="E1" s="264"/>
      <c r="F1" s="264"/>
    </row>
    <row r="2" spans="1:6" x14ac:dyDescent="0.2">
      <c r="A2" s="209"/>
      <c r="B2" s="209"/>
      <c r="C2" s="209"/>
      <c r="D2" s="209"/>
      <c r="E2" s="209"/>
    </row>
    <row r="3" spans="1:6" ht="15.75" x14ac:dyDescent="0.25">
      <c r="A3" s="264" t="s">
        <v>86</v>
      </c>
      <c r="B3" s="264"/>
      <c r="C3" s="264"/>
      <c r="D3" s="264"/>
      <c r="E3" s="264"/>
      <c r="F3" s="264"/>
    </row>
    <row r="4" spans="1:6" ht="15.75" x14ac:dyDescent="0.25">
      <c r="A4" s="264" t="s">
        <v>71</v>
      </c>
      <c r="B4" s="264"/>
      <c r="C4" s="264"/>
      <c r="D4" s="264"/>
      <c r="E4" s="264"/>
      <c r="F4" s="264"/>
    </row>
    <row r="5" spans="1:6" ht="15.75" x14ac:dyDescent="0.25">
      <c r="A5" s="264" t="s">
        <v>78</v>
      </c>
      <c r="B5" s="264"/>
      <c r="C5" s="264"/>
      <c r="D5" s="264"/>
      <c r="E5" s="264"/>
      <c r="F5" s="264"/>
    </row>
    <row r="7" spans="1:6" x14ac:dyDescent="0.2">
      <c r="A7" s="298" t="s">
        <v>5</v>
      </c>
      <c r="B7" s="299"/>
      <c r="C7" s="299"/>
      <c r="D7" s="299"/>
      <c r="E7" s="299"/>
      <c r="F7" s="300"/>
    </row>
    <row r="8" spans="1:6" x14ac:dyDescent="0.2">
      <c r="A8" s="28"/>
      <c r="B8" s="29"/>
      <c r="C8" s="301" t="s">
        <v>32</v>
      </c>
      <c r="D8" s="302"/>
      <c r="E8" s="301" t="s">
        <v>14</v>
      </c>
      <c r="F8" s="302"/>
    </row>
    <row r="9" spans="1:6" x14ac:dyDescent="0.2">
      <c r="A9" s="295" t="s">
        <v>13</v>
      </c>
      <c r="B9" s="297" t="s">
        <v>18</v>
      </c>
      <c r="C9" s="183" t="s">
        <v>28</v>
      </c>
      <c r="D9" s="184"/>
      <c r="E9" s="183" t="s">
        <v>28</v>
      </c>
      <c r="F9" s="184"/>
    </row>
    <row r="10" spans="1:6" x14ac:dyDescent="0.2">
      <c r="A10" s="296"/>
      <c r="B10" s="303"/>
      <c r="C10" s="185" t="s">
        <v>29</v>
      </c>
      <c r="D10" s="186" t="s">
        <v>15</v>
      </c>
      <c r="E10" s="185" t="s">
        <v>29</v>
      </c>
      <c r="F10" s="186" t="s">
        <v>15</v>
      </c>
    </row>
    <row r="11" spans="1:6" x14ac:dyDescent="0.2">
      <c r="A11" s="240"/>
      <c r="B11" s="241"/>
      <c r="C11" s="242"/>
      <c r="D11" s="243"/>
      <c r="E11" s="242"/>
      <c r="F11" s="244"/>
    </row>
    <row r="12" spans="1:6" x14ac:dyDescent="0.2">
      <c r="A12" s="187">
        <v>2012</v>
      </c>
      <c r="B12" s="188">
        <v>60387</v>
      </c>
      <c r="C12" s="91">
        <v>14107672611</v>
      </c>
      <c r="D12" s="258">
        <v>105000</v>
      </c>
      <c r="E12" s="91">
        <v>286290513</v>
      </c>
      <c r="F12" s="258">
        <v>2050</v>
      </c>
    </row>
    <row r="13" spans="1:6" x14ac:dyDescent="0.2">
      <c r="A13" s="187">
        <v>2013</v>
      </c>
      <c r="B13" s="188">
        <v>62500</v>
      </c>
      <c r="C13" s="75">
        <v>16990093351</v>
      </c>
      <c r="D13" s="245">
        <v>150000</v>
      </c>
      <c r="E13" s="75">
        <v>349982098</v>
      </c>
      <c r="F13" s="245">
        <v>2984</v>
      </c>
    </row>
    <row r="14" spans="1:6" x14ac:dyDescent="0.2">
      <c r="A14" s="187">
        <v>2014</v>
      </c>
      <c r="B14" s="188">
        <v>42914</v>
      </c>
      <c r="C14" s="75">
        <v>15539562652</v>
      </c>
      <c r="D14" s="245">
        <v>258700</v>
      </c>
      <c r="E14" s="75">
        <v>320966030</v>
      </c>
      <c r="F14" s="245">
        <v>5136</v>
      </c>
    </row>
    <row r="15" spans="1:6" x14ac:dyDescent="0.2">
      <c r="A15" s="187">
        <v>2015</v>
      </c>
      <c r="B15" s="188">
        <v>51393</v>
      </c>
      <c r="C15" s="75">
        <v>19441986240</v>
      </c>
      <c r="D15" s="245">
        <v>259200</v>
      </c>
      <c r="E15" s="75">
        <v>399463313</v>
      </c>
      <c r="F15" s="245">
        <v>5128</v>
      </c>
    </row>
    <row r="16" spans="1:6" x14ac:dyDescent="0.2">
      <c r="A16" s="187">
        <v>2016</v>
      </c>
      <c r="B16" s="188">
        <v>53612</v>
      </c>
      <c r="C16" s="75">
        <v>22177436230</v>
      </c>
      <c r="D16" s="245">
        <v>294000</v>
      </c>
      <c r="E16" s="75">
        <v>453813468</v>
      </c>
      <c r="F16" s="245">
        <v>5813</v>
      </c>
    </row>
    <row r="17" spans="1:6" x14ac:dyDescent="0.2">
      <c r="A17" s="187">
        <v>2017</v>
      </c>
      <c r="B17" s="188">
        <v>52899</v>
      </c>
      <c r="C17" s="75">
        <v>23856386696</v>
      </c>
      <c r="D17" s="245">
        <v>335000</v>
      </c>
      <c r="E17" s="75">
        <v>487780800</v>
      </c>
      <c r="F17" s="245">
        <v>6633</v>
      </c>
    </row>
    <row r="18" spans="1:6" x14ac:dyDescent="0.2">
      <c r="A18" s="187">
        <v>2018</v>
      </c>
      <c r="B18" s="188">
        <v>45535</v>
      </c>
      <c r="C18" s="75">
        <v>22032499313</v>
      </c>
      <c r="D18" s="245">
        <v>387717</v>
      </c>
      <c r="E18" s="75">
        <v>456852664</v>
      </c>
      <c r="F18" s="245">
        <v>7699</v>
      </c>
    </row>
    <row r="19" spans="1:6" x14ac:dyDescent="0.2">
      <c r="A19" s="187">
        <v>2019</v>
      </c>
      <c r="B19" s="188">
        <v>46801</v>
      </c>
      <c r="C19" s="75">
        <v>22661676680</v>
      </c>
      <c r="D19" s="245">
        <v>396825</v>
      </c>
      <c r="E19" s="75">
        <v>471514964</v>
      </c>
      <c r="F19" s="245">
        <v>7863</v>
      </c>
    </row>
    <row r="20" spans="1:6" x14ac:dyDescent="0.2">
      <c r="A20" s="108">
        <v>2020</v>
      </c>
      <c r="B20" s="188">
        <v>51281</v>
      </c>
      <c r="C20" s="75">
        <v>21228742963</v>
      </c>
      <c r="D20" s="245">
        <v>325000</v>
      </c>
      <c r="E20" s="75">
        <v>445267490</v>
      </c>
      <c r="F20" s="245">
        <v>6504</v>
      </c>
    </row>
    <row r="21" spans="1:6" x14ac:dyDescent="0.2">
      <c r="A21" s="189">
        <v>2021</v>
      </c>
      <c r="B21" s="190">
        <v>71981</v>
      </c>
      <c r="C21" s="246">
        <v>34443553757</v>
      </c>
      <c r="D21" s="247">
        <v>390000</v>
      </c>
      <c r="E21" s="246">
        <v>716737530</v>
      </c>
      <c r="F21" s="247">
        <v>7623</v>
      </c>
    </row>
    <row r="22" spans="1:6" x14ac:dyDescent="0.2">
      <c r="A22" s="82"/>
      <c r="B22" s="191"/>
      <c r="C22" s="191"/>
      <c r="D22" s="191"/>
      <c r="E22" s="191"/>
      <c r="F22" s="191"/>
    </row>
    <row r="23" spans="1:6" x14ac:dyDescent="0.2">
      <c r="A23" s="274" t="s">
        <v>4</v>
      </c>
      <c r="B23" s="275"/>
      <c r="C23" s="275"/>
      <c r="D23" s="275"/>
      <c r="E23" s="275"/>
      <c r="F23" s="276"/>
    </row>
    <row r="24" spans="1:6" x14ac:dyDescent="0.2">
      <c r="A24" s="81"/>
      <c r="B24" s="182"/>
      <c r="C24" s="293" t="s">
        <v>32</v>
      </c>
      <c r="D24" s="294"/>
      <c r="E24" s="293" t="s">
        <v>14</v>
      </c>
      <c r="F24" s="294"/>
    </row>
    <row r="25" spans="1:6" ht="13.9" customHeight="1" x14ac:dyDescent="0.2">
      <c r="A25" s="295" t="s">
        <v>13</v>
      </c>
      <c r="B25" s="297" t="s">
        <v>18</v>
      </c>
      <c r="C25" s="183" t="s">
        <v>28</v>
      </c>
      <c r="D25" s="248"/>
      <c r="E25" s="249" t="s">
        <v>28</v>
      </c>
      <c r="F25" s="250"/>
    </row>
    <row r="26" spans="1:6" x14ac:dyDescent="0.2">
      <c r="A26" s="296"/>
      <c r="B26" s="297"/>
      <c r="C26" s="185" t="s">
        <v>29</v>
      </c>
      <c r="D26" s="251" t="s">
        <v>15</v>
      </c>
      <c r="E26" s="252" t="s">
        <v>29</v>
      </c>
      <c r="F26" s="186" t="s">
        <v>15</v>
      </c>
    </row>
    <row r="27" spans="1:6" x14ac:dyDescent="0.2">
      <c r="A27" s="240"/>
      <c r="B27" s="241"/>
      <c r="C27" s="242"/>
      <c r="D27" s="243"/>
      <c r="E27" s="242"/>
      <c r="F27" s="244"/>
    </row>
    <row r="28" spans="1:6" x14ac:dyDescent="0.2">
      <c r="A28" s="108">
        <v>2012</v>
      </c>
      <c r="B28" s="188">
        <v>11736</v>
      </c>
      <c r="C28" s="91">
        <v>23654786508</v>
      </c>
      <c r="D28" s="258">
        <v>470000</v>
      </c>
      <c r="E28" s="91">
        <v>651598357</v>
      </c>
      <c r="F28" s="258">
        <v>9767</v>
      </c>
    </row>
    <row r="29" spans="1:6" x14ac:dyDescent="0.2">
      <c r="A29" s="108">
        <v>2013</v>
      </c>
      <c r="B29" s="188">
        <v>14322</v>
      </c>
      <c r="C29" s="75">
        <v>36281056525</v>
      </c>
      <c r="D29" s="245">
        <v>550000</v>
      </c>
      <c r="E29" s="75">
        <v>1004511068</v>
      </c>
      <c r="F29" s="245">
        <v>15400</v>
      </c>
    </row>
    <row r="30" spans="1:6" x14ac:dyDescent="0.2">
      <c r="A30" s="108">
        <v>2014</v>
      </c>
      <c r="B30" s="188">
        <v>13107</v>
      </c>
      <c r="C30" s="75">
        <v>47298067208</v>
      </c>
      <c r="D30" s="245">
        <v>725000</v>
      </c>
      <c r="E30" s="75">
        <v>1315214640</v>
      </c>
      <c r="F30" s="245">
        <v>20160</v>
      </c>
    </row>
    <row r="31" spans="1:6" x14ac:dyDescent="0.2">
      <c r="A31" s="108">
        <v>2015</v>
      </c>
      <c r="B31" s="188">
        <v>15151</v>
      </c>
      <c r="C31" s="75">
        <v>53862341600</v>
      </c>
      <c r="D31" s="245">
        <v>805000</v>
      </c>
      <c r="E31" s="75">
        <v>1498379470</v>
      </c>
      <c r="F31" s="245">
        <v>22453</v>
      </c>
    </row>
    <row r="32" spans="1:6" x14ac:dyDescent="0.2">
      <c r="A32" s="108">
        <v>2016</v>
      </c>
      <c r="B32" s="188">
        <v>13633</v>
      </c>
      <c r="C32" s="75">
        <v>49428855438</v>
      </c>
      <c r="D32" s="245">
        <v>846000</v>
      </c>
      <c r="E32" s="75">
        <v>1375560082</v>
      </c>
      <c r="F32" s="245">
        <v>23660</v>
      </c>
    </row>
    <row r="33" spans="1:6" x14ac:dyDescent="0.2">
      <c r="A33" s="108">
        <v>2017</v>
      </c>
      <c r="B33" s="188">
        <v>13145</v>
      </c>
      <c r="C33" s="75">
        <v>41119288382</v>
      </c>
      <c r="D33" s="245">
        <v>765530</v>
      </c>
      <c r="E33" s="75">
        <v>1143704335</v>
      </c>
      <c r="F33" s="245">
        <v>21350</v>
      </c>
    </row>
    <row r="34" spans="1:6" x14ac:dyDescent="0.2">
      <c r="A34" s="108">
        <v>2018</v>
      </c>
      <c r="B34" s="188">
        <v>12688</v>
      </c>
      <c r="C34" s="75">
        <v>42530251487</v>
      </c>
      <c r="D34" s="245">
        <v>750000</v>
      </c>
      <c r="E34" s="75">
        <v>1178851696</v>
      </c>
      <c r="F34" s="245">
        <v>21000</v>
      </c>
    </row>
    <row r="35" spans="1:6" x14ac:dyDescent="0.2">
      <c r="A35" s="108">
        <v>2019</v>
      </c>
      <c r="B35" s="188">
        <v>11652</v>
      </c>
      <c r="C35" s="75">
        <v>41938912748</v>
      </c>
      <c r="D35" s="245">
        <v>761308</v>
      </c>
      <c r="E35" s="75">
        <v>1162597337</v>
      </c>
      <c r="F35" s="245">
        <v>21238</v>
      </c>
    </row>
    <row r="36" spans="1:6" x14ac:dyDescent="0.2">
      <c r="A36" s="108">
        <v>2020</v>
      </c>
      <c r="B36" s="188">
        <v>8707</v>
      </c>
      <c r="C36" s="75">
        <v>25464466694</v>
      </c>
      <c r="D36" s="245">
        <v>704609</v>
      </c>
      <c r="E36" s="75">
        <v>706264415</v>
      </c>
      <c r="F36" s="245">
        <v>19600</v>
      </c>
    </row>
    <row r="37" spans="1:6" x14ac:dyDescent="0.2">
      <c r="A37" s="189">
        <v>2021</v>
      </c>
      <c r="B37" s="190">
        <v>10968</v>
      </c>
      <c r="C37" s="246">
        <v>37462996824</v>
      </c>
      <c r="D37" s="247">
        <v>766925</v>
      </c>
      <c r="E37" s="246">
        <v>1039136009</v>
      </c>
      <c r="F37" s="247">
        <v>21307</v>
      </c>
    </row>
    <row r="38" spans="1:6" x14ac:dyDescent="0.2">
      <c r="A38" s="82"/>
      <c r="B38" s="191"/>
      <c r="C38" s="191"/>
      <c r="D38" s="191"/>
      <c r="E38" s="191"/>
      <c r="F38" s="191"/>
    </row>
    <row r="39" spans="1:6" x14ac:dyDescent="0.2">
      <c r="A39" s="274" t="s">
        <v>11</v>
      </c>
      <c r="B39" s="275"/>
      <c r="C39" s="275"/>
      <c r="D39" s="275"/>
      <c r="E39" s="275"/>
      <c r="F39" s="276"/>
    </row>
    <row r="40" spans="1:6" x14ac:dyDescent="0.2">
      <c r="A40" s="81"/>
      <c r="B40" s="182"/>
      <c r="C40" s="293" t="s">
        <v>32</v>
      </c>
      <c r="D40" s="294"/>
      <c r="E40" s="293" t="s">
        <v>14</v>
      </c>
      <c r="F40" s="294"/>
    </row>
    <row r="41" spans="1:6" ht="15" customHeight="1" x14ac:dyDescent="0.2">
      <c r="A41" s="295" t="s">
        <v>13</v>
      </c>
      <c r="B41" s="297" t="s">
        <v>18</v>
      </c>
      <c r="C41" s="183" t="s">
        <v>28</v>
      </c>
      <c r="D41" s="184"/>
      <c r="E41" s="183" t="s">
        <v>28</v>
      </c>
      <c r="F41" s="184"/>
    </row>
    <row r="42" spans="1:6" x14ac:dyDescent="0.2">
      <c r="A42" s="296"/>
      <c r="B42" s="303"/>
      <c r="C42" s="185" t="s">
        <v>29</v>
      </c>
      <c r="D42" s="186" t="s">
        <v>15</v>
      </c>
      <c r="E42" s="185" t="s">
        <v>29</v>
      </c>
      <c r="F42" s="186" t="s">
        <v>15</v>
      </c>
    </row>
    <row r="43" spans="1:6" x14ac:dyDescent="0.2">
      <c r="A43" s="240"/>
      <c r="B43" s="241"/>
      <c r="C43" s="242"/>
      <c r="D43" s="243"/>
      <c r="E43" s="242"/>
      <c r="F43" s="244"/>
    </row>
    <row r="44" spans="1:6" s="26" customFormat="1" x14ac:dyDescent="0.2">
      <c r="A44" s="192">
        <v>2012</v>
      </c>
      <c r="B44" s="188">
        <f t="shared" ref="B44:C47" si="0">B12+B28</f>
        <v>72123</v>
      </c>
      <c r="C44" s="91">
        <f t="shared" si="0"/>
        <v>37762459119</v>
      </c>
      <c r="D44" s="258">
        <v>165000</v>
      </c>
      <c r="E44" s="91">
        <f>E12+E28</f>
        <v>937888870</v>
      </c>
      <c r="F44" s="258">
        <v>3230</v>
      </c>
    </row>
    <row r="45" spans="1:6" x14ac:dyDescent="0.2">
      <c r="A45" s="187">
        <v>2013</v>
      </c>
      <c r="B45" s="188">
        <f t="shared" si="0"/>
        <v>76822</v>
      </c>
      <c r="C45" s="75">
        <f t="shared" si="0"/>
        <v>53271149876</v>
      </c>
      <c r="D45" s="245">
        <v>207739</v>
      </c>
      <c r="E45" s="75">
        <f>E13+E29</f>
        <v>1354493166</v>
      </c>
      <c r="F45" s="245">
        <v>4129</v>
      </c>
    </row>
    <row r="46" spans="1:6" x14ac:dyDescent="0.2">
      <c r="A46" s="187">
        <v>2014</v>
      </c>
      <c r="B46" s="188">
        <f t="shared" si="0"/>
        <v>56021</v>
      </c>
      <c r="C46" s="75">
        <f t="shared" si="0"/>
        <v>62837629860</v>
      </c>
      <c r="D46" s="245">
        <v>319113</v>
      </c>
      <c r="E46" s="75">
        <f>E14+E30</f>
        <v>1636180670</v>
      </c>
      <c r="F46" s="245">
        <v>6432</v>
      </c>
    </row>
    <row r="47" spans="1:6" x14ac:dyDescent="0.2">
      <c r="A47" s="187">
        <v>2015</v>
      </c>
      <c r="B47" s="188">
        <f t="shared" si="0"/>
        <v>66544</v>
      </c>
      <c r="C47" s="75">
        <f t="shared" si="0"/>
        <v>73304327840</v>
      </c>
      <c r="D47" s="245">
        <v>325500</v>
      </c>
      <c r="E47" s="75">
        <f>E15+E31</f>
        <v>1897842783</v>
      </c>
      <c r="F47" s="245">
        <v>6571</v>
      </c>
    </row>
    <row r="48" spans="1:6" x14ac:dyDescent="0.2">
      <c r="A48" s="187">
        <v>2016</v>
      </c>
      <c r="B48" s="188">
        <v>67245</v>
      </c>
      <c r="C48" s="75">
        <v>71606291668</v>
      </c>
      <c r="D48" s="245">
        <v>350000</v>
      </c>
      <c r="E48" s="75">
        <v>1829373550</v>
      </c>
      <c r="F48" s="245">
        <v>7033</v>
      </c>
    </row>
    <row r="49" spans="1:6" x14ac:dyDescent="0.2">
      <c r="A49" s="187">
        <v>2017</v>
      </c>
      <c r="B49" s="188">
        <v>66044</v>
      </c>
      <c r="C49" s="75">
        <v>64975675077</v>
      </c>
      <c r="D49" s="245">
        <v>380000</v>
      </c>
      <c r="E49" s="75">
        <v>1631485135</v>
      </c>
      <c r="F49" s="245">
        <v>7585</v>
      </c>
    </row>
    <row r="50" spans="1:6" x14ac:dyDescent="0.2">
      <c r="A50" s="187">
        <v>2018</v>
      </c>
      <c r="B50" s="188">
        <v>58223</v>
      </c>
      <c r="C50" s="75">
        <v>64562750800</v>
      </c>
      <c r="D50" s="245">
        <v>421448</v>
      </c>
      <c r="E50" s="75">
        <v>1635704360</v>
      </c>
      <c r="F50" s="245">
        <v>8498</v>
      </c>
    </row>
    <row r="51" spans="1:6" x14ac:dyDescent="0.2">
      <c r="A51" s="187">
        <v>2019</v>
      </c>
      <c r="B51" s="188">
        <v>58453</v>
      </c>
      <c r="C51" s="75">
        <v>64600589429</v>
      </c>
      <c r="D51" s="245">
        <v>432030</v>
      </c>
      <c r="E51" s="75">
        <v>1634112301</v>
      </c>
      <c r="F51" s="245">
        <v>8689</v>
      </c>
    </row>
    <row r="52" spans="1:6" x14ac:dyDescent="0.2">
      <c r="A52" s="187">
        <v>2020</v>
      </c>
      <c r="B52" s="188">
        <v>59988</v>
      </c>
      <c r="C52" s="75">
        <v>46693209657</v>
      </c>
      <c r="D52" s="245">
        <v>360000</v>
      </c>
      <c r="E52" s="75">
        <v>1151531905</v>
      </c>
      <c r="F52" s="245">
        <v>7248</v>
      </c>
    </row>
    <row r="53" spans="1:6" x14ac:dyDescent="0.2">
      <c r="A53" s="189">
        <v>2021</v>
      </c>
      <c r="B53" s="190">
        <v>82949</v>
      </c>
      <c r="C53" s="246">
        <v>71906550581</v>
      </c>
      <c r="D53" s="247">
        <v>414000</v>
      </c>
      <c r="E53" s="246">
        <v>1755873540</v>
      </c>
      <c r="F53" s="247">
        <v>8170</v>
      </c>
    </row>
    <row r="54" spans="1:6" x14ac:dyDescent="0.2">
      <c r="A54" s="253"/>
      <c r="B54" s="239"/>
      <c r="C54" s="254"/>
      <c r="D54" s="239"/>
      <c r="E54" s="254"/>
      <c r="F54" s="239"/>
    </row>
    <row r="55" spans="1:6" x14ac:dyDescent="0.2">
      <c r="A55" s="191"/>
      <c r="B55" s="239"/>
      <c r="C55" s="254"/>
      <c r="D55" s="239"/>
      <c r="E55" s="254"/>
      <c r="F55" s="239"/>
    </row>
    <row r="56" spans="1:6" x14ac:dyDescent="0.2">
      <c r="A56" s="253"/>
      <c r="B56" s="239"/>
      <c r="C56" s="254"/>
      <c r="D56" s="239"/>
      <c r="E56" s="254"/>
      <c r="F56" s="239"/>
    </row>
    <row r="57" spans="1:6" x14ac:dyDescent="0.2">
      <c r="A57" s="253"/>
      <c r="B57" s="239"/>
      <c r="C57" s="254"/>
      <c r="D57" s="239"/>
      <c r="E57" s="254"/>
      <c r="F57" s="239"/>
    </row>
    <row r="58" spans="1:6" x14ac:dyDescent="0.2">
      <c r="A58" s="253"/>
      <c r="B58" s="239"/>
      <c r="C58" s="254"/>
      <c r="D58" s="239"/>
      <c r="E58" s="254"/>
      <c r="F58" s="239"/>
    </row>
    <row r="59" spans="1:6" x14ac:dyDescent="0.2">
      <c r="A59" s="253"/>
      <c r="B59" s="239"/>
      <c r="C59" s="254"/>
      <c r="D59" s="239"/>
      <c r="E59" s="254"/>
      <c r="F59" s="239"/>
    </row>
    <row r="60" spans="1:6" x14ac:dyDescent="0.2">
      <c r="A60" s="253"/>
      <c r="B60" s="239"/>
      <c r="C60" s="254"/>
      <c r="D60" s="239"/>
      <c r="E60" s="254"/>
      <c r="F60" s="239"/>
    </row>
    <row r="61" spans="1:6" x14ac:dyDescent="0.2">
      <c r="A61" s="253"/>
      <c r="B61" s="239"/>
      <c r="C61" s="239"/>
      <c r="D61" s="239"/>
      <c r="E61" s="239"/>
      <c r="F61" s="239"/>
    </row>
  </sheetData>
  <mergeCells count="19">
    <mergeCell ref="A41:A42"/>
    <mergeCell ref="B41:B42"/>
    <mergeCell ref="A39:F39"/>
    <mergeCell ref="C40:D40"/>
    <mergeCell ref="E40:F40"/>
    <mergeCell ref="A25:A26"/>
    <mergeCell ref="B25:B26"/>
    <mergeCell ref="A7:F7"/>
    <mergeCell ref="C8:D8"/>
    <mergeCell ref="E8:F8"/>
    <mergeCell ref="A9:A10"/>
    <mergeCell ref="B9:B10"/>
    <mergeCell ref="A23:F23"/>
    <mergeCell ref="A1:F1"/>
    <mergeCell ref="A3:F3"/>
    <mergeCell ref="A4:F4"/>
    <mergeCell ref="A5:F5"/>
    <mergeCell ref="C24:D24"/>
    <mergeCell ref="E24:F24"/>
  </mergeCells>
  <printOptions horizontalCentered="1"/>
  <pageMargins left="0.7" right="0.7" top="0.75" bottom="0.75" header="0.3" footer="0.3"/>
  <pageSetup scale="91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D5F379-84FB-4668-A10F-EC254D348A71}"/>
</file>

<file path=customXml/itemProps2.xml><?xml version="1.0" encoding="utf-8"?>
<ds:datastoreItem xmlns:ds="http://schemas.openxmlformats.org/officeDocument/2006/customXml" ds:itemID="{E04B68D3-AB9E-4256-8C1E-292F61A4AC51}"/>
</file>

<file path=customXml/itemProps3.xml><?xml version="1.0" encoding="utf-8"?>
<ds:datastoreItem xmlns:ds="http://schemas.openxmlformats.org/officeDocument/2006/customXml" ds:itemID="{C190661F-D893-4138-B417-D1FD6544E5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1. Revenue Source</vt:lpstr>
      <vt:lpstr>2. Transactions</vt:lpstr>
      <vt:lpstr>3. by Mortgage Amount</vt:lpstr>
      <vt:lpstr>4. by Boro</vt:lpstr>
      <vt:lpstr>5. Mortgage Amt-Entities</vt:lpstr>
      <vt:lpstr>6. Boro -Entities</vt:lpstr>
      <vt:lpstr>7. Commercial</vt:lpstr>
      <vt:lpstr>8. Top Mortgages</vt:lpstr>
      <vt:lpstr>9. Historical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MabutasM</dc:creator>
  <cp:lastModifiedBy>Di Han</cp:lastModifiedBy>
  <cp:revision>1</cp:revision>
  <cp:lastPrinted>2022-10-07T17:06:24Z</cp:lastPrinted>
  <dcterms:created xsi:type="dcterms:W3CDTF">2016-09-15T17:09:00Z</dcterms:created>
  <dcterms:modified xsi:type="dcterms:W3CDTF">2022-10-07T19:46:19Z</dcterms:modified>
</cp:coreProperties>
</file>