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5255" yWindow="270" windowWidth="15195" windowHeight="8865" activeTab="7"/>
  </bookViews>
  <sheets>
    <sheet name="1. Revenue Source" sheetId="4" r:id="rId1"/>
    <sheet name="2. Transactions" sheetId="3" r:id="rId2"/>
    <sheet name="3. by Mortgage Amount" sheetId="1" r:id="rId3"/>
    <sheet name="4. by Boro" sheetId="2" r:id="rId4"/>
    <sheet name="5. Mortgage Amt-Entities" sheetId="5" r:id="rId5"/>
    <sheet name="6. Boro -Entities" sheetId="6" r:id="rId6"/>
    <sheet name="7. Commercial" sheetId="10" r:id="rId7"/>
    <sheet name="8. Top Mortgages" sheetId="9" r:id="rId8"/>
    <sheet name="9. Historical" sheetId="8" r:id="rId9"/>
  </sheets>
  <definedNames>
    <definedName name="_AMO_UniqueIdentifier" hidden="1">"'0715bd7d-d046-4374-9ede-66e773cc2677'"</definedName>
  </definedNames>
  <calcPr calcId="145621"/>
</workbook>
</file>

<file path=xl/calcChain.xml><?xml version="1.0" encoding="utf-8"?>
<calcChain xmlns="http://schemas.openxmlformats.org/spreadsheetml/2006/main">
  <c r="B44" i="5" l="1"/>
  <c r="G24" i="5"/>
  <c r="B62" i="10"/>
  <c r="F62" i="10"/>
  <c r="E62" i="10"/>
  <c r="D62" i="10"/>
  <c r="C62" i="10"/>
  <c r="B50" i="10"/>
  <c r="C50" i="10"/>
  <c r="D50" i="10"/>
  <c r="E50" i="10"/>
  <c r="F50" i="10"/>
  <c r="B51" i="10"/>
  <c r="C51" i="10"/>
  <c r="D51" i="10"/>
  <c r="E51" i="10"/>
  <c r="F51" i="10"/>
  <c r="B52" i="10"/>
  <c r="C52" i="10"/>
  <c r="D52" i="10"/>
  <c r="E52" i="10"/>
  <c r="F52" i="10"/>
  <c r="B53" i="10"/>
  <c r="C53" i="10"/>
  <c r="D53" i="10"/>
  <c r="E53" i="10"/>
  <c r="F53" i="10"/>
  <c r="B54" i="10"/>
  <c r="C54" i="10"/>
  <c r="D54" i="10"/>
  <c r="E54" i="10"/>
  <c r="F54" i="10"/>
  <c r="B55" i="10"/>
  <c r="C55" i="10"/>
  <c r="D55" i="10"/>
  <c r="E55" i="10"/>
  <c r="F55" i="10"/>
  <c r="B56" i="10"/>
  <c r="C56" i="10"/>
  <c r="D56" i="10"/>
  <c r="E56" i="10"/>
  <c r="F56" i="10"/>
  <c r="B57" i="10"/>
  <c r="C57" i="10"/>
  <c r="D57" i="10"/>
  <c r="E57" i="10"/>
  <c r="F57" i="10"/>
  <c r="B58" i="10"/>
  <c r="C58" i="10"/>
  <c r="D58" i="10"/>
  <c r="E58" i="10"/>
  <c r="F58" i="10"/>
  <c r="B59" i="10"/>
  <c r="C59" i="10"/>
  <c r="D59" i="10"/>
  <c r="E59" i="10"/>
  <c r="F59" i="10"/>
  <c r="B60" i="10"/>
  <c r="C60" i="10"/>
  <c r="D60" i="10"/>
  <c r="E60" i="10"/>
  <c r="F60" i="10"/>
  <c r="C49" i="10"/>
  <c r="D49" i="10"/>
  <c r="E49" i="10"/>
  <c r="F49" i="10"/>
  <c r="B49" i="10"/>
  <c r="E49" i="2" l="1"/>
  <c r="C49" i="2"/>
  <c r="B49" i="2"/>
  <c r="E38" i="2"/>
  <c r="C38" i="2"/>
  <c r="B38" i="2"/>
  <c r="E27" i="2"/>
  <c r="C27" i="2"/>
  <c r="B27" i="2"/>
  <c r="E18" i="2"/>
  <c r="C18" i="2"/>
  <c r="B18" i="2"/>
  <c r="E64" i="1" l="1"/>
  <c r="E63" i="1"/>
  <c r="E62" i="1"/>
  <c r="E61" i="1"/>
  <c r="E60" i="1"/>
  <c r="E59" i="1"/>
  <c r="E58" i="1"/>
  <c r="E57" i="1"/>
  <c r="E56" i="1"/>
  <c r="C57" i="1"/>
  <c r="C58" i="1"/>
  <c r="C59" i="1"/>
  <c r="C60" i="1"/>
  <c r="C61" i="1"/>
  <c r="C62" i="1"/>
  <c r="C63" i="1"/>
  <c r="C64" i="1"/>
  <c r="C56" i="1"/>
  <c r="B57" i="1"/>
  <c r="B58" i="1"/>
  <c r="B59" i="1"/>
  <c r="B60" i="1"/>
  <c r="B61" i="1"/>
  <c r="B62" i="1"/>
  <c r="B63" i="1"/>
  <c r="B64" i="1"/>
  <c r="B56" i="1"/>
  <c r="C22" i="1"/>
  <c r="B22" i="1"/>
  <c r="E65" i="1" l="1"/>
  <c r="C23" i="4"/>
  <c r="C22" i="4"/>
  <c r="B57" i="8" l="1"/>
  <c r="E57" i="8"/>
  <c r="C57" i="8"/>
  <c r="G37" i="6"/>
  <c r="G36" i="6"/>
  <c r="G35" i="6"/>
  <c r="G34" i="6"/>
  <c r="D37" i="6"/>
  <c r="D36" i="6"/>
  <c r="D35" i="6"/>
  <c r="B34" i="6"/>
  <c r="D34" i="6"/>
  <c r="B37" i="6"/>
  <c r="B36" i="6"/>
  <c r="B35" i="6"/>
  <c r="D27" i="6"/>
  <c r="D19" i="6"/>
  <c r="B27" i="6"/>
  <c r="G27" i="6"/>
  <c r="G19" i="6"/>
  <c r="B19" i="6"/>
  <c r="G52" i="5"/>
  <c r="G51" i="5"/>
  <c r="G50" i="5"/>
  <c r="G49" i="5"/>
  <c r="G48" i="5"/>
  <c r="G47" i="5"/>
  <c r="G46" i="5"/>
  <c r="G45" i="5"/>
  <c r="G44" i="5"/>
  <c r="D37" i="5"/>
  <c r="B37" i="5"/>
  <c r="D24" i="5"/>
  <c r="B24" i="5"/>
  <c r="C65" i="1"/>
  <c r="B65" i="1"/>
  <c r="E50" i="1"/>
  <c r="C50" i="1"/>
  <c r="B50" i="1"/>
  <c r="E35" i="1"/>
  <c r="C35" i="1"/>
  <c r="B35" i="1"/>
  <c r="E22" i="1"/>
  <c r="E47" i="8"/>
  <c r="E48" i="8"/>
  <c r="E49" i="8"/>
  <c r="E50" i="8"/>
  <c r="E51" i="8"/>
  <c r="E52" i="8"/>
  <c r="E53" i="8"/>
  <c r="E54" i="8"/>
  <c r="E55" i="8"/>
  <c r="E56" i="8"/>
  <c r="E46" i="8"/>
  <c r="B45" i="5"/>
  <c r="B46" i="5"/>
  <c r="B47" i="5"/>
  <c r="B48" i="5"/>
  <c r="B49" i="5"/>
  <c r="C19" i="4"/>
  <c r="C14" i="4"/>
  <c r="C56" i="8"/>
  <c r="C55" i="8"/>
  <c r="C54" i="8"/>
  <c r="C53" i="8"/>
  <c r="C52" i="8"/>
  <c r="C51" i="8"/>
  <c r="C50" i="8"/>
  <c r="C49" i="8"/>
  <c r="C48" i="8"/>
  <c r="C47" i="8"/>
  <c r="C46" i="8"/>
  <c r="B56" i="8"/>
  <c r="B55" i="8"/>
  <c r="B54" i="8"/>
  <c r="B53" i="8"/>
  <c r="B52" i="8"/>
  <c r="B51" i="8"/>
  <c r="B50" i="8"/>
  <c r="B49" i="8"/>
  <c r="B48" i="8"/>
  <c r="B47" i="8"/>
  <c r="B46" i="8"/>
  <c r="D45" i="5"/>
  <c r="D46" i="5"/>
  <c r="D47" i="5"/>
  <c r="D48" i="5"/>
  <c r="D49" i="5"/>
  <c r="D50" i="5"/>
  <c r="D51" i="5"/>
  <c r="D52" i="5"/>
  <c r="B50" i="5"/>
  <c r="B51" i="5"/>
  <c r="B52" i="5"/>
  <c r="D44" i="5"/>
  <c r="D38" i="6" l="1"/>
  <c r="G38" i="6"/>
  <c r="B38" i="6"/>
  <c r="C24" i="4"/>
  <c r="D19" i="4" s="1"/>
  <c r="G53" i="5"/>
  <c r="B53" i="5"/>
  <c r="D53" i="5"/>
  <c r="D17" i="4" l="1"/>
  <c r="D13" i="4"/>
  <c r="D12" i="4"/>
  <c r="D24" i="4"/>
  <c r="D23" i="4"/>
  <c r="D22" i="4"/>
  <c r="D18" i="4"/>
  <c r="D14" i="4"/>
</calcChain>
</file>

<file path=xl/sharedStrings.xml><?xml version="1.0" encoding="utf-8"?>
<sst xmlns="http://schemas.openxmlformats.org/spreadsheetml/2006/main" count="543" uniqueCount="141">
  <si>
    <t>Manhattan</t>
  </si>
  <si>
    <t>Bronx</t>
  </si>
  <si>
    <t>Brooklyn</t>
  </si>
  <si>
    <t>Queens</t>
  </si>
  <si>
    <t>Commercial</t>
  </si>
  <si>
    <t>Residential</t>
  </si>
  <si>
    <t>TOTAL</t>
  </si>
  <si>
    <t>Borough</t>
  </si>
  <si>
    <t>All Residential</t>
  </si>
  <si>
    <t>Condos</t>
  </si>
  <si>
    <t>1-3 Family</t>
  </si>
  <si>
    <t>All Property Types</t>
  </si>
  <si>
    <t>Property Type</t>
  </si>
  <si>
    <t>Year</t>
  </si>
  <si>
    <t xml:space="preserve">Note: Totals may not add due to rounding. </t>
  </si>
  <si>
    <t>MRT Liability</t>
  </si>
  <si>
    <t>Median</t>
  </si>
  <si>
    <t xml:space="preserve">Number </t>
  </si>
  <si>
    <t>Total                 ($ millions)</t>
  </si>
  <si>
    <t xml:space="preserve">Median </t>
  </si>
  <si>
    <t>Total                           ($ millions)</t>
  </si>
  <si>
    <t>Transactions</t>
  </si>
  <si>
    <t>$50K or Less</t>
  </si>
  <si>
    <t>$50K-$100K</t>
  </si>
  <si>
    <t>$100K-$250K</t>
  </si>
  <si>
    <t>$500K-$1M</t>
  </si>
  <si>
    <t>$1M-$5M</t>
  </si>
  <si>
    <t>$5M-$15M</t>
  </si>
  <si>
    <t>$15M-$20M</t>
  </si>
  <si>
    <t>$20M+</t>
  </si>
  <si>
    <t>Total                ($ millions)</t>
  </si>
  <si>
    <t>Total                   ($ millions)</t>
  </si>
  <si>
    <t>Total               ($ millions)</t>
  </si>
  <si>
    <t>$250K-$500K</t>
  </si>
  <si>
    <r>
      <t>Percent of All Mortgages</t>
    </r>
    <r>
      <rPr>
        <b/>
        <vertAlign val="superscript"/>
        <sz val="10"/>
        <rFont val="Arial"/>
        <family val="2"/>
      </rPr>
      <t>2</t>
    </r>
  </si>
  <si>
    <t>Total</t>
  </si>
  <si>
    <t>($ millions)</t>
  </si>
  <si>
    <t xml:space="preserve">1. Dedicated to New York City Transit Authority and certain paratransit and franchised bus operators. </t>
  </si>
  <si>
    <r>
      <t>Percent of All Transactions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</t>
    </r>
  </si>
  <si>
    <t>Taxable Mortgage Amount</t>
  </si>
  <si>
    <r>
      <t>Percent of All Mortgage Amount</t>
    </r>
    <r>
      <rPr>
        <b/>
        <vertAlign val="superscript"/>
        <sz val="10"/>
        <rFont val="Arial"/>
        <family val="2"/>
      </rPr>
      <t>2</t>
    </r>
  </si>
  <si>
    <t>NYC General Fund</t>
  </si>
  <si>
    <t>Dedicated to MTA/SONYMA</t>
  </si>
  <si>
    <t>Percent of Total</t>
  </si>
  <si>
    <t>Mortgage Recording Tax</t>
  </si>
  <si>
    <t>Liability</t>
  </si>
  <si>
    <t>State-levied Taxes</t>
  </si>
  <si>
    <t>City-levied Taxes</t>
  </si>
  <si>
    <t xml:space="preserve">Total </t>
  </si>
  <si>
    <t>%</t>
  </si>
  <si>
    <t>Revenue Source and Destination</t>
  </si>
  <si>
    <t>Subtotal</t>
  </si>
  <si>
    <r>
      <t>Dedicated to NYC Transit Authority</t>
    </r>
    <r>
      <rPr>
        <vertAlign val="superscript"/>
        <sz val="10"/>
        <rFont val="Arial"/>
        <family val="2"/>
      </rPr>
      <t>1</t>
    </r>
  </si>
  <si>
    <r>
      <t>Dedicated to MTA/SONYMA/NYC Transit Authority</t>
    </r>
    <r>
      <rPr>
        <vertAlign val="superscript"/>
        <sz val="10"/>
        <rFont val="Arial"/>
        <family val="2"/>
      </rPr>
      <t>1</t>
    </r>
  </si>
  <si>
    <t>Staten Island</t>
  </si>
  <si>
    <r>
      <t>Staten Island</t>
    </r>
    <r>
      <rPr>
        <b/>
        <vertAlign val="superscript"/>
        <sz val="10"/>
        <rFont val="Arial"/>
        <family val="2"/>
      </rPr>
      <t>1</t>
    </r>
  </si>
  <si>
    <t>Taxable Mortgage</t>
  </si>
  <si>
    <t xml:space="preserve">1. Due to data limitations, residential mortgages recorded in Staten Island are all classified as 1-3 family.  </t>
  </si>
  <si>
    <t>Broadway</t>
  </si>
  <si>
    <t>5 Avenue</t>
  </si>
  <si>
    <t>Office Building</t>
  </si>
  <si>
    <t>Street</t>
  </si>
  <si>
    <t>2. Transaction involved multiple properties</t>
  </si>
  <si>
    <t>Condo</t>
  </si>
  <si>
    <t>West Street</t>
  </si>
  <si>
    <t>Madison Avenue</t>
  </si>
  <si>
    <t>Ocean Avenue</t>
  </si>
  <si>
    <t>East 11th Street</t>
  </si>
  <si>
    <t>West 18th Street</t>
  </si>
  <si>
    <t>Wooster Street</t>
  </si>
  <si>
    <t>West 21st Street</t>
  </si>
  <si>
    <t>1-3 family</t>
  </si>
  <si>
    <t>7 Avenue</t>
  </si>
  <si>
    <t>Avenue Of The Americas</t>
  </si>
  <si>
    <t>3 Avenue</t>
  </si>
  <si>
    <r>
      <t>Park Avenue</t>
    </r>
    <r>
      <rPr>
        <vertAlign val="superscript"/>
        <sz val="10"/>
        <color rgb="FF000000"/>
        <rFont val="Arial"/>
        <family val="2"/>
      </rPr>
      <t>1</t>
    </r>
  </si>
  <si>
    <r>
      <t>Charles Street</t>
    </r>
    <r>
      <rPr>
        <vertAlign val="superscript"/>
        <sz val="10"/>
        <color rgb="FF000000"/>
        <rFont val="Arial"/>
        <family val="2"/>
      </rPr>
      <t>1</t>
    </r>
  </si>
  <si>
    <t>Rental Building</t>
  </si>
  <si>
    <t xml:space="preserve">Retail </t>
  </si>
  <si>
    <t xml:space="preserve">Commercial Condo </t>
  </si>
  <si>
    <r>
      <t>Park Avenue</t>
    </r>
    <r>
      <rPr>
        <vertAlign val="superscript"/>
        <sz val="10"/>
        <color rgb="FF000000"/>
        <rFont val="Arial"/>
        <family val="2"/>
      </rPr>
      <t>2</t>
    </r>
  </si>
  <si>
    <r>
      <t>5 Avenue</t>
    </r>
    <r>
      <rPr>
        <vertAlign val="superscript"/>
        <sz val="10"/>
        <color rgb="FF000000"/>
        <rFont val="Arial"/>
        <family val="2"/>
      </rPr>
      <t>2</t>
    </r>
  </si>
  <si>
    <r>
      <t>Water Street</t>
    </r>
    <r>
      <rPr>
        <vertAlign val="superscript"/>
        <sz val="10"/>
        <color rgb="FF000000"/>
        <rFont val="Arial"/>
        <family val="2"/>
      </rPr>
      <t>2</t>
    </r>
  </si>
  <si>
    <r>
      <t>Liberty Street</t>
    </r>
    <r>
      <rPr>
        <vertAlign val="superscript"/>
        <sz val="10"/>
        <color rgb="FF000000"/>
        <rFont val="Arial"/>
        <family val="2"/>
      </rPr>
      <t>2</t>
    </r>
  </si>
  <si>
    <r>
      <t>Columbia Heights</t>
    </r>
    <r>
      <rPr>
        <vertAlign val="superscript"/>
        <sz val="10"/>
        <color rgb="FF000000"/>
        <rFont val="Arial"/>
        <family val="2"/>
      </rPr>
      <t>2</t>
    </r>
  </si>
  <si>
    <r>
      <t>Varick Street</t>
    </r>
    <r>
      <rPr>
        <vertAlign val="superscript"/>
        <sz val="10"/>
        <color rgb="FF000000"/>
        <rFont val="Arial"/>
        <family val="2"/>
      </rPr>
      <t>2</t>
    </r>
  </si>
  <si>
    <r>
      <t>Kent Avenue</t>
    </r>
    <r>
      <rPr>
        <vertAlign val="superscript"/>
        <sz val="10"/>
        <color rgb="FF000000"/>
        <rFont val="Arial"/>
        <family val="2"/>
      </rPr>
      <t>2</t>
    </r>
  </si>
  <si>
    <r>
      <t>1 Avenue</t>
    </r>
    <r>
      <rPr>
        <vertAlign val="superscript"/>
        <sz val="10"/>
        <color rgb="FF000000"/>
        <rFont val="Arial"/>
        <family val="2"/>
      </rPr>
      <t>2</t>
    </r>
  </si>
  <si>
    <r>
      <t>1-3 Family</t>
    </r>
    <r>
      <rPr>
        <b/>
        <vertAlign val="superscript"/>
        <sz val="10"/>
        <rFont val="Arial"/>
        <family val="2"/>
      </rPr>
      <t>1</t>
    </r>
  </si>
  <si>
    <t>Mixed-use 1-3 Family Homes</t>
  </si>
  <si>
    <t>Commercial Coops</t>
  </si>
  <si>
    <t>Commercial Condo</t>
  </si>
  <si>
    <t>4-10 Family Rentals</t>
  </si>
  <si>
    <t>Rentals</t>
  </si>
  <si>
    <t>Office Buildings</t>
  </si>
  <si>
    <t>Store Buildings</t>
  </si>
  <si>
    <t>Industrial building</t>
  </si>
  <si>
    <t>Culture/Health/Hotel/Recreation</t>
  </si>
  <si>
    <t>Vacant Land</t>
  </si>
  <si>
    <t>Other commercial</t>
  </si>
  <si>
    <t>Total                             ($ millions)</t>
  </si>
  <si>
    <t>Year-Over-Year Change</t>
  </si>
  <si>
    <t>Parking/Garages/Gas Station</t>
  </si>
  <si>
    <t>Note: Total may not add due to rounding.</t>
  </si>
  <si>
    <t>Note: Totals may not add due to rounding.</t>
  </si>
  <si>
    <t>MORTGAGE RECORDING TAX</t>
  </si>
  <si>
    <t>CALENDAR YEAR 2016</t>
  </si>
  <si>
    <t>Table 1</t>
  </si>
  <si>
    <t>DISTRIBUTION OF LIABILITY BY REVENUE SOURCE</t>
  </si>
  <si>
    <t>($ MILLIONS)</t>
  </si>
  <si>
    <t>Table 2</t>
  </si>
  <si>
    <t>DISTRIBUTION BY TRANSACTION TYPE</t>
  </si>
  <si>
    <t>Table 3</t>
  </si>
  <si>
    <t>DISTRIBUTION BY TAXABLE MORTGAGE AMOUNT AND PROPERTY TYPE</t>
  </si>
  <si>
    <t>Table 4</t>
  </si>
  <si>
    <t>DISTRIBUTION BY BOROUGH AND PROPERTY TYPE</t>
  </si>
  <si>
    <t>Table 5</t>
  </si>
  <si>
    <t>MORTGAGE RECORDING TAX ON RESIDENTIAL MORTGAGES</t>
  </si>
  <si>
    <t>RECORDED BY ENTITIES¹</t>
  </si>
  <si>
    <t>(Excluding Staten Island)</t>
  </si>
  <si>
    <t xml:space="preserve">where the mortgagor (borrower) was identified as an entity, such as a trust, limited liability company, limited liability partnership or corporation.   </t>
  </si>
  <si>
    <r>
      <t>1.</t>
    </r>
    <r>
      <rPr>
        <sz val="7"/>
        <color rgb="FF000000"/>
        <rFont val="Times New Roman"/>
        <family val="1"/>
      </rPr>
      <t xml:space="preserve"> </t>
    </r>
    <r>
      <rPr>
        <sz val="9"/>
        <color rgb="FF000000"/>
        <rFont val="Arial"/>
        <family val="2"/>
      </rPr>
      <t>Most residential mortgages recorded involve individuals but a significant number involve legal entities. This table includes only transactions</t>
    </r>
  </si>
  <si>
    <t xml:space="preserve">excluding Staten Island transactions. </t>
  </si>
  <si>
    <r>
      <t>2.</t>
    </r>
    <r>
      <rPr>
        <sz val="7"/>
        <color rgb="FF000000"/>
        <rFont val="Times New Roman"/>
        <family val="1"/>
      </rPr>
      <t> </t>
    </r>
    <r>
      <rPr>
        <sz val="9"/>
        <color rgb="FF000000"/>
        <rFont val="Arial"/>
        <family val="2"/>
      </rPr>
      <t>Percent of all transactions and all mortgages are calculated based on all transactions and their related taxable mortgage amounts,</t>
    </r>
  </si>
  <si>
    <t>Table 6</t>
  </si>
  <si>
    <t>Table 7</t>
  </si>
  <si>
    <t>MORTGAGE RECORDING TAX ON COMMERCIAL MORTGAGES RECORDED</t>
  </si>
  <si>
    <t>YEAR-OVER-YEAR COMPARISON</t>
  </si>
  <si>
    <t>DISTRIBUTION BY PROPERTY TYPE</t>
  </si>
  <si>
    <t>Table 8</t>
  </si>
  <si>
    <t>TOP RESIDENTIAL AND COMMERCIAL TRANSACTIONS</t>
  </si>
  <si>
    <t>BY TAXABLE MORTGAGE AMOUNT</t>
  </si>
  <si>
    <t>Table 9</t>
  </si>
  <si>
    <t>2005 - 2016</t>
  </si>
  <si>
    <t>West 33rd Street</t>
  </si>
  <si>
    <t>9 Avenue</t>
  </si>
  <si>
    <t>East 54th Street</t>
  </si>
  <si>
    <t>West 34th Street</t>
  </si>
  <si>
    <t>West 57th Street</t>
  </si>
  <si>
    <t>East 78th Street</t>
  </si>
  <si>
    <t>1. Qualified for individual condominium unit mortgage credit (defined on page 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</si>
</sst>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##########0"/>
    <numFmt numFmtId="165" formatCode="#,###,##0"/>
    <numFmt numFmtId="166" formatCode="&quot;$&quot;#,##0"/>
    <numFmt numFmtId="167" formatCode="&quot;$&quot;#,##0.0,,"/>
    <numFmt numFmtId="168" formatCode="#,##0.0,,"/>
    <numFmt numFmtId="169" formatCode="_(* #,##0_);_(* \(#,##0\);_(* &quot;-&quot;??_);_(@_)"/>
    <numFmt numFmtId="170" formatCode="&quot;$&quot;#,##0.0"/>
  </numFmts>
  <fonts count="26" x14ac:knownFonts="1">
    <font>
      <sz val="9.5"/>
      <color rgb="FF000000"/>
      <name val="Arial"/>
    </font>
    <font>
      <sz val="11"/>
      <color theme="1"/>
      <name val="Courier New"/>
      <family val="2"/>
      <scheme val="minor"/>
    </font>
    <font>
      <sz val="10"/>
      <color theme="1"/>
      <name val="Arial"/>
      <family val="2"/>
    </font>
    <font>
      <sz val="9.5"/>
      <color rgb="FF000000"/>
      <name val="Arial"/>
      <family val="2"/>
    </font>
    <font>
      <sz val="10"/>
      <color theme="1"/>
      <name val="Arial"/>
      <family val="2"/>
    </font>
    <font>
      <sz val="9.5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.5"/>
      <name val="Arial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9.5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sz val="11"/>
      <name val="Arial"/>
      <family val="2"/>
    </font>
    <font>
      <sz val="7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250">
    <xf numFmtId="0" fontId="0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5" fontId="7" fillId="0" borderId="0" xfId="1" applyNumberFormat="1" applyFont="1" applyFill="1" applyBorder="1" applyAlignment="1">
      <alignment horizontal="right"/>
    </xf>
    <xf numFmtId="166" fontId="7" fillId="0" borderId="0" xfId="1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wrapText="1"/>
    </xf>
    <xf numFmtId="0" fontId="8" fillId="0" borderId="11" xfId="1" applyFont="1" applyFill="1" applyBorder="1" applyAlignment="1">
      <alignment horizontal="left" vertical="top"/>
    </xf>
    <xf numFmtId="166" fontId="7" fillId="0" borderId="1" xfId="1" applyNumberFormat="1" applyFont="1" applyFill="1" applyBorder="1" applyAlignment="1">
      <alignment horizontal="right"/>
    </xf>
    <xf numFmtId="0" fontId="8" fillId="0" borderId="2" xfId="1" applyFont="1" applyFill="1" applyBorder="1" applyAlignment="1">
      <alignment horizontal="left" vertical="top"/>
    </xf>
    <xf numFmtId="165" fontId="7" fillId="0" borderId="11" xfId="1" applyNumberFormat="1" applyFont="1" applyFill="1" applyBorder="1" applyAlignment="1">
      <alignment horizontal="right"/>
    </xf>
    <xf numFmtId="0" fontId="8" fillId="0" borderId="2" xfId="1" applyFont="1" applyFill="1" applyBorder="1" applyAlignment="1">
      <alignment horizontal="right" wrapText="1"/>
    </xf>
    <xf numFmtId="0" fontId="8" fillId="0" borderId="3" xfId="1" applyFont="1" applyFill="1" applyBorder="1" applyAlignment="1">
      <alignment horizontal="right" wrapText="1"/>
    </xf>
    <xf numFmtId="0" fontId="8" fillId="0" borderId="4" xfId="1" applyFont="1" applyFill="1" applyBorder="1" applyAlignment="1">
      <alignment horizontal="right" wrapText="1"/>
    </xf>
    <xf numFmtId="167" fontId="7" fillId="0" borderId="11" xfId="5" applyNumberFormat="1" applyFont="1" applyBorder="1" applyProtection="1"/>
    <xf numFmtId="165" fontId="8" fillId="0" borderId="2" xfId="1" applyNumberFormat="1" applyFont="1" applyFill="1" applyBorder="1" applyAlignment="1">
      <alignment horizontal="right"/>
    </xf>
    <xf numFmtId="165" fontId="8" fillId="0" borderId="0" xfId="1" applyNumberFormat="1" applyFont="1" applyFill="1" applyBorder="1" applyAlignment="1">
      <alignment horizontal="right"/>
    </xf>
    <xf numFmtId="0" fontId="8" fillId="0" borderId="2" xfId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67" fontId="7" fillId="0" borderId="11" xfId="5" applyNumberFormat="1" applyFont="1" applyBorder="1" applyAlignment="1" applyProtection="1"/>
    <xf numFmtId="168" fontId="7" fillId="0" borderId="11" xfId="5" applyNumberFormat="1" applyFont="1" applyBorder="1" applyAlignment="1" applyProtection="1"/>
    <xf numFmtId="167" fontId="8" fillId="0" borderId="2" xfId="5" applyNumberFormat="1" applyFont="1" applyBorder="1" applyAlignment="1" applyProtection="1"/>
    <xf numFmtId="168" fontId="8" fillId="0" borderId="0" xfId="5" applyNumberFormat="1" applyFont="1" applyBorder="1" applyAlignment="1" applyProtection="1"/>
    <xf numFmtId="0" fontId="8" fillId="0" borderId="2" xfId="1" applyFont="1" applyFill="1" applyBorder="1" applyAlignment="1">
      <alignment horizontal="right"/>
    </xf>
    <xf numFmtId="0" fontId="8" fillId="0" borderId="14" xfId="1" applyFont="1" applyFill="1" applyBorder="1" applyAlignment="1">
      <alignment horizontal="left" wrapText="1"/>
    </xf>
    <xf numFmtId="0" fontId="8" fillId="0" borderId="8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left" wrapText="1"/>
    </xf>
    <xf numFmtId="167" fontId="7" fillId="0" borderId="0" xfId="5" applyNumberFormat="1" applyFont="1" applyBorder="1" applyProtection="1"/>
    <xf numFmtId="9" fontId="7" fillId="0" borderId="0" xfId="6" applyFont="1" applyFill="1" applyBorder="1" applyAlignment="1">
      <alignment horizontal="right"/>
    </xf>
    <xf numFmtId="9" fontId="8" fillId="0" borderId="0" xfId="6" applyFont="1" applyFill="1" applyBorder="1" applyAlignment="1">
      <alignment horizontal="right"/>
    </xf>
    <xf numFmtId="9" fontId="8" fillId="0" borderId="4" xfId="6" applyFont="1" applyFill="1" applyBorder="1" applyAlignment="1">
      <alignment horizontal="right"/>
    </xf>
    <xf numFmtId="9" fontId="7" fillId="0" borderId="0" xfId="6" applyFont="1" applyBorder="1" applyAlignment="1" applyProtection="1"/>
    <xf numFmtId="9" fontId="8" fillId="0" borderId="0" xfId="6" applyFont="1" applyBorder="1" applyAlignment="1" applyProtection="1"/>
    <xf numFmtId="9" fontId="8" fillId="0" borderId="3" xfId="6" applyFont="1" applyBorder="1" applyAlignment="1" applyProtection="1"/>
    <xf numFmtId="9" fontId="8" fillId="0" borderId="3" xfId="6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8" fillId="0" borderId="8" xfId="1" applyFont="1" applyFill="1" applyBorder="1" applyAlignment="1"/>
    <xf numFmtId="0" fontId="8" fillId="0" borderId="6" xfId="1" applyFont="1" applyFill="1" applyBorder="1" applyAlignment="1">
      <alignment horizontal="right" wrapText="1"/>
    </xf>
    <xf numFmtId="167" fontId="8" fillId="0" borderId="3" xfId="5" applyNumberFormat="1" applyFont="1" applyBorder="1" applyProtection="1"/>
    <xf numFmtId="167" fontId="8" fillId="0" borderId="2" xfId="5" applyNumberFormat="1" applyFont="1" applyBorder="1" applyProtection="1"/>
    <xf numFmtId="0" fontId="8" fillId="0" borderId="5" xfId="1" applyFont="1" applyFill="1" applyBorder="1" applyAlignment="1">
      <alignment horizontal="right" wrapText="1"/>
    </xf>
    <xf numFmtId="0" fontId="8" fillId="0" borderId="13" xfId="1" applyFont="1" applyFill="1" applyBorder="1" applyAlignment="1">
      <alignment horizontal="left" wrapText="1"/>
    </xf>
    <xf numFmtId="164" fontId="8" fillId="0" borderId="11" xfId="0" applyNumberFormat="1" applyFont="1" applyFill="1" applyBorder="1" applyAlignment="1">
      <alignment horizontal="left" vertical="top"/>
    </xf>
    <xf numFmtId="164" fontId="8" fillId="0" borderId="13" xfId="0" applyNumberFormat="1" applyFont="1" applyFill="1" applyBorder="1" applyAlignment="1">
      <alignment horizontal="left"/>
    </xf>
    <xf numFmtId="167" fontId="7" fillId="0" borderId="0" xfId="5" applyNumberFormat="1" applyFont="1" applyBorder="1" applyAlignment="1" applyProtection="1"/>
    <xf numFmtId="164" fontId="8" fillId="0" borderId="11" xfId="0" applyNumberFormat="1" applyFont="1" applyFill="1" applyBorder="1" applyAlignment="1">
      <alignment horizontal="left"/>
    </xf>
    <xf numFmtId="168" fontId="7" fillId="0" borderId="0" xfId="5" applyNumberFormat="1" applyFont="1" applyBorder="1" applyAlignment="1" applyProtection="1"/>
    <xf numFmtId="0" fontId="8" fillId="0" borderId="2" xfId="0" applyFont="1" applyFill="1" applyBorder="1" applyAlignment="1">
      <alignment horizontal="left"/>
    </xf>
    <xf numFmtId="167" fontId="8" fillId="0" borderId="3" xfId="5" applyNumberFormat="1" applyFont="1" applyBorder="1" applyAlignment="1" applyProtection="1"/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165" fontId="7" fillId="0" borderId="11" xfId="0" applyNumberFormat="1" applyFont="1" applyFill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left"/>
    </xf>
    <xf numFmtId="0" fontId="8" fillId="0" borderId="7" xfId="1" applyFont="1" applyFill="1" applyBorder="1" applyAlignment="1">
      <alignment horizontal="right" wrapText="1"/>
    </xf>
    <xf numFmtId="0" fontId="13" fillId="0" borderId="0" xfId="0" applyFont="1"/>
    <xf numFmtId="0" fontId="13" fillId="0" borderId="0" xfId="0" applyFont="1" applyFill="1"/>
    <xf numFmtId="0" fontId="13" fillId="0" borderId="0" xfId="0" applyFont="1" applyAlignment="1">
      <alignment horizontal="left"/>
    </xf>
    <xf numFmtId="7" fontId="13" fillId="0" borderId="0" xfId="0" applyNumberFormat="1" applyFont="1"/>
    <xf numFmtId="0" fontId="2" fillId="0" borderId="0" xfId="0" applyFont="1"/>
    <xf numFmtId="167" fontId="7" fillId="0" borderId="9" xfId="5" applyNumberFormat="1" applyFont="1" applyBorder="1" applyAlignment="1" applyProtection="1"/>
    <xf numFmtId="0" fontId="2" fillId="0" borderId="13" xfId="0" applyFont="1" applyBorder="1" applyAlignment="1">
      <alignment horizontal="left"/>
    </xf>
    <xf numFmtId="0" fontId="12" fillId="0" borderId="11" xfId="0" applyFont="1" applyBorder="1"/>
    <xf numFmtId="0" fontId="1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37" fontId="2" fillId="0" borderId="11" xfId="5" applyNumberFormat="1" applyFont="1" applyBorder="1"/>
    <xf numFmtId="5" fontId="2" fillId="0" borderId="1" xfId="5" applyNumberFormat="1" applyFont="1" applyBorder="1"/>
    <xf numFmtId="37" fontId="2" fillId="0" borderId="1" xfId="5" applyNumberFormat="1" applyFont="1" applyBorder="1"/>
    <xf numFmtId="37" fontId="2" fillId="0" borderId="2" xfId="5" applyNumberFormat="1" applyFont="1" applyBorder="1"/>
    <xf numFmtId="37" fontId="2" fillId="0" borderId="4" xfId="5" applyNumberFormat="1" applyFont="1" applyBorder="1"/>
    <xf numFmtId="0" fontId="2" fillId="0" borderId="0" xfId="0" applyFont="1" applyAlignment="1">
      <alignment horizontal="left"/>
    </xf>
    <xf numFmtId="0" fontId="2" fillId="0" borderId="11" xfId="0" applyFont="1" applyBorder="1" applyAlignment="1">
      <alignment horizontal="left"/>
    </xf>
    <xf numFmtId="168" fontId="7" fillId="0" borderId="3" xfId="5" applyNumberFormat="1" applyFont="1" applyBorder="1" applyAlignment="1" applyProtection="1"/>
    <xf numFmtId="0" fontId="12" fillId="0" borderId="13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13" xfId="0" applyFont="1" applyFill="1" applyBorder="1" applyAlignment="1">
      <alignment horizontal="left"/>
    </xf>
    <xf numFmtId="0" fontId="8" fillId="0" borderId="11" xfId="1" applyFont="1" applyFill="1" applyBorder="1" applyAlignment="1">
      <alignment horizontal="left" wrapText="1"/>
    </xf>
    <xf numFmtId="0" fontId="8" fillId="0" borderId="11" xfId="1" applyFont="1" applyFill="1" applyBorder="1" applyAlignment="1">
      <alignment horizontal="right"/>
    </xf>
    <xf numFmtId="0" fontId="8" fillId="0" borderId="0" xfId="1" applyFont="1" applyFill="1" applyBorder="1" applyAlignment="1">
      <alignment horizontal="right" wrapText="1"/>
    </xf>
    <xf numFmtId="0" fontId="8" fillId="0" borderId="11" xfId="1" applyFont="1" applyFill="1" applyBorder="1" applyAlignment="1">
      <alignment horizontal="right" wrapText="1"/>
    </xf>
    <xf numFmtId="0" fontId="8" fillId="0" borderId="1" xfId="1" applyFont="1" applyFill="1" applyBorder="1" applyAlignment="1">
      <alignment horizontal="right" wrapText="1"/>
    </xf>
    <xf numFmtId="165" fontId="8" fillId="0" borderId="11" xfId="1" applyNumberFormat="1" applyFont="1" applyFill="1" applyBorder="1" applyAlignment="1">
      <alignment horizontal="right"/>
    </xf>
    <xf numFmtId="167" fontId="8" fillId="0" borderId="11" xfId="5" applyNumberFormat="1" applyFont="1" applyBorder="1" applyAlignment="1" applyProtection="1"/>
    <xf numFmtId="166" fontId="8" fillId="0" borderId="0" xfId="1" applyNumberFormat="1" applyFont="1" applyFill="1" applyBorder="1" applyAlignment="1">
      <alignment horizontal="right"/>
    </xf>
    <xf numFmtId="166" fontId="8" fillId="0" borderId="1" xfId="1" applyNumberFormat="1" applyFont="1" applyFill="1" applyBorder="1" applyAlignment="1">
      <alignment horizontal="right"/>
    </xf>
    <xf numFmtId="165" fontId="8" fillId="0" borderId="11" xfId="0" applyNumberFormat="1" applyFont="1" applyFill="1" applyBorder="1" applyAlignment="1">
      <alignment horizontal="right"/>
    </xf>
    <xf numFmtId="1" fontId="7" fillId="0" borderId="0" xfId="6" applyNumberFormat="1" applyFont="1" applyFill="1" applyBorder="1" applyAlignment="1">
      <alignment horizontal="right"/>
    </xf>
    <xf numFmtId="1" fontId="8" fillId="0" borderId="0" xfId="6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8" fillId="0" borderId="1" xfId="0" quotePrefix="1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right"/>
    </xf>
    <xf numFmtId="1" fontId="8" fillId="0" borderId="3" xfId="6" applyNumberFormat="1" applyFont="1" applyFill="1" applyBorder="1" applyAlignment="1">
      <alignment horizontal="right"/>
    </xf>
    <xf numFmtId="0" fontId="8" fillId="0" borderId="4" xfId="0" quotePrefix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3" fontId="7" fillId="0" borderId="11" xfId="5" applyFont="1" applyFill="1" applyBorder="1" applyAlignment="1">
      <alignment horizontal="right"/>
    </xf>
    <xf numFmtId="43" fontId="7" fillId="0" borderId="0" xfId="5" applyFont="1" applyBorder="1" applyAlignment="1" applyProtection="1"/>
    <xf numFmtId="43" fontId="7" fillId="0" borderId="0" xfId="5" applyFont="1" applyFill="1" applyBorder="1" applyAlignment="1">
      <alignment horizontal="right"/>
    </xf>
    <xf numFmtId="43" fontId="7" fillId="0" borderId="11" xfId="5" applyFont="1" applyBorder="1" applyAlignment="1" applyProtection="1"/>
    <xf numFmtId="43" fontId="7" fillId="0" borderId="1" xfId="5" applyFont="1" applyFill="1" applyBorder="1" applyAlignment="1">
      <alignment horizontal="right"/>
    </xf>
    <xf numFmtId="168" fontId="16" fillId="0" borderId="11" xfId="5" applyNumberFormat="1" applyFont="1" applyBorder="1" applyAlignment="1" applyProtection="1"/>
    <xf numFmtId="1" fontId="16" fillId="0" borderId="0" xfId="6" applyNumberFormat="1" applyFont="1" applyFill="1" applyBorder="1" applyAlignment="1">
      <alignment horizontal="right"/>
    </xf>
    <xf numFmtId="0" fontId="8" fillId="0" borderId="12" xfId="1" applyFont="1" applyFill="1" applyBorder="1" applyAlignment="1">
      <alignment horizontal="left" wrapText="1"/>
    </xf>
    <xf numFmtId="0" fontId="8" fillId="0" borderId="14" xfId="1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/>
    </xf>
    <xf numFmtId="165" fontId="8" fillId="0" borderId="2" xfId="1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164" fontId="8" fillId="0" borderId="11" xfId="0" applyNumberFormat="1" applyFont="1" applyFill="1" applyBorder="1" applyAlignment="1">
      <alignment horizontal="left"/>
    </xf>
    <xf numFmtId="165" fontId="7" fillId="0" borderId="11" xfId="0" applyNumberFormat="1" applyFont="1" applyFill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0" fontId="18" fillId="0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right" wrapText="1"/>
    </xf>
    <xf numFmtId="0" fontId="18" fillId="0" borderId="7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left"/>
    </xf>
    <xf numFmtId="0" fontId="0" fillId="0" borderId="1" xfId="0" applyFont="1" applyFill="1" applyBorder="1" applyAlignment="1"/>
    <xf numFmtId="0" fontId="0" fillId="0" borderId="10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8" fillId="0" borderId="11" xfId="1" applyFont="1" applyFill="1" applyBorder="1" applyAlignment="1">
      <alignment horizontal="left"/>
    </xf>
    <xf numFmtId="0" fontId="7" fillId="0" borderId="0" xfId="0" applyFont="1" applyFill="1" applyBorder="1" applyAlignment="1"/>
    <xf numFmtId="170" fontId="7" fillId="0" borderId="0" xfId="0" applyNumberFormat="1" applyFont="1" applyFill="1" applyBorder="1" applyAlignment="1">
      <alignment horizontal="left"/>
    </xf>
    <xf numFmtId="9" fontId="8" fillId="0" borderId="2" xfId="6" applyFont="1" applyFill="1" applyBorder="1" applyAlignment="1">
      <alignment horizontal="right" wrapText="1"/>
    </xf>
    <xf numFmtId="9" fontId="8" fillId="0" borderId="4" xfId="6" applyFont="1" applyFill="1" applyBorder="1" applyAlignment="1">
      <alignment horizontal="right" wrapText="1"/>
    </xf>
    <xf numFmtId="9" fontId="8" fillId="0" borderId="3" xfId="6" applyFont="1" applyFill="1" applyBorder="1" applyAlignment="1">
      <alignment horizontal="right" wrapText="1"/>
    </xf>
    <xf numFmtId="9" fontId="8" fillId="0" borderId="8" xfId="6" applyFont="1" applyFill="1" applyBorder="1" applyAlignment="1"/>
    <xf numFmtId="9" fontId="8" fillId="0" borderId="6" xfId="6" applyFont="1" applyFill="1" applyBorder="1" applyAlignment="1">
      <alignment horizontal="right" wrapText="1"/>
    </xf>
    <xf numFmtId="9" fontId="7" fillId="0" borderId="11" xfId="6" applyFont="1" applyFill="1" applyBorder="1" applyAlignment="1">
      <alignment horizontal="right"/>
    </xf>
    <xf numFmtId="9" fontId="7" fillId="0" borderId="1" xfId="6" applyFont="1" applyFill="1" applyBorder="1" applyAlignment="1">
      <alignment horizontal="right"/>
    </xf>
    <xf numFmtId="9" fontId="8" fillId="0" borderId="2" xfId="6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166" fontId="7" fillId="0" borderId="0" xfId="1" applyNumberFormat="1" applyFont="1" applyFill="1" applyBorder="1" applyAlignment="1">
      <alignment horizontal="right"/>
    </xf>
    <xf numFmtId="166" fontId="7" fillId="0" borderId="1" xfId="1" applyNumberFormat="1" applyFont="1" applyFill="1" applyBorder="1" applyAlignment="1">
      <alignment horizontal="right"/>
    </xf>
    <xf numFmtId="165" fontId="7" fillId="0" borderId="1" xfId="1" applyNumberFormat="1" applyFont="1" applyFill="1" applyBorder="1" applyAlignment="1">
      <alignment horizontal="right"/>
    </xf>
    <xf numFmtId="165" fontId="7" fillId="0" borderId="11" xfId="1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166" fontId="7" fillId="0" borderId="0" xfId="1" applyNumberFormat="1" applyFont="1" applyFill="1" applyBorder="1" applyAlignment="1">
      <alignment horizontal="right"/>
    </xf>
    <xf numFmtId="166" fontId="7" fillId="0" borderId="1" xfId="1" applyNumberFormat="1" applyFont="1" applyFill="1" applyBorder="1" applyAlignment="1">
      <alignment horizontal="right"/>
    </xf>
    <xf numFmtId="165" fontId="7" fillId="0" borderId="1" xfId="1" applyNumberFormat="1" applyFont="1" applyFill="1" applyBorder="1" applyAlignment="1">
      <alignment horizontal="right"/>
    </xf>
    <xf numFmtId="166" fontId="8" fillId="0" borderId="3" xfId="1" applyNumberFormat="1" applyFont="1" applyFill="1" applyBorder="1" applyAlignment="1">
      <alignment horizontal="right"/>
    </xf>
    <xf numFmtId="166" fontId="8" fillId="0" borderId="4" xfId="1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166" fontId="7" fillId="0" borderId="0" xfId="1" applyNumberFormat="1" applyFont="1" applyFill="1" applyBorder="1" applyAlignment="1">
      <alignment horizontal="right"/>
    </xf>
    <xf numFmtId="166" fontId="7" fillId="0" borderId="1" xfId="1" applyNumberFormat="1" applyFont="1" applyFill="1" applyBorder="1" applyAlignment="1">
      <alignment horizontal="right"/>
    </xf>
    <xf numFmtId="165" fontId="7" fillId="0" borderId="1" xfId="1" applyNumberFormat="1" applyFont="1" applyFill="1" applyBorder="1" applyAlignment="1">
      <alignment horizontal="right"/>
    </xf>
    <xf numFmtId="165" fontId="7" fillId="0" borderId="11" xfId="1" applyNumberFormat="1" applyFont="1" applyFill="1" applyBorder="1" applyAlignment="1">
      <alignment horizontal="right"/>
    </xf>
    <xf numFmtId="166" fontId="8" fillId="0" borderId="3" xfId="1" applyNumberFormat="1" applyFont="1" applyFill="1" applyBorder="1" applyAlignment="1">
      <alignment horizontal="right"/>
    </xf>
    <xf numFmtId="166" fontId="8" fillId="0" borderId="4" xfId="1" applyNumberFormat="1" applyFont="1" applyFill="1" applyBorder="1" applyAlignment="1">
      <alignment horizontal="right"/>
    </xf>
    <xf numFmtId="0" fontId="8" fillId="0" borderId="7" xfId="1" applyFont="1" applyFill="1" applyBorder="1" applyAlignment="1">
      <alignment horizontal="right" wrapText="1"/>
    </xf>
    <xf numFmtId="168" fontId="7" fillId="0" borderId="0" xfId="5" applyNumberFormat="1" applyFont="1" applyFill="1" applyBorder="1" applyAlignment="1" applyProtection="1"/>
    <xf numFmtId="168" fontId="7" fillId="0" borderId="11" xfId="5" applyNumberFormat="1" applyFont="1" applyFill="1" applyBorder="1" applyAlignment="1" applyProtection="1"/>
    <xf numFmtId="167" fontId="8" fillId="0" borderId="3" xfId="5" applyNumberFormat="1" applyFont="1" applyFill="1" applyBorder="1" applyAlignment="1" applyProtection="1"/>
    <xf numFmtId="167" fontId="8" fillId="0" borderId="2" xfId="5" applyNumberFormat="1" applyFont="1" applyFill="1" applyBorder="1" applyAlignment="1" applyProtection="1"/>
    <xf numFmtId="165" fontId="7" fillId="0" borderId="0" xfId="1" applyNumberFormat="1" applyFont="1" applyFill="1" applyBorder="1" applyAlignment="1">
      <alignment horizontal="right"/>
    </xf>
    <xf numFmtId="166" fontId="7" fillId="0" borderId="0" xfId="1" applyNumberFormat="1" applyFont="1" applyFill="1" applyBorder="1" applyAlignment="1">
      <alignment horizontal="right"/>
    </xf>
    <xf numFmtId="166" fontId="7" fillId="0" borderId="1" xfId="1" applyNumberFormat="1" applyFont="1" applyFill="1" applyBorder="1" applyAlignment="1">
      <alignment horizontal="right"/>
    </xf>
    <xf numFmtId="165" fontId="7" fillId="0" borderId="1" xfId="1" applyNumberFormat="1" applyFont="1" applyFill="1" applyBorder="1" applyAlignment="1">
      <alignment horizontal="right"/>
    </xf>
    <xf numFmtId="165" fontId="7" fillId="0" borderId="11" xfId="1" applyNumberFormat="1" applyFont="1" applyFill="1" applyBorder="1" applyAlignment="1">
      <alignment horizontal="right"/>
    </xf>
    <xf numFmtId="0" fontId="8" fillId="0" borderId="2" xfId="1" applyFont="1" applyFill="1" applyBorder="1" applyAlignment="1">
      <alignment horizontal="right" wrapText="1"/>
    </xf>
    <xf numFmtId="0" fontId="8" fillId="0" borderId="3" xfId="1" applyFont="1" applyFill="1" applyBorder="1" applyAlignment="1">
      <alignment horizontal="right" wrapText="1"/>
    </xf>
    <xf numFmtId="0" fontId="8" fillId="0" borderId="4" xfId="1" applyFont="1" applyFill="1" applyBorder="1" applyAlignment="1">
      <alignment horizontal="right" wrapText="1"/>
    </xf>
    <xf numFmtId="165" fontId="8" fillId="0" borderId="2" xfId="1" applyNumberFormat="1" applyFont="1" applyFill="1" applyBorder="1" applyAlignment="1">
      <alignment horizontal="right"/>
    </xf>
    <xf numFmtId="166" fontId="8" fillId="0" borderId="3" xfId="1" applyNumberFormat="1" applyFont="1" applyFill="1" applyBorder="1" applyAlignment="1">
      <alignment horizontal="right"/>
    </xf>
    <xf numFmtId="166" fontId="8" fillId="0" borderId="4" xfId="1" applyNumberFormat="1" applyFont="1" applyFill="1" applyBorder="1" applyAlignment="1">
      <alignment horizontal="right"/>
    </xf>
    <xf numFmtId="165" fontId="8" fillId="0" borderId="0" xfId="1" applyNumberFormat="1" applyFont="1" applyFill="1" applyBorder="1" applyAlignment="1">
      <alignment horizontal="right"/>
    </xf>
    <xf numFmtId="0" fontId="8" fillId="0" borderId="14" xfId="1" applyFont="1" applyFill="1" applyBorder="1" applyAlignment="1">
      <alignment horizontal="left" wrapText="1"/>
    </xf>
    <xf numFmtId="0" fontId="8" fillId="0" borderId="8" xfId="1" applyFont="1" applyFill="1" applyBorder="1" applyAlignment="1"/>
    <xf numFmtId="0" fontId="8" fillId="0" borderId="6" xfId="1" applyFont="1" applyFill="1" applyBorder="1" applyAlignment="1">
      <alignment horizontal="right" wrapText="1"/>
    </xf>
    <xf numFmtId="3" fontId="7" fillId="0" borderId="0" xfId="1" applyNumberFormat="1" applyFont="1" applyFill="1" applyBorder="1" applyAlignment="1">
      <alignment horizontal="right"/>
    </xf>
    <xf numFmtId="3" fontId="7" fillId="0" borderId="1" xfId="1" applyNumberFormat="1" applyFont="1" applyFill="1" applyBorder="1" applyAlignment="1">
      <alignment horizontal="right"/>
    </xf>
    <xf numFmtId="0" fontId="8" fillId="0" borderId="13" xfId="1" applyFont="1" applyFill="1" applyBorder="1" applyAlignment="1">
      <alignment horizontal="left" wrapText="1"/>
    </xf>
    <xf numFmtId="166" fontId="7" fillId="0" borderId="9" xfId="1" applyNumberFormat="1" applyFont="1" applyFill="1" applyBorder="1" applyAlignment="1">
      <alignment horizontal="right"/>
    </xf>
    <xf numFmtId="166" fontId="7" fillId="0" borderId="10" xfId="1" applyNumberFormat="1" applyFont="1" applyFill="1" applyBorder="1" applyAlignment="1">
      <alignment horizontal="right"/>
    </xf>
    <xf numFmtId="167" fontId="7" fillId="0" borderId="11" xfId="5" applyNumberFormat="1" applyFont="1" applyFill="1" applyBorder="1" applyAlignment="1" applyProtection="1"/>
    <xf numFmtId="167" fontId="7" fillId="0" borderId="9" xfId="5" applyNumberFormat="1" applyFont="1" applyFill="1" applyBorder="1" applyProtection="1"/>
    <xf numFmtId="167" fontId="7" fillId="0" borderId="8" xfId="5" applyNumberFormat="1" applyFont="1" applyFill="1" applyBorder="1" applyProtection="1"/>
    <xf numFmtId="167" fontId="7" fillId="0" borderId="0" xfId="5" applyNumberFormat="1" applyFont="1" applyFill="1" applyBorder="1" applyProtection="1"/>
    <xf numFmtId="167" fontId="7" fillId="0" borderId="11" xfId="5" applyNumberFormat="1" applyFont="1" applyFill="1" applyBorder="1" applyProtection="1"/>
    <xf numFmtId="167" fontId="7" fillId="0" borderId="0" xfId="5" applyNumberFormat="1" applyFont="1" applyFill="1" applyBorder="1" applyAlignment="1" applyProtection="1"/>
    <xf numFmtId="168" fontId="8" fillId="0" borderId="0" xfId="5" applyNumberFormat="1" applyFont="1" applyFill="1" applyBorder="1" applyAlignment="1" applyProtection="1"/>
    <xf numFmtId="0" fontId="6" fillId="0" borderId="0" xfId="0" applyFont="1" applyFill="1" applyBorder="1" applyAlignment="1">
      <alignment horizontal="left"/>
    </xf>
    <xf numFmtId="9" fontId="7" fillId="0" borderId="0" xfId="6" applyFont="1" applyFill="1" applyBorder="1" applyAlignment="1" applyProtection="1"/>
    <xf numFmtId="9" fontId="8" fillId="0" borderId="3" xfId="6" applyFont="1" applyFill="1" applyBorder="1" applyAlignment="1" applyProtection="1"/>
    <xf numFmtId="0" fontId="2" fillId="0" borderId="8" xfId="15" applyFont="1" applyFill="1" applyBorder="1"/>
    <xf numFmtId="0" fontId="12" fillId="0" borderId="2" xfId="15" applyFont="1" applyFill="1" applyBorder="1"/>
    <xf numFmtId="0" fontId="2" fillId="0" borderId="12" xfId="15" applyFont="1" applyFill="1" applyBorder="1"/>
    <xf numFmtId="0" fontId="2" fillId="0" borderId="13" xfId="15" applyFont="1" applyFill="1" applyBorder="1"/>
    <xf numFmtId="0" fontId="2" fillId="0" borderId="14" xfId="15" applyFont="1" applyFill="1" applyBorder="1"/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17" fillId="0" borderId="0" xfId="0" applyFont="1" applyFill="1" applyBorder="1" applyAlignment="1"/>
    <xf numFmtId="0" fontId="20" fillId="0" borderId="0" xfId="0" applyFont="1" applyFill="1" applyBorder="1" applyAlignment="1">
      <alignment horizontal="left" vertical="center" indent="5"/>
    </xf>
    <xf numFmtId="0" fontId="20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/>
    </xf>
    <xf numFmtId="0" fontId="22" fillId="0" borderId="0" xfId="0" applyFont="1" applyFill="1" applyBorder="1" applyAlignment="1"/>
    <xf numFmtId="0" fontId="6" fillId="0" borderId="11" xfId="0" applyFont="1" applyFill="1" applyBorder="1" applyAlignment="1">
      <alignment horizontal="left"/>
    </xf>
    <xf numFmtId="5" fontId="6" fillId="0" borderId="0" xfId="13" applyNumberFormat="1" applyFont="1" applyFill="1" applyBorder="1" applyAlignment="1">
      <alignment horizontal="right"/>
    </xf>
    <xf numFmtId="169" fontId="6" fillId="0" borderId="1" xfId="13" applyNumberFormat="1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5" fontId="6" fillId="0" borderId="3" xfId="13" applyNumberFormat="1" applyFont="1" applyFill="1" applyBorder="1" applyAlignment="1">
      <alignment horizontal="right"/>
    </xf>
    <xf numFmtId="169" fontId="6" fillId="0" borderId="4" xfId="13" applyNumberFormat="1" applyFont="1" applyFill="1" applyBorder="1" applyAlignment="1">
      <alignment horizontal="left"/>
    </xf>
    <xf numFmtId="0" fontId="6" fillId="0" borderId="11" xfId="0" applyFont="1" applyBorder="1" applyAlignment="1">
      <alignment wrapText="1"/>
    </xf>
    <xf numFmtId="0" fontId="6" fillId="0" borderId="0" xfId="0" applyFont="1" applyBorder="1" applyAlignment="1"/>
    <xf numFmtId="5" fontId="6" fillId="0" borderId="0" xfId="13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2" xfId="0" applyFont="1" applyBorder="1" applyAlignment="1">
      <alignment wrapText="1"/>
    </xf>
    <xf numFmtId="0" fontId="6" fillId="0" borderId="3" xfId="0" applyFont="1" applyBorder="1" applyAlignment="1"/>
    <xf numFmtId="5" fontId="6" fillId="0" borderId="3" xfId="13" applyNumberFormat="1" applyFont="1" applyFill="1" applyBorder="1" applyAlignment="1">
      <alignment horizontal="center"/>
    </xf>
    <xf numFmtId="0" fontId="6" fillId="0" borderId="4" xfId="0" applyFont="1" applyFill="1" applyBorder="1" applyAlignment="1"/>
    <xf numFmtId="165" fontId="8" fillId="0" borderId="3" xfId="1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0" fontId="8" fillId="0" borderId="6" xfId="1" applyFont="1" applyFill="1" applyBorder="1" applyAlignment="1">
      <alignment horizontal="center"/>
    </xf>
    <xf numFmtId="0" fontId="8" fillId="0" borderId="12" xfId="1" applyFont="1" applyFill="1" applyBorder="1" applyAlignment="1">
      <alignment horizontal="left" wrapText="1"/>
    </xf>
    <xf numFmtId="0" fontId="8" fillId="0" borderId="14" xfId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9" fontId="8" fillId="0" borderId="6" xfId="6" applyFont="1" applyFill="1" applyBorder="1" applyAlignment="1">
      <alignment horizontal="center"/>
    </xf>
    <xf numFmtId="9" fontId="8" fillId="0" borderId="7" xfId="6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0" borderId="13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2" fillId="0" borderId="11" xfId="0" applyFont="1" applyBorder="1" applyAlignment="1">
      <alignment horizontal="right" wrapText="1"/>
    </xf>
    <xf numFmtId="0" fontId="12" fillId="0" borderId="2" xfId="0" applyFont="1" applyBorder="1" applyAlignment="1">
      <alignment horizontal="right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16">
    <cellStyle name="Comma" xfId="5" builtinId="3"/>
    <cellStyle name="Comma 2" xfId="3"/>
    <cellStyle name="Comma 2 2" xfId="11"/>
    <cellStyle name="Comma 3" xfId="8"/>
    <cellStyle name="Comma 4" xfId="13"/>
    <cellStyle name="Normal" xfId="0" builtinId="0"/>
    <cellStyle name="Normal 2" xfId="2"/>
    <cellStyle name="Normal 2 2" xfId="10"/>
    <cellStyle name="Normal 3" xfId="1"/>
    <cellStyle name="Normal 4" xfId="7"/>
    <cellStyle name="Normal 5" xfId="15"/>
    <cellStyle name="Percent" xfId="6" builtinId="5"/>
    <cellStyle name="Percent 2" xfId="4"/>
    <cellStyle name="Percent 2 2" xfId="12"/>
    <cellStyle name="Percent 3" xfId="9"/>
    <cellStyle name="Percent 4" xfId="1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workbookViewId="0">
      <selection activeCell="B3" sqref="B3"/>
    </sheetView>
  </sheetViews>
  <sheetFormatPr defaultColWidth="9.140625" defaultRowHeight="12.75" x14ac:dyDescent="0.2"/>
  <cols>
    <col min="1" max="1" width="4.140625" style="2" customWidth="1"/>
    <col min="2" max="2" width="46.28515625" style="2" customWidth="1"/>
    <col min="3" max="4" width="15.7109375" style="2" customWidth="1"/>
    <col min="5" max="5" width="2.28515625" style="2" customWidth="1"/>
    <col min="6" max="16384" width="9.140625" style="2"/>
  </cols>
  <sheetData>
    <row r="1" spans="1:6" ht="15.75" x14ac:dyDescent="0.25">
      <c r="A1" s="222" t="s">
        <v>105</v>
      </c>
      <c r="B1" s="222"/>
      <c r="C1" s="222"/>
      <c r="D1" s="222"/>
      <c r="E1" s="222"/>
    </row>
    <row r="2" spans="1:6" s="112" customFormat="1" ht="15.75" x14ac:dyDescent="0.25">
      <c r="A2" s="222" t="s">
        <v>106</v>
      </c>
      <c r="B2" s="222"/>
      <c r="C2" s="222"/>
      <c r="D2" s="222"/>
      <c r="E2" s="222"/>
    </row>
    <row r="3" spans="1:6" s="112" customFormat="1" x14ac:dyDescent="0.2">
      <c r="A3" s="194"/>
      <c r="B3" s="194"/>
      <c r="C3" s="194"/>
      <c r="D3" s="194"/>
      <c r="E3" s="194"/>
    </row>
    <row r="4" spans="1:6" s="112" customFormat="1" ht="15.75" x14ac:dyDescent="0.25">
      <c r="A4" s="222" t="s">
        <v>107</v>
      </c>
      <c r="B4" s="222"/>
      <c r="C4" s="222"/>
      <c r="D4" s="222"/>
      <c r="E4" s="222"/>
    </row>
    <row r="5" spans="1:6" s="112" customFormat="1" ht="15.75" x14ac:dyDescent="0.25">
      <c r="A5" s="222" t="s">
        <v>111</v>
      </c>
      <c r="B5" s="222"/>
      <c r="C5" s="222"/>
      <c r="D5" s="222"/>
      <c r="E5" s="222"/>
    </row>
    <row r="6" spans="1:6" s="112" customFormat="1" x14ac:dyDescent="0.2">
      <c r="A6" s="223" t="s">
        <v>109</v>
      </c>
      <c r="B6" s="223"/>
      <c r="C6" s="223"/>
      <c r="D6" s="223"/>
      <c r="E6" s="223"/>
      <c r="F6" s="126"/>
    </row>
    <row r="8" spans="1:6" x14ac:dyDescent="0.2">
      <c r="A8" s="48"/>
      <c r="B8" s="49"/>
      <c r="C8" s="219" t="s">
        <v>44</v>
      </c>
      <c r="D8" s="220"/>
      <c r="E8" s="221"/>
    </row>
    <row r="9" spans="1:6" x14ac:dyDescent="0.2">
      <c r="A9" s="46" t="s">
        <v>50</v>
      </c>
      <c r="B9" s="96"/>
      <c r="C9" s="97" t="s">
        <v>45</v>
      </c>
      <c r="D9" s="217" t="s">
        <v>43</v>
      </c>
      <c r="E9" s="218"/>
    </row>
    <row r="10" spans="1:6" x14ac:dyDescent="0.2">
      <c r="A10" s="52"/>
      <c r="C10" s="52"/>
      <c r="E10" s="53"/>
    </row>
    <row r="11" spans="1:6" x14ac:dyDescent="0.2">
      <c r="A11" s="51" t="s">
        <v>46</v>
      </c>
      <c r="B11" s="93"/>
      <c r="C11" s="52"/>
      <c r="E11" s="53"/>
    </row>
    <row r="12" spans="1:6" x14ac:dyDescent="0.2">
      <c r="A12" s="51"/>
      <c r="B12" s="2" t="s">
        <v>41</v>
      </c>
      <c r="C12" s="18">
        <v>368755830</v>
      </c>
      <c r="D12" s="91">
        <f>(C12/C$24)*100</f>
        <v>19.52064572781785</v>
      </c>
      <c r="E12" s="53" t="s">
        <v>49</v>
      </c>
    </row>
    <row r="13" spans="1:6" x14ac:dyDescent="0.2">
      <c r="A13" s="51"/>
      <c r="B13" s="2" t="s">
        <v>42</v>
      </c>
      <c r="C13" s="106">
        <v>402844118</v>
      </c>
      <c r="D13" s="107">
        <f>(C13/C$24)*100</f>
        <v>21.325160638174182</v>
      </c>
      <c r="E13" s="53"/>
    </row>
    <row r="14" spans="1:6" x14ac:dyDescent="0.2">
      <c r="A14" s="51"/>
      <c r="B14" s="93" t="s">
        <v>51</v>
      </c>
      <c r="C14" s="87">
        <f>C12+C13</f>
        <v>771599948</v>
      </c>
      <c r="D14" s="92">
        <f>(C14/C$24)*100</f>
        <v>40.845806365992033</v>
      </c>
      <c r="E14" s="94" t="s">
        <v>49</v>
      </c>
    </row>
    <row r="15" spans="1:6" x14ac:dyDescent="0.2">
      <c r="A15" s="51"/>
      <c r="B15" s="93"/>
      <c r="C15" s="52"/>
      <c r="D15" s="91"/>
      <c r="E15" s="53"/>
    </row>
    <row r="16" spans="1:6" x14ac:dyDescent="0.2">
      <c r="A16" s="51" t="s">
        <v>47</v>
      </c>
      <c r="B16" s="93"/>
      <c r="C16" s="52"/>
      <c r="E16" s="53"/>
    </row>
    <row r="17" spans="1:5" x14ac:dyDescent="0.2">
      <c r="A17" s="51"/>
      <c r="B17" s="2" t="s">
        <v>41</v>
      </c>
      <c r="C17" s="18">
        <v>812387580</v>
      </c>
      <c r="D17" s="91">
        <f>(C17/C$24)*100</f>
        <v>43.004961149656353</v>
      </c>
      <c r="E17" s="53" t="s">
        <v>49</v>
      </c>
    </row>
    <row r="18" spans="1:5" ht="13.15" customHeight="1" x14ac:dyDescent="0.2">
      <c r="A18" s="51"/>
      <c r="B18" s="2" t="s">
        <v>52</v>
      </c>
      <c r="C18" s="106">
        <v>305067963</v>
      </c>
      <c r="D18" s="107">
        <f>(C18/C$24)*100</f>
        <v>16.149232484351618</v>
      </c>
      <c r="E18" s="53"/>
    </row>
    <row r="19" spans="1:5" ht="13.15" customHeight="1" x14ac:dyDescent="0.2">
      <c r="A19" s="51"/>
      <c r="B19" s="93" t="s">
        <v>51</v>
      </c>
      <c r="C19" s="87">
        <f>C17+C18</f>
        <v>1117455543</v>
      </c>
      <c r="D19" s="92">
        <f>(C19/C$24)*100</f>
        <v>59.154193634007967</v>
      </c>
      <c r="E19" s="94" t="s">
        <v>49</v>
      </c>
    </row>
    <row r="20" spans="1:5" x14ac:dyDescent="0.2">
      <c r="A20" s="51"/>
      <c r="B20" s="93"/>
      <c r="C20" s="52"/>
      <c r="D20" s="91"/>
      <c r="E20" s="53"/>
    </row>
    <row r="21" spans="1:5" x14ac:dyDescent="0.2">
      <c r="A21" s="51" t="s">
        <v>48</v>
      </c>
      <c r="B21" s="93"/>
      <c r="C21" s="52"/>
      <c r="E21" s="53"/>
    </row>
    <row r="22" spans="1:5" x14ac:dyDescent="0.2">
      <c r="A22" s="51"/>
      <c r="B22" s="2" t="s">
        <v>41</v>
      </c>
      <c r="C22" s="179">
        <f>C17+C12</f>
        <v>1181143410</v>
      </c>
      <c r="D22" s="91">
        <f>(C22/C$24)*100</f>
        <v>62.525606877474196</v>
      </c>
      <c r="E22" s="53" t="s">
        <v>49</v>
      </c>
    </row>
    <row r="23" spans="1:5" ht="14.25" x14ac:dyDescent="0.2">
      <c r="A23" s="51"/>
      <c r="B23" s="2" t="s">
        <v>53</v>
      </c>
      <c r="C23" s="106">
        <f>C18+C13</f>
        <v>707912081</v>
      </c>
      <c r="D23" s="107">
        <f>(C23/C$24)*100</f>
        <v>37.474393122525804</v>
      </c>
      <c r="E23" s="53"/>
    </row>
    <row r="24" spans="1:5" x14ac:dyDescent="0.2">
      <c r="A24" s="46"/>
      <c r="B24" s="95" t="s">
        <v>35</v>
      </c>
      <c r="C24" s="20">
        <f>C14+C19</f>
        <v>1889055491</v>
      </c>
      <c r="D24" s="98">
        <f>(C24/C$24)*100</f>
        <v>100</v>
      </c>
      <c r="E24" s="99" t="s">
        <v>49</v>
      </c>
    </row>
    <row r="26" spans="1:5" x14ac:dyDescent="0.2">
      <c r="A26" s="100" t="s">
        <v>37</v>
      </c>
      <c r="B26" s="100"/>
    </row>
    <row r="27" spans="1:5" s="17" customFormat="1" ht="11.25" customHeight="1" x14ac:dyDescent="0.2">
      <c r="A27" s="100" t="s">
        <v>14</v>
      </c>
      <c r="B27" s="100"/>
    </row>
    <row r="28" spans="1:5" x14ac:dyDescent="0.2">
      <c r="C28" s="127"/>
    </row>
    <row r="29" spans="1:5" x14ac:dyDescent="0.2">
      <c r="C29" s="127"/>
    </row>
    <row r="30" spans="1:5" x14ac:dyDescent="0.2">
      <c r="C30" s="127"/>
    </row>
  </sheetData>
  <mergeCells count="7">
    <mergeCell ref="D9:E9"/>
    <mergeCell ref="C8:E8"/>
    <mergeCell ref="A1:E1"/>
    <mergeCell ref="A2:E2"/>
    <mergeCell ref="A4:E4"/>
    <mergeCell ref="A5:E5"/>
    <mergeCell ref="A6:E6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showGridLines="0" workbookViewId="0">
      <selection activeCell="E26" sqref="E26"/>
    </sheetView>
  </sheetViews>
  <sheetFormatPr defaultColWidth="9.140625" defaultRowHeight="12.75" x14ac:dyDescent="0.2"/>
  <cols>
    <col min="1" max="1" width="20.28515625" style="2" customWidth="1"/>
    <col min="2" max="2" width="12.28515625" style="2" customWidth="1"/>
    <col min="3" max="6" width="14.7109375" style="2" customWidth="1"/>
    <col min="7" max="16384" width="9.140625" style="2"/>
  </cols>
  <sheetData>
    <row r="1" spans="1:6" ht="15.75" x14ac:dyDescent="0.25">
      <c r="A1" s="222" t="s">
        <v>105</v>
      </c>
      <c r="B1" s="222"/>
      <c r="C1" s="222"/>
      <c r="D1" s="222"/>
      <c r="E1" s="222"/>
      <c r="F1" s="222"/>
    </row>
    <row r="2" spans="1:6" s="112" customFormat="1" ht="15.75" x14ac:dyDescent="0.25">
      <c r="A2" s="222" t="s">
        <v>106</v>
      </c>
      <c r="B2" s="222"/>
      <c r="C2" s="222"/>
      <c r="D2" s="222"/>
      <c r="E2" s="222"/>
      <c r="F2" s="222"/>
    </row>
    <row r="3" spans="1:6" s="112" customFormat="1" x14ac:dyDescent="0.2">
      <c r="A3" s="194"/>
      <c r="B3" s="194"/>
      <c r="C3" s="194"/>
      <c r="D3" s="194"/>
      <c r="E3" s="194"/>
      <c r="F3" s="194"/>
    </row>
    <row r="4" spans="1:6" s="112" customFormat="1" ht="15.75" x14ac:dyDescent="0.25">
      <c r="A4" s="222" t="s">
        <v>110</v>
      </c>
      <c r="B4" s="222"/>
      <c r="C4" s="222"/>
      <c r="D4" s="222"/>
      <c r="E4" s="222"/>
      <c r="F4" s="222"/>
    </row>
    <row r="5" spans="1:6" s="112" customFormat="1" ht="15.75" x14ac:dyDescent="0.25">
      <c r="A5" s="222" t="s">
        <v>108</v>
      </c>
      <c r="B5" s="222"/>
      <c r="C5" s="222"/>
      <c r="D5" s="222"/>
      <c r="E5" s="222"/>
      <c r="F5" s="222"/>
    </row>
    <row r="6" spans="1:6" x14ac:dyDescent="0.2">
      <c r="A6" s="223" t="s">
        <v>109</v>
      </c>
      <c r="B6" s="223"/>
      <c r="C6" s="223"/>
      <c r="D6" s="223"/>
      <c r="E6" s="223"/>
      <c r="F6" s="223"/>
    </row>
    <row r="7" spans="1:6" x14ac:dyDescent="0.2">
      <c r="A7" s="34"/>
      <c r="B7" s="34"/>
      <c r="C7" s="34"/>
      <c r="D7" s="34"/>
      <c r="E7" s="34"/>
      <c r="F7" s="34"/>
    </row>
    <row r="8" spans="1:6" x14ac:dyDescent="0.2">
      <c r="A8" s="24"/>
      <c r="B8" s="35"/>
      <c r="C8" s="226" t="s">
        <v>56</v>
      </c>
      <c r="D8" s="226"/>
      <c r="E8" s="224" t="s">
        <v>15</v>
      </c>
      <c r="F8" s="225"/>
    </row>
    <row r="9" spans="1:6" s="5" customFormat="1" ht="25.5" x14ac:dyDescent="0.2">
      <c r="A9" s="16" t="s">
        <v>12</v>
      </c>
      <c r="B9" s="10" t="s">
        <v>21</v>
      </c>
      <c r="C9" s="36" t="s">
        <v>20</v>
      </c>
      <c r="D9" s="11" t="s">
        <v>16</v>
      </c>
      <c r="E9" s="39" t="s">
        <v>20</v>
      </c>
      <c r="F9" s="154" t="s">
        <v>16</v>
      </c>
    </row>
    <row r="10" spans="1:6" s="112" customFormat="1" ht="24" customHeight="1" x14ac:dyDescent="0.2">
      <c r="A10" s="125" t="s">
        <v>4</v>
      </c>
      <c r="B10" s="163">
        <v>14016</v>
      </c>
      <c r="C10" s="43">
        <v>49902596176</v>
      </c>
      <c r="D10" s="160">
        <v>822887</v>
      </c>
      <c r="E10" s="18">
        <v>1388482179</v>
      </c>
      <c r="F10" s="161">
        <v>22959</v>
      </c>
    </row>
    <row r="11" spans="1:6" s="112" customFormat="1" ht="24" customHeight="1" x14ac:dyDescent="0.2">
      <c r="A11" s="125" t="s">
        <v>5</v>
      </c>
      <c r="B11" s="163">
        <v>64010</v>
      </c>
      <c r="C11" s="45">
        <v>24458191753</v>
      </c>
      <c r="D11" s="174">
        <v>267000</v>
      </c>
      <c r="E11" s="19">
        <v>500664358</v>
      </c>
      <c r="F11" s="175">
        <v>5341</v>
      </c>
    </row>
    <row r="12" spans="1:6" x14ac:dyDescent="0.2">
      <c r="A12" s="6"/>
      <c r="B12" s="9"/>
      <c r="C12" s="26"/>
      <c r="D12" s="3"/>
      <c r="E12" s="13"/>
      <c r="F12" s="162"/>
    </row>
    <row r="13" spans="1:6" x14ac:dyDescent="0.2">
      <c r="A13" s="8" t="s">
        <v>6</v>
      </c>
      <c r="B13" s="167">
        <v>78026</v>
      </c>
      <c r="C13" s="37">
        <v>74360787929</v>
      </c>
      <c r="D13" s="168">
        <v>316000</v>
      </c>
      <c r="E13" s="38">
        <v>1889146537</v>
      </c>
      <c r="F13" s="169">
        <v>6366</v>
      </c>
    </row>
    <row r="15" spans="1:6" x14ac:dyDescent="0.2">
      <c r="A15" s="100" t="s">
        <v>104</v>
      </c>
      <c r="C15" s="112"/>
      <c r="E15" s="112"/>
    </row>
  </sheetData>
  <mergeCells count="7">
    <mergeCell ref="E8:F8"/>
    <mergeCell ref="A1:F1"/>
    <mergeCell ref="C8:D8"/>
    <mergeCell ref="A2:F2"/>
    <mergeCell ref="A4:F4"/>
    <mergeCell ref="A5:F5"/>
    <mergeCell ref="A6:F6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opLeftCell="A43" zoomScaleNormal="100" workbookViewId="0">
      <selection activeCell="A52" sqref="A52:F52"/>
    </sheetView>
  </sheetViews>
  <sheetFormatPr defaultColWidth="9.140625" defaultRowHeight="12" customHeight="1" x14ac:dyDescent="0.2"/>
  <cols>
    <col min="1" max="1" width="16.5703125" style="2" customWidth="1"/>
    <col min="2" max="6" width="13.7109375" style="2" customWidth="1"/>
    <col min="7" max="16384" width="9.140625" style="2"/>
  </cols>
  <sheetData>
    <row r="1" spans="1:6" s="112" customFormat="1" ht="15.6" customHeight="1" x14ac:dyDescent="0.25">
      <c r="A1" s="222" t="s">
        <v>105</v>
      </c>
      <c r="B1" s="222"/>
      <c r="C1" s="222"/>
      <c r="D1" s="222"/>
      <c r="E1" s="222"/>
      <c r="F1" s="222"/>
    </row>
    <row r="2" spans="1:6" s="112" customFormat="1" ht="15.6" customHeight="1" x14ac:dyDescent="0.25">
      <c r="A2" s="222" t="s">
        <v>106</v>
      </c>
      <c r="B2" s="222"/>
      <c r="C2" s="222"/>
      <c r="D2" s="222"/>
      <c r="E2" s="222"/>
      <c r="F2" s="222"/>
    </row>
    <row r="3" spans="1:6" s="112" customFormat="1" ht="15.6" customHeight="1" x14ac:dyDescent="0.2">
      <c r="A3" s="194"/>
      <c r="B3" s="194"/>
      <c r="C3" s="194"/>
      <c r="D3" s="194"/>
      <c r="E3" s="194"/>
    </row>
    <row r="4" spans="1:6" s="112" customFormat="1" ht="15.6" customHeight="1" x14ac:dyDescent="0.25">
      <c r="A4" s="222" t="s">
        <v>112</v>
      </c>
      <c r="B4" s="222"/>
      <c r="C4" s="222"/>
      <c r="D4" s="222"/>
      <c r="E4" s="222"/>
      <c r="F4" s="222"/>
    </row>
    <row r="5" spans="1:6" s="112" customFormat="1" ht="15.6" customHeight="1" x14ac:dyDescent="0.25">
      <c r="A5" s="222" t="s">
        <v>113</v>
      </c>
      <c r="B5" s="222"/>
      <c r="C5" s="222"/>
      <c r="D5" s="222"/>
      <c r="E5" s="222"/>
      <c r="F5" s="222"/>
    </row>
    <row r="7" spans="1:6" ht="16.899999999999999" customHeight="1" x14ac:dyDescent="0.2">
      <c r="A7" s="219" t="s">
        <v>5</v>
      </c>
      <c r="B7" s="220"/>
      <c r="C7" s="220"/>
      <c r="D7" s="220"/>
      <c r="E7" s="220"/>
      <c r="F7" s="221"/>
    </row>
    <row r="8" spans="1:6" ht="12.75" x14ac:dyDescent="0.2">
      <c r="A8" s="227" t="s">
        <v>56</v>
      </c>
      <c r="B8" s="172"/>
      <c r="C8" s="226" t="s">
        <v>56</v>
      </c>
      <c r="D8" s="225"/>
      <c r="E8" s="224" t="s">
        <v>15</v>
      </c>
      <c r="F8" s="225"/>
    </row>
    <row r="9" spans="1:6" ht="25.5" x14ac:dyDescent="0.2">
      <c r="A9" s="228"/>
      <c r="B9" s="164" t="s">
        <v>21</v>
      </c>
      <c r="C9" s="173" t="s">
        <v>30</v>
      </c>
      <c r="D9" s="165" t="s">
        <v>16</v>
      </c>
      <c r="E9" s="164" t="s">
        <v>30</v>
      </c>
      <c r="F9" s="166" t="s">
        <v>16</v>
      </c>
    </row>
    <row r="10" spans="1:6" ht="10.15" customHeight="1" x14ac:dyDescent="0.2">
      <c r="A10" s="41"/>
      <c r="B10" s="163"/>
      <c r="C10" s="180"/>
      <c r="D10" s="177"/>
      <c r="E10" s="181"/>
      <c r="F10" s="178"/>
    </row>
    <row r="11" spans="1:6" ht="13.9" customHeight="1" x14ac:dyDescent="0.2">
      <c r="A11" s="41" t="s">
        <v>88</v>
      </c>
      <c r="B11" s="163"/>
      <c r="C11" s="182"/>
      <c r="D11" s="160"/>
      <c r="E11" s="183"/>
      <c r="F11" s="161"/>
    </row>
    <row r="12" spans="1:6" ht="10.15" customHeight="1" x14ac:dyDescent="0.2">
      <c r="A12" s="41"/>
      <c r="B12" s="163"/>
      <c r="C12" s="182"/>
      <c r="D12" s="160"/>
      <c r="E12" s="183"/>
      <c r="F12" s="161"/>
    </row>
    <row r="13" spans="1:6" ht="13.9" customHeight="1" x14ac:dyDescent="0.2">
      <c r="A13" s="42" t="s">
        <v>22</v>
      </c>
      <c r="B13" s="163">
        <v>11380</v>
      </c>
      <c r="C13" s="184">
        <v>195976430</v>
      </c>
      <c r="D13" s="160">
        <v>10786</v>
      </c>
      <c r="E13" s="179">
        <v>3841542</v>
      </c>
      <c r="F13" s="161">
        <v>193</v>
      </c>
    </row>
    <row r="14" spans="1:6" ht="13.9" customHeight="1" x14ac:dyDescent="0.2">
      <c r="A14" s="113" t="s">
        <v>23</v>
      </c>
      <c r="B14" s="163">
        <v>4884</v>
      </c>
      <c r="C14" s="155">
        <v>395022474</v>
      </c>
      <c r="D14" s="159">
        <v>80858</v>
      </c>
      <c r="E14" s="156">
        <v>7871751</v>
      </c>
      <c r="F14" s="162">
        <v>1612</v>
      </c>
    </row>
    <row r="15" spans="1:6" ht="13.9" customHeight="1" x14ac:dyDescent="0.2">
      <c r="A15" s="113" t="s">
        <v>24</v>
      </c>
      <c r="B15" s="163">
        <v>9317</v>
      </c>
      <c r="C15" s="155">
        <v>1689508589</v>
      </c>
      <c r="D15" s="159">
        <v>185000</v>
      </c>
      <c r="E15" s="156">
        <v>34107818</v>
      </c>
      <c r="F15" s="162">
        <v>3674</v>
      </c>
    </row>
    <row r="16" spans="1:6" ht="13.9" customHeight="1" x14ac:dyDescent="0.2">
      <c r="A16" s="113" t="s">
        <v>33</v>
      </c>
      <c r="B16" s="163">
        <v>16300</v>
      </c>
      <c r="C16" s="155">
        <v>6168466121</v>
      </c>
      <c r="D16" s="159">
        <v>378000</v>
      </c>
      <c r="E16" s="156">
        <v>125760571</v>
      </c>
      <c r="F16" s="162">
        <v>7662</v>
      </c>
    </row>
    <row r="17" spans="1:6" ht="13.9" customHeight="1" x14ac:dyDescent="0.2">
      <c r="A17" s="113" t="s">
        <v>25</v>
      </c>
      <c r="B17" s="163">
        <v>7397</v>
      </c>
      <c r="C17" s="155">
        <v>4801504342</v>
      </c>
      <c r="D17" s="159">
        <v>617000</v>
      </c>
      <c r="E17" s="156">
        <v>103907236</v>
      </c>
      <c r="F17" s="162">
        <v>13320</v>
      </c>
    </row>
    <row r="18" spans="1:6" ht="13.9" customHeight="1" x14ac:dyDescent="0.2">
      <c r="A18" s="113" t="s">
        <v>26</v>
      </c>
      <c r="B18" s="163">
        <v>973</v>
      </c>
      <c r="C18" s="155">
        <v>1621887104</v>
      </c>
      <c r="D18" s="159">
        <v>1404000</v>
      </c>
      <c r="E18" s="156">
        <v>35037150</v>
      </c>
      <c r="F18" s="162">
        <v>30420</v>
      </c>
    </row>
    <row r="19" spans="1:6" ht="13.9" customHeight="1" x14ac:dyDescent="0.2">
      <c r="A19" s="113" t="s">
        <v>27</v>
      </c>
      <c r="B19" s="163">
        <v>43</v>
      </c>
      <c r="C19" s="155">
        <v>309863660</v>
      </c>
      <c r="D19" s="159">
        <v>6890000</v>
      </c>
      <c r="E19" s="156">
        <v>6738276</v>
      </c>
      <c r="F19" s="162">
        <v>149828</v>
      </c>
    </row>
    <row r="20" spans="1:6" ht="13.9" customHeight="1" x14ac:dyDescent="0.2">
      <c r="A20" s="113" t="s">
        <v>28</v>
      </c>
      <c r="B20" s="163">
        <v>1</v>
      </c>
      <c r="C20" s="155">
        <v>20000000</v>
      </c>
      <c r="D20" s="159">
        <v>20000000</v>
      </c>
      <c r="E20" s="156">
        <v>434970</v>
      </c>
      <c r="F20" s="162">
        <v>434970</v>
      </c>
    </row>
    <row r="21" spans="1:6" ht="13.9" customHeight="1" x14ac:dyDescent="0.2">
      <c r="A21" s="113" t="s">
        <v>29</v>
      </c>
      <c r="B21" s="163">
        <v>1</v>
      </c>
      <c r="C21" s="155">
        <v>20393635</v>
      </c>
      <c r="D21" s="159">
        <v>20390000</v>
      </c>
      <c r="E21" s="156">
        <v>443531</v>
      </c>
      <c r="F21" s="162">
        <v>443531</v>
      </c>
    </row>
    <row r="22" spans="1:6" ht="25.15" customHeight="1" x14ac:dyDescent="0.2">
      <c r="A22" s="46" t="s">
        <v>6</v>
      </c>
      <c r="B22" s="167">
        <f>SUM(B13:B21)</f>
        <v>50296</v>
      </c>
      <c r="C22" s="157">
        <f>SUM(C13:C21)</f>
        <v>15222622355</v>
      </c>
      <c r="D22" s="168">
        <v>250000</v>
      </c>
      <c r="E22" s="158">
        <f>SUM(E13:E21)</f>
        <v>318142845</v>
      </c>
      <c r="F22" s="169">
        <v>5095</v>
      </c>
    </row>
    <row r="23" spans="1:6" ht="10.15" customHeight="1" x14ac:dyDescent="0.2">
      <c r="A23" s="48"/>
      <c r="B23" s="48"/>
      <c r="C23" s="49"/>
      <c r="D23" s="49"/>
      <c r="E23" s="48"/>
      <c r="F23" s="50"/>
    </row>
    <row r="24" spans="1:6" ht="13.9" customHeight="1" x14ac:dyDescent="0.2">
      <c r="A24" s="51" t="s">
        <v>9</v>
      </c>
      <c r="B24" s="52"/>
      <c r="C24" s="112"/>
      <c r="D24" s="112"/>
      <c r="E24" s="52"/>
      <c r="F24" s="53"/>
    </row>
    <row r="25" spans="1:6" ht="10.15" customHeight="1" x14ac:dyDescent="0.2">
      <c r="A25" s="52"/>
      <c r="B25" s="52"/>
      <c r="C25" s="112"/>
      <c r="D25" s="112"/>
      <c r="E25" s="52"/>
      <c r="F25" s="53"/>
    </row>
    <row r="26" spans="1:6" ht="13.9" customHeight="1" x14ac:dyDescent="0.2">
      <c r="A26" s="42" t="s">
        <v>22</v>
      </c>
      <c r="B26" s="114">
        <v>2721</v>
      </c>
      <c r="C26" s="184">
        <v>42002392</v>
      </c>
      <c r="D26" s="160">
        <v>9991</v>
      </c>
      <c r="E26" s="179">
        <v>804171</v>
      </c>
      <c r="F26" s="161">
        <v>175</v>
      </c>
    </row>
    <row r="27" spans="1:6" ht="13.9" customHeight="1" x14ac:dyDescent="0.2">
      <c r="A27" s="113" t="s">
        <v>23</v>
      </c>
      <c r="B27" s="114">
        <v>843</v>
      </c>
      <c r="C27" s="155">
        <v>68464654</v>
      </c>
      <c r="D27" s="159">
        <v>81942</v>
      </c>
      <c r="E27" s="156">
        <v>1365972</v>
      </c>
      <c r="F27" s="162">
        <v>1626</v>
      </c>
    </row>
    <row r="28" spans="1:6" ht="13.9" customHeight="1" x14ac:dyDescent="0.2">
      <c r="A28" s="113" t="s">
        <v>24</v>
      </c>
      <c r="B28" s="114">
        <v>1960</v>
      </c>
      <c r="C28" s="155">
        <v>356108819</v>
      </c>
      <c r="D28" s="159">
        <v>186887</v>
      </c>
      <c r="E28" s="156">
        <v>7180062</v>
      </c>
      <c r="F28" s="162">
        <v>3722</v>
      </c>
    </row>
    <row r="29" spans="1:6" ht="13.9" customHeight="1" x14ac:dyDescent="0.2">
      <c r="A29" s="113" t="s">
        <v>33</v>
      </c>
      <c r="B29" s="114">
        <v>3264</v>
      </c>
      <c r="C29" s="155">
        <v>1264453136</v>
      </c>
      <c r="D29" s="159">
        <v>400000</v>
      </c>
      <c r="E29" s="156">
        <v>25156403</v>
      </c>
      <c r="F29" s="162">
        <v>7781</v>
      </c>
    </row>
    <row r="30" spans="1:6" ht="13.9" customHeight="1" x14ac:dyDescent="0.2">
      <c r="A30" s="113" t="s">
        <v>25</v>
      </c>
      <c r="B30" s="114">
        <v>2752</v>
      </c>
      <c r="C30" s="155">
        <v>1991946247</v>
      </c>
      <c r="D30" s="159">
        <v>690375</v>
      </c>
      <c r="E30" s="156">
        <v>40942886</v>
      </c>
      <c r="F30" s="162">
        <v>14280</v>
      </c>
    </row>
    <row r="31" spans="1:6" ht="13.9" customHeight="1" x14ac:dyDescent="0.2">
      <c r="A31" s="113" t="s">
        <v>26</v>
      </c>
      <c r="B31" s="114">
        <v>1996</v>
      </c>
      <c r="C31" s="155">
        <v>3898886870</v>
      </c>
      <c r="D31" s="159">
        <v>1650000</v>
      </c>
      <c r="E31" s="156">
        <v>75621254</v>
      </c>
      <c r="F31" s="162">
        <v>32163</v>
      </c>
    </row>
    <row r="32" spans="1:6" ht="13.9" customHeight="1" x14ac:dyDescent="0.2">
      <c r="A32" s="113" t="s">
        <v>27</v>
      </c>
      <c r="B32" s="114">
        <v>161</v>
      </c>
      <c r="C32" s="155">
        <v>1253144954</v>
      </c>
      <c r="D32" s="159">
        <v>7000000</v>
      </c>
      <c r="E32" s="156">
        <v>24140825</v>
      </c>
      <c r="F32" s="162">
        <v>139170</v>
      </c>
    </row>
    <row r="33" spans="1:6" ht="13.9" customHeight="1" x14ac:dyDescent="0.2">
      <c r="A33" s="113" t="s">
        <v>28</v>
      </c>
      <c r="B33" s="114">
        <v>11</v>
      </c>
      <c r="C33" s="155">
        <v>181762324</v>
      </c>
      <c r="D33" s="159">
        <v>16800000</v>
      </c>
      <c r="E33" s="156">
        <v>3619165</v>
      </c>
      <c r="F33" s="162">
        <v>329811</v>
      </c>
    </row>
    <row r="34" spans="1:6" ht="13.9" customHeight="1" x14ac:dyDescent="0.2">
      <c r="A34" s="113" t="s">
        <v>29</v>
      </c>
      <c r="B34" s="114">
        <v>6</v>
      </c>
      <c r="C34" s="155">
        <v>178800000</v>
      </c>
      <c r="D34" s="159">
        <v>25500000</v>
      </c>
      <c r="E34" s="156">
        <v>3690776</v>
      </c>
      <c r="F34" s="162">
        <v>554595</v>
      </c>
    </row>
    <row r="35" spans="1:6" ht="25.15" customHeight="1" x14ac:dyDescent="0.2">
      <c r="A35" s="46" t="s">
        <v>6</v>
      </c>
      <c r="B35" s="167">
        <f>SUM(B26:B34)</f>
        <v>13714</v>
      </c>
      <c r="C35" s="157">
        <f>SUM(C26:C34)</f>
        <v>9235569396</v>
      </c>
      <c r="D35" s="168">
        <v>369000</v>
      </c>
      <c r="E35" s="158">
        <f>SUM(E26:E34)</f>
        <v>182521514</v>
      </c>
      <c r="F35" s="169">
        <v>6981</v>
      </c>
    </row>
    <row r="36" spans="1:6" s="112" customFormat="1" ht="12.75" x14ac:dyDescent="0.2">
      <c r="A36" s="95"/>
      <c r="B36" s="216"/>
      <c r="C36" s="157"/>
      <c r="D36" s="168"/>
      <c r="E36" s="157"/>
      <c r="F36" s="168"/>
    </row>
    <row r="37" spans="1:6" ht="16.899999999999999" customHeight="1" x14ac:dyDescent="0.2">
      <c r="A37" s="219" t="s">
        <v>4</v>
      </c>
      <c r="B37" s="220"/>
      <c r="C37" s="220"/>
      <c r="D37" s="220"/>
      <c r="E37" s="220"/>
      <c r="F37" s="221"/>
    </row>
    <row r="38" spans="1:6" ht="16.899999999999999" customHeight="1" x14ac:dyDescent="0.2">
      <c r="A38" s="227" t="s">
        <v>56</v>
      </c>
      <c r="B38" s="172"/>
      <c r="C38" s="226" t="s">
        <v>56</v>
      </c>
      <c r="D38" s="225"/>
      <c r="E38" s="224" t="s">
        <v>15</v>
      </c>
      <c r="F38" s="225"/>
    </row>
    <row r="39" spans="1:6" ht="25.5" x14ac:dyDescent="0.2">
      <c r="A39" s="228"/>
      <c r="B39" s="164" t="s">
        <v>21</v>
      </c>
      <c r="C39" s="173" t="s">
        <v>30</v>
      </c>
      <c r="D39" s="165" t="s">
        <v>16</v>
      </c>
      <c r="E39" s="164" t="s">
        <v>30</v>
      </c>
      <c r="F39" s="166" t="s">
        <v>16</v>
      </c>
    </row>
    <row r="40" spans="1:6" ht="12" customHeight="1" x14ac:dyDescent="0.2">
      <c r="A40" s="113"/>
      <c r="B40" s="114"/>
      <c r="C40" s="184"/>
      <c r="D40" s="160"/>
      <c r="E40" s="179"/>
      <c r="F40" s="161"/>
    </row>
    <row r="41" spans="1:6" ht="14.1" customHeight="1" x14ac:dyDescent="0.2">
      <c r="A41" s="42" t="s">
        <v>22</v>
      </c>
      <c r="B41" s="114">
        <v>925</v>
      </c>
      <c r="C41" s="184">
        <v>23603590</v>
      </c>
      <c r="D41" s="160">
        <v>26812</v>
      </c>
      <c r="E41" s="179">
        <v>530916</v>
      </c>
      <c r="F41" s="161">
        <v>558</v>
      </c>
    </row>
    <row r="42" spans="1:6" ht="14.1" customHeight="1" x14ac:dyDescent="0.2">
      <c r="A42" s="113" t="s">
        <v>23</v>
      </c>
      <c r="B42" s="114">
        <v>500</v>
      </c>
      <c r="C42" s="155">
        <v>38572341</v>
      </c>
      <c r="D42" s="159">
        <v>76780</v>
      </c>
      <c r="E42" s="156">
        <v>805326</v>
      </c>
      <c r="F42" s="162">
        <v>1582</v>
      </c>
    </row>
    <row r="43" spans="1:6" ht="14.1" customHeight="1" x14ac:dyDescent="0.2">
      <c r="A43" s="113" t="s">
        <v>24</v>
      </c>
      <c r="B43" s="114">
        <v>1180</v>
      </c>
      <c r="C43" s="155">
        <v>214855935</v>
      </c>
      <c r="D43" s="159">
        <v>182849</v>
      </c>
      <c r="E43" s="156">
        <v>4542473</v>
      </c>
      <c r="F43" s="162">
        <v>3822</v>
      </c>
    </row>
    <row r="44" spans="1:6" ht="14.1" customHeight="1" x14ac:dyDescent="0.2">
      <c r="A44" s="113" t="s">
        <v>33</v>
      </c>
      <c r="B44" s="114">
        <v>2448</v>
      </c>
      <c r="C44" s="155">
        <v>954087466</v>
      </c>
      <c r="D44" s="159">
        <v>397111</v>
      </c>
      <c r="E44" s="156">
        <v>20661073</v>
      </c>
      <c r="F44" s="162">
        <v>8200</v>
      </c>
    </row>
    <row r="45" spans="1:6" ht="14.1" customHeight="1" x14ac:dyDescent="0.2">
      <c r="A45" s="113" t="s">
        <v>25</v>
      </c>
      <c r="B45" s="114">
        <v>2923</v>
      </c>
      <c r="C45" s="155">
        <v>2188266119</v>
      </c>
      <c r="D45" s="159">
        <v>737500</v>
      </c>
      <c r="E45" s="156">
        <v>61202776</v>
      </c>
      <c r="F45" s="162">
        <v>20614</v>
      </c>
    </row>
    <row r="46" spans="1:6" ht="14.1" customHeight="1" x14ac:dyDescent="0.2">
      <c r="A46" s="113" t="s">
        <v>26</v>
      </c>
      <c r="B46" s="114">
        <v>4512</v>
      </c>
      <c r="C46" s="155">
        <v>10062134276</v>
      </c>
      <c r="D46" s="159">
        <v>1938638</v>
      </c>
      <c r="E46" s="156">
        <v>281196612</v>
      </c>
      <c r="F46" s="162">
        <v>54082</v>
      </c>
    </row>
    <row r="47" spans="1:6" ht="14.1" customHeight="1" x14ac:dyDescent="0.2">
      <c r="A47" s="113" t="s">
        <v>27</v>
      </c>
      <c r="B47" s="114">
        <v>989</v>
      </c>
      <c r="C47" s="155">
        <v>8357865748</v>
      </c>
      <c r="D47" s="159">
        <v>7685523</v>
      </c>
      <c r="E47" s="156">
        <v>233756311</v>
      </c>
      <c r="F47" s="162">
        <v>214757</v>
      </c>
    </row>
    <row r="48" spans="1:6" ht="14.1" customHeight="1" x14ac:dyDescent="0.2">
      <c r="A48" s="113" t="s">
        <v>28</v>
      </c>
      <c r="B48" s="114">
        <v>125</v>
      </c>
      <c r="C48" s="155">
        <v>2209232725</v>
      </c>
      <c r="D48" s="159">
        <v>17900000</v>
      </c>
      <c r="E48" s="156">
        <v>61875324</v>
      </c>
      <c r="F48" s="162">
        <v>501231</v>
      </c>
    </row>
    <row r="49" spans="1:6" ht="14.1" customHeight="1" x14ac:dyDescent="0.2">
      <c r="A49" s="113" t="s">
        <v>29</v>
      </c>
      <c r="B49" s="114">
        <v>414</v>
      </c>
      <c r="C49" s="155">
        <v>25853977976</v>
      </c>
      <c r="D49" s="159">
        <v>36120000</v>
      </c>
      <c r="E49" s="156">
        <v>723911368</v>
      </c>
      <c r="F49" s="162">
        <v>1011461</v>
      </c>
    </row>
    <row r="50" spans="1:6" ht="25.15" customHeight="1" x14ac:dyDescent="0.2">
      <c r="A50" s="46" t="s">
        <v>6</v>
      </c>
      <c r="B50" s="167">
        <f>SUM(B41:B49)</f>
        <v>14016</v>
      </c>
      <c r="C50" s="157">
        <f>SUM(C41:C49)</f>
        <v>49902596176</v>
      </c>
      <c r="D50" s="168">
        <v>822887</v>
      </c>
      <c r="E50" s="158">
        <f>SUM(E41:E49)</f>
        <v>1388482179</v>
      </c>
      <c r="F50" s="169">
        <v>22959</v>
      </c>
    </row>
    <row r="51" spans="1:6" s="112" customFormat="1" ht="12.75" x14ac:dyDescent="0.2">
      <c r="A51" s="95"/>
      <c r="B51" s="216"/>
      <c r="C51" s="157"/>
      <c r="D51" s="168"/>
      <c r="E51" s="157"/>
      <c r="F51" s="168"/>
    </row>
    <row r="52" spans="1:6" ht="16.899999999999999" customHeight="1" x14ac:dyDescent="0.2">
      <c r="A52" s="219" t="s">
        <v>11</v>
      </c>
      <c r="B52" s="220"/>
      <c r="C52" s="220"/>
      <c r="D52" s="220"/>
      <c r="E52" s="220"/>
      <c r="F52" s="221"/>
    </row>
    <row r="53" spans="1:6" ht="16.899999999999999" customHeight="1" x14ac:dyDescent="0.2">
      <c r="A53" s="227" t="s">
        <v>56</v>
      </c>
      <c r="B53" s="172"/>
      <c r="C53" s="226" t="s">
        <v>56</v>
      </c>
      <c r="D53" s="226"/>
      <c r="E53" s="224" t="s">
        <v>15</v>
      </c>
      <c r="F53" s="225"/>
    </row>
    <row r="54" spans="1:6" ht="25.5" x14ac:dyDescent="0.2">
      <c r="A54" s="228"/>
      <c r="B54" s="164" t="s">
        <v>21</v>
      </c>
      <c r="C54" s="173" t="s">
        <v>30</v>
      </c>
      <c r="D54" s="165" t="s">
        <v>16</v>
      </c>
      <c r="E54" s="164" t="s">
        <v>30</v>
      </c>
      <c r="F54" s="166" t="s">
        <v>16</v>
      </c>
    </row>
    <row r="55" spans="1:6" ht="12" customHeight="1" x14ac:dyDescent="0.2">
      <c r="A55" s="44"/>
      <c r="B55" s="54"/>
      <c r="C55" s="43"/>
      <c r="D55" s="4"/>
      <c r="E55" s="18"/>
      <c r="F55" s="143"/>
    </row>
    <row r="56" spans="1:6" ht="14.1" customHeight="1" x14ac:dyDescent="0.2">
      <c r="A56" s="42" t="s">
        <v>22</v>
      </c>
      <c r="B56" s="54">
        <f t="shared" ref="B56:C64" si="0">B41+B26+B13</f>
        <v>15026</v>
      </c>
      <c r="C56" s="43">
        <f t="shared" si="0"/>
        <v>261582412</v>
      </c>
      <c r="D56" s="142">
        <v>11034</v>
      </c>
      <c r="E56" s="18">
        <f t="shared" ref="E56:E64" si="1">E41+E26+E13</f>
        <v>5176629</v>
      </c>
      <c r="F56" s="143">
        <v>200</v>
      </c>
    </row>
    <row r="57" spans="1:6" ht="14.1" customHeight="1" x14ac:dyDescent="0.2">
      <c r="A57" s="44" t="s">
        <v>23</v>
      </c>
      <c r="B57" s="114">
        <f t="shared" si="0"/>
        <v>6227</v>
      </c>
      <c r="C57" s="43">
        <f t="shared" si="0"/>
        <v>502059469</v>
      </c>
      <c r="D57" s="141">
        <v>80363</v>
      </c>
      <c r="E57" s="18">
        <f t="shared" si="1"/>
        <v>10043049</v>
      </c>
      <c r="F57" s="144">
        <v>1612</v>
      </c>
    </row>
    <row r="58" spans="1:6" ht="14.1" customHeight="1" x14ac:dyDescent="0.2">
      <c r="A58" s="44" t="s">
        <v>24</v>
      </c>
      <c r="B58" s="114">
        <f t="shared" si="0"/>
        <v>12457</v>
      </c>
      <c r="C58" s="43">
        <f t="shared" si="0"/>
        <v>2260473343</v>
      </c>
      <c r="D58" s="141">
        <v>185000</v>
      </c>
      <c r="E58" s="18">
        <f t="shared" si="1"/>
        <v>45830353</v>
      </c>
      <c r="F58" s="144">
        <v>3701</v>
      </c>
    </row>
    <row r="59" spans="1:6" ht="14.1" customHeight="1" x14ac:dyDescent="0.2">
      <c r="A59" s="44" t="s">
        <v>33</v>
      </c>
      <c r="B59" s="114">
        <f t="shared" si="0"/>
        <v>22012</v>
      </c>
      <c r="C59" s="43">
        <f t="shared" si="0"/>
        <v>8387006723</v>
      </c>
      <c r="D59" s="141">
        <v>382000</v>
      </c>
      <c r="E59" s="18">
        <f t="shared" si="1"/>
        <v>171578047</v>
      </c>
      <c r="F59" s="144">
        <v>7759</v>
      </c>
    </row>
    <row r="60" spans="1:6" ht="14.1" customHeight="1" x14ac:dyDescent="0.2">
      <c r="A60" s="44" t="s">
        <v>25</v>
      </c>
      <c r="B60" s="114">
        <f t="shared" si="0"/>
        <v>13072</v>
      </c>
      <c r="C60" s="43">
        <f t="shared" si="0"/>
        <v>8981716708</v>
      </c>
      <c r="D60" s="141">
        <v>643500</v>
      </c>
      <c r="E60" s="18">
        <f t="shared" si="1"/>
        <v>206052898</v>
      </c>
      <c r="F60" s="144">
        <v>14497</v>
      </c>
    </row>
    <row r="61" spans="1:6" ht="14.1" customHeight="1" x14ac:dyDescent="0.2">
      <c r="A61" s="44" t="s">
        <v>26</v>
      </c>
      <c r="B61" s="114">
        <f t="shared" si="0"/>
        <v>7481</v>
      </c>
      <c r="C61" s="43">
        <f t="shared" si="0"/>
        <v>15582908250</v>
      </c>
      <c r="D61" s="141">
        <v>1756000</v>
      </c>
      <c r="E61" s="18">
        <f t="shared" si="1"/>
        <v>391855016</v>
      </c>
      <c r="F61" s="144">
        <v>43358</v>
      </c>
    </row>
    <row r="62" spans="1:6" ht="14.1" customHeight="1" x14ac:dyDescent="0.2">
      <c r="A62" s="44" t="s">
        <v>27</v>
      </c>
      <c r="B62" s="114">
        <f t="shared" si="0"/>
        <v>1193</v>
      </c>
      <c r="C62" s="43">
        <f t="shared" si="0"/>
        <v>9920874362</v>
      </c>
      <c r="D62" s="141">
        <v>7503044</v>
      </c>
      <c r="E62" s="18">
        <f t="shared" si="1"/>
        <v>264635412</v>
      </c>
      <c r="F62" s="144">
        <v>201880</v>
      </c>
    </row>
    <row r="63" spans="1:6" ht="14.1" customHeight="1" x14ac:dyDescent="0.2">
      <c r="A63" s="44" t="s">
        <v>28</v>
      </c>
      <c r="B63" s="114">
        <f t="shared" si="0"/>
        <v>137</v>
      </c>
      <c r="C63" s="43">
        <f t="shared" si="0"/>
        <v>2410995049</v>
      </c>
      <c r="D63" s="141">
        <v>17720000</v>
      </c>
      <c r="E63" s="18">
        <f t="shared" si="1"/>
        <v>65929459</v>
      </c>
      <c r="F63" s="144">
        <v>490000</v>
      </c>
    </row>
    <row r="64" spans="1:6" ht="14.1" customHeight="1" x14ac:dyDescent="0.2">
      <c r="A64" s="44" t="s">
        <v>29</v>
      </c>
      <c r="B64" s="114">
        <f t="shared" si="0"/>
        <v>421</v>
      </c>
      <c r="C64" s="43">
        <f t="shared" si="0"/>
        <v>26053171611</v>
      </c>
      <c r="D64" s="141">
        <v>36000000</v>
      </c>
      <c r="E64" s="18">
        <f t="shared" si="1"/>
        <v>728045675</v>
      </c>
      <c r="F64" s="144">
        <v>1008000</v>
      </c>
    </row>
    <row r="65" spans="1:6" ht="24.6" customHeight="1" x14ac:dyDescent="0.2">
      <c r="A65" s="46" t="s">
        <v>6</v>
      </c>
      <c r="B65" s="111">
        <f>SUM(B56:B64)</f>
        <v>78026</v>
      </c>
      <c r="C65" s="47">
        <f>SUM(C56:C64)</f>
        <v>74360787927</v>
      </c>
      <c r="D65" s="145">
        <v>316000</v>
      </c>
      <c r="E65" s="20">
        <f>SUM(E56:E64)</f>
        <v>1889146538</v>
      </c>
      <c r="F65" s="146">
        <v>6366</v>
      </c>
    </row>
    <row r="68" spans="1:6" ht="12" customHeight="1" x14ac:dyDescent="0.2">
      <c r="A68" s="2" t="s">
        <v>14</v>
      </c>
    </row>
  </sheetData>
  <mergeCells count="16">
    <mergeCell ref="C8:D8"/>
    <mergeCell ref="A8:A9"/>
    <mergeCell ref="A1:F1"/>
    <mergeCell ref="A2:F2"/>
    <mergeCell ref="A4:F4"/>
    <mergeCell ref="A5:F5"/>
    <mergeCell ref="E8:F8"/>
    <mergeCell ref="A7:F7"/>
    <mergeCell ref="E53:F53"/>
    <mergeCell ref="A37:F37"/>
    <mergeCell ref="E38:F38"/>
    <mergeCell ref="C38:D38"/>
    <mergeCell ref="C53:D53"/>
    <mergeCell ref="A38:A39"/>
    <mergeCell ref="A53:A54"/>
    <mergeCell ref="A52:F52"/>
  </mergeCells>
  <pageMargins left="0.8" right="0.05" top="0.5" bottom="0.5" header="0" footer="0"/>
  <pageSetup scale="64" orientation="portrait" horizontalDpi="300" verticalDpi="300" r:id="rId1"/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showGridLines="0" topLeftCell="A7" zoomScaleNormal="100" workbookViewId="0">
      <selection activeCell="E30" sqref="E30:F30"/>
    </sheetView>
  </sheetViews>
  <sheetFormatPr defaultColWidth="9.140625" defaultRowHeight="12" customHeight="1" x14ac:dyDescent="0.2"/>
  <cols>
    <col min="1" max="1" width="16.5703125" style="1" customWidth="1"/>
    <col min="2" max="6" width="14.85546875" style="1" customWidth="1"/>
    <col min="7" max="16384" width="9.140625" style="1"/>
  </cols>
  <sheetData>
    <row r="1" spans="1:6" s="195" customFormat="1" ht="15.6" customHeight="1" x14ac:dyDescent="0.25">
      <c r="A1" s="222" t="s">
        <v>105</v>
      </c>
      <c r="B1" s="222"/>
      <c r="C1" s="222"/>
      <c r="D1" s="222"/>
      <c r="E1" s="222"/>
      <c r="F1" s="222"/>
    </row>
    <row r="2" spans="1:6" s="195" customFormat="1" ht="15.6" customHeight="1" x14ac:dyDescent="0.25">
      <c r="A2" s="222" t="s">
        <v>106</v>
      </c>
      <c r="B2" s="222"/>
      <c r="C2" s="222"/>
      <c r="D2" s="222"/>
      <c r="E2" s="222"/>
      <c r="F2" s="222"/>
    </row>
    <row r="3" spans="1:6" s="195" customFormat="1" ht="15.6" customHeight="1" x14ac:dyDescent="0.2">
      <c r="A3" s="194"/>
      <c r="B3" s="194"/>
      <c r="C3" s="194"/>
      <c r="D3" s="194"/>
      <c r="E3" s="194"/>
      <c r="F3" s="112"/>
    </row>
    <row r="4" spans="1:6" s="195" customFormat="1" ht="15.6" customHeight="1" x14ac:dyDescent="0.25">
      <c r="A4" s="222" t="s">
        <v>114</v>
      </c>
      <c r="B4" s="222"/>
      <c r="C4" s="222"/>
      <c r="D4" s="222"/>
      <c r="E4" s="222"/>
      <c r="F4" s="222"/>
    </row>
    <row r="5" spans="1:6" s="195" customFormat="1" ht="15.6" customHeight="1" x14ac:dyDescent="0.25">
      <c r="A5" s="222" t="s">
        <v>115</v>
      </c>
      <c r="B5" s="222"/>
      <c r="C5" s="222"/>
      <c r="D5" s="222"/>
      <c r="E5" s="222"/>
      <c r="F5" s="222"/>
    </row>
    <row r="7" spans="1:6" ht="16.899999999999999" customHeight="1" x14ac:dyDescent="0.2">
      <c r="A7" s="219" t="s">
        <v>5</v>
      </c>
      <c r="B7" s="220"/>
      <c r="C7" s="220"/>
      <c r="D7" s="220"/>
      <c r="E7" s="220"/>
      <c r="F7" s="221"/>
    </row>
    <row r="8" spans="1:6" ht="16.899999999999999" customHeight="1" x14ac:dyDescent="0.2">
      <c r="A8" s="40"/>
      <c r="B8" s="35"/>
      <c r="C8" s="226" t="s">
        <v>56</v>
      </c>
      <c r="D8" s="225"/>
      <c r="E8" s="224" t="s">
        <v>15</v>
      </c>
      <c r="F8" s="225"/>
    </row>
    <row r="9" spans="1:6" ht="25.5" x14ac:dyDescent="0.2">
      <c r="A9" s="23" t="s">
        <v>7</v>
      </c>
      <c r="B9" s="10" t="s">
        <v>21</v>
      </c>
      <c r="C9" s="36" t="s">
        <v>31</v>
      </c>
      <c r="D9" s="11" t="s">
        <v>16</v>
      </c>
      <c r="E9" s="10" t="s">
        <v>32</v>
      </c>
      <c r="F9" s="12" t="s">
        <v>16</v>
      </c>
    </row>
    <row r="10" spans="1:6" ht="9.6" customHeight="1" x14ac:dyDescent="0.2">
      <c r="A10" s="41"/>
      <c r="B10" s="9"/>
      <c r="C10" s="26"/>
      <c r="D10" s="4"/>
      <c r="E10" s="13"/>
      <c r="F10" s="7"/>
    </row>
    <row r="11" spans="1:6" ht="14.1" customHeight="1" x14ac:dyDescent="0.2">
      <c r="A11" s="41" t="s">
        <v>10</v>
      </c>
      <c r="B11" s="9"/>
      <c r="C11" s="26"/>
      <c r="D11" s="4"/>
      <c r="E11" s="13"/>
      <c r="F11" s="7"/>
    </row>
    <row r="12" spans="1:6" ht="9.6" customHeight="1" x14ac:dyDescent="0.2">
      <c r="A12" s="41"/>
      <c r="B12" s="9"/>
      <c r="C12" s="26"/>
      <c r="D12" s="4"/>
      <c r="E12" s="13"/>
      <c r="F12" s="7"/>
    </row>
    <row r="13" spans="1:6" ht="14.1" customHeight="1" x14ac:dyDescent="0.2">
      <c r="A13" s="44" t="s">
        <v>0</v>
      </c>
      <c r="B13" s="140">
        <v>505</v>
      </c>
      <c r="C13" s="43">
        <v>701948631</v>
      </c>
      <c r="D13" s="137">
        <v>500000</v>
      </c>
      <c r="E13" s="18">
        <v>15172904</v>
      </c>
      <c r="F13" s="138">
        <v>10845</v>
      </c>
    </row>
    <row r="14" spans="1:6" ht="14.1" customHeight="1" x14ac:dyDescent="0.2">
      <c r="A14" s="44" t="s">
        <v>1</v>
      </c>
      <c r="B14" s="140">
        <v>4721</v>
      </c>
      <c r="C14" s="45">
        <v>1173017088</v>
      </c>
      <c r="D14" s="136">
        <v>250000</v>
      </c>
      <c r="E14" s="19">
        <v>24160438</v>
      </c>
      <c r="F14" s="139">
        <v>5120</v>
      </c>
    </row>
    <row r="15" spans="1:6" ht="14.1" customHeight="1" x14ac:dyDescent="0.2">
      <c r="A15" s="44" t="s">
        <v>2</v>
      </c>
      <c r="B15" s="140">
        <v>15020</v>
      </c>
      <c r="C15" s="45">
        <v>5618467084</v>
      </c>
      <c r="D15" s="136">
        <v>291825</v>
      </c>
      <c r="E15" s="19">
        <v>118758160</v>
      </c>
      <c r="F15" s="139">
        <v>5915</v>
      </c>
    </row>
    <row r="16" spans="1:6" ht="14.1" customHeight="1" x14ac:dyDescent="0.2">
      <c r="A16" s="44" t="s">
        <v>3</v>
      </c>
      <c r="B16" s="140">
        <v>19652</v>
      </c>
      <c r="C16" s="45">
        <v>5448434029</v>
      </c>
      <c r="D16" s="136">
        <v>252000</v>
      </c>
      <c r="E16" s="19">
        <v>113200451</v>
      </c>
      <c r="F16" s="139">
        <v>5095</v>
      </c>
    </row>
    <row r="17" spans="1:6" ht="14.1" customHeight="1" x14ac:dyDescent="0.2">
      <c r="A17" s="113" t="s">
        <v>55</v>
      </c>
      <c r="B17" s="151">
        <v>10398</v>
      </c>
      <c r="C17" s="155">
        <v>2280755523</v>
      </c>
      <c r="D17" s="147">
        <v>200000</v>
      </c>
      <c r="E17" s="156">
        <v>46850889</v>
      </c>
      <c r="F17" s="150">
        <v>4070</v>
      </c>
    </row>
    <row r="18" spans="1:6" ht="24.6" customHeight="1" x14ac:dyDescent="0.2">
      <c r="A18" s="46" t="s">
        <v>6</v>
      </c>
      <c r="B18" s="115">
        <f>SUM(B13:B17)</f>
        <v>50296</v>
      </c>
      <c r="C18" s="157">
        <f>SUM(C13:C17)</f>
        <v>15222622355</v>
      </c>
      <c r="D18" s="168">
        <v>250000</v>
      </c>
      <c r="E18" s="158">
        <f>SUM(E13:E17)</f>
        <v>318142842</v>
      </c>
      <c r="F18" s="153">
        <v>5095</v>
      </c>
    </row>
    <row r="19" spans="1:6" ht="12" customHeight="1" x14ac:dyDescent="0.2">
      <c r="A19" s="48"/>
      <c r="B19" s="48"/>
      <c r="C19" s="49"/>
      <c r="D19" s="49"/>
      <c r="E19" s="48"/>
      <c r="F19" s="50"/>
    </row>
    <row r="20" spans="1:6" ht="12" customHeight="1" x14ac:dyDescent="0.2">
      <c r="A20" s="51" t="s">
        <v>9</v>
      </c>
      <c r="B20" s="52"/>
      <c r="C20" s="2"/>
      <c r="D20" s="2"/>
      <c r="E20" s="52"/>
      <c r="F20" s="53"/>
    </row>
    <row r="21" spans="1:6" ht="12" customHeight="1" x14ac:dyDescent="0.2">
      <c r="A21" s="52"/>
      <c r="B21" s="52"/>
      <c r="C21" s="2"/>
      <c r="D21" s="2"/>
      <c r="E21" s="52"/>
      <c r="F21" s="53"/>
    </row>
    <row r="22" spans="1:6" ht="14.1" customHeight="1" x14ac:dyDescent="0.2">
      <c r="A22" s="44" t="s">
        <v>0</v>
      </c>
      <c r="B22" s="114">
        <v>6927</v>
      </c>
      <c r="C22" s="43">
        <v>6631687205</v>
      </c>
      <c r="D22" s="148">
        <v>488717</v>
      </c>
      <c r="E22" s="18">
        <v>131320810</v>
      </c>
      <c r="F22" s="149">
        <v>9376</v>
      </c>
    </row>
    <row r="23" spans="1:6" ht="14.1" customHeight="1" x14ac:dyDescent="0.2">
      <c r="A23" s="44" t="s">
        <v>1</v>
      </c>
      <c r="B23" s="114">
        <v>331</v>
      </c>
      <c r="C23" s="45">
        <v>53707850</v>
      </c>
      <c r="D23" s="147">
        <v>100000</v>
      </c>
      <c r="E23" s="19">
        <v>1079789</v>
      </c>
      <c r="F23" s="150">
        <v>2020</v>
      </c>
    </row>
    <row r="24" spans="1:6" ht="14.1" customHeight="1" x14ac:dyDescent="0.2">
      <c r="A24" s="44" t="s">
        <v>2</v>
      </c>
      <c r="B24" s="114">
        <v>4809</v>
      </c>
      <c r="C24" s="45">
        <v>2054239672</v>
      </c>
      <c r="D24" s="147">
        <v>350000</v>
      </c>
      <c r="E24" s="19">
        <v>40228542</v>
      </c>
      <c r="F24" s="150">
        <v>6366</v>
      </c>
    </row>
    <row r="25" spans="1:6" ht="14.1" customHeight="1" x14ac:dyDescent="0.2">
      <c r="A25" s="44" t="s">
        <v>3</v>
      </c>
      <c r="B25" s="114">
        <v>1647</v>
      </c>
      <c r="C25" s="45">
        <v>495934670</v>
      </c>
      <c r="D25" s="147">
        <v>255000</v>
      </c>
      <c r="E25" s="19">
        <v>9892373</v>
      </c>
      <c r="F25" s="150">
        <v>5095</v>
      </c>
    </row>
    <row r="26" spans="1:6" ht="14.1" customHeight="1" x14ac:dyDescent="0.2">
      <c r="A26" s="44" t="s">
        <v>55</v>
      </c>
      <c r="B26" s="101">
        <v>0</v>
      </c>
      <c r="C26" s="102">
        <v>0</v>
      </c>
      <c r="D26" s="103">
        <v>0</v>
      </c>
      <c r="E26" s="104">
        <v>0</v>
      </c>
      <c r="F26" s="105">
        <v>0</v>
      </c>
    </row>
    <row r="27" spans="1:6" ht="24.6" customHeight="1" x14ac:dyDescent="0.2">
      <c r="A27" s="46" t="s">
        <v>6</v>
      </c>
      <c r="B27" s="115">
        <f>SUM(B22:B26)</f>
        <v>13714</v>
      </c>
      <c r="C27" s="47">
        <f>SUM(C22:C26)</f>
        <v>9235569397</v>
      </c>
      <c r="D27" s="152">
        <v>369000</v>
      </c>
      <c r="E27" s="158">
        <f>SUM(E22:E26)</f>
        <v>182521514</v>
      </c>
      <c r="F27" s="153">
        <v>6981</v>
      </c>
    </row>
    <row r="28" spans="1:6" ht="13.9" customHeight="1" x14ac:dyDescent="0.2">
      <c r="A28" s="56"/>
      <c r="B28" s="15"/>
      <c r="C28" s="21"/>
      <c r="D28" s="15"/>
      <c r="E28" s="21"/>
      <c r="F28" s="15"/>
    </row>
    <row r="29" spans="1:6" ht="16.899999999999999" customHeight="1" x14ac:dyDescent="0.2">
      <c r="A29" s="219" t="s">
        <v>4</v>
      </c>
      <c r="B29" s="220"/>
      <c r="C29" s="220"/>
      <c r="D29" s="220"/>
      <c r="E29" s="220"/>
      <c r="F29" s="221"/>
    </row>
    <row r="30" spans="1:6" ht="16.899999999999999" customHeight="1" x14ac:dyDescent="0.2">
      <c r="A30" s="40"/>
      <c r="B30" s="35"/>
      <c r="C30" s="226" t="s">
        <v>56</v>
      </c>
      <c r="D30" s="225"/>
      <c r="E30" s="224" t="s">
        <v>15</v>
      </c>
      <c r="F30" s="225"/>
    </row>
    <row r="31" spans="1:6" ht="25.5" x14ac:dyDescent="0.2">
      <c r="A31" s="23" t="s">
        <v>7</v>
      </c>
      <c r="B31" s="10" t="s">
        <v>21</v>
      </c>
      <c r="C31" s="36" t="s">
        <v>18</v>
      </c>
      <c r="D31" s="57" t="s">
        <v>16</v>
      </c>
      <c r="E31" s="10" t="s">
        <v>30</v>
      </c>
      <c r="F31" s="12" t="s">
        <v>16</v>
      </c>
    </row>
    <row r="32" spans="1:6" ht="13.9" customHeight="1" x14ac:dyDescent="0.2">
      <c r="A32" s="44"/>
      <c r="B32" s="54"/>
      <c r="C32" s="43"/>
      <c r="D32" s="7"/>
      <c r="E32" s="18"/>
      <c r="F32" s="7"/>
    </row>
    <row r="33" spans="1:6" ht="14.1" customHeight="1" x14ac:dyDescent="0.2">
      <c r="A33" s="44" t="s">
        <v>0</v>
      </c>
      <c r="B33" s="114">
        <v>3826</v>
      </c>
      <c r="C33" s="43">
        <v>29983930890</v>
      </c>
      <c r="D33" s="138">
        <v>1500000</v>
      </c>
      <c r="E33" s="18">
        <v>837955966</v>
      </c>
      <c r="F33" s="138">
        <v>41934</v>
      </c>
    </row>
    <row r="34" spans="1:6" ht="14.1" customHeight="1" x14ac:dyDescent="0.2">
      <c r="A34" s="44" t="s">
        <v>1</v>
      </c>
      <c r="B34" s="114">
        <v>1582</v>
      </c>
      <c r="C34" s="45">
        <v>2747504256</v>
      </c>
      <c r="D34" s="139">
        <v>794281</v>
      </c>
      <c r="E34" s="19">
        <v>75836441</v>
      </c>
      <c r="F34" s="139">
        <v>22107</v>
      </c>
    </row>
    <row r="35" spans="1:6" ht="14.1" customHeight="1" x14ac:dyDescent="0.2">
      <c r="A35" s="44" t="s">
        <v>2</v>
      </c>
      <c r="B35" s="114">
        <v>5718</v>
      </c>
      <c r="C35" s="45">
        <v>10983779553</v>
      </c>
      <c r="D35" s="139">
        <v>750000</v>
      </c>
      <c r="E35" s="19">
        <v>303846450</v>
      </c>
      <c r="F35" s="139">
        <v>21000</v>
      </c>
    </row>
    <row r="36" spans="1:6" ht="14.1" customHeight="1" x14ac:dyDescent="0.2">
      <c r="A36" s="113" t="s">
        <v>3</v>
      </c>
      <c r="B36" s="114">
        <v>2507</v>
      </c>
      <c r="C36" s="155">
        <v>5713640739</v>
      </c>
      <c r="D36" s="162">
        <v>640249</v>
      </c>
      <c r="E36" s="156">
        <v>157921225</v>
      </c>
      <c r="F36" s="162">
        <v>17920</v>
      </c>
    </row>
    <row r="37" spans="1:6" ht="14.1" customHeight="1" x14ac:dyDescent="0.2">
      <c r="A37" s="113" t="s">
        <v>54</v>
      </c>
      <c r="B37" s="114">
        <v>383</v>
      </c>
      <c r="C37" s="155">
        <v>473740738</v>
      </c>
      <c r="D37" s="162">
        <v>375000</v>
      </c>
      <c r="E37" s="156">
        <v>12922097</v>
      </c>
      <c r="F37" s="162">
        <v>7688</v>
      </c>
    </row>
    <row r="38" spans="1:6" ht="24.6" customHeight="1" x14ac:dyDescent="0.2">
      <c r="A38" s="46" t="s">
        <v>6</v>
      </c>
      <c r="B38" s="115">
        <f>SUM(B33:B37)</f>
        <v>14016</v>
      </c>
      <c r="C38" s="157">
        <f>SUM(C33:C37)</f>
        <v>49902596176</v>
      </c>
      <c r="D38" s="168">
        <v>822887</v>
      </c>
      <c r="E38" s="158">
        <f>SUM(E33:E37)</f>
        <v>1388482179</v>
      </c>
      <c r="F38" s="169">
        <v>22959</v>
      </c>
    </row>
    <row r="39" spans="1:6" ht="13.9" customHeight="1" x14ac:dyDescent="0.2">
      <c r="A39" s="56"/>
      <c r="B39" s="170"/>
      <c r="C39" s="185"/>
      <c r="D39" s="170"/>
      <c r="E39" s="185"/>
      <c r="F39" s="170"/>
    </row>
    <row r="40" spans="1:6" ht="16.899999999999999" customHeight="1" x14ac:dyDescent="0.2">
      <c r="A40" s="219" t="s">
        <v>11</v>
      </c>
      <c r="B40" s="220"/>
      <c r="C40" s="220"/>
      <c r="D40" s="220"/>
      <c r="E40" s="220"/>
      <c r="F40" s="221"/>
    </row>
    <row r="41" spans="1:6" ht="16.899999999999999" customHeight="1" x14ac:dyDescent="0.2">
      <c r="A41" s="176"/>
      <c r="B41" s="172"/>
      <c r="C41" s="226" t="s">
        <v>56</v>
      </c>
      <c r="D41" s="225"/>
      <c r="E41" s="224" t="s">
        <v>15</v>
      </c>
      <c r="F41" s="225"/>
    </row>
    <row r="42" spans="1:6" ht="25.5" x14ac:dyDescent="0.2">
      <c r="A42" s="171" t="s">
        <v>7</v>
      </c>
      <c r="B42" s="164" t="s">
        <v>21</v>
      </c>
      <c r="C42" s="173" t="s">
        <v>18</v>
      </c>
      <c r="D42" s="165" t="s">
        <v>16</v>
      </c>
      <c r="E42" s="164" t="s">
        <v>30</v>
      </c>
      <c r="F42" s="166" t="s">
        <v>16</v>
      </c>
    </row>
    <row r="43" spans="1:6" ht="12" customHeight="1" x14ac:dyDescent="0.2">
      <c r="A43" s="113"/>
      <c r="B43" s="114"/>
      <c r="C43" s="184"/>
      <c r="D43" s="160"/>
      <c r="E43" s="179"/>
      <c r="F43" s="161"/>
    </row>
    <row r="44" spans="1:6" ht="14.1" customHeight="1" x14ac:dyDescent="0.2">
      <c r="A44" s="113" t="s">
        <v>0</v>
      </c>
      <c r="B44" s="114">
        <v>11258</v>
      </c>
      <c r="C44" s="184">
        <v>37317566726</v>
      </c>
      <c r="D44" s="160">
        <v>625000</v>
      </c>
      <c r="E44" s="179">
        <v>984449681</v>
      </c>
      <c r="F44" s="161">
        <v>13528</v>
      </c>
    </row>
    <row r="45" spans="1:6" ht="14.1" customHeight="1" x14ac:dyDescent="0.2">
      <c r="A45" s="113" t="s">
        <v>1</v>
      </c>
      <c r="B45" s="114">
        <v>6634</v>
      </c>
      <c r="C45" s="155">
        <v>3974229194</v>
      </c>
      <c r="D45" s="159">
        <v>305085</v>
      </c>
      <c r="E45" s="156">
        <v>101076668</v>
      </c>
      <c r="F45" s="162">
        <v>6207</v>
      </c>
    </row>
    <row r="46" spans="1:6" ht="14.1" customHeight="1" x14ac:dyDescent="0.2">
      <c r="A46" s="113" t="s">
        <v>2</v>
      </c>
      <c r="B46" s="114">
        <v>25547</v>
      </c>
      <c r="C46" s="155">
        <v>18656486309</v>
      </c>
      <c r="D46" s="159">
        <v>375000</v>
      </c>
      <c r="E46" s="156">
        <v>462833152</v>
      </c>
      <c r="F46" s="162">
        <v>7453</v>
      </c>
    </row>
    <row r="47" spans="1:6" ht="14.1" customHeight="1" x14ac:dyDescent="0.2">
      <c r="A47" s="113" t="s">
        <v>3</v>
      </c>
      <c r="B47" s="114">
        <v>23806</v>
      </c>
      <c r="C47" s="155">
        <v>11658009438</v>
      </c>
      <c r="D47" s="159">
        <v>285000</v>
      </c>
      <c r="E47" s="156">
        <v>281014049</v>
      </c>
      <c r="F47" s="162">
        <v>5727</v>
      </c>
    </row>
    <row r="48" spans="1:6" ht="14.1" customHeight="1" x14ac:dyDescent="0.2">
      <c r="A48" s="113" t="s">
        <v>54</v>
      </c>
      <c r="B48" s="114">
        <v>10781</v>
      </c>
      <c r="C48" s="155">
        <v>2754496262</v>
      </c>
      <c r="D48" s="159">
        <v>200000</v>
      </c>
      <c r="E48" s="156">
        <v>59772987</v>
      </c>
      <c r="F48" s="162">
        <v>4070</v>
      </c>
    </row>
    <row r="49" spans="1:6" ht="24.6" customHeight="1" x14ac:dyDescent="0.2">
      <c r="A49" s="46" t="s">
        <v>6</v>
      </c>
      <c r="B49" s="115">
        <f>SUM(B44:B48)</f>
        <v>78026</v>
      </c>
      <c r="C49" s="157">
        <f>SUM(C44:C48)</f>
        <v>74360787929</v>
      </c>
      <c r="D49" s="168">
        <v>316000</v>
      </c>
      <c r="E49" s="158">
        <f>SUM(E44:E48)</f>
        <v>1889146537</v>
      </c>
      <c r="F49" s="169">
        <v>6366</v>
      </c>
    </row>
    <row r="51" spans="1:6" ht="12.75" x14ac:dyDescent="0.2">
      <c r="A51" s="229" t="s">
        <v>57</v>
      </c>
      <c r="B51" s="229"/>
      <c r="C51" s="229"/>
      <c r="D51" s="229"/>
      <c r="E51" s="229"/>
      <c r="F51" s="229"/>
    </row>
    <row r="52" spans="1:6" s="2" customFormat="1" ht="12" customHeight="1" x14ac:dyDescent="0.2">
      <c r="A52" s="112" t="s">
        <v>14</v>
      </c>
      <c r="B52" s="112"/>
      <c r="C52" s="112"/>
      <c r="D52" s="112"/>
      <c r="E52" s="112"/>
      <c r="F52" s="112"/>
    </row>
  </sheetData>
  <mergeCells count="14">
    <mergeCell ref="A1:F1"/>
    <mergeCell ref="A2:F2"/>
    <mergeCell ref="A4:F4"/>
    <mergeCell ref="A5:F5"/>
    <mergeCell ref="A51:F51"/>
    <mergeCell ref="A7:F7"/>
    <mergeCell ref="A29:F29"/>
    <mergeCell ref="E30:F30"/>
    <mergeCell ref="C8:D8"/>
    <mergeCell ref="C30:D30"/>
    <mergeCell ref="A40:F40"/>
    <mergeCell ref="E41:F41"/>
    <mergeCell ref="E8:F8"/>
    <mergeCell ref="C41:D41"/>
  </mergeCells>
  <pageMargins left="0.8" right="0.05" top="0.5" bottom="0.5" header="0" footer="0"/>
  <pageSetup scale="88" orientation="portrait" horizontalDpi="300" verticalDpi="300" r:id="rId1"/>
  <rowBreaks count="1" manualBreakCount="1">
    <brk id="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showGridLines="0" topLeftCell="A21" zoomScaleNormal="100" workbookViewId="0">
      <selection activeCell="D44" sqref="D44:D45"/>
    </sheetView>
  </sheetViews>
  <sheetFormatPr defaultColWidth="9.140625" defaultRowHeight="12.75" x14ac:dyDescent="0.2"/>
  <cols>
    <col min="1" max="1" width="16.5703125" style="2" customWidth="1"/>
    <col min="2" max="2" width="11.28515625" style="2" customWidth="1"/>
    <col min="3" max="3" width="13" style="2" customWidth="1"/>
    <col min="4" max="4" width="11.28515625" style="2" customWidth="1"/>
    <col min="5" max="5" width="13" style="2" customWidth="1"/>
    <col min="6" max="6" width="12.7109375" style="2" customWidth="1"/>
    <col min="7" max="8" width="11.28515625" style="2" customWidth="1"/>
    <col min="9" max="16384" width="9.140625" style="2"/>
  </cols>
  <sheetData>
    <row r="1" spans="1:8" s="112" customFormat="1" ht="15.75" x14ac:dyDescent="0.25">
      <c r="A1" s="222" t="s">
        <v>105</v>
      </c>
      <c r="B1" s="222"/>
      <c r="C1" s="222"/>
      <c r="D1" s="222"/>
      <c r="E1" s="222"/>
      <c r="F1" s="222"/>
      <c r="G1" s="222"/>
      <c r="H1" s="222"/>
    </row>
    <row r="2" spans="1:8" s="112" customFormat="1" ht="15.75" x14ac:dyDescent="0.25">
      <c r="A2" s="222" t="s">
        <v>106</v>
      </c>
      <c r="B2" s="222"/>
      <c r="C2" s="222"/>
      <c r="D2" s="222"/>
      <c r="E2" s="222"/>
      <c r="F2" s="222"/>
      <c r="G2" s="222"/>
      <c r="H2" s="222"/>
    </row>
    <row r="3" spans="1:8" s="112" customFormat="1" x14ac:dyDescent="0.2">
      <c r="A3" s="194"/>
      <c r="B3" s="194"/>
      <c r="C3" s="194"/>
      <c r="D3" s="194"/>
      <c r="E3" s="194"/>
    </row>
    <row r="4" spans="1:8" s="112" customFormat="1" ht="15.75" x14ac:dyDescent="0.25">
      <c r="A4" s="222" t="s">
        <v>116</v>
      </c>
      <c r="B4" s="222"/>
      <c r="C4" s="222"/>
      <c r="D4" s="222"/>
      <c r="E4" s="222"/>
      <c r="F4" s="222"/>
      <c r="G4" s="222"/>
      <c r="H4" s="222"/>
    </row>
    <row r="5" spans="1:8" s="112" customFormat="1" ht="15.75" x14ac:dyDescent="0.25">
      <c r="A5" s="222" t="s">
        <v>117</v>
      </c>
      <c r="B5" s="222"/>
      <c r="C5" s="222"/>
      <c r="D5" s="222"/>
      <c r="E5" s="222"/>
      <c r="F5" s="222"/>
      <c r="G5" s="222"/>
      <c r="H5" s="222"/>
    </row>
    <row r="6" spans="1:8" s="112" customFormat="1" ht="15.75" x14ac:dyDescent="0.25">
      <c r="A6" s="222" t="s">
        <v>118</v>
      </c>
      <c r="B6" s="222"/>
      <c r="C6" s="222"/>
      <c r="D6" s="222"/>
      <c r="E6" s="222"/>
      <c r="F6" s="222"/>
      <c r="G6" s="222"/>
      <c r="H6" s="222"/>
    </row>
    <row r="7" spans="1:8" s="112" customFormat="1" ht="15.75" x14ac:dyDescent="0.25">
      <c r="A7" s="222" t="s">
        <v>113</v>
      </c>
      <c r="B7" s="222"/>
      <c r="C7" s="222"/>
      <c r="D7" s="222"/>
      <c r="E7" s="222"/>
      <c r="F7" s="222"/>
      <c r="G7" s="222"/>
      <c r="H7" s="222"/>
    </row>
    <row r="8" spans="1:8" s="112" customFormat="1" ht="15" x14ac:dyDescent="0.25">
      <c r="A8" s="231" t="s">
        <v>119</v>
      </c>
      <c r="B8" s="231"/>
      <c r="C8" s="231"/>
      <c r="D8" s="231"/>
      <c r="E8" s="231"/>
      <c r="F8" s="231"/>
      <c r="G8" s="231"/>
      <c r="H8" s="231"/>
    </row>
    <row r="10" spans="1:8" ht="16.899999999999999" customHeight="1" x14ac:dyDescent="0.2">
      <c r="A10" s="227" t="s">
        <v>56</v>
      </c>
      <c r="B10" s="224" t="s">
        <v>21</v>
      </c>
      <c r="C10" s="225"/>
      <c r="D10" s="224" t="s">
        <v>56</v>
      </c>
      <c r="E10" s="226"/>
      <c r="F10" s="225"/>
      <c r="G10" s="224" t="s">
        <v>15</v>
      </c>
      <c r="H10" s="225"/>
    </row>
    <row r="11" spans="1:8" ht="32.450000000000003" customHeight="1" x14ac:dyDescent="0.2">
      <c r="A11" s="228"/>
      <c r="B11" s="22" t="s">
        <v>17</v>
      </c>
      <c r="C11" s="36" t="s">
        <v>38</v>
      </c>
      <c r="D11" s="10" t="s">
        <v>18</v>
      </c>
      <c r="E11" s="36" t="s">
        <v>34</v>
      </c>
      <c r="F11" s="11" t="s">
        <v>19</v>
      </c>
      <c r="G11" s="10" t="s">
        <v>18</v>
      </c>
      <c r="H11" s="12" t="s">
        <v>19</v>
      </c>
    </row>
    <row r="12" spans="1:8" ht="7.9" customHeight="1" x14ac:dyDescent="0.2">
      <c r="A12" s="81"/>
      <c r="B12" s="82"/>
      <c r="C12" s="83"/>
      <c r="D12" s="84"/>
      <c r="E12" s="83"/>
      <c r="F12" s="83"/>
      <c r="G12" s="84"/>
      <c r="H12" s="85"/>
    </row>
    <row r="13" spans="1:8" ht="13.9" customHeight="1" x14ac:dyDescent="0.2">
      <c r="A13" s="41" t="s">
        <v>10</v>
      </c>
      <c r="B13" s="9"/>
      <c r="C13" s="3"/>
      <c r="D13" s="13"/>
      <c r="E13" s="26"/>
      <c r="F13" s="4"/>
      <c r="G13" s="13"/>
      <c r="H13" s="7"/>
    </row>
    <row r="14" spans="1:8" ht="7.9" customHeight="1" x14ac:dyDescent="0.2">
      <c r="A14" s="41"/>
      <c r="B14" s="9"/>
      <c r="C14" s="3"/>
      <c r="D14" s="13"/>
      <c r="E14" s="26"/>
      <c r="F14" s="4"/>
      <c r="G14" s="13"/>
      <c r="H14" s="7"/>
    </row>
    <row r="15" spans="1:8" ht="13.9" customHeight="1" x14ac:dyDescent="0.2">
      <c r="A15" s="42" t="s">
        <v>22</v>
      </c>
      <c r="B15" s="163">
        <v>134</v>
      </c>
      <c r="C15" s="27">
        <v>1.5291566815017688E-2</v>
      </c>
      <c r="D15" s="18">
        <v>3867576</v>
      </c>
      <c r="E15" s="27">
        <v>2.5928107968379285E-2</v>
      </c>
      <c r="F15" s="160">
        <v>30000</v>
      </c>
      <c r="G15" s="18">
        <v>76186</v>
      </c>
      <c r="H15" s="161">
        <v>585</v>
      </c>
    </row>
    <row r="16" spans="1:8" ht="13.9" customHeight="1" x14ac:dyDescent="0.2">
      <c r="A16" s="44" t="s">
        <v>23</v>
      </c>
      <c r="B16" s="163">
        <v>167</v>
      </c>
      <c r="C16" s="27">
        <v>4.6030871003307605E-2</v>
      </c>
      <c r="D16" s="19">
        <v>13926621</v>
      </c>
      <c r="E16" s="27">
        <v>4.7757610298460165E-2</v>
      </c>
      <c r="F16" s="159">
        <v>85000</v>
      </c>
      <c r="G16" s="19">
        <v>280198</v>
      </c>
      <c r="H16" s="162">
        <v>1672</v>
      </c>
    </row>
    <row r="17" spans="1:8" ht="13.9" customHeight="1" x14ac:dyDescent="0.2">
      <c r="A17" s="44" t="s">
        <v>24</v>
      </c>
      <c r="B17" s="163">
        <v>701</v>
      </c>
      <c r="C17" s="27">
        <v>9.9743881616391583E-2</v>
      </c>
      <c r="D17" s="19">
        <v>137181101</v>
      </c>
      <c r="E17" s="27">
        <v>0.10798274595979516</v>
      </c>
      <c r="F17" s="159">
        <v>200000</v>
      </c>
      <c r="G17" s="19">
        <v>2771801</v>
      </c>
      <c r="H17" s="162">
        <v>4070</v>
      </c>
    </row>
    <row r="18" spans="1:8" ht="13.9" customHeight="1" x14ac:dyDescent="0.2">
      <c r="A18" s="44" t="s">
        <v>33</v>
      </c>
      <c r="B18" s="163">
        <v>1200</v>
      </c>
      <c r="C18" s="27">
        <v>9.4302554027504912E-2</v>
      </c>
      <c r="D18" s="19">
        <v>441730231</v>
      </c>
      <c r="E18" s="27">
        <v>9.0547821255772876E-2</v>
      </c>
      <c r="F18" s="159">
        <v>350000</v>
      </c>
      <c r="G18" s="19">
        <v>8986272</v>
      </c>
      <c r="H18" s="162">
        <v>7145</v>
      </c>
    </row>
    <row r="19" spans="1:8" ht="13.9" customHeight="1" x14ac:dyDescent="0.2">
      <c r="A19" s="44" t="s">
        <v>25</v>
      </c>
      <c r="B19" s="163">
        <v>689</v>
      </c>
      <c r="C19" s="27">
        <v>0.10189293108547767</v>
      </c>
      <c r="D19" s="19">
        <v>489087287</v>
      </c>
      <c r="E19" s="27">
        <v>0.11076678931256788</v>
      </c>
      <c r="F19" s="159">
        <v>700000</v>
      </c>
      <c r="G19" s="19">
        <v>10567827</v>
      </c>
      <c r="H19" s="162">
        <v>14803</v>
      </c>
    </row>
    <row r="20" spans="1:8" ht="13.9" customHeight="1" x14ac:dyDescent="0.2">
      <c r="A20" s="44" t="s">
        <v>26</v>
      </c>
      <c r="B20" s="163">
        <v>238</v>
      </c>
      <c r="C20" s="27">
        <v>0.25131995776135163</v>
      </c>
      <c r="D20" s="19">
        <v>482191166</v>
      </c>
      <c r="E20" s="27">
        <v>0.30392483354159877</v>
      </c>
      <c r="F20" s="159">
        <v>1695000</v>
      </c>
      <c r="G20" s="19">
        <v>10442412</v>
      </c>
      <c r="H20" s="162">
        <v>36836</v>
      </c>
    </row>
    <row r="21" spans="1:8" ht="13.9" customHeight="1" x14ac:dyDescent="0.2">
      <c r="A21" s="44" t="s">
        <v>27</v>
      </c>
      <c r="B21" s="163">
        <v>27</v>
      </c>
      <c r="C21" s="27">
        <v>0.62790697674418605</v>
      </c>
      <c r="D21" s="19">
        <v>197496221</v>
      </c>
      <c r="E21" s="27">
        <v>0.63736490106648835</v>
      </c>
      <c r="F21" s="159">
        <v>7000000</v>
      </c>
      <c r="G21" s="19">
        <v>4294765</v>
      </c>
      <c r="H21" s="162">
        <v>152220</v>
      </c>
    </row>
    <row r="22" spans="1:8" ht="13.9" customHeight="1" x14ac:dyDescent="0.2">
      <c r="A22" s="44" t="s">
        <v>28</v>
      </c>
      <c r="B22" s="163">
        <v>1</v>
      </c>
      <c r="C22" s="27">
        <v>1</v>
      </c>
      <c r="D22" s="19">
        <v>20000000</v>
      </c>
      <c r="E22" s="27">
        <v>1</v>
      </c>
      <c r="F22" s="159">
        <v>20000000</v>
      </c>
      <c r="G22" s="19">
        <v>434970</v>
      </c>
      <c r="H22" s="162">
        <v>434970</v>
      </c>
    </row>
    <row r="23" spans="1:8" ht="13.9" customHeight="1" x14ac:dyDescent="0.2">
      <c r="A23" s="44" t="s">
        <v>29</v>
      </c>
      <c r="B23" s="163">
        <v>1</v>
      </c>
      <c r="C23" s="27">
        <v>1</v>
      </c>
      <c r="D23" s="19">
        <v>20393635</v>
      </c>
      <c r="E23" s="27">
        <v>1</v>
      </c>
      <c r="F23" s="159">
        <v>20390000</v>
      </c>
      <c r="G23" s="19">
        <v>443531</v>
      </c>
      <c r="H23" s="162">
        <v>443531</v>
      </c>
    </row>
    <row r="24" spans="1:8" ht="19.899999999999999" customHeight="1" x14ac:dyDescent="0.2">
      <c r="A24" s="46" t="s">
        <v>6</v>
      </c>
      <c r="B24" s="14">
        <f>SUM(B15:B23)</f>
        <v>3158</v>
      </c>
      <c r="C24" s="29">
        <v>7.91518371848213E-2</v>
      </c>
      <c r="D24" s="20">
        <f>SUM(D15:D23)</f>
        <v>1805873838</v>
      </c>
      <c r="E24" s="33">
        <v>0.13953735279788265</v>
      </c>
      <c r="F24" s="168">
        <v>350000</v>
      </c>
      <c r="G24" s="20">
        <f>SUM(G15:G23)</f>
        <v>38297962</v>
      </c>
      <c r="H24" s="169">
        <v>7145</v>
      </c>
    </row>
    <row r="25" spans="1:8" ht="7.9" customHeight="1" x14ac:dyDescent="0.2">
      <c r="A25" s="51"/>
      <c r="B25" s="86"/>
      <c r="C25" s="28"/>
      <c r="D25" s="87"/>
      <c r="E25" s="31"/>
      <c r="F25" s="88"/>
      <c r="G25" s="87"/>
      <c r="H25" s="89"/>
    </row>
    <row r="26" spans="1:8" ht="13.9" customHeight="1" x14ac:dyDescent="0.2">
      <c r="A26" s="51" t="s">
        <v>9</v>
      </c>
      <c r="B26" s="52"/>
      <c r="D26" s="52"/>
      <c r="G26" s="52"/>
      <c r="H26" s="53"/>
    </row>
    <row r="27" spans="1:8" ht="7.9" customHeight="1" x14ac:dyDescent="0.2">
      <c r="A27" s="52"/>
      <c r="B27" s="52"/>
      <c r="D27" s="52"/>
      <c r="G27" s="52"/>
      <c r="H27" s="53"/>
    </row>
    <row r="28" spans="1:8" ht="13.9" customHeight="1" x14ac:dyDescent="0.2">
      <c r="A28" s="44" t="s">
        <v>22</v>
      </c>
      <c r="B28" s="114">
        <v>88</v>
      </c>
      <c r="C28" s="27">
        <v>3.2341051084160237E-2</v>
      </c>
      <c r="D28" s="18">
        <v>1931368</v>
      </c>
      <c r="E28" s="27">
        <v>4.5982333577573392E-2</v>
      </c>
      <c r="F28" s="160">
        <v>21574</v>
      </c>
      <c r="G28" s="18">
        <v>46509</v>
      </c>
      <c r="H28" s="161">
        <v>421</v>
      </c>
    </row>
    <row r="29" spans="1:8" ht="13.9" customHeight="1" x14ac:dyDescent="0.2">
      <c r="A29" s="44" t="s">
        <v>23</v>
      </c>
      <c r="B29" s="114">
        <v>26</v>
      </c>
      <c r="C29" s="27">
        <v>3.084223013048636E-2</v>
      </c>
      <c r="D29" s="19">
        <v>1999223</v>
      </c>
      <c r="E29" s="27">
        <v>2.9200804841575626E-2</v>
      </c>
      <c r="F29" s="159">
        <v>75000</v>
      </c>
      <c r="G29" s="19">
        <v>40239</v>
      </c>
      <c r="H29" s="162">
        <v>1508</v>
      </c>
    </row>
    <row r="30" spans="1:8" ht="13.9" customHeight="1" x14ac:dyDescent="0.2">
      <c r="A30" s="44" t="s">
        <v>24</v>
      </c>
      <c r="B30" s="114">
        <v>84</v>
      </c>
      <c r="C30" s="27">
        <v>4.2857142857142858E-2</v>
      </c>
      <c r="D30" s="19">
        <v>15625002</v>
      </c>
      <c r="E30" s="27">
        <v>4.3877043101254953E-2</v>
      </c>
      <c r="F30" s="159">
        <v>200000</v>
      </c>
      <c r="G30" s="19">
        <v>317228</v>
      </c>
      <c r="H30" s="162">
        <v>3969</v>
      </c>
    </row>
    <row r="31" spans="1:8" ht="13.9" customHeight="1" x14ac:dyDescent="0.2">
      <c r="A31" s="44" t="s">
        <v>33</v>
      </c>
      <c r="B31" s="114">
        <v>162</v>
      </c>
      <c r="C31" s="27">
        <v>4.9632352941176468E-2</v>
      </c>
      <c r="D31" s="19">
        <v>66987516</v>
      </c>
      <c r="E31" s="27">
        <v>5.2977460447375571E-2</v>
      </c>
      <c r="F31" s="159">
        <v>420000</v>
      </c>
      <c r="G31" s="19">
        <v>1314630</v>
      </c>
      <c r="H31" s="162">
        <v>8202</v>
      </c>
    </row>
    <row r="32" spans="1:8" ht="13.9" customHeight="1" x14ac:dyDescent="0.2">
      <c r="A32" s="44" t="s">
        <v>25</v>
      </c>
      <c r="B32" s="114">
        <v>229</v>
      </c>
      <c r="C32" s="27">
        <v>8.3212209302325577E-2</v>
      </c>
      <c r="D32" s="19">
        <v>180974047</v>
      </c>
      <c r="E32" s="27">
        <v>9.0852876814602121E-2</v>
      </c>
      <c r="F32" s="159">
        <v>800000</v>
      </c>
      <c r="G32" s="19">
        <v>3797059</v>
      </c>
      <c r="H32" s="162">
        <v>16283</v>
      </c>
    </row>
    <row r="33" spans="1:8" ht="13.9" customHeight="1" x14ac:dyDescent="0.2">
      <c r="A33" s="44" t="s">
        <v>26</v>
      </c>
      <c r="B33" s="114">
        <v>412</v>
      </c>
      <c r="C33" s="27">
        <v>0.20641282565130262</v>
      </c>
      <c r="D33" s="19">
        <v>996993439</v>
      </c>
      <c r="E33" s="27">
        <v>0.25571232822151618</v>
      </c>
      <c r="F33" s="159">
        <v>2137500</v>
      </c>
      <c r="G33" s="19">
        <v>18980419</v>
      </c>
      <c r="H33" s="162">
        <v>41268</v>
      </c>
    </row>
    <row r="34" spans="1:8" ht="13.9" customHeight="1" x14ac:dyDescent="0.2">
      <c r="A34" s="44" t="s">
        <v>27</v>
      </c>
      <c r="B34" s="114">
        <v>112</v>
      </c>
      <c r="C34" s="27">
        <v>0.69565217391304346</v>
      </c>
      <c r="D34" s="19">
        <v>888314269</v>
      </c>
      <c r="E34" s="27">
        <v>0.7088679295755278</v>
      </c>
      <c r="F34" s="159">
        <v>7052500</v>
      </c>
      <c r="G34" s="19">
        <v>17258938</v>
      </c>
      <c r="H34" s="162">
        <v>143601</v>
      </c>
    </row>
    <row r="35" spans="1:8" ht="13.9" customHeight="1" x14ac:dyDescent="0.2">
      <c r="A35" s="44" t="s">
        <v>28</v>
      </c>
      <c r="B35" s="114">
        <v>9</v>
      </c>
      <c r="C35" s="27">
        <v>0.81818181818181823</v>
      </c>
      <c r="D35" s="19">
        <v>147862324</v>
      </c>
      <c r="E35" s="27">
        <v>0.81349270160080045</v>
      </c>
      <c r="F35" s="159">
        <v>16470000</v>
      </c>
      <c r="G35" s="19">
        <v>2903020</v>
      </c>
      <c r="H35" s="162">
        <v>319149</v>
      </c>
    </row>
    <row r="36" spans="1:8" ht="13.9" customHeight="1" x14ac:dyDescent="0.2">
      <c r="A36" s="44" t="s">
        <v>29</v>
      </c>
      <c r="B36" s="114">
        <v>6</v>
      </c>
      <c r="C36" s="27">
        <v>1</v>
      </c>
      <c r="D36" s="19">
        <v>178800000</v>
      </c>
      <c r="E36" s="27">
        <v>1</v>
      </c>
      <c r="F36" s="159">
        <v>25500000</v>
      </c>
      <c r="G36" s="19">
        <v>3690776</v>
      </c>
      <c r="H36" s="162">
        <v>554595</v>
      </c>
    </row>
    <row r="37" spans="1:8" ht="19.899999999999999" customHeight="1" x14ac:dyDescent="0.2">
      <c r="A37" s="51" t="s">
        <v>6</v>
      </c>
      <c r="B37" s="111">
        <f>SUM(B28:B36)</f>
        <v>1128</v>
      </c>
      <c r="C37" s="29">
        <v>8.2251713577366201E-2</v>
      </c>
      <c r="D37" s="20">
        <f>SUM(D28:D36)</f>
        <v>2479487188</v>
      </c>
      <c r="E37" s="33">
        <v>0.26847150204662917</v>
      </c>
      <c r="F37" s="168">
        <v>1000000</v>
      </c>
      <c r="G37" s="20">
        <v>48348819</v>
      </c>
      <c r="H37" s="169">
        <v>19957</v>
      </c>
    </row>
    <row r="38" spans="1:8" ht="19.899999999999999" customHeight="1" x14ac:dyDescent="0.2">
      <c r="A38" s="230"/>
      <c r="B38" s="230"/>
      <c r="C38" s="230"/>
      <c r="D38" s="230"/>
      <c r="E38" s="230"/>
      <c r="F38" s="230"/>
      <c r="G38" s="230"/>
      <c r="H38" s="230"/>
    </row>
    <row r="39" spans="1:8" ht="16.899999999999999" customHeight="1" x14ac:dyDescent="0.2">
      <c r="A39" s="227" t="s">
        <v>56</v>
      </c>
      <c r="B39" s="224" t="s">
        <v>21</v>
      </c>
      <c r="C39" s="225"/>
      <c r="D39" s="224" t="s">
        <v>56</v>
      </c>
      <c r="E39" s="226"/>
      <c r="F39" s="225"/>
      <c r="G39" s="224" t="s">
        <v>15</v>
      </c>
      <c r="H39" s="225"/>
    </row>
    <row r="40" spans="1:8" ht="32.450000000000003" customHeight="1" x14ac:dyDescent="0.2">
      <c r="A40" s="228"/>
      <c r="B40" s="22" t="s">
        <v>17</v>
      </c>
      <c r="C40" s="36" t="s">
        <v>38</v>
      </c>
      <c r="D40" s="10" t="s">
        <v>18</v>
      </c>
      <c r="E40" s="36" t="s">
        <v>34</v>
      </c>
      <c r="F40" s="11" t="s">
        <v>19</v>
      </c>
      <c r="G40" s="10" t="s">
        <v>18</v>
      </c>
      <c r="H40" s="12" t="s">
        <v>19</v>
      </c>
    </row>
    <row r="41" spans="1:8" ht="7.9" customHeight="1" x14ac:dyDescent="0.2">
      <c r="A41" s="51"/>
      <c r="B41" s="90"/>
      <c r="C41" s="28"/>
      <c r="D41" s="87"/>
      <c r="E41" s="31"/>
      <c r="F41" s="88"/>
      <c r="G41" s="87"/>
      <c r="H41" s="89"/>
    </row>
    <row r="42" spans="1:8" x14ac:dyDescent="0.2">
      <c r="A42" s="51" t="s">
        <v>8</v>
      </c>
      <c r="B42" s="52"/>
      <c r="D42" s="52"/>
      <c r="G42" s="52"/>
      <c r="H42" s="53"/>
    </row>
    <row r="43" spans="1:8" ht="7.9" customHeight="1" x14ac:dyDescent="0.2">
      <c r="A43" s="52"/>
      <c r="B43" s="52"/>
      <c r="D43" s="52"/>
      <c r="G43" s="52"/>
      <c r="H43" s="53"/>
    </row>
    <row r="44" spans="1:8" ht="13.9" customHeight="1" x14ac:dyDescent="0.2">
      <c r="A44" s="44" t="s">
        <v>22</v>
      </c>
      <c r="B44" s="54">
        <f>B15+B28</f>
        <v>222</v>
      </c>
      <c r="C44" s="27">
        <v>1.9331243469174503E-2</v>
      </c>
      <c r="D44" s="18">
        <f t="shared" ref="D44:D52" si="0">D15+D28</f>
        <v>5798944</v>
      </c>
      <c r="E44" s="27">
        <v>3.033431854299665E-2</v>
      </c>
      <c r="F44" s="160">
        <v>26819</v>
      </c>
      <c r="G44" s="18">
        <f t="shared" ref="G44:G52" si="1">G15+G28</f>
        <v>122695</v>
      </c>
      <c r="H44" s="161">
        <v>536</v>
      </c>
    </row>
    <row r="45" spans="1:8" ht="13.9" customHeight="1" x14ac:dyDescent="0.2">
      <c r="A45" s="44" t="s">
        <v>23</v>
      </c>
      <c r="B45" s="54">
        <f t="shared" ref="B45:B52" si="2">B16+B29</f>
        <v>193</v>
      </c>
      <c r="C45" s="27">
        <v>4.3167076716618208E-2</v>
      </c>
      <c r="D45" s="19">
        <f t="shared" si="0"/>
        <v>15925844</v>
      </c>
      <c r="E45" s="27">
        <v>4.4229221231316146E-2</v>
      </c>
      <c r="F45" s="159">
        <v>80000</v>
      </c>
      <c r="G45" s="19">
        <f t="shared" si="1"/>
        <v>320437</v>
      </c>
      <c r="H45" s="162">
        <v>1640</v>
      </c>
    </row>
    <row r="46" spans="1:8" ht="13.9" customHeight="1" x14ac:dyDescent="0.2">
      <c r="A46" s="44" t="s">
        <v>24</v>
      </c>
      <c r="B46" s="54">
        <f t="shared" si="2"/>
        <v>785</v>
      </c>
      <c r="C46" s="27">
        <v>8.733867378727192E-2</v>
      </c>
      <c r="D46" s="19">
        <f t="shared" si="0"/>
        <v>152806103</v>
      </c>
      <c r="E46" s="27">
        <v>9.3947390481725374E-2</v>
      </c>
      <c r="F46" s="159">
        <v>200000</v>
      </c>
      <c r="G46" s="19">
        <f t="shared" si="1"/>
        <v>3089029</v>
      </c>
      <c r="H46" s="162">
        <v>4070</v>
      </c>
    </row>
    <row r="47" spans="1:8" ht="13.9" customHeight="1" x14ac:dyDescent="0.2">
      <c r="A47" s="44" t="s">
        <v>33</v>
      </c>
      <c r="B47" s="54">
        <f t="shared" si="2"/>
        <v>1362</v>
      </c>
      <c r="C47" s="27">
        <v>8.5183563700043777E-2</v>
      </c>
      <c r="D47" s="19">
        <f t="shared" si="0"/>
        <v>508717747</v>
      </c>
      <c r="E47" s="27">
        <v>8.2814311939918464E-2</v>
      </c>
      <c r="F47" s="159">
        <v>360000</v>
      </c>
      <c r="G47" s="19">
        <f t="shared" si="1"/>
        <v>10300902</v>
      </c>
      <c r="H47" s="162">
        <v>7258</v>
      </c>
    </row>
    <row r="48" spans="1:8" ht="13.9" customHeight="1" x14ac:dyDescent="0.2">
      <c r="A48" s="44" t="s">
        <v>25</v>
      </c>
      <c r="B48" s="54">
        <f t="shared" si="2"/>
        <v>918</v>
      </c>
      <c r="C48" s="27">
        <v>9.6489384065587561E-2</v>
      </c>
      <c r="D48" s="19">
        <f t="shared" si="0"/>
        <v>670061334</v>
      </c>
      <c r="E48" s="27">
        <v>0.10457592391259331</v>
      </c>
      <c r="F48" s="159">
        <v>700000</v>
      </c>
      <c r="G48" s="19">
        <f t="shared" si="1"/>
        <v>14364886</v>
      </c>
      <c r="H48" s="162">
        <v>15195</v>
      </c>
    </row>
    <row r="49" spans="1:8" ht="13.9" customHeight="1" x14ac:dyDescent="0.2">
      <c r="A49" s="44" t="s">
        <v>26</v>
      </c>
      <c r="B49" s="54">
        <f t="shared" si="2"/>
        <v>650</v>
      </c>
      <c r="C49" s="27">
        <v>0.22086306489976215</v>
      </c>
      <c r="D49" s="19">
        <f t="shared" si="0"/>
        <v>1479184605</v>
      </c>
      <c r="E49" s="27">
        <v>0.26965678958961292</v>
      </c>
      <c r="F49" s="159">
        <v>2000000</v>
      </c>
      <c r="G49" s="19">
        <f t="shared" si="1"/>
        <v>29422831</v>
      </c>
      <c r="H49" s="162">
        <v>38913</v>
      </c>
    </row>
    <row r="50" spans="1:8" ht="13.9" customHeight="1" x14ac:dyDescent="0.2">
      <c r="A50" s="44" t="s">
        <v>27</v>
      </c>
      <c r="B50" s="54">
        <f t="shared" si="2"/>
        <v>139</v>
      </c>
      <c r="C50" s="27">
        <v>0.68137254901960786</v>
      </c>
      <c r="D50" s="19">
        <f t="shared" si="0"/>
        <v>1085810490</v>
      </c>
      <c r="E50" s="27">
        <v>0.69469258216129059</v>
      </c>
      <c r="F50" s="159">
        <v>7000000</v>
      </c>
      <c r="G50" s="19">
        <f t="shared" si="1"/>
        <v>21553703</v>
      </c>
      <c r="H50" s="162">
        <v>145586</v>
      </c>
    </row>
    <row r="51" spans="1:8" ht="13.9" customHeight="1" x14ac:dyDescent="0.2">
      <c r="A51" s="44" t="s">
        <v>28</v>
      </c>
      <c r="B51" s="54">
        <f t="shared" si="2"/>
        <v>10</v>
      </c>
      <c r="C51" s="27">
        <v>0.83333333333333337</v>
      </c>
      <c r="D51" s="19">
        <f t="shared" si="0"/>
        <v>167862324</v>
      </c>
      <c r="E51" s="27">
        <v>0.83198052377707543</v>
      </c>
      <c r="F51" s="159">
        <v>16720000</v>
      </c>
      <c r="G51" s="19">
        <f t="shared" si="1"/>
        <v>3337990</v>
      </c>
      <c r="H51" s="162">
        <v>324480</v>
      </c>
    </row>
    <row r="52" spans="1:8" ht="13.9" customHeight="1" x14ac:dyDescent="0.2">
      <c r="A52" s="44" t="s">
        <v>29</v>
      </c>
      <c r="B52" s="54">
        <f t="shared" si="2"/>
        <v>7</v>
      </c>
      <c r="C52" s="27">
        <v>1</v>
      </c>
      <c r="D52" s="19">
        <f t="shared" si="0"/>
        <v>199193635</v>
      </c>
      <c r="E52" s="27">
        <v>1</v>
      </c>
      <c r="F52" s="159">
        <v>25500000</v>
      </c>
      <c r="G52" s="19">
        <f t="shared" si="1"/>
        <v>4134307</v>
      </c>
      <c r="H52" s="162">
        <v>554595</v>
      </c>
    </row>
    <row r="53" spans="1:8" ht="19.899999999999999" customHeight="1" x14ac:dyDescent="0.2">
      <c r="A53" s="46" t="s">
        <v>6</v>
      </c>
      <c r="B53" s="111">
        <f>SUM(B44:B52)</f>
        <v>4286</v>
      </c>
      <c r="C53" s="29">
        <v>7.9944788480191001E-2</v>
      </c>
      <c r="D53" s="20">
        <f>SUM(D44:D52)</f>
        <v>4285361026</v>
      </c>
      <c r="E53" s="33">
        <v>0.19323067743013239</v>
      </c>
      <c r="F53" s="168">
        <v>416250</v>
      </c>
      <c r="G53" s="20">
        <f>SUM(G44:G52)</f>
        <v>86646780</v>
      </c>
      <c r="H53" s="169">
        <v>8200</v>
      </c>
    </row>
    <row r="55" spans="1:8" x14ac:dyDescent="0.2">
      <c r="A55" s="198" t="s">
        <v>121</v>
      </c>
    </row>
    <row r="56" spans="1:8" s="112" customFormat="1" x14ac:dyDescent="0.2">
      <c r="A56" s="198" t="s">
        <v>120</v>
      </c>
    </row>
    <row r="57" spans="1:8" x14ac:dyDescent="0.2">
      <c r="A57" s="198" t="s">
        <v>123</v>
      </c>
    </row>
    <row r="58" spans="1:8" s="112" customFormat="1" x14ac:dyDescent="0.2">
      <c r="A58" s="198" t="s">
        <v>122</v>
      </c>
    </row>
    <row r="59" spans="1:8" x14ac:dyDescent="0.2">
      <c r="A59" s="197"/>
    </row>
    <row r="60" spans="1:8" x14ac:dyDescent="0.2">
      <c r="A60" s="124" t="s">
        <v>104</v>
      </c>
    </row>
  </sheetData>
  <mergeCells count="16">
    <mergeCell ref="A6:H6"/>
    <mergeCell ref="A7:H7"/>
    <mergeCell ref="A8:H8"/>
    <mergeCell ref="A1:H1"/>
    <mergeCell ref="A2:H2"/>
    <mergeCell ref="A4:H4"/>
    <mergeCell ref="A5:H5"/>
    <mergeCell ref="G10:H10"/>
    <mergeCell ref="B10:C10"/>
    <mergeCell ref="D10:F10"/>
    <mergeCell ref="A10:A11"/>
    <mergeCell ref="A39:A40"/>
    <mergeCell ref="B39:C39"/>
    <mergeCell ref="D39:F39"/>
    <mergeCell ref="G39:H39"/>
    <mergeCell ref="A38:H38"/>
  </mergeCells>
  <pageMargins left="0.95" right="0.7" top="0.75" bottom="0.75" header="0.3" footer="0.3"/>
  <pageSetup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opLeftCell="A21" zoomScaleNormal="100" workbookViewId="0">
      <selection activeCell="I56" sqref="I56"/>
    </sheetView>
  </sheetViews>
  <sheetFormatPr defaultColWidth="9.140625" defaultRowHeight="12.75" x14ac:dyDescent="0.2"/>
  <cols>
    <col min="1" max="1" width="15.42578125" style="1" customWidth="1"/>
    <col min="2" max="2" width="10.7109375" style="1" customWidth="1"/>
    <col min="3" max="3" width="13.7109375" style="1" customWidth="1"/>
    <col min="4" max="4" width="11.85546875" style="1" customWidth="1"/>
    <col min="5" max="5" width="13.140625" style="1" customWidth="1"/>
    <col min="6" max="6" width="12.7109375" style="1" customWidth="1"/>
    <col min="7" max="7" width="12.28515625" style="1" customWidth="1"/>
    <col min="8" max="8" width="12.7109375" style="1" customWidth="1"/>
    <col min="9" max="16384" width="9.140625" style="1"/>
  </cols>
  <sheetData>
    <row r="1" spans="1:8" s="195" customFormat="1" ht="15.75" x14ac:dyDescent="0.25">
      <c r="A1" s="222" t="s">
        <v>105</v>
      </c>
      <c r="B1" s="222"/>
      <c r="C1" s="222"/>
      <c r="D1" s="222"/>
      <c r="E1" s="222"/>
      <c r="F1" s="222"/>
      <c r="G1" s="222"/>
      <c r="H1" s="222"/>
    </row>
    <row r="2" spans="1:8" s="195" customFormat="1" ht="15.75" x14ac:dyDescent="0.25">
      <c r="A2" s="222" t="s">
        <v>106</v>
      </c>
      <c r="B2" s="222"/>
      <c r="C2" s="222"/>
      <c r="D2" s="222"/>
      <c r="E2" s="222"/>
      <c r="F2" s="222"/>
      <c r="G2" s="222"/>
      <c r="H2" s="222"/>
    </row>
    <row r="3" spans="1:8" s="195" customFormat="1" x14ac:dyDescent="0.2">
      <c r="A3" s="194"/>
      <c r="B3" s="194"/>
      <c r="C3" s="194"/>
      <c r="D3" s="194"/>
      <c r="E3" s="194"/>
      <c r="F3" s="112"/>
      <c r="G3" s="112"/>
      <c r="H3" s="112"/>
    </row>
    <row r="4" spans="1:8" s="195" customFormat="1" ht="15.75" x14ac:dyDescent="0.25">
      <c r="A4" s="222" t="s">
        <v>124</v>
      </c>
      <c r="B4" s="222"/>
      <c r="C4" s="222"/>
      <c r="D4" s="222"/>
      <c r="E4" s="222"/>
      <c r="F4" s="222"/>
      <c r="G4" s="222"/>
      <c r="H4" s="222"/>
    </row>
    <row r="5" spans="1:8" s="195" customFormat="1" ht="15.75" x14ac:dyDescent="0.25">
      <c r="A5" s="222" t="s">
        <v>117</v>
      </c>
      <c r="B5" s="222"/>
      <c r="C5" s="222"/>
      <c r="D5" s="222"/>
      <c r="E5" s="222"/>
      <c r="F5" s="222"/>
      <c r="G5" s="222"/>
      <c r="H5" s="222"/>
    </row>
    <row r="6" spans="1:8" s="195" customFormat="1" ht="15.75" x14ac:dyDescent="0.25">
      <c r="A6" s="222" t="s">
        <v>118</v>
      </c>
      <c r="B6" s="222"/>
      <c r="C6" s="222"/>
      <c r="D6" s="222"/>
      <c r="E6" s="222"/>
      <c r="F6" s="222"/>
      <c r="G6" s="222"/>
      <c r="H6" s="222"/>
    </row>
    <row r="7" spans="1:8" s="195" customFormat="1" ht="15.75" x14ac:dyDescent="0.25">
      <c r="A7" s="222" t="s">
        <v>115</v>
      </c>
      <c r="B7" s="222"/>
      <c r="C7" s="222"/>
      <c r="D7" s="222"/>
      <c r="E7" s="222"/>
      <c r="F7" s="222"/>
      <c r="G7" s="222"/>
      <c r="H7" s="222"/>
    </row>
    <row r="8" spans="1:8" s="195" customFormat="1" ht="15" x14ac:dyDescent="0.25">
      <c r="A8" s="231" t="s">
        <v>119</v>
      </c>
      <c r="B8" s="231"/>
      <c r="C8" s="231"/>
      <c r="D8" s="231"/>
      <c r="E8" s="231"/>
      <c r="F8" s="231"/>
      <c r="G8" s="231"/>
      <c r="H8" s="231"/>
    </row>
    <row r="9" spans="1:8" s="195" customFormat="1" x14ac:dyDescent="0.2"/>
    <row r="10" spans="1:8" ht="16.899999999999999" customHeight="1" x14ac:dyDescent="0.2">
      <c r="A10" s="25"/>
      <c r="B10" s="224" t="s">
        <v>21</v>
      </c>
      <c r="C10" s="225"/>
      <c r="D10" s="224" t="s">
        <v>56</v>
      </c>
      <c r="E10" s="226"/>
      <c r="F10" s="225"/>
      <c r="G10" s="224" t="s">
        <v>15</v>
      </c>
      <c r="H10" s="225"/>
    </row>
    <row r="11" spans="1:8" ht="39.75" x14ac:dyDescent="0.2">
      <c r="A11" s="23" t="s">
        <v>56</v>
      </c>
      <c r="B11" s="22" t="s">
        <v>17</v>
      </c>
      <c r="C11" s="36" t="s">
        <v>38</v>
      </c>
      <c r="D11" s="10" t="s">
        <v>18</v>
      </c>
      <c r="E11" s="36" t="s">
        <v>40</v>
      </c>
      <c r="F11" s="11" t="s">
        <v>19</v>
      </c>
      <c r="G11" s="10" t="s">
        <v>18</v>
      </c>
      <c r="H11" s="12" t="s">
        <v>19</v>
      </c>
    </row>
    <row r="12" spans="1:8" ht="9.6" customHeight="1" x14ac:dyDescent="0.2">
      <c r="A12" s="41"/>
      <c r="B12" s="9"/>
      <c r="C12" s="3"/>
      <c r="D12" s="13"/>
      <c r="E12" s="26"/>
      <c r="F12" s="4"/>
      <c r="G12" s="13"/>
      <c r="H12" s="7"/>
    </row>
    <row r="13" spans="1:8" ht="14.1" customHeight="1" x14ac:dyDescent="0.2">
      <c r="A13" s="41" t="s">
        <v>10</v>
      </c>
      <c r="B13" s="9"/>
      <c r="C13" s="3"/>
      <c r="D13" s="13"/>
      <c r="E13" s="26"/>
      <c r="F13" s="4"/>
      <c r="G13" s="13"/>
      <c r="H13" s="7"/>
    </row>
    <row r="14" spans="1:8" ht="9.6" customHeight="1" x14ac:dyDescent="0.2">
      <c r="A14" s="41"/>
      <c r="B14" s="9"/>
      <c r="C14" s="3"/>
      <c r="D14" s="13"/>
      <c r="E14" s="26"/>
      <c r="F14" s="4"/>
      <c r="G14" s="13"/>
      <c r="H14" s="7"/>
    </row>
    <row r="15" spans="1:8" ht="14.1" customHeight="1" x14ac:dyDescent="0.2">
      <c r="A15" s="44" t="s">
        <v>0</v>
      </c>
      <c r="B15" s="163">
        <v>119</v>
      </c>
      <c r="C15" s="27">
        <v>0.23564356435643563</v>
      </c>
      <c r="D15" s="18">
        <v>359710018</v>
      </c>
      <c r="E15" s="30">
        <v>0.51244493131577884</v>
      </c>
      <c r="F15" s="160">
        <v>2000000</v>
      </c>
      <c r="G15" s="18">
        <v>7802965</v>
      </c>
      <c r="H15" s="161">
        <v>43470</v>
      </c>
    </row>
    <row r="16" spans="1:8" ht="14.1" customHeight="1" x14ac:dyDescent="0.2">
      <c r="A16" s="44" t="s">
        <v>1</v>
      </c>
      <c r="B16" s="163">
        <v>398</v>
      </c>
      <c r="C16" s="27">
        <v>8.4304172844736291E-2</v>
      </c>
      <c r="D16" s="19">
        <v>116554867</v>
      </c>
      <c r="E16" s="30">
        <v>9.9363315498435439E-2</v>
      </c>
      <c r="F16" s="159">
        <v>270000</v>
      </c>
      <c r="G16" s="19">
        <v>2376744</v>
      </c>
      <c r="H16" s="162">
        <v>5420</v>
      </c>
    </row>
    <row r="17" spans="1:8" ht="14.1" customHeight="1" x14ac:dyDescent="0.2">
      <c r="A17" s="44" t="s">
        <v>2</v>
      </c>
      <c r="B17" s="163">
        <v>1546</v>
      </c>
      <c r="C17" s="27">
        <v>0.10292942743009321</v>
      </c>
      <c r="D17" s="19">
        <v>948358270</v>
      </c>
      <c r="E17" s="30">
        <v>0.16879306327177551</v>
      </c>
      <c r="F17" s="159">
        <v>450000</v>
      </c>
      <c r="G17" s="19">
        <v>20247504</v>
      </c>
      <c r="H17" s="162">
        <v>9225</v>
      </c>
    </row>
    <row r="18" spans="1:8" ht="14.1" customHeight="1" x14ac:dyDescent="0.2">
      <c r="A18" s="44" t="s">
        <v>3</v>
      </c>
      <c r="B18" s="163">
        <v>1095</v>
      </c>
      <c r="C18" s="27">
        <v>5.5719519641766739E-2</v>
      </c>
      <c r="D18" s="19">
        <v>381250682</v>
      </c>
      <c r="E18" s="30">
        <v>6.9974359599610375E-2</v>
      </c>
      <c r="F18" s="159">
        <v>300000</v>
      </c>
      <c r="G18" s="19">
        <v>7870749</v>
      </c>
      <c r="H18" s="162">
        <v>6120</v>
      </c>
    </row>
    <row r="19" spans="1:8" ht="24.6" customHeight="1" x14ac:dyDescent="0.2">
      <c r="A19" s="46" t="s">
        <v>6</v>
      </c>
      <c r="B19" s="55">
        <f>SUM(B15:B18)</f>
        <v>3158</v>
      </c>
      <c r="C19" s="28">
        <v>7.91518371848213E-2</v>
      </c>
      <c r="D19" s="20">
        <f>SUM(D15:D18)</f>
        <v>1805873837</v>
      </c>
      <c r="E19" s="31">
        <v>0.13953735272061404</v>
      </c>
      <c r="F19" s="168">
        <v>350000</v>
      </c>
      <c r="G19" s="20">
        <f>SUM(G15:G18)</f>
        <v>38297962</v>
      </c>
      <c r="H19" s="169">
        <v>7145</v>
      </c>
    </row>
    <row r="20" spans="1:8" ht="12" customHeight="1" x14ac:dyDescent="0.2">
      <c r="A20" s="48"/>
      <c r="B20" s="48"/>
      <c r="C20" s="49"/>
      <c r="D20" s="48"/>
      <c r="E20" s="49"/>
      <c r="F20" s="49"/>
      <c r="G20" s="48"/>
      <c r="H20" s="50"/>
    </row>
    <row r="21" spans="1:8" ht="12" customHeight="1" x14ac:dyDescent="0.2">
      <c r="A21" s="51" t="s">
        <v>9</v>
      </c>
      <c r="B21" s="52"/>
      <c r="C21" s="2"/>
      <c r="D21" s="52"/>
      <c r="E21" s="2"/>
      <c r="F21" s="2"/>
      <c r="G21" s="52"/>
      <c r="H21" s="53"/>
    </row>
    <row r="22" spans="1:8" ht="12" customHeight="1" x14ac:dyDescent="0.2">
      <c r="A22" s="52"/>
      <c r="B22" s="52"/>
      <c r="C22" s="2"/>
      <c r="D22" s="52"/>
      <c r="E22" s="2"/>
      <c r="F22" s="2"/>
      <c r="G22" s="52"/>
      <c r="H22" s="53"/>
    </row>
    <row r="23" spans="1:8" ht="14.1" customHeight="1" x14ac:dyDescent="0.2">
      <c r="A23" s="44" t="s">
        <v>0</v>
      </c>
      <c r="B23" s="114">
        <v>846</v>
      </c>
      <c r="C23" s="27">
        <v>0.12213079255088782</v>
      </c>
      <c r="D23" s="18">
        <v>2262063938</v>
      </c>
      <c r="E23" s="30">
        <v>0.34109931124231907</v>
      </c>
      <c r="F23" s="160">
        <v>1365118</v>
      </c>
      <c r="G23" s="18">
        <v>44125232</v>
      </c>
      <c r="H23" s="161">
        <v>23960</v>
      </c>
    </row>
    <row r="24" spans="1:8" ht="14.1" customHeight="1" x14ac:dyDescent="0.2">
      <c r="A24" s="44" t="s">
        <v>1</v>
      </c>
      <c r="B24" s="114">
        <v>15</v>
      </c>
      <c r="C24" s="27">
        <v>4.5317220543806644E-2</v>
      </c>
      <c r="D24" s="19">
        <v>6835155</v>
      </c>
      <c r="E24" s="30">
        <v>0.12726547422769668</v>
      </c>
      <c r="F24" s="159">
        <v>400000</v>
      </c>
      <c r="G24" s="19">
        <v>144148</v>
      </c>
      <c r="H24" s="162">
        <v>8170</v>
      </c>
    </row>
    <row r="25" spans="1:8" ht="14.1" customHeight="1" x14ac:dyDescent="0.2">
      <c r="A25" s="44" t="s">
        <v>2</v>
      </c>
      <c r="B25" s="114">
        <v>217</v>
      </c>
      <c r="C25" s="27">
        <v>4.5123726346433773E-2</v>
      </c>
      <c r="D25" s="19">
        <v>182147697</v>
      </c>
      <c r="E25" s="30">
        <v>8.8669155543404377E-2</v>
      </c>
      <c r="F25" s="159">
        <v>550000</v>
      </c>
      <c r="G25" s="19">
        <v>3470448</v>
      </c>
      <c r="H25" s="162">
        <v>10845</v>
      </c>
    </row>
    <row r="26" spans="1:8" ht="14.1" customHeight="1" x14ac:dyDescent="0.2">
      <c r="A26" s="44" t="s">
        <v>3</v>
      </c>
      <c r="B26" s="114">
        <v>50</v>
      </c>
      <c r="C26" s="27">
        <v>3.0358227079538554E-2</v>
      </c>
      <c r="D26" s="19">
        <v>28440398</v>
      </c>
      <c r="E26" s="30">
        <v>5.7347065491509197E-2</v>
      </c>
      <c r="F26" s="159">
        <v>320000</v>
      </c>
      <c r="G26" s="19">
        <v>608991</v>
      </c>
      <c r="H26" s="162">
        <v>6503</v>
      </c>
    </row>
    <row r="27" spans="1:8" ht="24.6" customHeight="1" x14ac:dyDescent="0.2">
      <c r="A27" s="46" t="s">
        <v>6</v>
      </c>
      <c r="B27" s="115">
        <f>SUM(B23:B26)</f>
        <v>1128</v>
      </c>
      <c r="C27" s="33">
        <v>8.2251713577366201E-2</v>
      </c>
      <c r="D27" s="20">
        <f>SUM(D23:D26)</f>
        <v>2479487188</v>
      </c>
      <c r="E27" s="32">
        <v>0.26847150201755993</v>
      </c>
      <c r="F27" s="168">
        <v>1000000</v>
      </c>
      <c r="G27" s="20">
        <f>SUM(G23:G26)</f>
        <v>48348819</v>
      </c>
      <c r="H27" s="169">
        <v>19957</v>
      </c>
    </row>
    <row r="28" spans="1:8" x14ac:dyDescent="0.2">
      <c r="A28" s="230"/>
      <c r="B28" s="230"/>
      <c r="C28" s="230"/>
      <c r="D28" s="230"/>
      <c r="E28" s="230"/>
      <c r="F28" s="230"/>
      <c r="G28" s="230"/>
      <c r="H28" s="230"/>
    </row>
    <row r="29" spans="1:8" ht="16.899999999999999" customHeight="1" x14ac:dyDescent="0.2">
      <c r="A29" s="108"/>
      <c r="B29" s="224" t="s">
        <v>21</v>
      </c>
      <c r="C29" s="225"/>
      <c r="D29" s="224" t="s">
        <v>56</v>
      </c>
      <c r="E29" s="226"/>
      <c r="F29" s="225"/>
      <c r="G29" s="224" t="s">
        <v>15</v>
      </c>
      <c r="H29" s="225"/>
    </row>
    <row r="30" spans="1:8" ht="39.75" x14ac:dyDescent="0.2">
      <c r="A30" s="109" t="s">
        <v>56</v>
      </c>
      <c r="B30" s="22" t="s">
        <v>17</v>
      </c>
      <c r="C30" s="36" t="s">
        <v>38</v>
      </c>
      <c r="D30" s="10" t="s">
        <v>18</v>
      </c>
      <c r="E30" s="36" t="s">
        <v>40</v>
      </c>
      <c r="F30" s="11" t="s">
        <v>19</v>
      </c>
      <c r="G30" s="10" t="s">
        <v>18</v>
      </c>
      <c r="H30" s="12" t="s">
        <v>19</v>
      </c>
    </row>
    <row r="31" spans="1:8" ht="9.6" customHeight="1" x14ac:dyDescent="0.2">
      <c r="A31" s="41"/>
      <c r="B31" s="9"/>
      <c r="C31" s="3"/>
      <c r="D31" s="13"/>
      <c r="E31" s="26"/>
      <c r="F31" s="4"/>
      <c r="G31" s="13"/>
      <c r="H31" s="7"/>
    </row>
    <row r="32" spans="1:8" ht="13.9" customHeight="1" x14ac:dyDescent="0.2">
      <c r="A32" s="51" t="s">
        <v>8</v>
      </c>
      <c r="B32" s="52"/>
      <c r="C32" s="2"/>
      <c r="D32" s="52"/>
      <c r="E32" s="2"/>
      <c r="F32" s="2"/>
      <c r="G32" s="52"/>
      <c r="H32" s="53"/>
    </row>
    <row r="33" spans="1:8" x14ac:dyDescent="0.2">
      <c r="A33" s="52"/>
      <c r="B33" s="52"/>
      <c r="C33" s="2"/>
      <c r="D33" s="52"/>
      <c r="E33" s="2"/>
      <c r="F33" s="2"/>
      <c r="G33" s="52"/>
      <c r="H33" s="53"/>
    </row>
    <row r="34" spans="1:8" x14ac:dyDescent="0.2">
      <c r="A34" s="44" t="s">
        <v>0</v>
      </c>
      <c r="B34" s="54">
        <f>B15+B23</f>
        <v>965</v>
      </c>
      <c r="C34" s="27">
        <v>0.12984391819160387</v>
      </c>
      <c r="D34" s="18">
        <f>D15+D23</f>
        <v>2621773956</v>
      </c>
      <c r="E34" s="30">
        <v>0.35749988336344768</v>
      </c>
      <c r="F34" s="160">
        <v>1432000</v>
      </c>
      <c r="G34" s="18">
        <f>G15+G23</f>
        <v>51928197</v>
      </c>
      <c r="H34" s="161">
        <v>25548</v>
      </c>
    </row>
    <row r="35" spans="1:8" x14ac:dyDescent="0.2">
      <c r="A35" s="44" t="s">
        <v>1</v>
      </c>
      <c r="B35" s="114">
        <f t="shared" ref="B35:B37" si="0">B16+B24</f>
        <v>413</v>
      </c>
      <c r="C35" s="27">
        <v>8.1749802058590657E-2</v>
      </c>
      <c r="D35" s="18">
        <f t="shared" ref="D35:D37" si="1">D16+D24</f>
        <v>123390022</v>
      </c>
      <c r="E35" s="30">
        <v>0.10058491368176621</v>
      </c>
      <c r="F35" s="159">
        <v>270000</v>
      </c>
      <c r="G35" s="18">
        <f t="shared" ref="G35:G37" si="2">G16+G24</f>
        <v>2520892</v>
      </c>
      <c r="H35" s="162">
        <v>5505</v>
      </c>
    </row>
    <row r="36" spans="1:8" x14ac:dyDescent="0.2">
      <c r="A36" s="44" t="s">
        <v>2</v>
      </c>
      <c r="B36" s="114">
        <f t="shared" si="0"/>
        <v>1763</v>
      </c>
      <c r="C36" s="27">
        <v>8.8910182056583797E-2</v>
      </c>
      <c r="D36" s="18">
        <f t="shared" si="1"/>
        <v>1130505967</v>
      </c>
      <c r="E36" s="30">
        <v>0.14734121907056499</v>
      </c>
      <c r="F36" s="159">
        <v>475000</v>
      </c>
      <c r="G36" s="18">
        <f t="shared" si="2"/>
        <v>23717952</v>
      </c>
      <c r="H36" s="162">
        <v>9503</v>
      </c>
    </row>
    <row r="37" spans="1:8" x14ac:dyDescent="0.2">
      <c r="A37" s="44" t="s">
        <v>3</v>
      </c>
      <c r="B37" s="114">
        <f t="shared" si="0"/>
        <v>1145</v>
      </c>
      <c r="C37" s="27">
        <v>5.3758392412789333E-2</v>
      </c>
      <c r="D37" s="18">
        <f t="shared" si="1"/>
        <v>409691080</v>
      </c>
      <c r="E37" s="30">
        <v>6.8920872971577438E-2</v>
      </c>
      <c r="F37" s="159">
        <v>300000</v>
      </c>
      <c r="G37" s="18">
        <f t="shared" si="2"/>
        <v>8479740</v>
      </c>
      <c r="H37" s="162">
        <v>6120</v>
      </c>
    </row>
    <row r="38" spans="1:8" ht="24.6" customHeight="1" x14ac:dyDescent="0.2">
      <c r="A38" s="46" t="s">
        <v>6</v>
      </c>
      <c r="B38" s="115">
        <f>SUM(B34:B37)</f>
        <v>4286</v>
      </c>
      <c r="C38" s="33">
        <v>7.9944788480191001E-2</v>
      </c>
      <c r="D38" s="20">
        <f>SUM(D34:D37)</f>
        <v>4285361025</v>
      </c>
      <c r="E38" s="32">
        <v>0.19323067736761562</v>
      </c>
      <c r="F38" s="168">
        <v>416250</v>
      </c>
      <c r="G38" s="20">
        <f>SUM(G34:G37)</f>
        <v>86646781</v>
      </c>
      <c r="H38" s="169">
        <v>8200</v>
      </c>
    </row>
    <row r="40" spans="1:8" x14ac:dyDescent="0.2">
      <c r="A40" s="198" t="s">
        <v>121</v>
      </c>
    </row>
    <row r="41" spans="1:8" x14ac:dyDescent="0.2">
      <c r="A41" s="198" t="s">
        <v>120</v>
      </c>
    </row>
    <row r="42" spans="1:8" x14ac:dyDescent="0.2">
      <c r="A42" s="198" t="s">
        <v>123</v>
      </c>
    </row>
    <row r="43" spans="1:8" x14ac:dyDescent="0.2">
      <c r="A43" s="198" t="s">
        <v>122</v>
      </c>
    </row>
    <row r="44" spans="1:8" x14ac:dyDescent="0.2">
      <c r="A44" s="197"/>
    </row>
    <row r="45" spans="1:8" x14ac:dyDescent="0.2">
      <c r="A45" s="124" t="s">
        <v>104</v>
      </c>
    </row>
  </sheetData>
  <mergeCells count="14">
    <mergeCell ref="G29:H29"/>
    <mergeCell ref="A28:H28"/>
    <mergeCell ref="B29:C29"/>
    <mergeCell ref="D29:F29"/>
    <mergeCell ref="A1:H1"/>
    <mergeCell ref="A2:H2"/>
    <mergeCell ref="A4:H4"/>
    <mergeCell ref="A5:H5"/>
    <mergeCell ref="A6:H6"/>
    <mergeCell ref="A7:H7"/>
    <mergeCell ref="A8:H8"/>
    <mergeCell ref="G10:H10"/>
    <mergeCell ref="B10:C10"/>
    <mergeCell ref="D10:F10"/>
  </mergeCells>
  <pageMargins left="0.7" right="0.7" top="0.75" bottom="0.75" header="0.3" footer="0.3"/>
  <pageSetup scale="86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showGridLines="0" topLeftCell="A10" workbookViewId="0">
      <selection activeCell="D24" sqref="D24"/>
    </sheetView>
  </sheetViews>
  <sheetFormatPr defaultColWidth="9.140625" defaultRowHeight="12.75" x14ac:dyDescent="0.2"/>
  <cols>
    <col min="1" max="1" width="31" style="186" customWidth="1"/>
    <col min="2" max="6" width="13.7109375" style="186" customWidth="1"/>
    <col min="7" max="16384" width="9.140625" style="186"/>
  </cols>
  <sheetData>
    <row r="1" spans="1:8" s="195" customFormat="1" ht="15.6" customHeight="1" x14ac:dyDescent="0.25">
      <c r="A1" s="222" t="s">
        <v>105</v>
      </c>
      <c r="B1" s="222"/>
      <c r="C1" s="222"/>
      <c r="D1" s="222"/>
      <c r="E1" s="222"/>
      <c r="F1" s="222"/>
      <c r="G1" s="196"/>
      <c r="H1" s="196"/>
    </row>
    <row r="2" spans="1:8" s="195" customFormat="1" ht="15.6" customHeight="1" x14ac:dyDescent="0.25">
      <c r="A2" s="222" t="s">
        <v>106</v>
      </c>
      <c r="B2" s="222"/>
      <c r="C2" s="222"/>
      <c r="D2" s="222"/>
      <c r="E2" s="222"/>
      <c r="F2" s="222"/>
      <c r="G2" s="196"/>
      <c r="H2" s="196"/>
    </row>
    <row r="3" spans="1:8" s="195" customFormat="1" x14ac:dyDescent="0.2">
      <c r="A3" s="194"/>
      <c r="B3" s="194"/>
      <c r="C3" s="194"/>
      <c r="D3" s="194"/>
      <c r="E3" s="194"/>
      <c r="F3" s="112"/>
      <c r="G3" s="112"/>
      <c r="H3" s="112"/>
    </row>
    <row r="4" spans="1:8" s="195" customFormat="1" ht="15.6" customHeight="1" x14ac:dyDescent="0.25">
      <c r="A4" s="222" t="s">
        <v>125</v>
      </c>
      <c r="B4" s="222"/>
      <c r="C4" s="222"/>
      <c r="D4" s="222"/>
      <c r="E4" s="222"/>
      <c r="F4" s="222"/>
      <c r="G4" s="196"/>
      <c r="H4" s="196"/>
    </row>
    <row r="5" spans="1:8" s="195" customFormat="1" ht="15.6" customHeight="1" x14ac:dyDescent="0.25">
      <c r="A5" s="222" t="s">
        <v>126</v>
      </c>
      <c r="B5" s="222"/>
      <c r="C5" s="222"/>
      <c r="D5" s="222"/>
      <c r="E5" s="222"/>
      <c r="F5" s="222"/>
      <c r="G5" s="196"/>
      <c r="H5" s="196"/>
    </row>
    <row r="6" spans="1:8" s="195" customFormat="1" ht="15.6" customHeight="1" x14ac:dyDescent="0.25">
      <c r="A6" s="222" t="s">
        <v>127</v>
      </c>
      <c r="B6" s="222"/>
      <c r="C6" s="222"/>
      <c r="D6" s="222"/>
      <c r="E6" s="222"/>
      <c r="F6" s="222"/>
      <c r="G6" s="196"/>
      <c r="H6" s="196"/>
    </row>
    <row r="7" spans="1:8" s="195" customFormat="1" ht="15.6" customHeight="1" x14ac:dyDescent="0.25">
      <c r="A7" s="222" t="s">
        <v>128</v>
      </c>
      <c r="B7" s="222"/>
      <c r="C7" s="222"/>
      <c r="D7" s="222"/>
      <c r="E7" s="222"/>
      <c r="F7" s="222"/>
      <c r="G7" s="196"/>
      <c r="H7" s="196"/>
    </row>
    <row r="8" spans="1:8" s="195" customFormat="1" ht="15" x14ac:dyDescent="0.25">
      <c r="A8" s="231" t="s">
        <v>119</v>
      </c>
      <c r="B8" s="231"/>
      <c r="C8" s="231"/>
      <c r="D8" s="231"/>
      <c r="E8" s="231"/>
      <c r="F8" s="231"/>
      <c r="G8" s="126"/>
      <c r="H8" s="126"/>
    </row>
    <row r="9" spans="1:8" s="195" customFormat="1" x14ac:dyDescent="0.2"/>
    <row r="10" spans="1:8" x14ac:dyDescent="0.2">
      <c r="A10" s="232">
        <v>2016</v>
      </c>
      <c r="B10" s="233"/>
      <c r="C10" s="233"/>
      <c r="D10" s="233"/>
      <c r="E10" s="233"/>
      <c r="F10" s="234"/>
    </row>
    <row r="11" spans="1:8" x14ac:dyDescent="0.2">
      <c r="A11" s="189"/>
      <c r="B11" s="172"/>
      <c r="C11" s="226" t="s">
        <v>56</v>
      </c>
      <c r="D11" s="225"/>
      <c r="E11" s="226" t="s">
        <v>15</v>
      </c>
      <c r="F11" s="225"/>
    </row>
    <row r="12" spans="1:8" ht="25.5" x14ac:dyDescent="0.2">
      <c r="A12" s="190" t="s">
        <v>12</v>
      </c>
      <c r="B12" s="164" t="s">
        <v>21</v>
      </c>
      <c r="C12" s="173" t="s">
        <v>100</v>
      </c>
      <c r="D12" s="166" t="s">
        <v>16</v>
      </c>
      <c r="E12" s="165" t="s">
        <v>30</v>
      </c>
      <c r="F12" s="166" t="s">
        <v>16</v>
      </c>
    </row>
    <row r="13" spans="1:8" x14ac:dyDescent="0.2">
      <c r="A13" s="191" t="s">
        <v>89</v>
      </c>
      <c r="B13" s="163">
        <v>1414</v>
      </c>
      <c r="C13" s="184">
        <v>1065864337</v>
      </c>
      <c r="D13" s="161">
        <v>462537</v>
      </c>
      <c r="E13" s="184">
        <v>28365751</v>
      </c>
      <c r="F13" s="161">
        <v>9738</v>
      </c>
    </row>
    <row r="14" spans="1:8" x14ac:dyDescent="0.2">
      <c r="A14" s="192" t="s">
        <v>90</v>
      </c>
      <c r="B14" s="163">
        <v>360</v>
      </c>
      <c r="C14" s="155">
        <v>447118194</v>
      </c>
      <c r="D14" s="162">
        <v>500000</v>
      </c>
      <c r="E14" s="155">
        <v>12255074</v>
      </c>
      <c r="F14" s="162">
        <v>14000</v>
      </c>
    </row>
    <row r="15" spans="1:8" x14ac:dyDescent="0.2">
      <c r="A15" s="192" t="s">
        <v>91</v>
      </c>
      <c r="B15" s="163">
        <v>1295</v>
      </c>
      <c r="C15" s="155">
        <v>4119215952</v>
      </c>
      <c r="D15" s="162">
        <v>293500</v>
      </c>
      <c r="E15" s="155">
        <v>114259193</v>
      </c>
      <c r="F15" s="162">
        <v>5731</v>
      </c>
    </row>
    <row r="16" spans="1:8" x14ac:dyDescent="0.2">
      <c r="A16" s="192" t="s">
        <v>92</v>
      </c>
      <c r="B16" s="163">
        <v>4136</v>
      </c>
      <c r="C16" s="155">
        <v>3984935931</v>
      </c>
      <c r="D16" s="162">
        <v>610729</v>
      </c>
      <c r="E16" s="155">
        <v>108423226</v>
      </c>
      <c r="F16" s="162">
        <v>17083</v>
      </c>
    </row>
    <row r="17" spans="1:6" x14ac:dyDescent="0.2">
      <c r="A17" s="192" t="s">
        <v>93</v>
      </c>
      <c r="B17" s="163">
        <v>3147</v>
      </c>
      <c r="C17" s="155">
        <v>14265633785</v>
      </c>
      <c r="D17" s="162">
        <v>1650000</v>
      </c>
      <c r="E17" s="155">
        <v>398493570</v>
      </c>
      <c r="F17" s="162">
        <v>46200</v>
      </c>
    </row>
    <row r="18" spans="1:6" x14ac:dyDescent="0.2">
      <c r="A18" s="192" t="s">
        <v>94</v>
      </c>
      <c r="B18" s="163">
        <v>575</v>
      </c>
      <c r="C18" s="155">
        <v>11236209512</v>
      </c>
      <c r="D18" s="162">
        <v>3300000</v>
      </c>
      <c r="E18" s="155">
        <v>314297752</v>
      </c>
      <c r="F18" s="162">
        <v>92400</v>
      </c>
    </row>
    <row r="19" spans="1:6" x14ac:dyDescent="0.2">
      <c r="A19" s="192" t="s">
        <v>95</v>
      </c>
      <c r="B19" s="163">
        <v>1020</v>
      </c>
      <c r="C19" s="155">
        <v>3528712712</v>
      </c>
      <c r="D19" s="162">
        <v>934427</v>
      </c>
      <c r="E19" s="155">
        <v>98230021</v>
      </c>
      <c r="F19" s="162">
        <v>26163</v>
      </c>
    </row>
    <row r="20" spans="1:6" x14ac:dyDescent="0.2">
      <c r="A20" s="192" t="s">
        <v>96</v>
      </c>
      <c r="B20" s="163">
        <v>587</v>
      </c>
      <c r="C20" s="155">
        <v>2451522763</v>
      </c>
      <c r="D20" s="162">
        <v>1500000</v>
      </c>
      <c r="E20" s="155">
        <v>68339271</v>
      </c>
      <c r="F20" s="162">
        <v>42000</v>
      </c>
    </row>
    <row r="21" spans="1:6" x14ac:dyDescent="0.2">
      <c r="A21" s="192" t="s">
        <v>97</v>
      </c>
      <c r="B21" s="163">
        <v>327</v>
      </c>
      <c r="C21" s="155">
        <v>3462077127</v>
      </c>
      <c r="D21" s="162">
        <v>3392654</v>
      </c>
      <c r="E21" s="155">
        <v>96876913</v>
      </c>
      <c r="F21" s="162">
        <v>94996</v>
      </c>
    </row>
    <row r="22" spans="1:6" x14ac:dyDescent="0.2">
      <c r="A22" s="192" t="s">
        <v>102</v>
      </c>
      <c r="B22" s="163">
        <v>267</v>
      </c>
      <c r="C22" s="155">
        <v>1041794729</v>
      </c>
      <c r="D22" s="162">
        <v>1000000</v>
      </c>
      <c r="E22" s="155">
        <v>29050114</v>
      </c>
      <c r="F22" s="162">
        <v>28000</v>
      </c>
    </row>
    <row r="23" spans="1:6" x14ac:dyDescent="0.2">
      <c r="A23" s="192" t="s">
        <v>98</v>
      </c>
      <c r="B23" s="163">
        <v>337</v>
      </c>
      <c r="C23" s="155">
        <v>2874380168</v>
      </c>
      <c r="D23" s="162">
        <v>2400000</v>
      </c>
      <c r="E23" s="155">
        <v>80417506</v>
      </c>
      <c r="F23" s="162">
        <v>67200</v>
      </c>
    </row>
    <row r="24" spans="1:6" x14ac:dyDescent="0.2">
      <c r="A24" s="192" t="s">
        <v>99</v>
      </c>
      <c r="B24" s="163">
        <v>168</v>
      </c>
      <c r="C24" s="155">
        <v>951390228</v>
      </c>
      <c r="D24" s="162">
        <v>1000000</v>
      </c>
      <c r="E24" s="155">
        <v>26551692</v>
      </c>
      <c r="F24" s="162">
        <v>28000</v>
      </c>
    </row>
    <row r="25" spans="1:6" ht="6" customHeight="1" x14ac:dyDescent="0.2">
      <c r="A25" s="192"/>
      <c r="B25" s="163"/>
      <c r="C25" s="155"/>
      <c r="D25" s="162"/>
      <c r="E25" s="155"/>
      <c r="F25" s="162"/>
    </row>
    <row r="26" spans="1:6" x14ac:dyDescent="0.2">
      <c r="A26" s="193" t="s">
        <v>48</v>
      </c>
      <c r="B26" s="115">
        <v>13633</v>
      </c>
      <c r="C26" s="157">
        <v>49428855438</v>
      </c>
      <c r="D26" s="169">
        <v>846000</v>
      </c>
      <c r="E26" s="157">
        <v>1375560082</v>
      </c>
      <c r="F26" s="169">
        <v>23660</v>
      </c>
    </row>
    <row r="28" spans="1:6" x14ac:dyDescent="0.2">
      <c r="A28" s="232">
        <v>2015</v>
      </c>
      <c r="B28" s="233"/>
      <c r="C28" s="233"/>
      <c r="D28" s="233"/>
      <c r="E28" s="233"/>
      <c r="F28" s="234"/>
    </row>
    <row r="29" spans="1:6" x14ac:dyDescent="0.2">
      <c r="A29" s="189"/>
      <c r="B29" s="172"/>
      <c r="C29" s="226" t="s">
        <v>56</v>
      </c>
      <c r="D29" s="225"/>
      <c r="E29" s="226" t="s">
        <v>15</v>
      </c>
      <c r="F29" s="225"/>
    </row>
    <row r="30" spans="1:6" ht="25.5" x14ac:dyDescent="0.2">
      <c r="A30" s="190" t="s">
        <v>12</v>
      </c>
      <c r="B30" s="164" t="s">
        <v>21</v>
      </c>
      <c r="C30" s="173" t="s">
        <v>100</v>
      </c>
      <c r="D30" s="166" t="s">
        <v>16</v>
      </c>
      <c r="E30" s="165" t="s">
        <v>30</v>
      </c>
      <c r="F30" s="166" t="s">
        <v>16</v>
      </c>
    </row>
    <row r="31" spans="1:6" x14ac:dyDescent="0.2">
      <c r="A31" s="191" t="s">
        <v>89</v>
      </c>
      <c r="B31" s="163">
        <v>1418</v>
      </c>
      <c r="C31" s="184">
        <v>1071203979</v>
      </c>
      <c r="D31" s="161">
        <v>455756</v>
      </c>
      <c r="E31" s="184">
        <v>28468883</v>
      </c>
      <c r="F31" s="161">
        <v>9430</v>
      </c>
    </row>
    <row r="32" spans="1:6" x14ac:dyDescent="0.2">
      <c r="A32" s="192" t="s">
        <v>90</v>
      </c>
      <c r="B32" s="163">
        <v>378</v>
      </c>
      <c r="C32" s="155">
        <v>514979199</v>
      </c>
      <c r="D32" s="162">
        <v>581851</v>
      </c>
      <c r="E32" s="155">
        <v>14109438</v>
      </c>
      <c r="F32" s="162">
        <v>16292</v>
      </c>
    </row>
    <row r="33" spans="1:6" x14ac:dyDescent="0.2">
      <c r="A33" s="192" t="s">
        <v>91</v>
      </c>
      <c r="B33" s="163">
        <v>1712</v>
      </c>
      <c r="C33" s="155">
        <v>4661313411</v>
      </c>
      <c r="D33" s="162">
        <v>96760</v>
      </c>
      <c r="E33" s="155">
        <v>129091077</v>
      </c>
      <c r="F33" s="162">
        <v>1984</v>
      </c>
    </row>
    <row r="34" spans="1:6" x14ac:dyDescent="0.2">
      <c r="A34" s="192" t="s">
        <v>92</v>
      </c>
      <c r="B34" s="163">
        <v>4348</v>
      </c>
      <c r="C34" s="155">
        <v>4549089794</v>
      </c>
      <c r="D34" s="162">
        <v>600000</v>
      </c>
      <c r="E34" s="155">
        <v>123963760</v>
      </c>
      <c r="F34" s="162">
        <v>16790</v>
      </c>
    </row>
    <row r="35" spans="1:6" x14ac:dyDescent="0.2">
      <c r="A35" s="192" t="s">
        <v>93</v>
      </c>
      <c r="B35" s="163">
        <v>3738</v>
      </c>
      <c r="C35" s="155">
        <v>15385867739</v>
      </c>
      <c r="D35" s="162">
        <v>1617493</v>
      </c>
      <c r="E35" s="155">
        <v>429618155</v>
      </c>
      <c r="F35" s="162">
        <v>45248</v>
      </c>
    </row>
    <row r="36" spans="1:6" x14ac:dyDescent="0.2">
      <c r="A36" s="192" t="s">
        <v>94</v>
      </c>
      <c r="B36" s="163">
        <v>573</v>
      </c>
      <c r="C36" s="155">
        <v>10507914218</v>
      </c>
      <c r="D36" s="162">
        <v>3519368</v>
      </c>
      <c r="E36" s="155">
        <v>294056335</v>
      </c>
      <c r="F36" s="162">
        <v>98543</v>
      </c>
    </row>
    <row r="37" spans="1:6" x14ac:dyDescent="0.2">
      <c r="A37" s="192" t="s">
        <v>95</v>
      </c>
      <c r="B37" s="163">
        <v>1077</v>
      </c>
      <c r="C37" s="155">
        <v>3359849735</v>
      </c>
      <c r="D37" s="162">
        <v>900000</v>
      </c>
      <c r="E37" s="155">
        <v>93280824</v>
      </c>
      <c r="F37" s="162">
        <v>25200</v>
      </c>
    </row>
    <row r="38" spans="1:6" x14ac:dyDescent="0.2">
      <c r="A38" s="192" t="s">
        <v>96</v>
      </c>
      <c r="B38" s="163">
        <v>685</v>
      </c>
      <c r="C38" s="155">
        <v>2863003779</v>
      </c>
      <c r="D38" s="162">
        <v>1450697</v>
      </c>
      <c r="E38" s="155">
        <v>79858947</v>
      </c>
      <c r="F38" s="162">
        <v>40620</v>
      </c>
    </row>
    <row r="39" spans="1:6" x14ac:dyDescent="0.2">
      <c r="A39" s="192" t="s">
        <v>97</v>
      </c>
      <c r="B39" s="163">
        <v>366</v>
      </c>
      <c r="C39" s="155">
        <v>4198969633</v>
      </c>
      <c r="D39" s="162">
        <v>3644166</v>
      </c>
      <c r="E39" s="155">
        <v>117747330</v>
      </c>
      <c r="F39" s="162">
        <v>103222</v>
      </c>
    </row>
    <row r="40" spans="1:6" x14ac:dyDescent="0.2">
      <c r="A40" s="192" t="s">
        <v>102</v>
      </c>
      <c r="B40" s="163">
        <v>316</v>
      </c>
      <c r="C40" s="155">
        <v>1865760053</v>
      </c>
      <c r="D40" s="162">
        <v>1500000</v>
      </c>
      <c r="E40" s="155">
        <v>52052474</v>
      </c>
      <c r="F40" s="162">
        <v>42000</v>
      </c>
    </row>
    <row r="41" spans="1:6" x14ac:dyDescent="0.2">
      <c r="A41" s="192" t="s">
        <v>98</v>
      </c>
      <c r="B41" s="163">
        <v>373</v>
      </c>
      <c r="C41" s="155">
        <v>4119902221</v>
      </c>
      <c r="D41" s="162">
        <v>2105013</v>
      </c>
      <c r="E41" s="155">
        <v>115253778</v>
      </c>
      <c r="F41" s="162">
        <v>58940</v>
      </c>
    </row>
    <row r="42" spans="1:6" x14ac:dyDescent="0.2">
      <c r="A42" s="192" t="s">
        <v>99</v>
      </c>
      <c r="B42" s="163">
        <v>167</v>
      </c>
      <c r="C42" s="155">
        <v>764487837</v>
      </c>
      <c r="D42" s="162">
        <v>1143373</v>
      </c>
      <c r="E42" s="155">
        <v>20878469</v>
      </c>
      <c r="F42" s="162">
        <v>30800</v>
      </c>
    </row>
    <row r="43" spans="1:6" ht="6" customHeight="1" x14ac:dyDescent="0.2">
      <c r="A43" s="192"/>
      <c r="B43" s="163"/>
      <c r="C43" s="155"/>
      <c r="D43" s="162"/>
      <c r="E43" s="155"/>
      <c r="F43" s="162"/>
    </row>
    <row r="44" spans="1:6" x14ac:dyDescent="0.2">
      <c r="A44" s="193" t="s">
        <v>48</v>
      </c>
      <c r="B44" s="115">
        <v>15151</v>
      </c>
      <c r="C44" s="157">
        <v>53862341600</v>
      </c>
      <c r="D44" s="169">
        <v>805000</v>
      </c>
      <c r="E44" s="157">
        <v>1498379470</v>
      </c>
      <c r="F44" s="169">
        <v>22453</v>
      </c>
    </row>
    <row r="46" spans="1:6" x14ac:dyDescent="0.2">
      <c r="A46" s="232" t="s">
        <v>101</v>
      </c>
      <c r="B46" s="233"/>
      <c r="C46" s="233"/>
      <c r="D46" s="233"/>
      <c r="E46" s="233"/>
      <c r="F46" s="234"/>
    </row>
    <row r="47" spans="1:6" x14ac:dyDescent="0.2">
      <c r="A47" s="189"/>
      <c r="B47" s="131"/>
      <c r="C47" s="235" t="s">
        <v>56</v>
      </c>
      <c r="D47" s="236"/>
      <c r="E47" s="235" t="s">
        <v>15</v>
      </c>
      <c r="F47" s="236"/>
    </row>
    <row r="48" spans="1:6" ht="25.5" x14ac:dyDescent="0.2">
      <c r="A48" s="190" t="s">
        <v>12</v>
      </c>
      <c r="B48" s="128" t="s">
        <v>21</v>
      </c>
      <c r="C48" s="132" t="s">
        <v>100</v>
      </c>
      <c r="D48" s="129" t="s">
        <v>16</v>
      </c>
      <c r="E48" s="130" t="s">
        <v>30</v>
      </c>
      <c r="F48" s="129" t="s">
        <v>16</v>
      </c>
    </row>
    <row r="49" spans="1:6" x14ac:dyDescent="0.2">
      <c r="A49" s="192" t="s">
        <v>89</v>
      </c>
      <c r="B49" s="133">
        <f>B13/B31-1</f>
        <v>-2.8208744710860323E-3</v>
      </c>
      <c r="C49" s="187">
        <f t="shared" ref="C49:F49" si="0">C13/C31-1</f>
        <v>-4.9847107597422724E-3</v>
      </c>
      <c r="D49" s="134">
        <f t="shared" si="0"/>
        <v>1.4878575378053149E-2</v>
      </c>
      <c r="E49" s="187">
        <f t="shared" si="0"/>
        <v>-3.6226219342712085E-3</v>
      </c>
      <c r="F49" s="134">
        <f t="shared" si="0"/>
        <v>3.2661717921526945E-2</v>
      </c>
    </row>
    <row r="50" spans="1:6" x14ac:dyDescent="0.2">
      <c r="A50" s="192" t="s">
        <v>90</v>
      </c>
      <c r="B50" s="133">
        <f t="shared" ref="B50:F50" si="1">B14/B32-1</f>
        <v>-4.7619047619047672E-2</v>
      </c>
      <c r="C50" s="187">
        <f t="shared" si="1"/>
        <v>-0.13177426414848259</v>
      </c>
      <c r="D50" s="134">
        <f t="shared" si="1"/>
        <v>-0.14067347138700459</v>
      </c>
      <c r="E50" s="187">
        <f t="shared" si="1"/>
        <v>-0.13142720496734173</v>
      </c>
      <c r="F50" s="134">
        <f t="shared" si="1"/>
        <v>-0.14068254357967103</v>
      </c>
    </row>
    <row r="51" spans="1:6" x14ac:dyDescent="0.2">
      <c r="A51" s="192" t="s">
        <v>91</v>
      </c>
      <c r="B51" s="133">
        <f t="shared" ref="B51:F51" si="2">B15/B33-1</f>
        <v>-0.24357476635514019</v>
      </c>
      <c r="C51" s="187">
        <f t="shared" si="2"/>
        <v>-0.11629714872223162</v>
      </c>
      <c r="D51" s="134">
        <f t="shared" si="2"/>
        <v>2.0332782141380736</v>
      </c>
      <c r="E51" s="187">
        <f t="shared" si="2"/>
        <v>-0.11489472661228162</v>
      </c>
      <c r="F51" s="134">
        <f t="shared" si="2"/>
        <v>1.888608870967742</v>
      </c>
    </row>
    <row r="52" spans="1:6" x14ac:dyDescent="0.2">
      <c r="A52" s="192" t="s">
        <v>92</v>
      </c>
      <c r="B52" s="133">
        <f t="shared" ref="B52:F52" si="3">B16/B34-1</f>
        <v>-4.8758049678012894E-2</v>
      </c>
      <c r="C52" s="187">
        <f t="shared" si="3"/>
        <v>-0.12401466854843979</v>
      </c>
      <c r="D52" s="134">
        <f t="shared" si="3"/>
        <v>1.7881666666666574E-2</v>
      </c>
      <c r="E52" s="187">
        <f t="shared" si="3"/>
        <v>-0.12536352559812647</v>
      </c>
      <c r="F52" s="134">
        <f t="shared" si="3"/>
        <v>1.7450863609291156E-2</v>
      </c>
    </row>
    <row r="53" spans="1:6" x14ac:dyDescent="0.2">
      <c r="A53" s="192" t="s">
        <v>93</v>
      </c>
      <c r="B53" s="133">
        <f t="shared" ref="B53:F53" si="4">B17/B35-1</f>
        <v>-0.1581059390048154</v>
      </c>
      <c r="C53" s="187">
        <f t="shared" si="4"/>
        <v>-7.2809280113622532E-2</v>
      </c>
      <c r="D53" s="134">
        <f t="shared" si="4"/>
        <v>2.0097150343154402E-2</v>
      </c>
      <c r="E53" s="187">
        <f t="shared" si="4"/>
        <v>-7.2447089671990206E-2</v>
      </c>
      <c r="F53" s="134">
        <f t="shared" si="4"/>
        <v>2.1039603960395947E-2</v>
      </c>
    </row>
    <row r="54" spans="1:6" x14ac:dyDescent="0.2">
      <c r="A54" s="192" t="s">
        <v>94</v>
      </c>
      <c r="B54" s="133">
        <f t="shared" ref="B54:F54" si="5">B18/B36-1</f>
        <v>3.4904013961605251E-3</v>
      </c>
      <c r="C54" s="187">
        <f t="shared" si="5"/>
        <v>6.9309215786367284E-2</v>
      </c>
      <c r="D54" s="134">
        <f t="shared" si="5"/>
        <v>-6.2331645909151856E-2</v>
      </c>
      <c r="E54" s="187">
        <f t="shared" si="5"/>
        <v>6.8835167247799589E-2</v>
      </c>
      <c r="F54" s="134">
        <f t="shared" si="5"/>
        <v>-6.23382685731102E-2</v>
      </c>
    </row>
    <row r="55" spans="1:6" x14ac:dyDescent="0.2">
      <c r="A55" s="192" t="s">
        <v>95</v>
      </c>
      <c r="B55" s="133">
        <f t="shared" ref="B55:F55" si="6">B19/B37-1</f>
        <v>-5.2924791086350953E-2</v>
      </c>
      <c r="C55" s="187">
        <f t="shared" si="6"/>
        <v>5.0259086065942871E-2</v>
      </c>
      <c r="D55" s="134">
        <f t="shared" si="6"/>
        <v>3.8252222222222132E-2</v>
      </c>
      <c r="E55" s="187">
        <f t="shared" si="6"/>
        <v>5.3056960560296851E-2</v>
      </c>
      <c r="F55" s="134">
        <f t="shared" si="6"/>
        <v>3.8214285714285756E-2</v>
      </c>
    </row>
    <row r="56" spans="1:6" x14ac:dyDescent="0.2">
      <c r="A56" s="192" t="s">
        <v>96</v>
      </c>
      <c r="B56" s="133">
        <f t="shared" ref="B56:F56" si="7">B20/B38-1</f>
        <v>-0.14306569343065689</v>
      </c>
      <c r="C56" s="187">
        <f t="shared" si="7"/>
        <v>-0.143723532262931</v>
      </c>
      <c r="D56" s="134">
        <f t="shared" si="7"/>
        <v>3.3985732375540811E-2</v>
      </c>
      <c r="E56" s="187">
        <f t="shared" si="7"/>
        <v>-0.14425028669611684</v>
      </c>
      <c r="F56" s="134">
        <f t="shared" si="7"/>
        <v>3.3973412112259904E-2</v>
      </c>
    </row>
    <row r="57" spans="1:6" x14ac:dyDescent="0.2">
      <c r="A57" s="192" t="s">
        <v>97</v>
      </c>
      <c r="B57" s="133">
        <f t="shared" ref="B57:F57" si="8">B21/B39-1</f>
        <v>-0.10655737704918034</v>
      </c>
      <c r="C57" s="187">
        <f t="shared" si="8"/>
        <v>-0.17549364972985504</v>
      </c>
      <c r="D57" s="134">
        <f t="shared" si="8"/>
        <v>-6.9017712145934107E-2</v>
      </c>
      <c r="E57" s="187">
        <f t="shared" si="8"/>
        <v>-0.17724747559031695</v>
      </c>
      <c r="F57" s="134">
        <f t="shared" si="8"/>
        <v>-7.9692313654066038E-2</v>
      </c>
    </row>
    <row r="58" spans="1:6" x14ac:dyDescent="0.2">
      <c r="A58" s="192" t="s">
        <v>102</v>
      </c>
      <c r="B58" s="133">
        <f t="shared" ref="B58:F58" si="9">B22/B40-1</f>
        <v>-0.15506329113924056</v>
      </c>
      <c r="C58" s="187">
        <f t="shared" si="9"/>
        <v>-0.44162448578268498</v>
      </c>
      <c r="D58" s="134">
        <f t="shared" si="9"/>
        <v>-0.33333333333333337</v>
      </c>
      <c r="E58" s="187">
        <f t="shared" si="9"/>
        <v>-0.4419071416278888</v>
      </c>
      <c r="F58" s="134">
        <f t="shared" si="9"/>
        <v>-0.33333333333333337</v>
      </c>
    </row>
    <row r="59" spans="1:6" x14ac:dyDescent="0.2">
      <c r="A59" s="192" t="s">
        <v>98</v>
      </c>
      <c r="B59" s="133">
        <f t="shared" ref="B59:F59" si="10">B23/B41-1</f>
        <v>-9.6514745308310945E-2</v>
      </c>
      <c r="C59" s="187">
        <f t="shared" si="10"/>
        <v>-0.30231835276364438</v>
      </c>
      <c r="D59" s="134">
        <f t="shared" si="10"/>
        <v>0.14013547659800674</v>
      </c>
      <c r="E59" s="187">
        <f t="shared" si="10"/>
        <v>-0.30225709390628397</v>
      </c>
      <c r="F59" s="134">
        <f t="shared" si="10"/>
        <v>0.14014251781472686</v>
      </c>
    </row>
    <row r="60" spans="1:6" x14ac:dyDescent="0.2">
      <c r="A60" s="192" t="s">
        <v>99</v>
      </c>
      <c r="B60" s="133">
        <f t="shared" ref="B60:F62" si="11">B24/B42-1</f>
        <v>5.9880239520957446E-3</v>
      </c>
      <c r="C60" s="187">
        <f t="shared" si="11"/>
        <v>0.24448052925660879</v>
      </c>
      <c r="D60" s="134">
        <f t="shared" si="11"/>
        <v>-0.1253947749334644</v>
      </c>
      <c r="E60" s="187">
        <f t="shared" si="11"/>
        <v>0.2717260063465381</v>
      </c>
      <c r="F60" s="134">
        <f t="shared" si="11"/>
        <v>-9.0909090909090939E-2</v>
      </c>
    </row>
    <row r="61" spans="1:6" ht="6" customHeight="1" x14ac:dyDescent="0.2">
      <c r="A61" s="192"/>
      <c r="B61" s="133"/>
      <c r="C61" s="187"/>
      <c r="D61" s="134"/>
      <c r="E61" s="187"/>
      <c r="F61" s="134"/>
    </row>
    <row r="62" spans="1:6" x14ac:dyDescent="0.2">
      <c r="A62" s="193" t="s">
        <v>48</v>
      </c>
      <c r="B62" s="135">
        <f>B26/B44-1</f>
        <v>-0.10019140650782121</v>
      </c>
      <c r="C62" s="188">
        <f t="shared" si="11"/>
        <v>-8.231142631942312E-2</v>
      </c>
      <c r="D62" s="29">
        <f t="shared" si="11"/>
        <v>5.0931677018633437E-2</v>
      </c>
      <c r="E62" s="188">
        <f t="shared" si="11"/>
        <v>-8.1968146560363664E-2</v>
      </c>
      <c r="F62" s="29">
        <f t="shared" si="11"/>
        <v>5.3756736293591123E-2</v>
      </c>
    </row>
    <row r="63" spans="1:6" ht="6" customHeight="1" x14ac:dyDescent="0.2"/>
    <row r="64" spans="1:6" x14ac:dyDescent="0.2">
      <c r="A64" s="199" t="s">
        <v>103</v>
      </c>
    </row>
  </sheetData>
  <mergeCells count="16">
    <mergeCell ref="A7:F7"/>
    <mergeCell ref="A8:F8"/>
    <mergeCell ref="A10:F10"/>
    <mergeCell ref="A28:F28"/>
    <mergeCell ref="A1:F1"/>
    <mergeCell ref="A2:F2"/>
    <mergeCell ref="A4:F4"/>
    <mergeCell ref="A5:F5"/>
    <mergeCell ref="A6:F6"/>
    <mergeCell ref="A46:F46"/>
    <mergeCell ref="C47:D47"/>
    <mergeCell ref="E47:F47"/>
    <mergeCell ref="C11:D11"/>
    <mergeCell ref="E11:F11"/>
    <mergeCell ref="C29:D29"/>
    <mergeCell ref="E29:F29"/>
  </mergeCells>
  <pageMargins left="0.7" right="0.7" top="0.75" bottom="0.75" header="0.3" footer="0.3"/>
  <pageSetup scale="7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tabSelected="1" topLeftCell="A19" workbookViewId="0">
      <selection activeCell="A56" sqref="A56"/>
    </sheetView>
  </sheetViews>
  <sheetFormatPr defaultRowHeight="12.75" x14ac:dyDescent="0.2"/>
  <cols>
    <col min="1" max="1" width="22.28515625" customWidth="1"/>
    <col min="2" max="2" width="9.85546875" customWidth="1"/>
    <col min="3" max="3" width="13" customWidth="1"/>
    <col min="4" max="4" width="11.7109375" customWidth="1"/>
    <col min="5" max="5" width="21" customWidth="1"/>
  </cols>
  <sheetData>
    <row r="1" spans="1:6" s="110" customFormat="1" ht="15.75" x14ac:dyDescent="0.25">
      <c r="A1" s="222" t="s">
        <v>105</v>
      </c>
      <c r="B1" s="222"/>
      <c r="C1" s="222"/>
      <c r="D1" s="222"/>
      <c r="E1" s="222"/>
      <c r="F1" s="196"/>
    </row>
    <row r="2" spans="1:6" s="110" customFormat="1" ht="15.75" x14ac:dyDescent="0.25">
      <c r="A2" s="222" t="s">
        <v>106</v>
      </c>
      <c r="B2" s="222"/>
      <c r="C2" s="222"/>
      <c r="D2" s="222"/>
      <c r="E2" s="222"/>
      <c r="F2" s="196"/>
    </row>
    <row r="3" spans="1:6" s="110" customFormat="1" x14ac:dyDescent="0.2">
      <c r="A3" s="194"/>
      <c r="B3" s="194"/>
      <c r="C3" s="194"/>
      <c r="D3" s="194"/>
      <c r="E3" s="194"/>
      <c r="F3" s="112"/>
    </row>
    <row r="4" spans="1:6" s="110" customFormat="1" ht="15.75" x14ac:dyDescent="0.25">
      <c r="A4" s="222" t="s">
        <v>129</v>
      </c>
      <c r="B4" s="222"/>
      <c r="C4" s="222"/>
      <c r="D4" s="222"/>
      <c r="E4" s="222"/>
      <c r="F4" s="196"/>
    </row>
    <row r="5" spans="1:6" s="110" customFormat="1" ht="15.75" x14ac:dyDescent="0.25">
      <c r="A5" s="222" t="s">
        <v>130</v>
      </c>
      <c r="B5" s="222"/>
      <c r="C5" s="222"/>
      <c r="D5" s="222"/>
      <c r="E5" s="222"/>
      <c r="F5" s="196"/>
    </row>
    <row r="6" spans="1:6" s="110" customFormat="1" ht="15.75" x14ac:dyDescent="0.25">
      <c r="A6" s="222" t="s">
        <v>131</v>
      </c>
      <c r="B6" s="222"/>
      <c r="C6" s="222"/>
      <c r="D6" s="222"/>
      <c r="E6" s="222"/>
      <c r="F6" s="196"/>
    </row>
    <row r="7" spans="1:6" s="110" customFormat="1" ht="15" x14ac:dyDescent="0.25">
      <c r="A7" s="231" t="s">
        <v>119</v>
      </c>
      <c r="B7" s="231"/>
      <c r="C7" s="231"/>
      <c r="D7" s="231"/>
      <c r="E7" s="231"/>
      <c r="F7" s="200"/>
    </row>
    <row r="8" spans="1:6" s="110" customFormat="1" x14ac:dyDescent="0.2"/>
    <row r="9" spans="1:6" ht="16.149999999999999" customHeight="1" x14ac:dyDescent="0.2">
      <c r="A9" s="237" t="s">
        <v>5</v>
      </c>
      <c r="B9" s="238"/>
      <c r="C9" s="238"/>
      <c r="D9" s="238"/>
      <c r="E9" s="239"/>
    </row>
    <row r="10" spans="1:6" ht="25.15" customHeight="1" x14ac:dyDescent="0.2">
      <c r="A10" s="116" t="s">
        <v>61</v>
      </c>
      <c r="B10" s="117" t="s">
        <v>7</v>
      </c>
      <c r="C10" s="118" t="s">
        <v>56</v>
      </c>
      <c r="D10" s="118" t="s">
        <v>15</v>
      </c>
      <c r="E10" s="119" t="s">
        <v>12</v>
      </c>
    </row>
    <row r="11" spans="1:6" ht="15" customHeight="1" x14ac:dyDescent="0.2">
      <c r="A11" s="120"/>
      <c r="B11" s="110"/>
      <c r="C11" s="110"/>
      <c r="D11" s="110"/>
      <c r="E11" s="121"/>
    </row>
    <row r="12" spans="1:6" ht="13.15" customHeight="1" x14ac:dyDescent="0.2">
      <c r="A12" s="201" t="s">
        <v>75</v>
      </c>
      <c r="B12" s="110" t="s">
        <v>0</v>
      </c>
      <c r="C12" s="202">
        <v>56000000</v>
      </c>
      <c r="D12" s="202">
        <v>1137555.48</v>
      </c>
      <c r="E12" s="203" t="s">
        <v>63</v>
      </c>
    </row>
    <row r="13" spans="1:6" ht="13.15" customHeight="1" x14ac:dyDescent="0.2">
      <c r="A13" s="201" t="s">
        <v>75</v>
      </c>
      <c r="B13" s="110" t="s">
        <v>0</v>
      </c>
      <c r="C13" s="202">
        <v>30000000</v>
      </c>
      <c r="D13" s="202">
        <v>574175</v>
      </c>
      <c r="E13" s="203" t="s">
        <v>63</v>
      </c>
    </row>
    <row r="14" spans="1:6" ht="13.15" customHeight="1" x14ac:dyDescent="0.2">
      <c r="A14" s="201" t="s">
        <v>64</v>
      </c>
      <c r="B14" s="110" t="s">
        <v>0</v>
      </c>
      <c r="C14" s="202">
        <v>25500000</v>
      </c>
      <c r="D14" s="202">
        <v>554595</v>
      </c>
      <c r="E14" s="203" t="s">
        <v>63</v>
      </c>
    </row>
    <row r="15" spans="1:6" ht="13.15" customHeight="1" x14ac:dyDescent="0.2">
      <c r="A15" s="201" t="s">
        <v>70</v>
      </c>
      <c r="B15" s="110" t="s">
        <v>0</v>
      </c>
      <c r="C15" s="202">
        <v>25500000</v>
      </c>
      <c r="D15" s="202">
        <v>554595</v>
      </c>
      <c r="E15" s="203" t="s">
        <v>63</v>
      </c>
    </row>
    <row r="16" spans="1:6" ht="13.15" customHeight="1" x14ac:dyDescent="0.2">
      <c r="A16" s="201" t="s">
        <v>65</v>
      </c>
      <c r="B16" s="110" t="s">
        <v>0</v>
      </c>
      <c r="C16" s="202">
        <v>21000000</v>
      </c>
      <c r="D16" s="202">
        <v>456720</v>
      </c>
      <c r="E16" s="203" t="s">
        <v>63</v>
      </c>
    </row>
    <row r="17" spans="1:5" ht="13.15" customHeight="1" x14ac:dyDescent="0.2">
      <c r="A17" s="201" t="s">
        <v>75</v>
      </c>
      <c r="B17" s="110" t="s">
        <v>0</v>
      </c>
      <c r="C17" s="202">
        <v>20800000</v>
      </c>
      <c r="D17" s="202">
        <v>413135.64</v>
      </c>
      <c r="E17" s="203" t="s">
        <v>63</v>
      </c>
    </row>
    <row r="18" spans="1:5" ht="13.15" customHeight="1" x14ac:dyDescent="0.2">
      <c r="A18" s="201" t="s">
        <v>66</v>
      </c>
      <c r="B18" s="110" t="s">
        <v>2</v>
      </c>
      <c r="C18" s="202">
        <v>20393635</v>
      </c>
      <c r="D18" s="202">
        <v>443530.8</v>
      </c>
      <c r="E18" s="203" t="s">
        <v>71</v>
      </c>
    </row>
    <row r="19" spans="1:5" ht="13.15" customHeight="1" x14ac:dyDescent="0.2">
      <c r="A19" s="201" t="s">
        <v>67</v>
      </c>
      <c r="B19" s="110" t="s">
        <v>0</v>
      </c>
      <c r="C19" s="202">
        <v>20000000</v>
      </c>
      <c r="D19" s="202">
        <v>434970</v>
      </c>
      <c r="E19" s="203" t="s">
        <v>71</v>
      </c>
    </row>
    <row r="20" spans="1:5" ht="13.15" customHeight="1" x14ac:dyDescent="0.2">
      <c r="A20" s="201" t="s">
        <v>75</v>
      </c>
      <c r="B20" s="110" t="s">
        <v>0</v>
      </c>
      <c r="C20" s="202">
        <v>18000000</v>
      </c>
      <c r="D20" s="202">
        <v>352322.5</v>
      </c>
      <c r="E20" s="203" t="s">
        <v>63</v>
      </c>
    </row>
    <row r="21" spans="1:5" ht="13.15" customHeight="1" x14ac:dyDescent="0.2">
      <c r="A21" s="201" t="s">
        <v>75</v>
      </c>
      <c r="B21" s="110" t="s">
        <v>0</v>
      </c>
      <c r="C21" s="202">
        <v>17750000</v>
      </c>
      <c r="D21" s="202">
        <v>347041.36</v>
      </c>
      <c r="E21" s="203" t="s">
        <v>63</v>
      </c>
    </row>
    <row r="22" spans="1:5" ht="13.15" customHeight="1" x14ac:dyDescent="0.2">
      <c r="A22" s="201" t="s">
        <v>139</v>
      </c>
      <c r="B22" s="110" t="s">
        <v>0</v>
      </c>
      <c r="C22" s="202">
        <v>17700000</v>
      </c>
      <c r="D22" s="202">
        <v>384945</v>
      </c>
      <c r="E22" s="203" t="s">
        <v>63</v>
      </c>
    </row>
    <row r="23" spans="1:5" ht="13.15" customHeight="1" x14ac:dyDescent="0.2">
      <c r="A23" s="201" t="s">
        <v>76</v>
      </c>
      <c r="B23" s="110" t="s">
        <v>0</v>
      </c>
      <c r="C23" s="202">
        <v>17100000</v>
      </c>
      <c r="D23" s="202">
        <v>350774.88</v>
      </c>
      <c r="E23" s="203" t="s">
        <v>63</v>
      </c>
    </row>
    <row r="24" spans="1:5" ht="13.15" customHeight="1" x14ac:dyDescent="0.2">
      <c r="A24" s="201" t="s">
        <v>75</v>
      </c>
      <c r="B24" s="110" t="s">
        <v>0</v>
      </c>
      <c r="C24" s="202">
        <v>16965000</v>
      </c>
      <c r="D24" s="202">
        <v>329811.25</v>
      </c>
      <c r="E24" s="203" t="s">
        <v>63</v>
      </c>
    </row>
    <row r="25" spans="1:5" ht="13.15" customHeight="1" x14ac:dyDescent="0.2">
      <c r="A25" s="201" t="s">
        <v>68</v>
      </c>
      <c r="B25" s="110" t="s">
        <v>0</v>
      </c>
      <c r="C25" s="202">
        <v>16800000</v>
      </c>
      <c r="D25" s="202">
        <v>365370</v>
      </c>
      <c r="E25" s="203" t="s">
        <v>63</v>
      </c>
    </row>
    <row r="26" spans="1:5" ht="13.15" customHeight="1" x14ac:dyDescent="0.2">
      <c r="A26" s="201" t="s">
        <v>75</v>
      </c>
      <c r="B26" s="110" t="s">
        <v>0</v>
      </c>
      <c r="C26" s="202">
        <v>16474761</v>
      </c>
      <c r="D26" s="202">
        <v>319149.40000000002</v>
      </c>
      <c r="E26" s="203" t="s">
        <v>63</v>
      </c>
    </row>
    <row r="27" spans="1:5" ht="13.15" customHeight="1" x14ac:dyDescent="0.2">
      <c r="A27" s="201" t="s">
        <v>75</v>
      </c>
      <c r="B27" s="110" t="s">
        <v>0</v>
      </c>
      <c r="C27" s="202">
        <v>15477563</v>
      </c>
      <c r="D27" s="202">
        <v>293452.89</v>
      </c>
      <c r="E27" s="203" t="s">
        <v>63</v>
      </c>
    </row>
    <row r="28" spans="1:5" ht="13.15" customHeight="1" x14ac:dyDescent="0.2">
      <c r="A28" s="201" t="s">
        <v>75</v>
      </c>
      <c r="B28" s="110" t="s">
        <v>0</v>
      </c>
      <c r="C28" s="202">
        <v>15250000</v>
      </c>
      <c r="D28" s="202">
        <v>292510</v>
      </c>
      <c r="E28" s="203" t="s">
        <v>63</v>
      </c>
    </row>
    <row r="29" spans="1:5" ht="13.15" customHeight="1" x14ac:dyDescent="0.2">
      <c r="A29" s="201" t="s">
        <v>75</v>
      </c>
      <c r="B29" s="110" t="s">
        <v>0</v>
      </c>
      <c r="C29" s="202">
        <v>15125000</v>
      </c>
      <c r="D29" s="202">
        <v>289791.25</v>
      </c>
      <c r="E29" s="203" t="s">
        <v>63</v>
      </c>
    </row>
    <row r="30" spans="1:5" ht="13.15" customHeight="1" x14ac:dyDescent="0.2">
      <c r="A30" s="201" t="s">
        <v>75</v>
      </c>
      <c r="B30" s="110" t="s">
        <v>0</v>
      </c>
      <c r="C30" s="202">
        <v>15120000</v>
      </c>
      <c r="D30" s="202">
        <v>293996.84000000003</v>
      </c>
      <c r="E30" s="203" t="s">
        <v>63</v>
      </c>
    </row>
    <row r="31" spans="1:5" ht="13.15" customHeight="1" x14ac:dyDescent="0.2">
      <c r="A31" s="204" t="s">
        <v>69</v>
      </c>
      <c r="B31" s="205" t="s">
        <v>0</v>
      </c>
      <c r="C31" s="206">
        <v>15000000</v>
      </c>
      <c r="D31" s="206">
        <v>326220</v>
      </c>
      <c r="E31" s="207" t="s">
        <v>63</v>
      </c>
    </row>
    <row r="32" spans="1:5" ht="16.149999999999999" customHeight="1" x14ac:dyDescent="0.2">
      <c r="A32" s="237" t="s">
        <v>4</v>
      </c>
      <c r="B32" s="238"/>
      <c r="C32" s="238"/>
      <c r="D32" s="238"/>
      <c r="E32" s="239"/>
    </row>
    <row r="33" spans="1:5" x14ac:dyDescent="0.2">
      <c r="A33" s="123"/>
      <c r="B33" s="110"/>
      <c r="C33" s="110"/>
      <c r="D33" s="110"/>
      <c r="E33" s="122"/>
    </row>
    <row r="34" spans="1:5" ht="13.15" customHeight="1" x14ac:dyDescent="0.2">
      <c r="A34" s="208" t="s">
        <v>72</v>
      </c>
      <c r="B34" s="209" t="s">
        <v>0</v>
      </c>
      <c r="C34" s="210">
        <v>780000000</v>
      </c>
      <c r="D34" s="210">
        <v>21840000</v>
      </c>
      <c r="E34" s="211" t="s">
        <v>60</v>
      </c>
    </row>
    <row r="35" spans="1:5" ht="13.15" customHeight="1" x14ac:dyDescent="0.2">
      <c r="A35" s="208" t="s">
        <v>73</v>
      </c>
      <c r="B35" s="209" t="s">
        <v>0</v>
      </c>
      <c r="C35" s="210">
        <v>583373031</v>
      </c>
      <c r="D35" s="210">
        <v>16334444</v>
      </c>
      <c r="E35" s="211" t="s">
        <v>60</v>
      </c>
    </row>
    <row r="36" spans="1:5" ht="13.15" customHeight="1" x14ac:dyDescent="0.2">
      <c r="A36" s="208" t="s">
        <v>138</v>
      </c>
      <c r="B36" s="209" t="s">
        <v>0</v>
      </c>
      <c r="C36" s="210">
        <v>575000000</v>
      </c>
      <c r="D36" s="210">
        <v>16100000</v>
      </c>
      <c r="E36" s="211" t="s">
        <v>60</v>
      </c>
    </row>
    <row r="37" spans="1:5" ht="13.15" customHeight="1" x14ac:dyDescent="0.2">
      <c r="A37" s="208" t="s">
        <v>134</v>
      </c>
      <c r="B37" s="209" t="s">
        <v>0</v>
      </c>
      <c r="C37" s="210">
        <v>495528438.50999999</v>
      </c>
      <c r="D37" s="210">
        <v>13874795.199999999</v>
      </c>
      <c r="E37" s="211" t="s">
        <v>77</v>
      </c>
    </row>
    <row r="38" spans="1:5" ht="13.15" customHeight="1" x14ac:dyDescent="0.2">
      <c r="A38" s="208" t="s">
        <v>80</v>
      </c>
      <c r="B38" s="209" t="s">
        <v>0</v>
      </c>
      <c r="C38" s="210">
        <v>472089721.89999998</v>
      </c>
      <c r="D38" s="210">
        <v>13218511.609999999</v>
      </c>
      <c r="E38" s="211" t="s">
        <v>60</v>
      </c>
    </row>
    <row r="39" spans="1:5" ht="13.15" customHeight="1" x14ac:dyDescent="0.2">
      <c r="A39" s="208" t="s">
        <v>73</v>
      </c>
      <c r="B39" s="209" t="s">
        <v>0</v>
      </c>
      <c r="C39" s="210">
        <v>467900000</v>
      </c>
      <c r="D39" s="210">
        <v>13101200</v>
      </c>
      <c r="E39" s="211" t="s">
        <v>60</v>
      </c>
    </row>
    <row r="40" spans="1:5" ht="13.15" customHeight="1" x14ac:dyDescent="0.2">
      <c r="A40" s="208" t="s">
        <v>81</v>
      </c>
      <c r="B40" s="209" t="s">
        <v>0</v>
      </c>
      <c r="C40" s="210">
        <v>450000000</v>
      </c>
      <c r="D40" s="210">
        <v>12600000</v>
      </c>
      <c r="E40" s="211" t="s">
        <v>78</v>
      </c>
    </row>
    <row r="41" spans="1:5" ht="13.15" customHeight="1" x14ac:dyDescent="0.2">
      <c r="A41" s="208" t="s">
        <v>82</v>
      </c>
      <c r="B41" s="209" t="s">
        <v>0</v>
      </c>
      <c r="C41" s="210">
        <v>410119058.75999999</v>
      </c>
      <c r="D41" s="210">
        <v>11483334.810000001</v>
      </c>
      <c r="E41" s="211" t="s">
        <v>79</v>
      </c>
    </row>
    <row r="42" spans="1:5" ht="13.15" customHeight="1" x14ac:dyDescent="0.2">
      <c r="A42" s="208" t="s">
        <v>58</v>
      </c>
      <c r="B42" s="209" t="s">
        <v>0</v>
      </c>
      <c r="C42" s="210">
        <v>347000000</v>
      </c>
      <c r="D42" s="210">
        <v>9716000</v>
      </c>
      <c r="E42" s="211" t="s">
        <v>60</v>
      </c>
    </row>
    <row r="43" spans="1:5" ht="13.15" customHeight="1" x14ac:dyDescent="0.2">
      <c r="A43" s="208" t="s">
        <v>83</v>
      </c>
      <c r="B43" s="209" t="s">
        <v>0</v>
      </c>
      <c r="C43" s="210">
        <v>325000000</v>
      </c>
      <c r="D43" s="210">
        <v>9100000</v>
      </c>
      <c r="E43" s="211" t="s">
        <v>60</v>
      </c>
    </row>
    <row r="44" spans="1:5" ht="13.15" customHeight="1" x14ac:dyDescent="0.2">
      <c r="A44" s="208" t="s">
        <v>137</v>
      </c>
      <c r="B44" s="209" t="s">
        <v>0</v>
      </c>
      <c r="C44" s="210">
        <v>300000000</v>
      </c>
      <c r="D44" s="210">
        <v>8400000</v>
      </c>
      <c r="E44" s="211" t="s">
        <v>60</v>
      </c>
    </row>
    <row r="45" spans="1:5" ht="13.15" customHeight="1" x14ac:dyDescent="0.2">
      <c r="A45" s="208" t="s">
        <v>136</v>
      </c>
      <c r="B45" s="209" t="s">
        <v>0</v>
      </c>
      <c r="C45" s="210">
        <v>248571428.56999999</v>
      </c>
      <c r="D45" s="210">
        <v>6959999.2000000002</v>
      </c>
      <c r="E45" s="211" t="s">
        <v>77</v>
      </c>
    </row>
    <row r="46" spans="1:5" ht="13.15" customHeight="1" x14ac:dyDescent="0.2">
      <c r="A46" s="208" t="s">
        <v>84</v>
      </c>
      <c r="B46" s="209" t="s">
        <v>2</v>
      </c>
      <c r="C46" s="210">
        <v>245368420.77000001</v>
      </c>
      <c r="D46" s="210">
        <v>6870315.2000000002</v>
      </c>
      <c r="E46" s="211" t="s">
        <v>60</v>
      </c>
    </row>
    <row r="47" spans="1:5" ht="13.15" customHeight="1" x14ac:dyDescent="0.2">
      <c r="A47" s="208" t="s">
        <v>59</v>
      </c>
      <c r="B47" s="209" t="s">
        <v>0</v>
      </c>
      <c r="C47" s="210">
        <v>235000000</v>
      </c>
      <c r="D47" s="210">
        <v>6580000</v>
      </c>
      <c r="E47" s="211" t="s">
        <v>60</v>
      </c>
    </row>
    <row r="48" spans="1:5" ht="13.15" customHeight="1" x14ac:dyDescent="0.2">
      <c r="A48" s="208" t="s">
        <v>135</v>
      </c>
      <c r="B48" s="209" t="s">
        <v>0</v>
      </c>
      <c r="C48" s="210">
        <v>220000000</v>
      </c>
      <c r="D48" s="210">
        <v>6160000</v>
      </c>
      <c r="E48" s="211" t="s">
        <v>60</v>
      </c>
    </row>
    <row r="49" spans="1:5" ht="13.15" customHeight="1" x14ac:dyDescent="0.2">
      <c r="A49" s="208" t="s">
        <v>85</v>
      </c>
      <c r="B49" s="209" t="s">
        <v>0</v>
      </c>
      <c r="C49" s="210">
        <v>219240763</v>
      </c>
      <c r="D49" s="210">
        <v>6138742.4000000004</v>
      </c>
      <c r="E49" s="211" t="s">
        <v>77</v>
      </c>
    </row>
    <row r="50" spans="1:5" ht="13.15" customHeight="1" x14ac:dyDescent="0.2">
      <c r="A50" s="208" t="s">
        <v>86</v>
      </c>
      <c r="B50" s="209" t="s">
        <v>2</v>
      </c>
      <c r="C50" s="210">
        <v>210285629</v>
      </c>
      <c r="D50" s="210">
        <v>5887996.7999999998</v>
      </c>
      <c r="E50" s="211" t="s">
        <v>77</v>
      </c>
    </row>
    <row r="51" spans="1:5" ht="13.15" customHeight="1" x14ac:dyDescent="0.2">
      <c r="A51" s="208" t="s">
        <v>74</v>
      </c>
      <c r="B51" s="209" t="s">
        <v>0</v>
      </c>
      <c r="C51" s="210">
        <v>210013282.91999999</v>
      </c>
      <c r="D51" s="210">
        <v>5880372.4100000001</v>
      </c>
      <c r="E51" s="211" t="s">
        <v>60</v>
      </c>
    </row>
    <row r="52" spans="1:5" ht="13.15" customHeight="1" x14ac:dyDescent="0.2">
      <c r="A52" s="208" t="s">
        <v>134</v>
      </c>
      <c r="B52" s="209" t="s">
        <v>0</v>
      </c>
      <c r="C52" s="210">
        <v>198971561.49000001</v>
      </c>
      <c r="D52" s="210">
        <v>5571204.7999999998</v>
      </c>
      <c r="E52" s="211" t="s">
        <v>77</v>
      </c>
    </row>
    <row r="53" spans="1:5" ht="13.15" customHeight="1" x14ac:dyDescent="0.2">
      <c r="A53" s="212" t="s">
        <v>87</v>
      </c>
      <c r="B53" s="213" t="s">
        <v>0</v>
      </c>
      <c r="C53" s="214">
        <v>188743059.12</v>
      </c>
      <c r="D53" s="214">
        <v>5284806.8099999996</v>
      </c>
      <c r="E53" s="215" t="s">
        <v>77</v>
      </c>
    </row>
    <row r="55" spans="1:5" x14ac:dyDescent="0.2">
      <c r="A55" s="124" t="s">
        <v>140</v>
      </c>
    </row>
    <row r="56" spans="1:5" x14ac:dyDescent="0.2">
      <c r="A56" s="124" t="s">
        <v>62</v>
      </c>
    </row>
  </sheetData>
  <mergeCells count="8">
    <mergeCell ref="A9:E9"/>
    <mergeCell ref="A32:E32"/>
    <mergeCell ref="A1:E1"/>
    <mergeCell ref="A2:E2"/>
    <mergeCell ref="A4:E4"/>
    <mergeCell ref="A5:E5"/>
    <mergeCell ref="A6:E6"/>
    <mergeCell ref="A7:E7"/>
  </mergeCells>
  <pageMargins left="0.7" right="0.7" top="0.75" bottom="0.75" header="0.3" footer="0.3"/>
  <pageSetup scale="90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opLeftCell="A31" workbookViewId="0">
      <selection activeCell="C48" sqref="C48"/>
    </sheetView>
  </sheetViews>
  <sheetFormatPr defaultColWidth="9.140625" defaultRowHeight="14.25" x14ac:dyDescent="0.2"/>
  <cols>
    <col min="1" max="1" width="11.140625" style="60" customWidth="1"/>
    <col min="2" max="6" width="15.5703125" style="58" customWidth="1"/>
    <col min="7" max="7" width="13.28515625" style="58" bestFit="1" customWidth="1"/>
    <col min="8" max="16384" width="9.140625" style="58"/>
  </cols>
  <sheetData>
    <row r="1" spans="1:6" ht="15.75" x14ac:dyDescent="0.25">
      <c r="A1" s="222" t="s">
        <v>105</v>
      </c>
      <c r="B1" s="222"/>
      <c r="C1" s="222"/>
      <c r="D1" s="222"/>
      <c r="E1" s="222"/>
      <c r="F1" s="222"/>
    </row>
    <row r="2" spans="1:6" x14ac:dyDescent="0.2">
      <c r="A2" s="194"/>
      <c r="B2" s="194"/>
      <c r="C2" s="194"/>
      <c r="D2" s="194"/>
      <c r="E2" s="194"/>
    </row>
    <row r="3" spans="1:6" ht="15.75" x14ac:dyDescent="0.25">
      <c r="A3" s="222" t="s">
        <v>132</v>
      </c>
      <c r="B3" s="222"/>
      <c r="C3" s="222"/>
      <c r="D3" s="222"/>
      <c r="E3" s="222"/>
      <c r="F3" s="222"/>
    </row>
    <row r="4" spans="1:6" ht="15.75" x14ac:dyDescent="0.25">
      <c r="A4" s="222" t="s">
        <v>111</v>
      </c>
      <c r="B4" s="222"/>
      <c r="C4" s="222"/>
      <c r="D4" s="222"/>
      <c r="E4" s="222"/>
      <c r="F4" s="222"/>
    </row>
    <row r="5" spans="1:6" ht="15.75" x14ac:dyDescent="0.25">
      <c r="A5" s="222" t="s">
        <v>119</v>
      </c>
      <c r="B5" s="222"/>
      <c r="C5" s="222"/>
      <c r="D5" s="222"/>
      <c r="E5" s="222"/>
      <c r="F5" s="222"/>
    </row>
    <row r="6" spans="1:6" ht="15" x14ac:dyDescent="0.25">
      <c r="A6" s="249" t="s">
        <v>133</v>
      </c>
      <c r="B6" s="249"/>
      <c r="C6" s="249"/>
      <c r="D6" s="249"/>
      <c r="E6" s="249"/>
      <c r="F6" s="249"/>
    </row>
    <row r="8" spans="1:6" x14ac:dyDescent="0.2">
      <c r="A8" s="240" t="s">
        <v>5</v>
      </c>
      <c r="B8" s="241"/>
      <c r="C8" s="241"/>
      <c r="D8" s="241"/>
      <c r="E8" s="241"/>
      <c r="F8" s="242"/>
    </row>
    <row r="9" spans="1:6" x14ac:dyDescent="0.2">
      <c r="A9" s="64"/>
      <c r="B9" s="65"/>
      <c r="C9" s="247" t="s">
        <v>39</v>
      </c>
      <c r="D9" s="248"/>
      <c r="E9" s="247" t="s">
        <v>15</v>
      </c>
      <c r="F9" s="248"/>
    </row>
    <row r="10" spans="1:6" x14ac:dyDescent="0.2">
      <c r="A10" s="243" t="s">
        <v>13</v>
      </c>
      <c r="B10" s="245" t="s">
        <v>21</v>
      </c>
      <c r="C10" s="66" t="s">
        <v>35</v>
      </c>
      <c r="D10" s="67"/>
      <c r="E10" s="66" t="s">
        <v>35</v>
      </c>
      <c r="F10" s="67"/>
    </row>
    <row r="11" spans="1:6" x14ac:dyDescent="0.2">
      <c r="A11" s="244"/>
      <c r="B11" s="246"/>
      <c r="C11" s="68" t="s">
        <v>36</v>
      </c>
      <c r="D11" s="69" t="s">
        <v>16</v>
      </c>
      <c r="E11" s="68" t="s">
        <v>36</v>
      </c>
      <c r="F11" s="69" t="s">
        <v>16</v>
      </c>
    </row>
    <row r="12" spans="1:6" x14ac:dyDescent="0.2">
      <c r="A12" s="78">
        <v>2005</v>
      </c>
      <c r="B12" s="70">
        <v>168495</v>
      </c>
      <c r="C12" s="63">
        <v>41145317640</v>
      </c>
      <c r="D12" s="71">
        <v>200000</v>
      </c>
      <c r="E12" s="63">
        <v>831699720</v>
      </c>
      <c r="F12" s="71">
        <v>4025</v>
      </c>
    </row>
    <row r="13" spans="1:6" x14ac:dyDescent="0.2">
      <c r="A13" s="78">
        <v>2006</v>
      </c>
      <c r="B13" s="70">
        <v>157871</v>
      </c>
      <c r="C13" s="45">
        <v>42730930799</v>
      </c>
      <c r="D13" s="72">
        <v>200700</v>
      </c>
      <c r="E13" s="45">
        <v>870504402</v>
      </c>
      <c r="F13" s="72">
        <v>4070</v>
      </c>
    </row>
    <row r="14" spans="1:6" x14ac:dyDescent="0.2">
      <c r="A14" s="78">
        <v>2007</v>
      </c>
      <c r="B14" s="70">
        <v>127230</v>
      </c>
      <c r="C14" s="45">
        <v>36987482258</v>
      </c>
      <c r="D14" s="72">
        <v>212000</v>
      </c>
      <c r="E14" s="45">
        <v>733538076</v>
      </c>
      <c r="F14" s="72">
        <v>4070</v>
      </c>
    </row>
    <row r="15" spans="1:6" x14ac:dyDescent="0.2">
      <c r="A15" s="78">
        <v>2008</v>
      </c>
      <c r="B15" s="70">
        <v>69925</v>
      </c>
      <c r="C15" s="45">
        <v>21843717010</v>
      </c>
      <c r="D15" s="72">
        <v>250000</v>
      </c>
      <c r="E15" s="45">
        <v>418557309</v>
      </c>
      <c r="F15" s="72">
        <v>4480</v>
      </c>
    </row>
    <row r="16" spans="1:6" x14ac:dyDescent="0.2">
      <c r="A16" s="78">
        <v>2009</v>
      </c>
      <c r="B16" s="70">
        <v>51809</v>
      </c>
      <c r="C16" s="45">
        <v>12787104886</v>
      </c>
      <c r="D16" s="72">
        <v>190000</v>
      </c>
      <c r="E16" s="45">
        <v>250212812</v>
      </c>
      <c r="F16" s="72">
        <v>3510</v>
      </c>
    </row>
    <row r="17" spans="1:6" x14ac:dyDescent="0.2">
      <c r="A17" s="78">
        <v>2010</v>
      </c>
      <c r="B17" s="70">
        <v>51432</v>
      </c>
      <c r="C17" s="45">
        <v>12587447379</v>
      </c>
      <c r="D17" s="72">
        <v>170605</v>
      </c>
      <c r="E17" s="45">
        <v>249336346</v>
      </c>
      <c r="F17" s="72">
        <v>3120</v>
      </c>
    </row>
    <row r="18" spans="1:6" x14ac:dyDescent="0.2">
      <c r="A18" s="78">
        <v>2011</v>
      </c>
      <c r="B18" s="70">
        <v>53932</v>
      </c>
      <c r="C18" s="45">
        <v>12256286879</v>
      </c>
      <c r="D18" s="72">
        <v>116570</v>
      </c>
      <c r="E18" s="45">
        <v>244962709</v>
      </c>
      <c r="F18" s="72">
        <v>2215</v>
      </c>
    </row>
    <row r="19" spans="1:6" x14ac:dyDescent="0.2">
      <c r="A19" s="78">
        <v>2012</v>
      </c>
      <c r="B19" s="70">
        <v>60387</v>
      </c>
      <c r="C19" s="45">
        <v>14107672611</v>
      </c>
      <c r="D19" s="72">
        <v>105000</v>
      </c>
      <c r="E19" s="45">
        <v>286290513</v>
      </c>
      <c r="F19" s="72">
        <v>2050</v>
      </c>
    </row>
    <row r="20" spans="1:6" x14ac:dyDescent="0.2">
      <c r="A20" s="78">
        <v>2013</v>
      </c>
      <c r="B20" s="70">
        <v>62500</v>
      </c>
      <c r="C20" s="45">
        <v>16990093351</v>
      </c>
      <c r="D20" s="72">
        <v>150000</v>
      </c>
      <c r="E20" s="45">
        <v>349982098</v>
      </c>
      <c r="F20" s="72">
        <v>2984</v>
      </c>
    </row>
    <row r="21" spans="1:6" x14ac:dyDescent="0.2">
      <c r="A21" s="78">
        <v>2014</v>
      </c>
      <c r="B21" s="70">
        <v>42914</v>
      </c>
      <c r="C21" s="45">
        <v>15539562652</v>
      </c>
      <c r="D21" s="72">
        <v>258700</v>
      </c>
      <c r="E21" s="45">
        <v>320966030</v>
      </c>
      <c r="F21" s="72">
        <v>5136</v>
      </c>
    </row>
    <row r="22" spans="1:6" x14ac:dyDescent="0.2">
      <c r="A22" s="78">
        <v>2015</v>
      </c>
      <c r="B22" s="70">
        <v>51393</v>
      </c>
      <c r="C22" s="45">
        <v>19441986240</v>
      </c>
      <c r="D22" s="72">
        <v>259200</v>
      </c>
      <c r="E22" s="45">
        <v>399463313</v>
      </c>
      <c r="F22" s="72">
        <v>5128</v>
      </c>
    </row>
    <row r="23" spans="1:6" x14ac:dyDescent="0.2">
      <c r="A23" s="79">
        <v>2016</v>
      </c>
      <c r="B23" s="73">
        <v>53612</v>
      </c>
      <c r="C23" s="77">
        <v>22177436230</v>
      </c>
      <c r="D23" s="74">
        <v>294000</v>
      </c>
      <c r="E23" s="77">
        <v>453813468</v>
      </c>
      <c r="F23" s="74">
        <v>5813</v>
      </c>
    </row>
    <row r="24" spans="1:6" x14ac:dyDescent="0.2">
      <c r="A24" s="75"/>
      <c r="B24" s="62"/>
      <c r="C24" s="62"/>
      <c r="D24" s="62"/>
      <c r="E24" s="62"/>
      <c r="F24" s="62"/>
    </row>
    <row r="25" spans="1:6" x14ac:dyDescent="0.2">
      <c r="A25" s="240" t="s">
        <v>4</v>
      </c>
      <c r="B25" s="241"/>
      <c r="C25" s="241"/>
      <c r="D25" s="241"/>
      <c r="E25" s="241"/>
      <c r="F25" s="242"/>
    </row>
    <row r="26" spans="1:6" x14ac:dyDescent="0.2">
      <c r="A26" s="76"/>
      <c r="B26" s="65"/>
      <c r="C26" s="247" t="s">
        <v>39</v>
      </c>
      <c r="D26" s="248"/>
      <c r="E26" s="247" t="s">
        <v>15</v>
      </c>
      <c r="F26" s="248"/>
    </row>
    <row r="27" spans="1:6" ht="13.9" customHeight="1" x14ac:dyDescent="0.2">
      <c r="A27" s="243" t="s">
        <v>13</v>
      </c>
      <c r="B27" s="245" t="s">
        <v>21</v>
      </c>
      <c r="C27" s="66" t="s">
        <v>35</v>
      </c>
      <c r="D27" s="67"/>
      <c r="E27" s="66" t="s">
        <v>35</v>
      </c>
      <c r="F27" s="67"/>
    </row>
    <row r="28" spans="1:6" x14ac:dyDescent="0.2">
      <c r="A28" s="244"/>
      <c r="B28" s="246"/>
      <c r="C28" s="68" t="s">
        <v>36</v>
      </c>
      <c r="D28" s="69" t="s">
        <v>16</v>
      </c>
      <c r="E28" s="68" t="s">
        <v>36</v>
      </c>
      <c r="F28" s="69" t="s">
        <v>16</v>
      </c>
    </row>
    <row r="29" spans="1:6" x14ac:dyDescent="0.2">
      <c r="A29" s="78">
        <v>2005</v>
      </c>
      <c r="B29" s="70">
        <v>21576</v>
      </c>
      <c r="C29" s="63">
        <v>38017308011</v>
      </c>
      <c r="D29" s="71">
        <v>400000</v>
      </c>
      <c r="E29" s="63">
        <v>1032537530</v>
      </c>
      <c r="F29" s="71">
        <v>8200</v>
      </c>
    </row>
    <row r="30" spans="1:6" x14ac:dyDescent="0.2">
      <c r="A30" s="78">
        <v>2006</v>
      </c>
      <c r="B30" s="70">
        <v>19128</v>
      </c>
      <c r="C30" s="45">
        <v>44067423746</v>
      </c>
      <c r="D30" s="72">
        <v>450000</v>
      </c>
      <c r="E30" s="45">
        <v>1216980656</v>
      </c>
      <c r="F30" s="72">
        <v>9533</v>
      </c>
    </row>
    <row r="31" spans="1:6" x14ac:dyDescent="0.2">
      <c r="A31" s="78">
        <v>2007</v>
      </c>
      <c r="B31" s="70">
        <v>17098</v>
      </c>
      <c r="C31" s="45">
        <v>51772290566</v>
      </c>
      <c r="D31" s="72">
        <v>475000</v>
      </c>
      <c r="E31" s="45">
        <v>1432766615</v>
      </c>
      <c r="F31" s="72">
        <v>9999</v>
      </c>
    </row>
    <row r="32" spans="1:6" x14ac:dyDescent="0.2">
      <c r="A32" s="78">
        <v>2008</v>
      </c>
      <c r="B32" s="70">
        <v>12176</v>
      </c>
      <c r="C32" s="45">
        <v>29289423725</v>
      </c>
      <c r="D32" s="72">
        <v>500000</v>
      </c>
      <c r="E32" s="45">
        <v>802228068</v>
      </c>
      <c r="F32" s="72">
        <v>14000</v>
      </c>
    </row>
    <row r="33" spans="1:6" x14ac:dyDescent="0.2">
      <c r="A33" s="78">
        <v>2009</v>
      </c>
      <c r="B33" s="70">
        <v>7322</v>
      </c>
      <c r="C33" s="45">
        <v>9937311188</v>
      </c>
      <c r="D33" s="72">
        <v>400000</v>
      </c>
      <c r="E33" s="45">
        <v>271019045</v>
      </c>
      <c r="F33" s="72">
        <v>8200</v>
      </c>
    </row>
    <row r="34" spans="1:6" x14ac:dyDescent="0.2">
      <c r="A34" s="78">
        <v>2010</v>
      </c>
      <c r="B34" s="70">
        <v>6888</v>
      </c>
      <c r="C34" s="45">
        <v>9822123100</v>
      </c>
      <c r="D34" s="72">
        <v>400000</v>
      </c>
      <c r="E34" s="45">
        <v>268150169</v>
      </c>
      <c r="F34" s="72">
        <v>8401</v>
      </c>
    </row>
    <row r="35" spans="1:6" x14ac:dyDescent="0.2">
      <c r="A35" s="78">
        <v>2011</v>
      </c>
      <c r="B35" s="70">
        <v>8921</v>
      </c>
      <c r="C35" s="45">
        <v>16977506546</v>
      </c>
      <c r="D35" s="72">
        <v>448000</v>
      </c>
      <c r="E35" s="45">
        <v>467292214</v>
      </c>
      <c r="F35" s="72">
        <v>9225</v>
      </c>
    </row>
    <row r="36" spans="1:6" x14ac:dyDescent="0.2">
      <c r="A36" s="78">
        <v>2012</v>
      </c>
      <c r="B36" s="70">
        <v>11736</v>
      </c>
      <c r="C36" s="45">
        <v>23654786508</v>
      </c>
      <c r="D36" s="72">
        <v>470000</v>
      </c>
      <c r="E36" s="45">
        <v>651598357</v>
      </c>
      <c r="F36" s="72">
        <v>9767</v>
      </c>
    </row>
    <row r="37" spans="1:6" x14ac:dyDescent="0.2">
      <c r="A37" s="78">
        <v>2013</v>
      </c>
      <c r="B37" s="70">
        <v>14322</v>
      </c>
      <c r="C37" s="45">
        <v>36281056525</v>
      </c>
      <c r="D37" s="72">
        <v>550000</v>
      </c>
      <c r="E37" s="45">
        <v>1004511068</v>
      </c>
      <c r="F37" s="72">
        <v>15400</v>
      </c>
    </row>
    <row r="38" spans="1:6" x14ac:dyDescent="0.2">
      <c r="A38" s="78">
        <v>2014</v>
      </c>
      <c r="B38" s="70">
        <v>13107</v>
      </c>
      <c r="C38" s="45">
        <v>47298067208</v>
      </c>
      <c r="D38" s="72">
        <v>725000</v>
      </c>
      <c r="E38" s="45">
        <v>1315214640</v>
      </c>
      <c r="F38" s="72">
        <v>20160</v>
      </c>
    </row>
    <row r="39" spans="1:6" x14ac:dyDescent="0.2">
      <c r="A39" s="78">
        <v>2015</v>
      </c>
      <c r="B39" s="70">
        <v>15151</v>
      </c>
      <c r="C39" s="45">
        <v>53862341600</v>
      </c>
      <c r="D39" s="72">
        <v>805000</v>
      </c>
      <c r="E39" s="45">
        <v>1498379470</v>
      </c>
      <c r="F39" s="72">
        <v>22453</v>
      </c>
    </row>
    <row r="40" spans="1:6" x14ac:dyDescent="0.2">
      <c r="A40" s="79">
        <v>2016</v>
      </c>
      <c r="B40" s="73">
        <v>13633</v>
      </c>
      <c r="C40" s="77">
        <v>49428855438</v>
      </c>
      <c r="D40" s="74">
        <v>846000</v>
      </c>
      <c r="E40" s="77">
        <v>1375560082</v>
      </c>
      <c r="F40" s="74">
        <v>23660</v>
      </c>
    </row>
    <row r="41" spans="1:6" x14ac:dyDescent="0.2">
      <c r="A41" s="75"/>
      <c r="B41" s="62"/>
      <c r="C41" s="62"/>
      <c r="D41" s="62"/>
      <c r="E41" s="62"/>
      <c r="F41" s="62"/>
    </row>
    <row r="42" spans="1:6" x14ac:dyDescent="0.2">
      <c r="A42" s="240" t="s">
        <v>11</v>
      </c>
      <c r="B42" s="241"/>
      <c r="C42" s="241"/>
      <c r="D42" s="241"/>
      <c r="E42" s="241"/>
      <c r="F42" s="242"/>
    </row>
    <row r="43" spans="1:6" x14ac:dyDescent="0.2">
      <c r="A43" s="76"/>
      <c r="B43" s="65"/>
      <c r="C43" s="247" t="s">
        <v>39</v>
      </c>
      <c r="D43" s="248"/>
      <c r="E43" s="247" t="s">
        <v>15</v>
      </c>
      <c r="F43" s="248"/>
    </row>
    <row r="44" spans="1:6" ht="15" customHeight="1" x14ac:dyDescent="0.2">
      <c r="A44" s="243" t="s">
        <v>13</v>
      </c>
      <c r="B44" s="245" t="s">
        <v>21</v>
      </c>
      <c r="C44" s="66" t="s">
        <v>35</v>
      </c>
      <c r="D44" s="67"/>
      <c r="E44" s="66" t="s">
        <v>35</v>
      </c>
      <c r="F44" s="67"/>
    </row>
    <row r="45" spans="1:6" x14ac:dyDescent="0.2">
      <c r="A45" s="244"/>
      <c r="B45" s="246"/>
      <c r="C45" s="68" t="s">
        <v>36</v>
      </c>
      <c r="D45" s="69" t="s">
        <v>16</v>
      </c>
      <c r="E45" s="68" t="s">
        <v>36</v>
      </c>
      <c r="F45" s="69" t="s">
        <v>16</v>
      </c>
    </row>
    <row r="46" spans="1:6" x14ac:dyDescent="0.2">
      <c r="A46" s="78">
        <v>2005</v>
      </c>
      <c r="B46" s="70">
        <f t="shared" ref="B46:C57" si="0">B12+B29</f>
        <v>190071</v>
      </c>
      <c r="C46" s="63">
        <f t="shared" si="0"/>
        <v>79162625651</v>
      </c>
      <c r="D46" s="71">
        <v>220000</v>
      </c>
      <c r="E46" s="63">
        <f t="shared" ref="E46:E57" si="1">E12+E29</f>
        <v>1864237250</v>
      </c>
      <c r="F46" s="71">
        <v>4320</v>
      </c>
    </row>
    <row r="47" spans="1:6" x14ac:dyDescent="0.2">
      <c r="A47" s="78">
        <v>2006</v>
      </c>
      <c r="B47" s="70">
        <f t="shared" si="0"/>
        <v>176999</v>
      </c>
      <c r="C47" s="45">
        <f t="shared" si="0"/>
        <v>86798354545</v>
      </c>
      <c r="D47" s="72">
        <v>233500</v>
      </c>
      <c r="E47" s="45">
        <f t="shared" si="1"/>
        <v>2087485058</v>
      </c>
      <c r="F47" s="72">
        <v>4583</v>
      </c>
    </row>
    <row r="48" spans="1:6" s="59" customFormat="1" x14ac:dyDescent="0.2">
      <c r="A48" s="80">
        <v>2007</v>
      </c>
      <c r="B48" s="70">
        <f t="shared" si="0"/>
        <v>144328</v>
      </c>
      <c r="C48" s="45">
        <f t="shared" si="0"/>
        <v>88759772824</v>
      </c>
      <c r="D48" s="72">
        <v>246697</v>
      </c>
      <c r="E48" s="45">
        <f t="shared" si="1"/>
        <v>2166304691</v>
      </c>
      <c r="F48" s="72">
        <v>4649</v>
      </c>
    </row>
    <row r="49" spans="1:6" s="59" customFormat="1" x14ac:dyDescent="0.2">
      <c r="A49" s="80">
        <v>2008</v>
      </c>
      <c r="B49" s="70">
        <f t="shared" si="0"/>
        <v>82101</v>
      </c>
      <c r="C49" s="45">
        <f t="shared" si="0"/>
        <v>51133140735</v>
      </c>
      <c r="D49" s="72">
        <v>272915</v>
      </c>
      <c r="E49" s="45">
        <f t="shared" si="1"/>
        <v>1220785377</v>
      </c>
      <c r="F49" s="72">
        <v>5095</v>
      </c>
    </row>
    <row r="50" spans="1:6" s="59" customFormat="1" x14ac:dyDescent="0.2">
      <c r="A50" s="80">
        <v>2009</v>
      </c>
      <c r="B50" s="70">
        <f t="shared" si="0"/>
        <v>59131</v>
      </c>
      <c r="C50" s="45">
        <f t="shared" si="0"/>
        <v>22724416074</v>
      </c>
      <c r="D50" s="72">
        <v>203000</v>
      </c>
      <c r="E50" s="45">
        <f t="shared" si="1"/>
        <v>521231857</v>
      </c>
      <c r="F50" s="72">
        <v>4068</v>
      </c>
    </row>
    <row r="51" spans="1:6" s="59" customFormat="1" x14ac:dyDescent="0.2">
      <c r="A51" s="80">
        <v>2010</v>
      </c>
      <c r="B51" s="70">
        <f t="shared" si="0"/>
        <v>58320</v>
      </c>
      <c r="C51" s="45">
        <f t="shared" si="0"/>
        <v>22409570479</v>
      </c>
      <c r="D51" s="72">
        <v>200000</v>
      </c>
      <c r="E51" s="45">
        <f t="shared" si="1"/>
        <v>517486515</v>
      </c>
      <c r="F51" s="72">
        <v>3730</v>
      </c>
    </row>
    <row r="52" spans="1:6" s="59" customFormat="1" x14ac:dyDescent="0.2">
      <c r="A52" s="80">
        <v>2011</v>
      </c>
      <c r="B52" s="70">
        <f t="shared" si="0"/>
        <v>62853</v>
      </c>
      <c r="C52" s="45">
        <f t="shared" si="0"/>
        <v>29233793425</v>
      </c>
      <c r="D52" s="72">
        <v>160000</v>
      </c>
      <c r="E52" s="45">
        <f t="shared" si="1"/>
        <v>712254923</v>
      </c>
      <c r="F52" s="72">
        <v>3045</v>
      </c>
    </row>
    <row r="53" spans="1:6" s="59" customFormat="1" x14ac:dyDescent="0.2">
      <c r="A53" s="80">
        <v>2012</v>
      </c>
      <c r="B53" s="70">
        <f t="shared" si="0"/>
        <v>72123</v>
      </c>
      <c r="C53" s="45">
        <f t="shared" si="0"/>
        <v>37762459119</v>
      </c>
      <c r="D53" s="72">
        <v>165000</v>
      </c>
      <c r="E53" s="45">
        <f t="shared" si="1"/>
        <v>937888870</v>
      </c>
      <c r="F53" s="72">
        <v>3230</v>
      </c>
    </row>
    <row r="54" spans="1:6" x14ac:dyDescent="0.2">
      <c r="A54" s="78">
        <v>2013</v>
      </c>
      <c r="B54" s="70">
        <f t="shared" si="0"/>
        <v>76822</v>
      </c>
      <c r="C54" s="45">
        <f t="shared" si="0"/>
        <v>53271149876</v>
      </c>
      <c r="D54" s="72">
        <v>207739</v>
      </c>
      <c r="E54" s="45">
        <f t="shared" si="1"/>
        <v>1354493166</v>
      </c>
      <c r="F54" s="72">
        <v>4129</v>
      </c>
    </row>
    <row r="55" spans="1:6" x14ac:dyDescent="0.2">
      <c r="A55" s="78">
        <v>2014</v>
      </c>
      <c r="B55" s="70">
        <f t="shared" si="0"/>
        <v>56021</v>
      </c>
      <c r="C55" s="45">
        <f t="shared" si="0"/>
        <v>62837629860</v>
      </c>
      <c r="D55" s="72">
        <v>319113</v>
      </c>
      <c r="E55" s="45">
        <f t="shared" si="1"/>
        <v>1636180670</v>
      </c>
      <c r="F55" s="72">
        <v>6432</v>
      </c>
    </row>
    <row r="56" spans="1:6" x14ac:dyDescent="0.2">
      <c r="A56" s="78">
        <v>2015</v>
      </c>
      <c r="B56" s="70">
        <f t="shared" si="0"/>
        <v>66544</v>
      </c>
      <c r="C56" s="45">
        <f t="shared" si="0"/>
        <v>73304327840</v>
      </c>
      <c r="D56" s="72">
        <v>325500</v>
      </c>
      <c r="E56" s="45">
        <f t="shared" si="1"/>
        <v>1897842783</v>
      </c>
      <c r="F56" s="72">
        <v>6571</v>
      </c>
    </row>
    <row r="57" spans="1:6" x14ac:dyDescent="0.2">
      <c r="A57" s="79">
        <v>2016</v>
      </c>
      <c r="B57" s="73">
        <f t="shared" si="0"/>
        <v>67245</v>
      </c>
      <c r="C57" s="77">
        <f t="shared" si="0"/>
        <v>71606291668</v>
      </c>
      <c r="D57" s="74">
        <v>350000</v>
      </c>
      <c r="E57" s="77">
        <f t="shared" si="1"/>
        <v>1829373550</v>
      </c>
      <c r="F57" s="74">
        <v>7033</v>
      </c>
    </row>
    <row r="58" spans="1:6" x14ac:dyDescent="0.2">
      <c r="C58" s="61"/>
      <c r="E58" s="61"/>
    </row>
    <row r="59" spans="1:6" x14ac:dyDescent="0.2">
      <c r="C59" s="61"/>
      <c r="E59" s="61"/>
    </row>
    <row r="60" spans="1:6" x14ac:dyDescent="0.2">
      <c r="A60" s="62"/>
      <c r="C60" s="61"/>
      <c r="E60" s="61"/>
    </row>
    <row r="61" spans="1:6" x14ac:dyDescent="0.2">
      <c r="C61" s="61"/>
      <c r="E61" s="61"/>
    </row>
    <row r="62" spans="1:6" x14ac:dyDescent="0.2">
      <c r="C62" s="61"/>
      <c r="E62" s="61"/>
    </row>
    <row r="63" spans="1:6" x14ac:dyDescent="0.2">
      <c r="C63" s="61"/>
      <c r="E63" s="61"/>
    </row>
    <row r="64" spans="1:6" x14ac:dyDescent="0.2">
      <c r="C64" s="61"/>
      <c r="E64" s="61"/>
    </row>
    <row r="65" spans="3:5" x14ac:dyDescent="0.2">
      <c r="C65" s="61"/>
      <c r="E65" s="61"/>
    </row>
  </sheetData>
  <mergeCells count="20">
    <mergeCell ref="A1:F1"/>
    <mergeCell ref="A3:F3"/>
    <mergeCell ref="A4:F4"/>
    <mergeCell ref="A5:F5"/>
    <mergeCell ref="A6:F6"/>
    <mergeCell ref="A8:F8"/>
    <mergeCell ref="A44:A45"/>
    <mergeCell ref="B44:B45"/>
    <mergeCell ref="C26:D26"/>
    <mergeCell ref="E26:F26"/>
    <mergeCell ref="A27:A28"/>
    <mergeCell ref="B27:B28"/>
    <mergeCell ref="C43:D43"/>
    <mergeCell ref="E43:F43"/>
    <mergeCell ref="A42:F42"/>
    <mergeCell ref="A25:F25"/>
    <mergeCell ref="C9:D9"/>
    <mergeCell ref="E9:F9"/>
    <mergeCell ref="A10:A11"/>
    <mergeCell ref="B10:B11"/>
  </mergeCells>
  <pageMargins left="0.7" right="0.7" top="0.75" bottom="0.75" header="0.3" footer="0.3"/>
  <pageSetup scale="8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1. Revenue Source</vt:lpstr>
      <vt:lpstr>2. Transactions</vt:lpstr>
      <vt:lpstr>3. by Mortgage Amount</vt:lpstr>
      <vt:lpstr>4. by Boro</vt:lpstr>
      <vt:lpstr>5. Mortgage Amt-Entities</vt:lpstr>
      <vt:lpstr>6. Boro -Entities</vt:lpstr>
      <vt:lpstr>7. Commercial</vt:lpstr>
      <vt:lpstr>8. Top Mortgages</vt:lpstr>
      <vt:lpstr>9. Historical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MabutasM</dc:creator>
  <cp:lastModifiedBy>HanDi</cp:lastModifiedBy>
  <cp:revision>1</cp:revision>
  <cp:lastPrinted>2017-08-17T18:52:54Z</cp:lastPrinted>
  <dcterms:created xsi:type="dcterms:W3CDTF">2016-09-15T17:09:00Z</dcterms:created>
  <dcterms:modified xsi:type="dcterms:W3CDTF">2017-08-30T15:59:54Z</dcterms:modified>
</cp:coreProperties>
</file>