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HOTEL TAX\Published Report 2022\"/>
    </mc:Choice>
  </mc:AlternateContent>
  <xr:revisionPtr revIDLastSave="0" documentId="13_ncr:1_{F2606F5F-44DA-4020-82DB-BF285D2AA9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 by Liability Range" sheetId="4" r:id="rId1"/>
    <sheet name="2. by Borough" sheetId="5" r:id="rId2"/>
    <sheet name="3. by Room Rent" sheetId="10" r:id="rId3"/>
  </sheets>
  <definedNames>
    <definedName name="_AMO_UniqueIdentifier" hidden="1">"'a61a5ded-d7b4-48e7-84ce-2d7b1815ac57'"</definedName>
    <definedName name="_xlnm.Print_Area" localSheetId="0">'1. by Liability Range'!$A$1:$O$25</definedName>
    <definedName name="_xlnm.Print_Area" localSheetId="1">'2. by Borough'!$A$1:$O$17</definedName>
    <definedName name="_xlnm.Print_Area" localSheetId="2">'3. by Room Rent'!$A$1:$O$22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K25" i="4"/>
  <c r="H25" i="4"/>
  <c r="E25" i="4"/>
  <c r="B25" i="4"/>
  <c r="M24" i="4"/>
  <c r="M23" i="4"/>
  <c r="M22" i="4"/>
  <c r="M21" i="4"/>
  <c r="M20" i="4"/>
  <c r="H22" i="10" l="1"/>
  <c r="I19" i="10" s="1"/>
  <c r="H17" i="5"/>
  <c r="I14" i="5" s="1"/>
  <c r="I13" i="10" l="1"/>
  <c r="I12" i="10"/>
  <c r="I20" i="10"/>
  <c r="I21" i="10"/>
  <c r="I14" i="10"/>
  <c r="I15" i="10"/>
  <c r="I16" i="10"/>
  <c r="I17" i="10"/>
  <c r="I18" i="10"/>
  <c r="I11" i="10"/>
  <c r="I15" i="5"/>
  <c r="I16" i="5"/>
  <c r="I11" i="5"/>
  <c r="I12" i="5"/>
  <c r="I13" i="5"/>
  <c r="I22" i="10" l="1"/>
  <c r="I17" i="5"/>
  <c r="L22" i="10" l="1"/>
  <c r="K22" i="10"/>
  <c r="E22" i="10"/>
  <c r="B22" i="10"/>
  <c r="M11" i="10"/>
  <c r="M11" i="4"/>
  <c r="M12" i="4"/>
  <c r="M13" i="4"/>
  <c r="M14" i="4"/>
  <c r="M15" i="4"/>
  <c r="M16" i="4"/>
  <c r="M17" i="4"/>
  <c r="M18" i="4"/>
  <c r="M19" i="4"/>
  <c r="M12" i="10"/>
  <c r="M13" i="10"/>
  <c r="M14" i="10"/>
  <c r="M15" i="10"/>
  <c r="M16" i="10"/>
  <c r="M17" i="10"/>
  <c r="M18" i="10"/>
  <c r="M19" i="10"/>
  <c r="M20" i="10"/>
  <c r="M21" i="10"/>
  <c r="M14" i="5"/>
  <c r="M15" i="5"/>
  <c r="M11" i="5"/>
  <c r="M12" i="5"/>
  <c r="M13" i="5"/>
  <c r="M16" i="5"/>
  <c r="L17" i="5"/>
  <c r="K17" i="5"/>
  <c r="E17" i="5"/>
  <c r="B17" i="5"/>
  <c r="M25" i="4" l="1"/>
  <c r="I23" i="4"/>
  <c r="I20" i="4"/>
  <c r="I22" i="4"/>
  <c r="I21" i="4"/>
  <c r="I24" i="4"/>
  <c r="F21" i="4"/>
  <c r="F23" i="4"/>
  <c r="F22" i="4"/>
  <c r="F20" i="4"/>
  <c r="F24" i="4"/>
  <c r="C24" i="4"/>
  <c r="C22" i="4"/>
  <c r="C20" i="4"/>
  <c r="C23" i="4"/>
  <c r="C21" i="4"/>
  <c r="C17" i="4"/>
  <c r="C16" i="4"/>
  <c r="C15" i="4"/>
  <c r="C14" i="4"/>
  <c r="C13" i="4"/>
  <c r="C18" i="4"/>
  <c r="C12" i="4"/>
  <c r="C19" i="4"/>
  <c r="C11" i="4"/>
  <c r="F16" i="4"/>
  <c r="F14" i="4"/>
  <c r="F15" i="4"/>
  <c r="F13" i="4"/>
  <c r="F19" i="4"/>
  <c r="F12" i="4"/>
  <c r="F11" i="4"/>
  <c r="F18" i="4"/>
  <c r="F17" i="4"/>
  <c r="I15" i="4"/>
  <c r="I14" i="4"/>
  <c r="I13" i="4"/>
  <c r="I12" i="4"/>
  <c r="I19" i="4"/>
  <c r="I11" i="4"/>
  <c r="I18" i="4"/>
  <c r="I17" i="4"/>
  <c r="I16" i="4"/>
  <c r="C17" i="10"/>
  <c r="C19" i="10"/>
  <c r="C11" i="10"/>
  <c r="C16" i="10"/>
  <c r="C18" i="10"/>
  <c r="C15" i="10"/>
  <c r="C14" i="10"/>
  <c r="C21" i="10"/>
  <c r="C13" i="10"/>
  <c r="C20" i="10"/>
  <c r="C12" i="10"/>
  <c r="F14" i="10"/>
  <c r="F21" i="10"/>
  <c r="F13" i="10"/>
  <c r="F16" i="10"/>
  <c r="F20" i="10"/>
  <c r="F12" i="10"/>
  <c r="F19" i="10"/>
  <c r="F11" i="10"/>
  <c r="F15" i="10"/>
  <c r="F18" i="10"/>
  <c r="F17" i="10"/>
  <c r="C14" i="5"/>
  <c r="M22" i="10"/>
  <c r="N14" i="10" s="1"/>
  <c r="M17" i="5"/>
  <c r="N11" i="5" s="1"/>
  <c r="F12" i="5"/>
  <c r="F15" i="5"/>
  <c r="F11" i="5"/>
  <c r="F14" i="5"/>
  <c r="F13" i="5"/>
  <c r="F16" i="5"/>
  <c r="C12" i="5"/>
  <c r="C15" i="5"/>
  <c r="C11" i="5"/>
  <c r="C13" i="5"/>
  <c r="C16" i="5"/>
  <c r="F25" i="4" l="1"/>
  <c r="I25" i="4"/>
  <c r="C25" i="4"/>
  <c r="N16" i="4"/>
  <c r="N21" i="4"/>
  <c r="N22" i="4"/>
  <c r="N23" i="4"/>
  <c r="N24" i="4"/>
  <c r="N20" i="4"/>
  <c r="N17" i="4"/>
  <c r="N18" i="4"/>
  <c r="N13" i="4"/>
  <c r="N11" i="4"/>
  <c r="N14" i="4"/>
  <c r="N19" i="4"/>
  <c r="N15" i="4"/>
  <c r="N12" i="4"/>
  <c r="N11" i="10"/>
  <c r="N16" i="10"/>
  <c r="N15" i="10"/>
  <c r="N12" i="10"/>
  <c r="N20" i="10"/>
  <c r="N18" i="10"/>
  <c r="N13" i="10"/>
  <c r="N19" i="10"/>
  <c r="N17" i="10"/>
  <c r="N21" i="10"/>
  <c r="F22" i="10"/>
  <c r="C22" i="10"/>
  <c r="C17" i="5"/>
  <c r="N12" i="5"/>
  <c r="N13" i="5"/>
  <c r="N15" i="5"/>
  <c r="N16" i="5"/>
  <c r="N14" i="5"/>
  <c r="F17" i="5"/>
  <c r="N25" i="4" l="1"/>
  <c r="N22" i="10"/>
  <c r="N17" i="5"/>
</calcChain>
</file>

<file path=xl/sharedStrings.xml><?xml version="1.0" encoding="utf-8"?>
<sst xmlns="http://schemas.openxmlformats.org/spreadsheetml/2006/main" count="109" uniqueCount="52">
  <si>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</si>
  <si>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</si>
  <si>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</si>
  <si>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</si>
  <si>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</si>
  <si>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</si>
  <si>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</si>
  <si>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</si>
  <si>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</si>
  <si>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</si>
  <si>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</si>
  <si>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Table 3</t>
  </si>
  <si>
    <t>$100 - $150</t>
  </si>
  <si>
    <t>$150 - $200</t>
  </si>
  <si>
    <t>$200 - $250</t>
  </si>
  <si>
    <t>$250 - $300</t>
  </si>
  <si>
    <t>$300 - $350</t>
  </si>
  <si>
    <t>Number of Hotels</t>
  </si>
  <si>
    <t>Total</t>
  </si>
  <si>
    <t>(NUMBER OF ROOMS RENTED AND DOLLARS IN THOUSANDS)</t>
  </si>
  <si>
    <t>Number of Rooms Rented</t>
  </si>
  <si>
    <t>Daily Room Tax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</si>
  <si>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</si>
  <si>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</si>
  <si>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</si>
  <si>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</si>
  <si>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</si>
  <si>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</si>
  <si>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</si>
  <si>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Average Daily Room Rent</t>
  </si>
  <si>
    <t>$500 - $700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</si>
  <si>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</si>
  <si>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</si>
  <si>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</si>
  <si>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</si>
  <si>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</si>
  <si>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</si>
  <si>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</si>
  <si>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</si>
  <si>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Staten Island/Other</t>
  </si>
  <si>
    <t>$350 - $500</t>
  </si>
  <si>
    <t>Additional Tax Due</t>
  </si>
  <si>
    <t>Total Rent</t>
  </si>
  <si>
    <t>TAX YEAR 2022</t>
  </si>
  <si>
    <t>Under $50 or Unavailable</t>
  </si>
  <si>
    <t>$50 - $100</t>
  </si>
  <si>
    <t>$400K - $500K</t>
  </si>
  <si>
    <t>$500K - $1M</t>
  </si>
  <si>
    <t>$1M - $1.5M</t>
  </si>
  <si>
    <t>$1.5M - $2M</t>
  </si>
  <si>
    <t>$2M - $2.5M</t>
  </si>
  <si>
    <t>$2.5M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</si>
</sst>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  <numFmt numFmtId="169" formatCode="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/>
    </xf>
    <xf numFmtId="0" fontId="6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6" fontId="9" fillId="0" borderId="0" xfId="0" applyNumberFormat="1" applyFont="1" applyAlignment="1">
      <alignment vertical="top"/>
    </xf>
    <xf numFmtId="166" fontId="2" fillId="0" borderId="0" xfId="0" applyNumberFormat="1" applyFont="1"/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28" fillId="0" borderId="5" xfId="0" applyFont="1" applyBorder="1" applyAlignment="1">
      <alignment horizontal="right" wrapText="1"/>
    </xf>
    <xf numFmtId="0" fontId="28" fillId="0" borderId="5" xfId="0" applyFont="1" applyBorder="1" applyAlignment="1">
      <alignment horizontal="right"/>
    </xf>
    <xf numFmtId="0" fontId="28" fillId="0" borderId="13" xfId="0" applyFont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6" fillId="0" borderId="13" xfId="0" applyNumberFormat="1" applyFont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/>
    <xf numFmtId="166" fontId="6" fillId="0" borderId="13" xfId="0" applyNumberFormat="1" applyFont="1" applyBorder="1"/>
    <xf numFmtId="166" fontId="6" fillId="0" borderId="5" xfId="0" applyNumberFormat="1" applyFont="1" applyBorder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5" fillId="0" borderId="0" xfId="0" applyFo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/>
    <xf numFmtId="166" fontId="5" fillId="0" borderId="11" xfId="0" applyNumberFormat="1" applyFont="1" applyBorder="1"/>
    <xf numFmtId="166" fontId="5" fillId="0" borderId="0" xfId="0" applyNumberFormat="1" applyFont="1"/>
    <xf numFmtId="167" fontId="5" fillId="0" borderId="0" xfId="0" applyNumberFormat="1" applyFont="1"/>
    <xf numFmtId="3" fontId="5" fillId="0" borderId="11" xfId="0" applyNumberFormat="1" applyFont="1" applyBorder="1"/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0" fontId="3" fillId="0" borderId="0" xfId="0" applyFont="1"/>
    <xf numFmtId="165" fontId="28" fillId="0" borderId="5" xfId="0" applyNumberFormat="1" applyFont="1" applyBorder="1"/>
    <xf numFmtId="0" fontId="28" fillId="0" borderId="6" xfId="0" applyFont="1" applyBorder="1"/>
    <xf numFmtId="0" fontId="3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" fillId="0" borderId="12" xfId="0" applyFont="1" applyBorder="1"/>
    <xf numFmtId="169" fontId="2" fillId="0" borderId="0" xfId="0" applyNumberFormat="1" applyFont="1"/>
    <xf numFmtId="0" fontId="0" fillId="0" borderId="0" xfId="0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right" wrapText="1"/>
    </xf>
    <xf numFmtId="0" fontId="28" fillId="0" borderId="0" xfId="0" applyFont="1" applyAlignment="1">
      <alignment horizontal="right"/>
    </xf>
    <xf numFmtId="0" fontId="6" fillId="0" borderId="10" xfId="0" applyFont="1" applyBorder="1" applyAlignment="1">
      <alignment horizontal="left" wrapText="1"/>
    </xf>
    <xf numFmtId="165" fontId="5" fillId="0" borderId="12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6" fillId="0" borderId="5" xfId="0" applyNumberFormat="1" applyFont="1" applyBorder="1" applyAlignment="1">
      <alignment horizontal="left"/>
    </xf>
    <xf numFmtId="165" fontId="6" fillId="0" borderId="6" xfId="1" applyNumberFormat="1" applyFont="1" applyFill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8" fillId="0" borderId="7" xfId="0" applyFont="1" applyBorder="1" applyAlignment="1">
      <alignment horizontal="right" wrapText="1"/>
    </xf>
    <xf numFmtId="0" fontId="28" fillId="0" borderId="13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showGridLines="0" tabSelected="1" zoomScaleNormal="100" workbookViewId="0">
      <selection sqref="A1:O1"/>
    </sheetView>
  </sheetViews>
  <sheetFormatPr defaultColWidth="9.140625" defaultRowHeight="14.25" x14ac:dyDescent="0.2"/>
  <cols>
    <col min="1" max="1" width="19.5703125" style="1" customWidth="1"/>
    <col min="2" max="2" width="11" style="12" customWidth="1"/>
    <col min="3" max="3" width="8.85546875" style="12" customWidth="1"/>
    <col min="4" max="4" width="2.7109375" style="12" customWidth="1"/>
    <col min="5" max="5" width="11.85546875" style="12" customWidth="1"/>
    <col min="6" max="6" width="8.85546875" style="12" customWidth="1"/>
    <col min="7" max="7" width="2.7109375" style="12" customWidth="1"/>
    <col min="8" max="8" width="12.7109375" style="12" customWidth="1"/>
    <col min="9" max="9" width="8.85546875" style="12" customWidth="1"/>
    <col min="10" max="10" width="2.7109375" style="12" customWidth="1"/>
    <col min="11" max="11" width="10.85546875" style="12" customWidth="1"/>
    <col min="12" max="12" width="12.140625" style="12" customWidth="1"/>
    <col min="13" max="13" width="10.85546875" style="12" bestFit="1" customWidth="1"/>
    <col min="14" max="14" width="8.85546875" style="12" customWidth="1"/>
    <col min="15" max="15" width="2.7109375" style="1" customWidth="1"/>
    <col min="16" max="16" width="12.7109375" style="1" bestFit="1" customWidth="1"/>
    <col min="17" max="17" width="7" style="1" bestFit="1" customWidth="1"/>
    <col min="18" max="18" width="5.42578125" style="1" customWidth="1"/>
    <col min="19" max="19" width="15.28515625" style="1" customWidth="1"/>
    <col min="20" max="16384" width="9.140625" style="1"/>
  </cols>
  <sheetData>
    <row r="1" spans="1:19" ht="18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9" ht="18" x14ac:dyDescent="0.25">
      <c r="A2" s="82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9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9" ht="18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9" ht="18" x14ac:dyDescent="0.25">
      <c r="A5" s="82" t="s">
        <v>32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9" ht="15" x14ac:dyDescent="0.2">
      <c r="A6" s="83" t="s">
        <v>19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7" spans="1:19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8" customHeight="1" x14ac:dyDescent="0.25">
      <c r="A8" s="73" t="s">
        <v>33</v>
      </c>
      <c r="B8" s="75" t="s">
        <v>17</v>
      </c>
      <c r="C8" s="16"/>
      <c r="D8" s="17"/>
      <c r="E8" s="77" t="s">
        <v>20</v>
      </c>
      <c r="F8" s="16"/>
      <c r="G8" s="17"/>
      <c r="H8" s="17"/>
      <c r="I8" s="17"/>
      <c r="J8" s="17"/>
      <c r="K8" s="79" t="s">
        <v>34</v>
      </c>
      <c r="L8" s="80"/>
      <c r="M8" s="80"/>
      <c r="N8" s="80"/>
      <c r="O8" s="81"/>
      <c r="P8" s="84"/>
      <c r="Q8" s="85"/>
      <c r="R8" s="62"/>
    </row>
    <row r="9" spans="1:19" ht="49.5" customHeight="1" x14ac:dyDescent="0.25">
      <c r="A9" s="74"/>
      <c r="B9" s="76"/>
      <c r="C9" s="18" t="s">
        <v>37</v>
      </c>
      <c r="D9" s="19"/>
      <c r="E9" s="78"/>
      <c r="F9" s="18" t="s">
        <v>37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37</v>
      </c>
      <c r="O9" s="8"/>
      <c r="P9" s="63"/>
      <c r="Q9" s="64"/>
      <c r="R9" s="65"/>
    </row>
    <row r="10" spans="1:19" ht="15.75" x14ac:dyDescent="0.2">
      <c r="A10" s="9"/>
      <c r="B10" s="10"/>
      <c r="C10" s="11"/>
      <c r="D10" s="11"/>
      <c r="E10" s="10"/>
      <c r="F10" s="11"/>
      <c r="G10" s="11"/>
      <c r="H10" s="11"/>
      <c r="I10" s="11"/>
      <c r="J10" s="11"/>
      <c r="K10" s="10"/>
      <c r="L10" s="11"/>
      <c r="M10" s="11"/>
      <c r="N10" s="11"/>
      <c r="O10" s="3"/>
    </row>
    <row r="11" spans="1:19" ht="22.5" customHeight="1" x14ac:dyDescent="0.25">
      <c r="A11" s="39" t="s">
        <v>38</v>
      </c>
      <c r="B11" s="40">
        <v>114</v>
      </c>
      <c r="C11" s="41">
        <f t="shared" ref="C11:C19" si="0">(B11/B$25)*100</f>
        <v>12.404787812840043</v>
      </c>
      <c r="D11" s="42" t="s">
        <v>1</v>
      </c>
      <c r="E11" s="43">
        <v>36121</v>
      </c>
      <c r="F11" s="41">
        <f t="shared" ref="F11:F19" si="1">(E11/E$25)*100</f>
        <v>9.8205961072745901E-2</v>
      </c>
      <c r="G11" s="42" t="s">
        <v>1</v>
      </c>
      <c r="H11" s="45">
        <v>4605932</v>
      </c>
      <c r="I11" s="41">
        <f t="shared" ref="I11:I19" si="2">(H11/H$25)*100</f>
        <v>4.895521632816914E-2</v>
      </c>
      <c r="J11" s="3" t="s">
        <v>1</v>
      </c>
      <c r="K11" s="44">
        <v>65954.86</v>
      </c>
      <c r="L11" s="45">
        <v>271192.58</v>
      </c>
      <c r="M11" s="45">
        <f>K11+L11</f>
        <v>337147.44</v>
      </c>
      <c r="N11" s="41">
        <f t="shared" ref="N11:N19" si="3">(M11/M$25)*100</f>
        <v>5.3830362950518525E-2</v>
      </c>
      <c r="O11" s="3" t="s">
        <v>1</v>
      </c>
      <c r="S11" s="61"/>
    </row>
    <row r="12" spans="1:19" ht="22.5" customHeight="1" x14ac:dyDescent="0.25">
      <c r="A12" s="39" t="s">
        <v>23</v>
      </c>
      <c r="B12" s="40">
        <v>38</v>
      </c>
      <c r="C12" s="41">
        <f t="shared" si="0"/>
        <v>4.1349292709466816</v>
      </c>
      <c r="D12" s="42"/>
      <c r="E12" s="43">
        <v>56755</v>
      </c>
      <c r="F12" s="41">
        <f t="shared" si="1"/>
        <v>0.15430578668042672</v>
      </c>
      <c r="G12" s="42"/>
      <c r="H12" s="46">
        <v>8972510</v>
      </c>
      <c r="I12" s="41">
        <f t="shared" si="2"/>
        <v>9.5366403163716029E-2</v>
      </c>
      <c r="J12" s="60"/>
      <c r="K12" s="43">
        <v>113356.7</v>
      </c>
      <c r="L12" s="46">
        <v>527134.99</v>
      </c>
      <c r="M12" s="46">
        <f t="shared" ref="M12:M19" si="4">K12+L12</f>
        <v>640491.68999999994</v>
      </c>
      <c r="N12" s="41">
        <f t="shared" si="3"/>
        <v>0.10226356794965132</v>
      </c>
      <c r="O12" s="3"/>
      <c r="S12" s="61"/>
    </row>
    <row r="13" spans="1:19" ht="22.5" customHeight="1" x14ac:dyDescent="0.25">
      <c r="A13" s="39" t="s">
        <v>24</v>
      </c>
      <c r="B13" s="40">
        <v>48</v>
      </c>
      <c r="C13" s="41">
        <f t="shared" si="0"/>
        <v>5.2230685527747553</v>
      </c>
      <c r="D13" s="42"/>
      <c r="E13" s="43">
        <v>229034</v>
      </c>
      <c r="F13" s="41">
        <f t="shared" si="1"/>
        <v>0.62269882030772361</v>
      </c>
      <c r="G13" s="42"/>
      <c r="H13" s="46">
        <v>24529707</v>
      </c>
      <c r="I13" s="41">
        <f t="shared" si="2"/>
        <v>0.26071967902513643</v>
      </c>
      <c r="J13" s="60"/>
      <c r="K13" s="43">
        <v>450606</v>
      </c>
      <c r="L13" s="46">
        <v>1441120.3</v>
      </c>
      <c r="M13" s="46">
        <f t="shared" si="4"/>
        <v>1891726.3</v>
      </c>
      <c r="N13" s="41">
        <f t="shared" si="3"/>
        <v>0.30204089146292046</v>
      </c>
      <c r="O13" s="3"/>
      <c r="S13" s="61"/>
    </row>
    <row r="14" spans="1:19" ht="22.5" customHeight="1" x14ac:dyDescent="0.25">
      <c r="A14" s="39" t="s">
        <v>25</v>
      </c>
      <c r="B14" s="40">
        <v>103</v>
      </c>
      <c r="C14" s="41">
        <f t="shared" si="0"/>
        <v>11.207834602829161</v>
      </c>
      <c r="D14" s="42"/>
      <c r="E14" s="43">
        <v>912795</v>
      </c>
      <c r="F14" s="41">
        <f t="shared" si="1"/>
        <v>2.4817117532016582</v>
      </c>
      <c r="G14" s="42"/>
      <c r="H14" s="46">
        <v>103294646</v>
      </c>
      <c r="I14" s="41">
        <f t="shared" si="2"/>
        <v>1.0978910979301586</v>
      </c>
      <c r="J14" s="60"/>
      <c r="K14" s="43">
        <v>1815929.78</v>
      </c>
      <c r="L14" s="46">
        <v>6068560.5599999996</v>
      </c>
      <c r="M14" s="46">
        <f t="shared" si="4"/>
        <v>7884490.3399999999</v>
      </c>
      <c r="N14" s="41">
        <f t="shared" si="3"/>
        <v>1.2588705305965164</v>
      </c>
      <c r="O14" s="3"/>
      <c r="S14" s="61"/>
    </row>
    <row r="15" spans="1:19" ht="22.5" customHeight="1" x14ac:dyDescent="0.25">
      <c r="A15" s="39" t="s">
        <v>26</v>
      </c>
      <c r="B15" s="40">
        <v>119</v>
      </c>
      <c r="C15" s="41">
        <f t="shared" si="0"/>
        <v>12.948857453754082</v>
      </c>
      <c r="D15" s="42"/>
      <c r="E15" s="43">
        <v>1631721</v>
      </c>
      <c r="F15" s="41">
        <f t="shared" si="1"/>
        <v>4.4363314694383327</v>
      </c>
      <c r="G15" s="42"/>
      <c r="H15" s="46">
        <v>233529318</v>
      </c>
      <c r="I15" s="41">
        <f t="shared" si="2"/>
        <v>2.4821205093040462</v>
      </c>
      <c r="J15" s="60"/>
      <c r="K15" s="43">
        <v>3248196</v>
      </c>
      <c r="L15" s="46">
        <v>13719847.560000001</v>
      </c>
      <c r="M15" s="46">
        <f t="shared" si="4"/>
        <v>16968043.560000002</v>
      </c>
      <c r="N15" s="41">
        <f t="shared" si="3"/>
        <v>2.7091884292373938</v>
      </c>
      <c r="O15" s="3"/>
      <c r="S15" s="61"/>
    </row>
    <row r="16" spans="1:19" ht="22.5" customHeight="1" x14ac:dyDescent="0.25">
      <c r="A16" s="39" t="s">
        <v>27</v>
      </c>
      <c r="B16" s="40">
        <v>75</v>
      </c>
      <c r="C16" s="41">
        <f t="shared" si="0"/>
        <v>8.1610446137105548</v>
      </c>
      <c r="D16" s="42"/>
      <c r="E16" s="43">
        <v>1520633</v>
      </c>
      <c r="F16" s="41">
        <f t="shared" si="1"/>
        <v>4.1343048421675155</v>
      </c>
      <c r="G16" s="42"/>
      <c r="H16" s="46">
        <v>264967047</v>
      </c>
      <c r="I16" s="41">
        <f t="shared" si="2"/>
        <v>2.8162637020523009</v>
      </c>
      <c r="J16" s="60"/>
      <c r="K16" s="43">
        <v>3032948.91</v>
      </c>
      <c r="L16" s="46">
        <v>15566814.210000001</v>
      </c>
      <c r="M16" s="46">
        <f t="shared" si="4"/>
        <v>18599763.120000001</v>
      </c>
      <c r="N16" s="41">
        <f t="shared" si="3"/>
        <v>2.9697155628506886</v>
      </c>
      <c r="O16" s="3"/>
      <c r="S16" s="61"/>
    </row>
    <row r="17" spans="1:19" ht="22.5" customHeight="1" x14ac:dyDescent="0.25">
      <c r="A17" s="39" t="s">
        <v>28</v>
      </c>
      <c r="B17" s="40">
        <v>45</v>
      </c>
      <c r="C17" s="41">
        <f t="shared" si="0"/>
        <v>4.8966267682263327</v>
      </c>
      <c r="D17" s="42"/>
      <c r="E17" s="43">
        <v>1189879</v>
      </c>
      <c r="F17" s="41">
        <f t="shared" si="1"/>
        <v>3.2350491612989072</v>
      </c>
      <c r="G17" s="42"/>
      <c r="H17" s="46">
        <v>231462410</v>
      </c>
      <c r="I17" s="41">
        <f t="shared" si="2"/>
        <v>2.4601518983322768</v>
      </c>
      <c r="J17" s="60"/>
      <c r="K17" s="43">
        <v>2379757.89</v>
      </c>
      <c r="L17" s="46">
        <v>13598416.630000001</v>
      </c>
      <c r="M17" s="46">
        <f t="shared" si="4"/>
        <v>15978174.520000001</v>
      </c>
      <c r="N17" s="41">
        <f t="shared" si="3"/>
        <v>2.5511418200248741</v>
      </c>
      <c r="O17" s="3"/>
      <c r="S17" s="61"/>
    </row>
    <row r="18" spans="1:19" ht="22.5" customHeight="1" x14ac:dyDescent="0.25">
      <c r="A18" s="39" t="s">
        <v>46</v>
      </c>
      <c r="B18" s="40">
        <v>32</v>
      </c>
      <c r="C18" s="41">
        <f t="shared" si="0"/>
        <v>3.4820457018498367</v>
      </c>
      <c r="D18" s="42"/>
      <c r="E18" s="43">
        <v>942871</v>
      </c>
      <c r="F18" s="41">
        <f t="shared" si="1"/>
        <v>2.5634825371008829</v>
      </c>
      <c r="G18" s="42"/>
      <c r="H18" s="46">
        <v>213217634</v>
      </c>
      <c r="I18" s="41">
        <f t="shared" si="2"/>
        <v>2.2662330658486471</v>
      </c>
      <c r="J18" s="60"/>
      <c r="K18" s="43">
        <v>1885742.62</v>
      </c>
      <c r="L18" s="46">
        <v>12526536.01</v>
      </c>
      <c r="M18" s="46">
        <f t="shared" si="4"/>
        <v>14412278.629999999</v>
      </c>
      <c r="N18" s="41">
        <f t="shared" si="3"/>
        <v>2.3011243674189008</v>
      </c>
      <c r="O18" s="3"/>
      <c r="S18" s="61"/>
    </row>
    <row r="19" spans="1:19" ht="22.5" customHeight="1" x14ac:dyDescent="0.25">
      <c r="A19" s="39" t="s">
        <v>47</v>
      </c>
      <c r="B19" s="47">
        <v>147</v>
      </c>
      <c r="C19" s="41">
        <f t="shared" si="0"/>
        <v>15.995647442872688</v>
      </c>
      <c r="D19" s="42"/>
      <c r="E19" s="43">
        <v>6382565</v>
      </c>
      <c r="F19" s="41">
        <f t="shared" si="1"/>
        <v>17.352950636313235</v>
      </c>
      <c r="G19" s="42"/>
      <c r="H19" s="46">
        <v>1542189830</v>
      </c>
      <c r="I19" s="41">
        <f t="shared" si="2"/>
        <v>16.391522225415482</v>
      </c>
      <c r="J19" s="60"/>
      <c r="K19" s="43">
        <v>12765129.59</v>
      </c>
      <c r="L19" s="46">
        <v>90603654.560000002</v>
      </c>
      <c r="M19" s="46">
        <f t="shared" si="4"/>
        <v>103368784.15000001</v>
      </c>
      <c r="N19" s="41">
        <f t="shared" si="3"/>
        <v>16.5042901365299</v>
      </c>
      <c r="O19" s="3"/>
      <c r="S19" s="61"/>
    </row>
    <row r="20" spans="1:19" ht="22.5" customHeight="1" x14ac:dyDescent="0.25">
      <c r="A20" s="39" t="s">
        <v>48</v>
      </c>
      <c r="B20" s="47">
        <v>66</v>
      </c>
      <c r="C20" s="41">
        <f t="shared" ref="C20:C24" si="5">(B20/B$25)*100</f>
        <v>7.1817192600652895</v>
      </c>
      <c r="D20" s="42"/>
      <c r="E20" s="43">
        <v>4596253</v>
      </c>
      <c r="F20" s="41">
        <f t="shared" ref="F20:F24" si="6">(E20/E$25)*100</f>
        <v>12.496316358863032</v>
      </c>
      <c r="G20" s="42"/>
      <c r="H20" s="46">
        <v>1218827774</v>
      </c>
      <c r="I20" s="41">
        <f t="shared" ref="I20:I24" si="7">(H20/H$25)*100</f>
        <v>12.95459362903118</v>
      </c>
      <c r="J20" s="60"/>
      <c r="K20" s="43">
        <v>9192498.7799999993</v>
      </c>
      <c r="L20" s="46">
        <v>71612227.829999998</v>
      </c>
      <c r="M20" s="46">
        <f t="shared" ref="M20:M24" si="8">K20+L20</f>
        <v>80804726.609999999</v>
      </c>
      <c r="N20" s="41">
        <f t="shared" ref="N20:N24" si="9">(M20/M$25)*100</f>
        <v>12.901618833391474</v>
      </c>
      <c r="O20" s="3"/>
      <c r="S20" s="61"/>
    </row>
    <row r="21" spans="1:19" ht="22.5" customHeight="1" x14ac:dyDescent="0.25">
      <c r="A21" s="39" t="s">
        <v>49</v>
      </c>
      <c r="B21" s="47">
        <v>35</v>
      </c>
      <c r="C21" s="41">
        <f t="shared" si="5"/>
        <v>3.808487486398259</v>
      </c>
      <c r="D21" s="42"/>
      <c r="E21" s="43">
        <v>3045680</v>
      </c>
      <c r="F21" s="41">
        <f t="shared" si="6"/>
        <v>8.2806104902976312</v>
      </c>
      <c r="G21" s="42"/>
      <c r="H21" s="46">
        <v>948567869</v>
      </c>
      <c r="I21" s="41">
        <f t="shared" si="7"/>
        <v>10.082073558368949</v>
      </c>
      <c r="J21" s="60"/>
      <c r="K21" s="43">
        <v>6091360</v>
      </c>
      <c r="L21" s="46">
        <v>55728362.299999997</v>
      </c>
      <c r="M21" s="46">
        <f t="shared" si="8"/>
        <v>61819722.299999997</v>
      </c>
      <c r="N21" s="41">
        <f t="shared" si="9"/>
        <v>9.8703940593743287</v>
      </c>
      <c r="O21" s="3"/>
      <c r="S21" s="61"/>
    </row>
    <row r="22" spans="1:19" ht="22.5" customHeight="1" x14ac:dyDescent="0.25">
      <c r="A22" s="39" t="s">
        <v>50</v>
      </c>
      <c r="B22" s="47">
        <v>25</v>
      </c>
      <c r="C22" s="41">
        <f t="shared" si="5"/>
        <v>2.7203482045701848</v>
      </c>
      <c r="D22" s="42"/>
      <c r="E22" s="43">
        <v>2703799</v>
      </c>
      <c r="F22" s="41">
        <f t="shared" si="6"/>
        <v>7.351102664448085</v>
      </c>
      <c r="G22" s="42"/>
      <c r="H22" s="46">
        <v>864256079</v>
      </c>
      <c r="I22" s="41">
        <f t="shared" si="7"/>
        <v>9.1859461473552457</v>
      </c>
      <c r="J22" s="60"/>
      <c r="K22" s="43">
        <v>5407597.7000000002</v>
      </c>
      <c r="L22" s="46">
        <v>50775044.68</v>
      </c>
      <c r="M22" s="46">
        <f t="shared" si="8"/>
        <v>56182642.380000003</v>
      </c>
      <c r="N22" s="41">
        <f t="shared" si="9"/>
        <v>8.9703544266407107</v>
      </c>
      <c r="O22" s="3"/>
      <c r="S22" s="61"/>
    </row>
    <row r="23" spans="1:19" ht="22.5" customHeight="1" x14ac:dyDescent="0.25">
      <c r="A23" s="39" t="s">
        <v>51</v>
      </c>
      <c r="B23" s="47">
        <v>43</v>
      </c>
      <c r="C23" s="41">
        <f t="shared" si="5"/>
        <v>4.6789989118607185</v>
      </c>
      <c r="D23" s="42"/>
      <c r="E23" s="43">
        <v>7295606</v>
      </c>
      <c r="F23" s="41">
        <f t="shared" si="6"/>
        <v>19.835331215583494</v>
      </c>
      <c r="G23" s="42"/>
      <c r="H23" s="46">
        <v>2480128712</v>
      </c>
      <c r="I23" s="41">
        <f t="shared" si="7"/>
        <v>26.36062313070699</v>
      </c>
      <c r="J23" s="60"/>
      <c r="K23" s="43">
        <v>14591211.26</v>
      </c>
      <c r="L23" s="46">
        <v>145707561.86000001</v>
      </c>
      <c r="M23" s="46">
        <f t="shared" si="8"/>
        <v>160298773.12</v>
      </c>
      <c r="N23" s="41">
        <f t="shared" si="9"/>
        <v>25.59396902901716</v>
      </c>
      <c r="O23" s="3"/>
      <c r="S23" s="61"/>
    </row>
    <row r="24" spans="1:19" ht="22.5" customHeight="1" x14ac:dyDescent="0.25">
      <c r="A24" s="39" t="s">
        <v>22</v>
      </c>
      <c r="B24" s="47">
        <v>29</v>
      </c>
      <c r="C24" s="41">
        <f t="shared" si="5"/>
        <v>3.1556039173014145</v>
      </c>
      <c r="D24" s="42"/>
      <c r="E24" s="43">
        <v>6237151</v>
      </c>
      <c r="F24" s="41">
        <f t="shared" si="6"/>
        <v>16.957598303226327</v>
      </c>
      <c r="G24" s="42"/>
      <c r="H24" s="46">
        <v>1269910642</v>
      </c>
      <c r="I24" s="41">
        <f t="shared" si="7"/>
        <v>13.497539737137707</v>
      </c>
      <c r="J24" s="60"/>
      <c r="K24" s="43">
        <v>12474301.789999999</v>
      </c>
      <c r="L24" s="46">
        <v>74653566.760000005</v>
      </c>
      <c r="M24" s="46">
        <f t="shared" si="8"/>
        <v>87127868.550000012</v>
      </c>
      <c r="N24" s="41">
        <f t="shared" si="9"/>
        <v>13.911197982554956</v>
      </c>
      <c r="O24" s="3"/>
      <c r="S24" s="61"/>
    </row>
    <row r="25" spans="1:19" ht="33" customHeight="1" x14ac:dyDescent="0.25">
      <c r="A25" s="30" t="s">
        <v>0</v>
      </c>
      <c r="B25" s="32">
        <f>SUM(B11:B24)</f>
        <v>919</v>
      </c>
      <c r="C25" s="33">
        <f>SUM(C11:C24)</f>
        <v>100.00000000000001</v>
      </c>
      <c r="D25" s="34" t="s">
        <v>1</v>
      </c>
      <c r="E25" s="35">
        <f>SUM(E11:E24)</f>
        <v>36780863</v>
      </c>
      <c r="F25" s="33">
        <f>SUM(F11:F24)</f>
        <v>100</v>
      </c>
      <c r="G25" s="34" t="s">
        <v>1</v>
      </c>
      <c r="H25" s="37">
        <f>SUM(H11:H24)</f>
        <v>9408460110</v>
      </c>
      <c r="I25" s="33">
        <f>SUM(I11:I24)</f>
        <v>100</v>
      </c>
      <c r="J25" s="34" t="s">
        <v>1</v>
      </c>
      <c r="K25" s="36">
        <f>SUM(K11:K24)</f>
        <v>73514591.879999995</v>
      </c>
      <c r="L25" s="37">
        <f>SUM(L11:L24)</f>
        <v>552800040.83000004</v>
      </c>
      <c r="M25" s="37">
        <f>SUM(M11:M24)</f>
        <v>626314632.71000004</v>
      </c>
      <c r="N25" s="33">
        <f>SUM(N11:N24)</f>
        <v>99.999999999999986</v>
      </c>
      <c r="O25" s="38" t="s">
        <v>1</v>
      </c>
    </row>
  </sheetData>
  <mergeCells count="10">
    <mergeCell ref="P8:Q8"/>
    <mergeCell ref="B8:B9"/>
    <mergeCell ref="E8:E9"/>
    <mergeCell ref="A8:A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3.140625" style="1" customWidth="1"/>
    <col min="2" max="2" width="11" style="1" bestFit="1" customWidth="1"/>
    <col min="3" max="3" width="8.85546875" style="1" customWidth="1"/>
    <col min="4" max="4" width="2.710937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4.14062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2.28515625" style="1" customWidth="1"/>
    <col min="14" max="14" width="7" style="1" bestFit="1" customWidth="1"/>
    <col min="15" max="15" width="2.85546875" style="1" customWidth="1"/>
    <col min="16" max="16384" width="9.140625" style="1"/>
  </cols>
  <sheetData>
    <row r="1" spans="1:15" ht="18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8" x14ac:dyDescent="0.25">
      <c r="A2" s="82" t="s">
        <v>43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4" spans="1:15" ht="18" x14ac:dyDescent="0.2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8" x14ac:dyDescent="0.25">
      <c r="A5" s="82" t="s">
        <v>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5" x14ac:dyDescent="0.2">
      <c r="A6" s="83" t="s">
        <v>19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8" spans="1:15" ht="15.6" customHeight="1" x14ac:dyDescent="0.25">
      <c r="A8" s="21"/>
      <c r="B8" s="75" t="s">
        <v>17</v>
      </c>
      <c r="C8" s="22"/>
      <c r="D8" s="23"/>
      <c r="E8" s="75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8"/>
    </row>
    <row r="9" spans="1:15" ht="48.75" customHeight="1" x14ac:dyDescent="0.25">
      <c r="A9" s="30" t="s">
        <v>6</v>
      </c>
      <c r="B9" s="76"/>
      <c r="C9" s="18" t="s">
        <v>36</v>
      </c>
      <c r="D9" s="25"/>
      <c r="E9" s="76"/>
      <c r="F9" s="18" t="s">
        <v>36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36</v>
      </c>
      <c r="O9" s="25"/>
    </row>
    <row r="10" spans="1:15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5" ht="22.5" customHeight="1" x14ac:dyDescent="0.25">
      <c r="A11" s="39" t="s">
        <v>9</v>
      </c>
      <c r="B11" s="47">
        <v>578</v>
      </c>
      <c r="C11" s="48">
        <f t="shared" ref="C11:C16" si="0">(B11/B$17)*100</f>
        <v>62.894450489662681</v>
      </c>
      <c r="D11" s="67" t="s">
        <v>1</v>
      </c>
      <c r="E11" s="43">
        <v>25183711.469999999</v>
      </c>
      <c r="F11" s="48">
        <f t="shared" ref="F11:F16" si="1">(E11/E$17)*100</f>
        <v>68.469605657240265</v>
      </c>
      <c r="G11" s="68" t="s">
        <v>1</v>
      </c>
      <c r="H11" s="45">
        <v>7223574732.6999998</v>
      </c>
      <c r="I11" s="48">
        <f t="shared" ref="I11:I16" si="2">(H11/H$17)*100</f>
        <v>76.777439134353415</v>
      </c>
      <c r="J11" s="68" t="s">
        <v>1</v>
      </c>
      <c r="K11" s="44">
        <v>50353761.439999998</v>
      </c>
      <c r="L11" s="45">
        <v>424391708.11000001</v>
      </c>
      <c r="M11" s="45">
        <f>K11+L11</f>
        <v>474745469.55000001</v>
      </c>
      <c r="N11" s="48">
        <f t="shared" ref="N11:N16" si="3">(M11/M$17)*100</f>
        <v>75.799836816174064</v>
      </c>
      <c r="O11" s="69" t="s">
        <v>1</v>
      </c>
    </row>
    <row r="12" spans="1:15" ht="22.5" customHeight="1" x14ac:dyDescent="0.25">
      <c r="A12" s="39" t="s">
        <v>7</v>
      </c>
      <c r="B12" s="47">
        <v>43</v>
      </c>
      <c r="C12" s="48">
        <f t="shared" si="0"/>
        <v>4.6789989118607185</v>
      </c>
      <c r="D12" s="3"/>
      <c r="E12" s="43">
        <v>496096.78</v>
      </c>
      <c r="F12" s="48">
        <f t="shared" si="1"/>
        <v>1.3487905043261952</v>
      </c>
      <c r="G12" s="48"/>
      <c r="H12" s="46">
        <v>52428442.07</v>
      </c>
      <c r="I12" s="48">
        <f t="shared" si="2"/>
        <v>0.55724785426755452</v>
      </c>
      <c r="J12" s="48"/>
      <c r="K12" s="43">
        <v>961364.55</v>
      </c>
      <c r="L12" s="46">
        <v>3080171.05</v>
      </c>
      <c r="M12" s="46">
        <f>K12+L12</f>
        <v>4041535.5999999996</v>
      </c>
      <c r="N12" s="48">
        <f t="shared" si="3"/>
        <v>0.64528838844347036</v>
      </c>
      <c r="O12" s="3"/>
    </row>
    <row r="13" spans="1:15" ht="22.5" customHeight="1" x14ac:dyDescent="0.25">
      <c r="A13" s="39" t="s">
        <v>8</v>
      </c>
      <c r="B13" s="47">
        <v>112</v>
      </c>
      <c r="C13" s="48">
        <f t="shared" si="0"/>
        <v>12.18715995647443</v>
      </c>
      <c r="D13" s="49"/>
      <c r="E13" s="43">
        <v>1766861.21</v>
      </c>
      <c r="F13" s="48">
        <f t="shared" si="1"/>
        <v>4.8037514424308325</v>
      </c>
      <c r="G13" s="48"/>
      <c r="H13" s="46">
        <v>370750883.19999999</v>
      </c>
      <c r="I13" s="48">
        <f t="shared" si="2"/>
        <v>3.9406117361862081</v>
      </c>
      <c r="J13" s="48"/>
      <c r="K13" s="43">
        <v>3533436.93</v>
      </c>
      <c r="L13" s="46">
        <v>21781614.52</v>
      </c>
      <c r="M13" s="46">
        <f t="shared" ref="M13" si="4">K13+L13</f>
        <v>25315051.449999999</v>
      </c>
      <c r="N13" s="48">
        <f t="shared" si="3"/>
        <v>4.0419064361412618</v>
      </c>
      <c r="O13" s="3"/>
    </row>
    <row r="14" spans="1:15" ht="22.5" customHeight="1" x14ac:dyDescent="0.25">
      <c r="A14" s="39" t="s">
        <v>10</v>
      </c>
      <c r="B14" s="47">
        <v>141</v>
      </c>
      <c r="C14" s="48">
        <f t="shared" si="0"/>
        <v>15.342763873775844</v>
      </c>
      <c r="D14" s="49"/>
      <c r="E14" s="43">
        <v>2930654.08</v>
      </c>
      <c r="F14" s="48">
        <f t="shared" si="1"/>
        <v>7.9678775471367116</v>
      </c>
      <c r="G14" s="48"/>
      <c r="H14" s="46">
        <v>468580400.13999999</v>
      </c>
      <c r="I14" s="48">
        <f t="shared" si="2"/>
        <v>4.9804154428471863</v>
      </c>
      <c r="J14" s="48"/>
      <c r="K14" s="43">
        <v>5858951.1600000001</v>
      </c>
      <c r="L14" s="46">
        <v>27529098.629999999</v>
      </c>
      <c r="M14" s="46">
        <f>K14+L14</f>
        <v>33388049.789999999</v>
      </c>
      <c r="N14" s="48">
        <f t="shared" si="3"/>
        <v>5.3308749382931202</v>
      </c>
      <c r="O14" s="3"/>
    </row>
    <row r="15" spans="1:15" ht="22.5" customHeight="1" x14ac:dyDescent="0.25">
      <c r="A15" s="39" t="s">
        <v>39</v>
      </c>
      <c r="B15" s="47">
        <v>16</v>
      </c>
      <c r="C15" s="48">
        <f t="shared" si="0"/>
        <v>1.7410228509249184</v>
      </c>
      <c r="D15" s="49"/>
      <c r="E15" s="43">
        <v>166388</v>
      </c>
      <c r="F15" s="48">
        <f t="shared" si="1"/>
        <v>0.45237655933551296</v>
      </c>
      <c r="G15" s="48"/>
      <c r="H15" s="46">
        <v>23215008.129999999</v>
      </c>
      <c r="I15" s="48">
        <f t="shared" si="2"/>
        <v>0.24674609728006233</v>
      </c>
      <c r="J15" s="48"/>
      <c r="K15" s="43">
        <v>332776</v>
      </c>
      <c r="L15" s="46">
        <v>1363881.77</v>
      </c>
      <c r="M15" s="46">
        <f>K15+L15</f>
        <v>1696657.77</v>
      </c>
      <c r="N15" s="48">
        <f t="shared" si="3"/>
        <v>0.27089543839311775</v>
      </c>
      <c r="O15" s="3"/>
    </row>
    <row r="16" spans="1:15" ht="22.5" customHeight="1" x14ac:dyDescent="0.25">
      <c r="A16" s="39" t="s">
        <v>22</v>
      </c>
      <c r="B16" s="47">
        <v>29</v>
      </c>
      <c r="C16" s="48">
        <f t="shared" si="0"/>
        <v>3.1556039173014145</v>
      </c>
      <c r="D16" s="49"/>
      <c r="E16" s="43">
        <v>6237150.9000000004</v>
      </c>
      <c r="F16" s="48">
        <f t="shared" si="1"/>
        <v>16.957598289530484</v>
      </c>
      <c r="G16" s="48"/>
      <c r="H16" s="46">
        <v>1269910641.5</v>
      </c>
      <c r="I16" s="48">
        <f t="shared" si="2"/>
        <v>13.497539735065574</v>
      </c>
      <c r="J16" s="48"/>
      <c r="K16" s="43">
        <v>12474301.789999999</v>
      </c>
      <c r="L16" s="46">
        <v>74653566.760000005</v>
      </c>
      <c r="M16" s="46">
        <f>K16+L16</f>
        <v>87127868.550000012</v>
      </c>
      <c r="N16" s="48">
        <f t="shared" si="3"/>
        <v>13.911197982554956</v>
      </c>
      <c r="O16" s="3"/>
    </row>
    <row r="17" spans="1:15" ht="33" customHeight="1" x14ac:dyDescent="0.25">
      <c r="A17" s="30" t="s">
        <v>0</v>
      </c>
      <c r="B17" s="50">
        <f>SUM(B11:B16)</f>
        <v>919</v>
      </c>
      <c r="C17" s="51">
        <f>SUM(C11:C16)</f>
        <v>100.00000000000001</v>
      </c>
      <c r="D17" s="72" t="s">
        <v>1</v>
      </c>
      <c r="E17" s="35">
        <f>SUM(E11:E16)</f>
        <v>36780862.439999998</v>
      </c>
      <c r="F17" s="51">
        <f>SUM(F11:F16)</f>
        <v>100</v>
      </c>
      <c r="G17" s="70" t="s">
        <v>1</v>
      </c>
      <c r="H17" s="37">
        <f>SUM(H11:H16)</f>
        <v>9408460107.7399998</v>
      </c>
      <c r="I17" s="51">
        <f>SUM(I11:I16)</f>
        <v>100.00000000000001</v>
      </c>
      <c r="J17" s="70" t="s">
        <v>1</v>
      </c>
      <c r="K17" s="36">
        <f>SUM(K11:K16)</f>
        <v>73514591.870000005</v>
      </c>
      <c r="L17" s="37">
        <f>SUM(L11:L16)</f>
        <v>552800040.84000003</v>
      </c>
      <c r="M17" s="37">
        <f>SUM(M11:M16)</f>
        <v>626314632.71000004</v>
      </c>
      <c r="N17" s="33">
        <f>SUM(N11:N16)</f>
        <v>99.999999999999986</v>
      </c>
      <c r="O17" s="71" t="s">
        <v>1</v>
      </c>
    </row>
    <row r="19" spans="1:15" x14ac:dyDescent="0.2">
      <c r="M19" s="15"/>
    </row>
    <row r="20" spans="1:15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">
      <c r="B23" s="5"/>
    </row>
    <row r="24" spans="1:1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B26" s="5"/>
    </row>
    <row r="27" spans="1:15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mergeCells count="8">
    <mergeCell ref="E8:E9"/>
    <mergeCell ref="B8:B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4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1.42578125" style="1" customWidth="1"/>
    <col min="2" max="2" width="11" style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3.8554687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1.7109375" style="1" customWidth="1"/>
    <col min="14" max="14" width="8.140625" style="1" customWidth="1"/>
    <col min="15" max="15" width="2.85546875" style="1" customWidth="1"/>
    <col min="16" max="16384" width="9.140625" style="1"/>
  </cols>
  <sheetData>
    <row r="1" spans="1:15" ht="15.75" customHeight="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8" x14ac:dyDescent="0.2">
      <c r="A2" s="89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" x14ac:dyDescent="0.2">
      <c r="A4" s="89" t="s">
        <v>11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8" x14ac:dyDescent="0.2">
      <c r="A5" s="89" t="s">
        <v>35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5" x14ac:dyDescent="0.2">
      <c r="A6" s="83" t="s">
        <v>19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</row>
    <row r="8" spans="1:15" ht="15.6" customHeight="1" x14ac:dyDescent="0.25">
      <c r="A8" s="21"/>
      <c r="B8" s="75" t="s">
        <v>17</v>
      </c>
      <c r="C8" s="22"/>
      <c r="D8" s="23"/>
      <c r="E8" s="75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7"/>
    </row>
    <row r="9" spans="1:15" ht="48" customHeight="1" x14ac:dyDescent="0.25">
      <c r="A9" s="24" t="s">
        <v>29</v>
      </c>
      <c r="B9" s="76"/>
      <c r="C9" s="18" t="s">
        <v>36</v>
      </c>
      <c r="D9" s="25"/>
      <c r="E9" s="76"/>
      <c r="F9" s="18" t="s">
        <v>36</v>
      </c>
      <c r="G9" s="19"/>
      <c r="H9" s="18" t="s">
        <v>42</v>
      </c>
      <c r="I9" s="18" t="s">
        <v>37</v>
      </c>
      <c r="J9" s="19"/>
      <c r="K9" s="20" t="s">
        <v>21</v>
      </c>
      <c r="L9" s="18" t="s">
        <v>41</v>
      </c>
      <c r="M9" s="19" t="s">
        <v>18</v>
      </c>
      <c r="N9" s="18" t="s">
        <v>36</v>
      </c>
      <c r="O9" s="25"/>
    </row>
    <row r="10" spans="1:15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5" ht="32.25" customHeight="1" x14ac:dyDescent="0.25">
      <c r="A11" s="66" t="s">
        <v>44</v>
      </c>
      <c r="B11" s="10">
        <v>22</v>
      </c>
      <c r="C11" s="48">
        <f>(B11/B$22)*100</f>
        <v>2.3939064200217626</v>
      </c>
      <c r="D11" s="67" t="s">
        <v>1</v>
      </c>
      <c r="E11" s="43">
        <v>203648</v>
      </c>
      <c r="F11" s="48">
        <f>(E11/E$22)*100</f>
        <v>0.55367923259440643</v>
      </c>
      <c r="G11" s="48" t="s">
        <v>1</v>
      </c>
      <c r="H11" s="45">
        <v>8624815</v>
      </c>
      <c r="I11" s="48">
        <f>(H11/H$22)*100</f>
        <v>9.1670846239222767E-2</v>
      </c>
      <c r="J11" s="68" t="s">
        <v>1</v>
      </c>
      <c r="K11" s="44">
        <v>372965</v>
      </c>
      <c r="L11" s="45">
        <v>507302</v>
      </c>
      <c r="M11" s="45">
        <f t="shared" ref="M11:M20" si="0">(K11+L11)</f>
        <v>880267</v>
      </c>
      <c r="N11" s="48">
        <f>(M11/M$22)*100</f>
        <v>0.14054709144884373</v>
      </c>
      <c r="O11" s="69" t="s">
        <v>1</v>
      </c>
    </row>
    <row r="12" spans="1:15" ht="22.5" customHeight="1" x14ac:dyDescent="0.25">
      <c r="A12" s="39" t="s">
        <v>45</v>
      </c>
      <c r="B12" s="47">
        <v>113</v>
      </c>
      <c r="C12" s="48">
        <f t="shared" ref="C12:C21" si="1">(B12/B$22)*100</f>
        <v>12.295973884657236</v>
      </c>
      <c r="E12" s="43">
        <v>2089316</v>
      </c>
      <c r="F12" s="48">
        <f t="shared" ref="F12:F21" si="2">(E12/E$22)*100</f>
        <v>5.6804431152145609</v>
      </c>
      <c r="G12" s="48"/>
      <c r="H12" s="46">
        <v>151695973</v>
      </c>
      <c r="I12" s="48">
        <f t="shared" ref="I12:I21" si="3">(H12/H$22)*100</f>
        <v>1.6123358258689939</v>
      </c>
      <c r="J12" s="48"/>
      <c r="K12" s="43">
        <v>4167083</v>
      </c>
      <c r="L12" s="46">
        <v>8912139</v>
      </c>
      <c r="M12" s="45">
        <f t="shared" si="0"/>
        <v>13079222</v>
      </c>
      <c r="N12" s="48">
        <f t="shared" ref="N12:N21" si="4">(M12/M$22)*100</f>
        <v>2.0882829988102798</v>
      </c>
      <c r="O12" s="58"/>
    </row>
    <row r="13" spans="1:15" ht="22.5" customHeight="1" x14ac:dyDescent="0.25">
      <c r="A13" s="39" t="s">
        <v>12</v>
      </c>
      <c r="B13" s="47">
        <v>164</v>
      </c>
      <c r="C13" s="48">
        <f t="shared" si="1"/>
        <v>17.845484221980414</v>
      </c>
      <c r="D13" s="49"/>
      <c r="E13" s="43">
        <v>2862239</v>
      </c>
      <c r="F13" s="48">
        <f t="shared" si="2"/>
        <v>7.7818701535089048</v>
      </c>
      <c r="G13" s="48"/>
      <c r="H13" s="46">
        <v>356285366</v>
      </c>
      <c r="I13" s="48">
        <f t="shared" si="3"/>
        <v>3.7868616316838333</v>
      </c>
      <c r="J13" s="48"/>
      <c r="K13" s="43">
        <v>5723737</v>
      </c>
      <c r="L13" s="46">
        <v>20931765</v>
      </c>
      <c r="M13" s="46">
        <f t="shared" si="0"/>
        <v>26655502</v>
      </c>
      <c r="N13" s="48">
        <f t="shared" si="4"/>
        <v>4.2559283458414736</v>
      </c>
      <c r="O13" s="58"/>
    </row>
    <row r="14" spans="1:15" ht="22.5" customHeight="1" x14ac:dyDescent="0.25">
      <c r="A14" s="39" t="s">
        <v>13</v>
      </c>
      <c r="B14" s="47">
        <v>158</v>
      </c>
      <c r="C14" s="48">
        <f t="shared" si="1"/>
        <v>17.19260065288357</v>
      </c>
      <c r="D14" s="49"/>
      <c r="E14" s="43">
        <v>4729280</v>
      </c>
      <c r="F14" s="48">
        <f t="shared" si="2"/>
        <v>12.857990852471296</v>
      </c>
      <c r="G14" s="48"/>
      <c r="H14" s="46">
        <v>844833542</v>
      </c>
      <c r="I14" s="48">
        <f t="shared" si="3"/>
        <v>8.9795092099273948</v>
      </c>
      <c r="J14" s="48"/>
      <c r="K14" s="43">
        <v>9458431</v>
      </c>
      <c r="L14" s="46">
        <v>49633971</v>
      </c>
      <c r="M14" s="46">
        <f t="shared" si="0"/>
        <v>59092402</v>
      </c>
      <c r="N14" s="48">
        <f t="shared" si="4"/>
        <v>9.4349387490679941</v>
      </c>
      <c r="O14" s="58"/>
    </row>
    <row r="15" spans="1:15" ht="22.5" customHeight="1" x14ac:dyDescent="0.25">
      <c r="A15" s="39" t="s">
        <v>14</v>
      </c>
      <c r="B15" s="47">
        <v>145</v>
      </c>
      <c r="C15" s="48">
        <f t="shared" si="1"/>
        <v>15.778019586507073</v>
      </c>
      <c r="D15" s="49"/>
      <c r="E15" s="43">
        <v>6597098</v>
      </c>
      <c r="F15" s="48">
        <f t="shared" si="2"/>
        <v>17.936224063040608</v>
      </c>
      <c r="G15" s="48"/>
      <c r="H15" s="46">
        <v>1473918753</v>
      </c>
      <c r="I15" s="48">
        <f t="shared" si="3"/>
        <v>15.665887253856454</v>
      </c>
      <c r="J15" s="48"/>
      <c r="K15" s="43">
        <v>13194042</v>
      </c>
      <c r="L15" s="46">
        <v>86592727</v>
      </c>
      <c r="M15" s="46">
        <f t="shared" si="0"/>
        <v>99786769</v>
      </c>
      <c r="N15" s="48">
        <f t="shared" si="4"/>
        <v>15.932370687561439</v>
      </c>
      <c r="O15" s="58"/>
    </row>
    <row r="16" spans="1:15" ht="21.75" customHeight="1" x14ac:dyDescent="0.25">
      <c r="A16" s="39" t="s">
        <v>15</v>
      </c>
      <c r="B16" s="47">
        <v>87</v>
      </c>
      <c r="C16" s="48">
        <f t="shared" si="1"/>
        <v>9.4668117519042436</v>
      </c>
      <c r="D16" s="49"/>
      <c r="E16" s="43">
        <v>4925516</v>
      </c>
      <c r="F16" s="48">
        <f t="shared" si="2"/>
        <v>13.391518301242685</v>
      </c>
      <c r="G16" s="48"/>
      <c r="H16" s="46">
        <v>1342347805</v>
      </c>
      <c r="I16" s="48">
        <f t="shared" si="3"/>
        <v>14.267454922999875</v>
      </c>
      <c r="J16" s="48"/>
      <c r="K16" s="43">
        <v>9851025</v>
      </c>
      <c r="L16" s="46">
        <v>78862934</v>
      </c>
      <c r="M16" s="46">
        <f t="shared" si="0"/>
        <v>88713959</v>
      </c>
      <c r="N16" s="48">
        <f t="shared" si="4"/>
        <v>14.164439776070184</v>
      </c>
      <c r="O16" s="58"/>
    </row>
    <row r="17" spans="1:15" ht="22.5" customHeight="1" x14ac:dyDescent="0.25">
      <c r="A17" s="39" t="s">
        <v>16</v>
      </c>
      <c r="B17" s="47">
        <v>68</v>
      </c>
      <c r="C17" s="48">
        <f t="shared" si="1"/>
        <v>7.3993471164309028</v>
      </c>
      <c r="D17" s="49"/>
      <c r="E17" s="43">
        <v>3898592</v>
      </c>
      <c r="F17" s="48">
        <f t="shared" si="2"/>
        <v>10.599512034288049</v>
      </c>
      <c r="G17" s="48"/>
      <c r="H17" s="46">
        <v>1271014197</v>
      </c>
      <c r="I17" s="48">
        <f t="shared" si="3"/>
        <v>13.509269128793624</v>
      </c>
      <c r="J17" s="48"/>
      <c r="K17" s="43">
        <v>7797183</v>
      </c>
      <c r="L17" s="46">
        <v>74672086</v>
      </c>
      <c r="M17" s="46">
        <f t="shared" si="0"/>
        <v>82469269</v>
      </c>
      <c r="N17" s="48">
        <f t="shared" si="4"/>
        <v>13.167386590502989</v>
      </c>
      <c r="O17" s="58"/>
    </row>
    <row r="18" spans="1:15" ht="22.5" customHeight="1" x14ac:dyDescent="0.25">
      <c r="A18" s="39" t="s">
        <v>40</v>
      </c>
      <c r="B18" s="47">
        <v>75</v>
      </c>
      <c r="C18" s="48">
        <f t="shared" si="1"/>
        <v>8.1610446137105548</v>
      </c>
      <c r="D18" s="49"/>
      <c r="E18" s="43">
        <v>3614612</v>
      </c>
      <c r="F18" s="48">
        <f t="shared" si="2"/>
        <v>9.8274257458287479</v>
      </c>
      <c r="G18" s="48"/>
      <c r="H18" s="46">
        <v>1454981084</v>
      </c>
      <c r="I18" s="48">
        <f t="shared" si="3"/>
        <v>15.464603847426483</v>
      </c>
      <c r="J18" s="48"/>
      <c r="K18" s="43">
        <v>7229224</v>
      </c>
      <c r="L18" s="46">
        <v>85480139</v>
      </c>
      <c r="M18" s="46">
        <f t="shared" si="0"/>
        <v>92709363</v>
      </c>
      <c r="N18" s="48">
        <f t="shared" si="4"/>
        <v>14.802362601034741</v>
      </c>
      <c r="O18" s="58"/>
    </row>
    <row r="19" spans="1:15" ht="21.75" customHeight="1" x14ac:dyDescent="0.25">
      <c r="A19" s="39" t="s">
        <v>30</v>
      </c>
      <c r="B19" s="47">
        <v>25</v>
      </c>
      <c r="C19" s="48">
        <f t="shared" si="1"/>
        <v>2.7203482045701848</v>
      </c>
      <c r="D19" s="49"/>
      <c r="E19" s="43">
        <v>790357</v>
      </c>
      <c r="F19" s="48">
        <f t="shared" si="2"/>
        <v>2.1488266873999122</v>
      </c>
      <c r="G19" s="48"/>
      <c r="H19" s="46">
        <v>453238450</v>
      </c>
      <c r="I19" s="48">
        <f t="shared" si="3"/>
        <v>4.8173499674663924</v>
      </c>
      <c r="J19" s="48"/>
      <c r="K19" s="43">
        <v>1580714</v>
      </c>
      <c r="L19" s="46">
        <v>26633855</v>
      </c>
      <c r="M19" s="46">
        <f t="shared" si="0"/>
        <v>28214569</v>
      </c>
      <c r="N19" s="48">
        <f t="shared" si="4"/>
        <v>4.5048554693436325</v>
      </c>
      <c r="O19" s="58"/>
    </row>
    <row r="20" spans="1:15" ht="21.75" customHeight="1" x14ac:dyDescent="0.25">
      <c r="A20" s="39" t="s">
        <v>31</v>
      </c>
      <c r="B20" s="47">
        <v>33</v>
      </c>
      <c r="C20" s="48">
        <f t="shared" si="1"/>
        <v>3.5908596300326447</v>
      </c>
      <c r="D20" s="54"/>
      <c r="E20" s="43">
        <v>833054</v>
      </c>
      <c r="F20" s="48">
        <f t="shared" si="2"/>
        <v>2.2649115111844984</v>
      </c>
      <c r="G20" s="53"/>
      <c r="H20" s="46">
        <v>781609482</v>
      </c>
      <c r="I20" s="48">
        <f t="shared" si="3"/>
        <v>8.3075176271654012</v>
      </c>
      <c r="J20" s="53"/>
      <c r="K20" s="43">
        <v>1665885</v>
      </c>
      <c r="L20" s="46">
        <v>45919557</v>
      </c>
      <c r="M20" s="46">
        <f t="shared" si="0"/>
        <v>47585442</v>
      </c>
      <c r="N20" s="48">
        <f t="shared" si="4"/>
        <v>7.5976896423558413</v>
      </c>
      <c r="O20" s="58"/>
    </row>
    <row r="21" spans="1:15" ht="21.75" customHeight="1" x14ac:dyDescent="0.25">
      <c r="A21" s="39" t="s">
        <v>22</v>
      </c>
      <c r="B21" s="55">
        <v>29</v>
      </c>
      <c r="C21" s="48">
        <f t="shared" si="1"/>
        <v>3.1556039173014145</v>
      </c>
      <c r="D21" s="3"/>
      <c r="E21" s="43">
        <v>6237151</v>
      </c>
      <c r="F21" s="48">
        <f t="shared" si="2"/>
        <v>16.957598303226327</v>
      </c>
      <c r="G21" s="55"/>
      <c r="H21" s="46">
        <v>1269910642</v>
      </c>
      <c r="I21" s="48">
        <f t="shared" si="3"/>
        <v>13.497539738572323</v>
      </c>
      <c r="J21" s="55"/>
      <c r="K21" s="43">
        <v>12474302</v>
      </c>
      <c r="L21" s="46">
        <v>74653567</v>
      </c>
      <c r="M21" s="46">
        <f>(K21+L21)</f>
        <v>87127869</v>
      </c>
      <c r="N21" s="48">
        <f t="shared" si="4"/>
        <v>13.91119804796258</v>
      </c>
      <c r="O21" s="59"/>
    </row>
    <row r="22" spans="1:15" ht="21.75" customHeight="1" x14ac:dyDescent="0.25">
      <c r="A22" s="30" t="s">
        <v>0</v>
      </c>
      <c r="B22" s="50">
        <f>SUM(B11:B21)</f>
        <v>919</v>
      </c>
      <c r="C22" s="51">
        <f>SUM(C11:C21)</f>
        <v>100.00000000000001</v>
      </c>
      <c r="D22" s="52" t="s">
        <v>1</v>
      </c>
      <c r="E22" s="35">
        <f>SUM(E11:E21)</f>
        <v>36780863</v>
      </c>
      <c r="F22" s="51">
        <f>SUM(F11:F21)</f>
        <v>100</v>
      </c>
      <c r="G22" s="51" t="s">
        <v>1</v>
      </c>
      <c r="H22" s="37">
        <f>SUM(H11:H21)</f>
        <v>9408460109</v>
      </c>
      <c r="I22" s="56">
        <f>SUM(I11:I21)</f>
        <v>100</v>
      </c>
      <c r="J22" s="51" t="s">
        <v>1</v>
      </c>
      <c r="K22" s="36">
        <f>SUM(K11:K21)</f>
        <v>73514591</v>
      </c>
      <c r="L22" s="37">
        <f>SUM(L11:L21)</f>
        <v>552800042</v>
      </c>
      <c r="M22" s="37">
        <f>SUM(K22,L22)</f>
        <v>626314633</v>
      </c>
      <c r="N22" s="56">
        <f>SUM(N11:N21)</f>
        <v>100.00000000000001</v>
      </c>
      <c r="O22" s="57" t="s">
        <v>1</v>
      </c>
    </row>
    <row r="23" spans="1:15" ht="33" customHeight="1" x14ac:dyDescent="0.2"/>
    <row r="25" spans="1:15" x14ac:dyDescent="0.2">
      <c r="K25" s="4"/>
      <c r="L25" s="4"/>
      <c r="M25" s="4"/>
    </row>
    <row r="26" spans="1:15" x14ac:dyDescent="0.2">
      <c r="K26" s="4"/>
      <c r="L26" s="4"/>
      <c r="M26" s="4"/>
    </row>
    <row r="27" spans="1:15" x14ac:dyDescent="0.2">
      <c r="K27" s="4"/>
      <c r="L27" s="4"/>
      <c r="M27" s="4"/>
    </row>
    <row r="29" spans="1:15" x14ac:dyDescent="0.2">
      <c r="K29" s="4"/>
      <c r="L29" s="4"/>
      <c r="M29" s="4"/>
    </row>
    <row r="30" spans="1:15" ht="15" x14ac:dyDescent="0.25">
      <c r="B30" s="13"/>
      <c r="C30"/>
      <c r="D30"/>
      <c r="E30"/>
      <c r="F30"/>
      <c r="G30"/>
      <c r="H30"/>
      <c r="I30"/>
      <c r="J30"/>
      <c r="K30"/>
      <c r="L30"/>
      <c r="M30"/>
      <c r="N30" s="5"/>
      <c r="O30" s="5"/>
    </row>
    <row r="31" spans="1:1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x14ac:dyDescent="0.2">
      <c r="B49" s="5"/>
    </row>
    <row r="50" spans="2:15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x14ac:dyDescent="0.2">
      <c r="B54" s="5"/>
    </row>
    <row r="55" spans="2:15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x14ac:dyDescent="0.2">
      <c r="B60" s="5"/>
    </row>
    <row r="61" spans="2:15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</sheetData>
  <mergeCells count="8">
    <mergeCell ref="K8:O8"/>
    <mergeCell ref="A1:O1"/>
    <mergeCell ref="A2:O2"/>
    <mergeCell ref="A4:O4"/>
    <mergeCell ref="A5:O5"/>
    <mergeCell ref="A6:O6"/>
    <mergeCell ref="B8:B9"/>
    <mergeCell ref="E8:E9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D77BE-1FD5-4547-910D-EE5259178B74}"/>
</file>

<file path=customXml/itemProps2.xml><?xml version="1.0" encoding="utf-8"?>
<ds:datastoreItem xmlns:ds="http://schemas.openxmlformats.org/officeDocument/2006/customXml" ds:itemID="{C19317A1-692A-4CD2-BB2C-F34F91778C80}"/>
</file>

<file path=customXml/itemProps3.xml><?xml version="1.0" encoding="utf-8"?>
<ds:datastoreItem xmlns:ds="http://schemas.openxmlformats.org/officeDocument/2006/customXml" ds:itemID="{94850BB5-2CC7-4686-A7EC-6B3F38EF8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by Liability Range</vt:lpstr>
      <vt:lpstr>2. by Borough</vt:lpstr>
      <vt:lpstr>3. by Room Rent</vt:lpstr>
      <vt:lpstr>'1. by Liability Range'!Print_Area</vt:lpstr>
      <vt:lpstr>'2. by Borough'!Print_Area</vt:lpstr>
      <vt:lpstr>'3. by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LOUIS PEREIRA</cp:lastModifiedBy>
  <cp:lastPrinted>2023-07-13T13:50:22Z</cp:lastPrinted>
  <dcterms:created xsi:type="dcterms:W3CDTF">2014-10-31T17:21:55Z</dcterms:created>
  <dcterms:modified xsi:type="dcterms:W3CDTF">2023-07-13T13:50:35Z</dcterms:modified>
</cp:coreProperties>
</file>