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King\Desktop\"/>
    </mc:Choice>
  </mc:AlternateContent>
  <xr:revisionPtr revIDLastSave="0" documentId="13_ncr:1_{A3990A77-6E38-47E2-8DC2-40314901BE90}" xr6:coauthVersionLast="45" xr6:coauthVersionMax="45" xr10:uidLastSave="{00000000-0000-0000-0000-000000000000}"/>
  <bookViews>
    <workbookView xWindow="1830" yWindow="1050" windowWidth="24555" windowHeight="14400" xr2:uid="{DCB47AA1-6C56-4591-83AE-A17557787999}"/>
  </bookViews>
  <sheets>
    <sheet name="Sanitary Flow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2" i="2" l="1"/>
  <c r="I12" i="2"/>
  <c r="P12" i="2"/>
  <c r="D13" i="2"/>
  <c r="I13" i="2"/>
  <c r="P13" i="2"/>
  <c r="D14" i="2"/>
  <c r="I14" i="2"/>
  <c r="P14" i="2"/>
  <c r="D15" i="2"/>
  <c r="I15" i="2"/>
  <c r="P15" i="2"/>
  <c r="D16" i="2"/>
  <c r="I16" i="2"/>
  <c r="P16" i="2"/>
  <c r="D17" i="2"/>
  <c r="I17" i="2"/>
  <c r="P17" i="2"/>
  <c r="D18" i="2"/>
  <c r="I18" i="2"/>
  <c r="P18" i="2"/>
  <c r="D19" i="2"/>
  <c r="I19" i="2"/>
  <c r="P19" i="2"/>
  <c r="D20" i="2"/>
  <c r="I20" i="2"/>
  <c r="P20" i="2"/>
  <c r="D21" i="2"/>
  <c r="I21" i="2"/>
  <c r="P21" i="2"/>
  <c r="D22" i="2"/>
  <c r="I22" i="2"/>
  <c r="P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D23" i="2" l="1"/>
  <c r="P23" i="2"/>
  <c r="I36" i="2"/>
  <c r="N36" i="2" l="1"/>
</calcChain>
</file>

<file path=xl/sharedStrings.xml><?xml version="1.0" encoding="utf-8"?>
<sst xmlns="http://schemas.openxmlformats.org/spreadsheetml/2006/main" count="74" uniqueCount="68">
  <si>
    <r>
      <t xml:space="preserve">        (ft</t>
    </r>
    <r>
      <rPr>
        <vertAlign val="superscript"/>
        <sz val="10"/>
        <color theme="1"/>
        <rFont val="Times New Roman"/>
        <family val="1"/>
      </rPr>
      <t>3</t>
    </r>
    <r>
      <rPr>
        <sz val="10"/>
        <color theme="1"/>
        <rFont val="Times New Roman"/>
        <family val="1"/>
      </rPr>
      <t>/7.48gal.)(acre/43560ft</t>
    </r>
    <r>
      <rPr>
        <vertAlign val="super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)(day/86400sec.)(4) = 1/[(7.038)(10</t>
    </r>
    <r>
      <rPr>
        <vertAlign val="superscript"/>
        <sz val="10"/>
        <color theme="1"/>
        <rFont val="Times New Roman"/>
        <family val="1"/>
      </rPr>
      <t>9</t>
    </r>
    <r>
      <rPr>
        <sz val="10"/>
        <color theme="1"/>
        <rFont val="Times New Roman"/>
        <family val="1"/>
      </rPr>
      <t>)]</t>
    </r>
  </si>
  <si>
    <r>
      <t>(ft</t>
    </r>
    <r>
      <rPr>
        <vertAlign val="superscript"/>
        <sz val="10"/>
        <color theme="1"/>
        <rFont val="Times New Roman"/>
        <family val="1"/>
      </rPr>
      <t>3</t>
    </r>
    <r>
      <rPr>
        <sz val="10"/>
        <color theme="1"/>
        <rFont val="Times New Roman"/>
        <family val="1"/>
      </rPr>
      <t>/7.48gal.)(acre/43560ft</t>
    </r>
    <r>
      <rPr>
        <vertAlign val="super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)(day/86400sec.)(2) = 1/[(1.4076)(10</t>
    </r>
    <r>
      <rPr>
        <vertAlign val="superscript"/>
        <sz val="10"/>
        <color theme="1"/>
        <rFont val="Times New Roman"/>
        <family val="1"/>
      </rPr>
      <t>10</t>
    </r>
    <r>
      <rPr>
        <sz val="10"/>
        <color theme="1"/>
        <rFont val="Times New Roman"/>
        <family val="1"/>
      </rPr>
      <t>)]</t>
    </r>
  </si>
  <si>
    <r>
      <t>(150gpc/day)(ft</t>
    </r>
    <r>
      <rPr>
        <vertAlign val="superscript"/>
        <sz val="10"/>
        <color theme="1"/>
        <rFont val="Times New Roman"/>
        <family val="1"/>
      </rPr>
      <t>3</t>
    </r>
    <r>
      <rPr>
        <sz val="10"/>
        <color theme="1"/>
        <rFont val="Times New Roman"/>
        <family val="1"/>
      </rPr>
      <t>/7.48gal.)(acre/43560ft</t>
    </r>
    <r>
      <rPr>
        <vertAlign val="super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)(day/86400sec.)(4) = 1/[(4.962)(10</t>
    </r>
    <r>
      <rPr>
        <vertAlign val="superscript"/>
        <sz val="10"/>
        <color theme="1"/>
        <rFont val="Times New Roman"/>
        <family val="1"/>
      </rPr>
      <t>7</t>
    </r>
    <r>
      <rPr>
        <sz val="10"/>
        <color theme="1"/>
        <rFont val="Times New Roman"/>
        <family val="1"/>
      </rPr>
      <t>)]</t>
    </r>
  </si>
  <si>
    <t xml:space="preserve">                                           Industrial                                          </t>
  </si>
  <si>
    <t xml:space="preserve">                    Residential Domestic, Commercial, &amp; Parkland                    </t>
  </si>
  <si>
    <r>
      <t>Tot.Pk.Fl.</t>
    </r>
    <r>
      <rPr>
        <b/>
        <i/>
        <sz val="14"/>
        <color rgb="FFFF0000"/>
        <rFont val="Times New Roman"/>
        <family val="1"/>
      </rPr>
      <t>-</t>
    </r>
    <r>
      <rPr>
        <b/>
        <sz val="14"/>
        <color rgb="FFFF0000"/>
        <rFont val="Times New Roman"/>
        <family val="1"/>
      </rPr>
      <t>cfs</t>
    </r>
  </si>
  <si>
    <t>Parkland</t>
  </si>
  <si>
    <t>C8-4</t>
  </si>
  <si>
    <t>C8-2,C8-3</t>
  </si>
  <si>
    <t>C8-1</t>
  </si>
  <si>
    <t>C7</t>
  </si>
  <si>
    <t>C6-4,-C6-9</t>
  </si>
  <si>
    <t>C6-3</t>
  </si>
  <si>
    <t>C6-2</t>
  </si>
  <si>
    <t>C6-1</t>
  </si>
  <si>
    <t>C6-1A</t>
  </si>
  <si>
    <t>C5-1,-C5-5</t>
  </si>
  <si>
    <t>C4-6,C4-7</t>
  </si>
  <si>
    <t>C4-4,C4-5</t>
  </si>
  <si>
    <t>M3-1,M3-2</t>
  </si>
  <si>
    <t>C4-2,C4-3</t>
  </si>
  <si>
    <t>R-10</t>
  </si>
  <si>
    <t>M2-4</t>
  </si>
  <si>
    <t>C4-2A</t>
  </si>
  <si>
    <t>R-9</t>
  </si>
  <si>
    <t>M2-3</t>
  </si>
  <si>
    <t>C4-1</t>
  </si>
  <si>
    <t>R-8</t>
  </si>
  <si>
    <t>M2-2</t>
  </si>
  <si>
    <t>C3</t>
  </si>
  <si>
    <t>R-7</t>
  </si>
  <si>
    <t>M2-1</t>
  </si>
  <si>
    <t>C2-8</t>
  </si>
  <si>
    <t>R-6</t>
  </si>
  <si>
    <t>M1-6</t>
  </si>
  <si>
    <t>C2-7</t>
  </si>
  <si>
    <t>R-5</t>
  </si>
  <si>
    <t>M1-5</t>
  </si>
  <si>
    <t>C2-6</t>
  </si>
  <si>
    <t>R-4</t>
  </si>
  <si>
    <t>M1-4</t>
  </si>
  <si>
    <t>C1-9</t>
  </si>
  <si>
    <t>R-3</t>
  </si>
  <si>
    <t>M1-3</t>
  </si>
  <si>
    <t>C1-8</t>
  </si>
  <si>
    <t>R-2</t>
  </si>
  <si>
    <t>M1-2</t>
  </si>
  <si>
    <t>C1-7</t>
  </si>
  <si>
    <t>R1-2</t>
  </si>
  <si>
    <t>M1-1</t>
  </si>
  <si>
    <t>C1-6</t>
  </si>
  <si>
    <t>R1-1</t>
  </si>
  <si>
    <r>
      <rPr>
        <b/>
        <sz val="14"/>
        <color indexed="8"/>
        <rFont val="Times New Roman"/>
        <family val="1"/>
      </rPr>
      <t>Q</t>
    </r>
    <r>
      <rPr>
        <b/>
        <i/>
        <vertAlign val="subscript"/>
        <sz val="14"/>
        <color indexed="8"/>
        <rFont val="Times New Roman"/>
        <family val="1"/>
      </rPr>
      <t>SAN</t>
    </r>
    <r>
      <rPr>
        <b/>
        <sz val="14"/>
        <color theme="1"/>
        <rFont val="Times New Roman"/>
        <family val="1"/>
      </rPr>
      <t>(cfs)</t>
    </r>
  </si>
  <si>
    <r>
      <t>Area</t>
    </r>
    <r>
      <rPr>
        <u/>
        <sz val="14"/>
        <color theme="1"/>
        <rFont val="Times New Roman"/>
        <family val="1"/>
      </rPr>
      <t>(</t>
    </r>
    <r>
      <rPr>
        <i/>
        <u/>
        <sz val="14"/>
        <color theme="1"/>
        <rFont val="Times New Roman"/>
        <family val="1"/>
      </rPr>
      <t>ft</t>
    </r>
    <r>
      <rPr>
        <u/>
        <vertAlign val="superscript"/>
        <sz val="14"/>
        <color theme="1"/>
        <rFont val="Times New Roman"/>
        <family val="1"/>
      </rPr>
      <t>2</t>
    </r>
    <r>
      <rPr>
        <u/>
        <sz val="14"/>
        <color theme="1"/>
        <rFont val="Times New Roman"/>
        <family val="1"/>
      </rPr>
      <t>)</t>
    </r>
  </si>
  <si>
    <t>ZOINING</t>
  </si>
  <si>
    <t>gpd/ac</t>
  </si>
  <si>
    <t>pop/ac</t>
  </si>
  <si>
    <t>ZONING</t>
  </si>
  <si>
    <t xml:space="preserve">             COMMERCIAL             </t>
  </si>
  <si>
    <t xml:space="preserve">            RESIDENTIAL            </t>
  </si>
  <si>
    <t xml:space="preserve">            INDUSTRIAL            </t>
  </si>
  <si>
    <t xml:space="preserve">                                   DOMESTIC                                   </t>
  </si>
  <si>
    <r>
      <t>zoned C5-3 peak sanitary flow is 0.167 cfs, for 40,000 ft</t>
    </r>
    <r>
      <rPr>
        <vertAlign val="superscript"/>
        <sz val="14"/>
        <color theme="1"/>
        <rFont val="Times New Roman"/>
        <family val="1"/>
      </rPr>
      <t>2</t>
    </r>
    <r>
      <rPr>
        <sz val="14"/>
        <color theme="1"/>
        <rFont val="Times New Roman"/>
        <family val="1"/>
      </rPr>
      <t xml:space="preserve"> zoned M1-6 peak sanitary flow is </t>
    </r>
    <r>
      <rPr>
        <b/>
        <sz val="14"/>
        <color theme="1"/>
        <rFont val="Times New Roman"/>
        <family val="1"/>
      </rPr>
      <t>0.284</t>
    </r>
    <r>
      <rPr>
        <sz val="14"/>
        <color theme="1"/>
        <rFont val="Times New Roman"/>
        <family val="1"/>
      </rPr>
      <t xml:space="preserve"> cfs, &amp; total peak sanitary/industrial flow is </t>
    </r>
    <r>
      <rPr>
        <b/>
        <sz val="14"/>
        <color rgb="FFFF0000"/>
        <rFont val="Times New Roman"/>
        <family val="1"/>
      </rPr>
      <t>0.517</t>
    </r>
    <r>
      <rPr>
        <b/>
        <sz val="14"/>
        <color theme="1"/>
        <rFont val="Times New Roman"/>
        <family val="1"/>
      </rPr>
      <t xml:space="preserve"> </t>
    </r>
    <r>
      <rPr>
        <sz val="14"/>
        <color theme="1"/>
        <rFont val="Times New Roman"/>
        <family val="1"/>
      </rPr>
      <t>cfs .</t>
    </r>
  </si>
  <si>
    <r>
      <t>Eg.; for 20,000 ft</t>
    </r>
    <r>
      <rPr>
        <vertAlign val="superscript"/>
        <sz val="14"/>
        <color theme="1"/>
        <rFont val="Times New Roman"/>
        <family val="1"/>
      </rPr>
      <t>2</t>
    </r>
    <r>
      <rPr>
        <sz val="14"/>
        <color theme="1"/>
        <rFont val="Times New Roman"/>
        <family val="1"/>
      </rPr>
      <t xml:space="preserve"> zoned R-3 peak sanitary flow is  </t>
    </r>
    <r>
      <rPr>
        <b/>
        <sz val="14"/>
        <color theme="1"/>
        <rFont val="Times New Roman"/>
        <family val="1"/>
      </rPr>
      <t>0.021</t>
    </r>
    <r>
      <rPr>
        <sz val="14"/>
        <color theme="1"/>
        <rFont val="Times New Roman"/>
        <family val="1"/>
      </rPr>
      <t xml:space="preserve"> cfs, for 9,000 ft</t>
    </r>
    <r>
      <rPr>
        <vertAlign val="superscript"/>
        <sz val="14"/>
        <color theme="1"/>
        <rFont val="Times New Roman"/>
        <family val="1"/>
      </rPr>
      <t>2</t>
    </r>
    <r>
      <rPr>
        <sz val="14"/>
        <color theme="1"/>
        <rFont val="Times New Roman"/>
        <family val="1"/>
      </rPr>
      <t xml:space="preserve"> zoned C2-4 in a area zoned R-7 peak sanitary flow is </t>
    </r>
    <r>
      <rPr>
        <b/>
        <sz val="14"/>
        <color theme="1"/>
        <rFont val="Times New Roman"/>
        <family val="1"/>
      </rPr>
      <t>0.044</t>
    </r>
    <r>
      <rPr>
        <sz val="14"/>
        <color theme="1"/>
        <rFont val="Times New Roman"/>
        <family val="1"/>
      </rPr>
      <t xml:space="preserve"> cfs, for 10,000 ft</t>
    </r>
    <r>
      <rPr>
        <vertAlign val="superscript"/>
        <sz val="14"/>
        <color theme="1"/>
        <rFont val="Times New Roman"/>
        <family val="1"/>
      </rPr>
      <t>2</t>
    </r>
  </si>
  <si>
    <r>
      <t xml:space="preserve">sites with multiple zonings, follow the above procedure for each zoning area and the total peak sanitary/industrial flow in cfs is next to </t>
    </r>
    <r>
      <rPr>
        <b/>
        <sz val="14"/>
        <color rgb="FFFF0000"/>
        <rFont val="Times New Roman"/>
        <family val="1"/>
      </rPr>
      <t>Tot.Pk.Fl.</t>
    </r>
    <r>
      <rPr>
        <b/>
        <i/>
        <sz val="14"/>
        <color rgb="FFFF0000"/>
        <rFont val="Times New Roman"/>
        <family val="1"/>
      </rPr>
      <t>-</t>
    </r>
    <r>
      <rPr>
        <b/>
        <sz val="14"/>
        <color rgb="FFFF0000"/>
        <rFont val="Times New Roman"/>
        <family val="1"/>
      </rPr>
      <t>cfs</t>
    </r>
    <r>
      <rPr>
        <sz val="14"/>
        <color theme="1"/>
        <rFont val="Times New Roman"/>
        <family val="1"/>
      </rPr>
      <t xml:space="preserve">. </t>
    </r>
    <r>
      <rPr>
        <b/>
        <sz val="14"/>
        <color theme="1"/>
        <rFont val="Times New Roman"/>
        <family val="1"/>
      </rPr>
      <t/>
    </r>
  </si>
  <si>
    <t xml:space="preserve">For commercial areas zoned C1-1 through C1-5, and C2-1 through C2-5, enter the area next to the residential zone within which they are mapped. For </t>
  </si>
  <si>
    <r>
      <t>Enter site area in ft</t>
    </r>
    <r>
      <rPr>
        <vertAlign val="superscript"/>
        <sz val="14"/>
        <color theme="1"/>
        <rFont val="Times New Roman"/>
        <family val="1"/>
      </rPr>
      <t>2</t>
    </r>
    <r>
      <rPr>
        <sz val="14"/>
        <color theme="1"/>
        <rFont val="Times New Roman"/>
        <family val="1"/>
      </rPr>
      <t xml:space="preserve"> next to the appropriate zoning in the column under </t>
    </r>
    <r>
      <rPr>
        <i/>
        <u/>
        <sz val="14"/>
        <color theme="1"/>
        <rFont val="Times New Roman"/>
        <family val="1"/>
      </rPr>
      <t>Area</t>
    </r>
    <r>
      <rPr>
        <u/>
        <sz val="14"/>
        <color theme="1"/>
        <rFont val="Times New Roman"/>
        <family val="1"/>
      </rPr>
      <t>(</t>
    </r>
    <r>
      <rPr>
        <i/>
        <u/>
        <sz val="14"/>
        <color theme="1"/>
        <rFont val="Times New Roman"/>
        <family val="1"/>
      </rPr>
      <t>ft</t>
    </r>
    <r>
      <rPr>
        <u/>
        <vertAlign val="superscript"/>
        <sz val="14"/>
        <color theme="1"/>
        <rFont val="Times New Roman"/>
        <family val="1"/>
      </rPr>
      <t>2</t>
    </r>
    <r>
      <rPr>
        <u/>
        <sz val="14"/>
        <color theme="1"/>
        <rFont val="Times New Roman"/>
        <family val="1"/>
      </rPr>
      <t>)</t>
    </r>
    <r>
      <rPr>
        <sz val="14"/>
        <color theme="1"/>
        <rFont val="Times New Roman"/>
        <family val="1"/>
      </rPr>
      <t xml:space="preserve">.  Peak sanitary flow in cfs is in the </t>
    </r>
    <r>
      <rPr>
        <b/>
        <sz val="14"/>
        <color theme="1"/>
        <rFont val="Times New Roman"/>
        <family val="1"/>
      </rPr>
      <t>Q</t>
    </r>
    <r>
      <rPr>
        <b/>
        <i/>
        <vertAlign val="subscript"/>
        <sz val="14"/>
        <color theme="1"/>
        <rFont val="Times New Roman"/>
        <family val="1"/>
      </rPr>
      <t>SAN</t>
    </r>
    <r>
      <rPr>
        <b/>
        <sz val="14"/>
        <color theme="1"/>
        <rFont val="Times New Roman"/>
        <family val="1"/>
      </rPr>
      <t>(cfs)</t>
    </r>
    <r>
      <rPr>
        <sz val="14"/>
        <color theme="1"/>
        <rFont val="Times New Roman"/>
        <family val="1"/>
      </rPr>
      <t xml:space="preserve"> column</t>
    </r>
    <r>
      <rPr>
        <b/>
        <sz val="14"/>
        <color theme="1"/>
        <rFont val="Times New Roman"/>
        <family val="1"/>
      </rPr>
      <t xml:space="preserve"> </t>
    </r>
    <r>
      <rPr>
        <sz val="14"/>
        <color theme="1"/>
        <rFont val="Times New Roman"/>
        <family val="1"/>
      </rPr>
      <t xml:space="preserve">next to the area. </t>
    </r>
  </si>
  <si>
    <r>
      <t>1</t>
    </r>
    <r>
      <rPr>
        <b/>
        <i/>
        <sz val="14"/>
        <color indexed="8"/>
        <rFont val="Times New Roman"/>
        <family val="1"/>
      </rPr>
      <t>-</t>
    </r>
    <r>
      <rPr>
        <b/>
        <sz val="14"/>
        <color rgb="FF000000"/>
        <rFont val="Times New Roman"/>
        <family val="1"/>
      </rPr>
      <t xml:space="preserve">Draft </t>
    </r>
    <r>
      <rPr>
        <b/>
        <sz val="14"/>
        <color indexed="8"/>
        <rFont val="Times New Roman"/>
        <family val="1"/>
      </rPr>
      <t xml:space="preserve">Peak Domestic Sanitary &amp; Industrial Flow Calculations </t>
    </r>
    <r>
      <rPr>
        <b/>
        <i/>
        <sz val="14"/>
        <color indexed="8"/>
        <rFont val="Times New Roman"/>
        <family val="1"/>
      </rPr>
      <t>-</t>
    </r>
    <r>
      <rPr>
        <b/>
        <sz val="14"/>
        <color indexed="8"/>
        <rFont val="Times New Roman"/>
        <family val="1"/>
      </rPr>
      <t xml:space="preserve"> 03/02/15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</si>
</sst>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00"/>
    <numFmt numFmtId="166" formatCode="0.0"/>
  </numFmts>
  <fonts count="5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20"/>
      <color theme="1"/>
      <name val="Times New Roman"/>
      <family val="1"/>
    </font>
    <font>
      <b/>
      <sz val="28"/>
      <color theme="1"/>
      <name val="Times New Roman"/>
      <family val="1"/>
    </font>
    <font>
      <b/>
      <u/>
      <sz val="20"/>
      <color theme="1"/>
      <name val="Times New Roman"/>
      <family val="1"/>
    </font>
    <font>
      <i/>
      <u/>
      <sz val="20"/>
      <color theme="1"/>
      <name val="Times New Roman"/>
      <family val="1"/>
    </font>
    <font>
      <sz val="20"/>
      <color theme="1"/>
      <name val="Times New Roman"/>
      <family val="1"/>
    </font>
    <font>
      <sz val="14"/>
      <color theme="1"/>
      <name val="Calibri"/>
      <family val="2"/>
      <scheme val="minor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sz val="12"/>
      <color theme="1"/>
      <name val="Times New Roman"/>
      <family val="1"/>
    </font>
    <font>
      <i/>
      <sz val="14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i/>
      <sz val="11"/>
      <color theme="1"/>
      <name val="Times New Roman"/>
      <family val="1"/>
    </font>
    <font>
      <b/>
      <i/>
      <sz val="14"/>
      <color theme="1"/>
      <name val="Times New Roman"/>
      <family val="1"/>
    </font>
    <font>
      <b/>
      <sz val="14"/>
      <color theme="1"/>
      <name val="Times New Roman"/>
      <family val="1"/>
    </font>
    <font>
      <i/>
      <sz val="14"/>
      <color theme="1"/>
      <name val="Times New Roman"/>
      <family val="1"/>
    </font>
    <font>
      <sz val="16"/>
      <color theme="1"/>
      <name val="Calibri"/>
      <family val="2"/>
      <scheme val="minor"/>
    </font>
    <font>
      <b/>
      <i/>
      <sz val="16"/>
      <color theme="1"/>
      <name val="Times New Roman"/>
      <family val="1"/>
    </font>
    <font>
      <b/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u/>
      <sz val="12"/>
      <color theme="1"/>
      <name val="Times New Roman"/>
      <family val="1"/>
    </font>
    <font>
      <b/>
      <u/>
      <sz val="16"/>
      <color theme="1"/>
      <name val="Times New Roman"/>
      <family val="1"/>
    </font>
    <font>
      <i/>
      <u/>
      <sz val="14"/>
      <color theme="1"/>
      <name val="Times New Roman"/>
      <family val="1"/>
    </font>
    <font>
      <sz val="14"/>
      <color theme="1"/>
      <name val="Times New Roman"/>
      <family val="1"/>
    </font>
    <font>
      <sz val="18"/>
      <color theme="1"/>
      <name val="Times New Roman"/>
      <family val="1"/>
    </font>
    <font>
      <b/>
      <u/>
      <sz val="18"/>
      <color theme="1"/>
      <name val="Times New Roman"/>
      <family val="1"/>
    </font>
    <font>
      <b/>
      <u/>
      <sz val="14"/>
      <color theme="1"/>
      <name val="Times New Roman"/>
      <family val="1"/>
    </font>
    <font>
      <i/>
      <u/>
      <sz val="12"/>
      <color theme="1"/>
      <name val="Times New Roman"/>
      <family val="1"/>
    </font>
    <font>
      <i/>
      <sz val="16"/>
      <color theme="1"/>
      <name val="Times New Roman"/>
      <family val="1"/>
    </font>
    <font>
      <sz val="12"/>
      <color theme="1"/>
      <name val="Calibri"/>
      <family val="2"/>
      <scheme val="minor"/>
    </font>
    <font>
      <b/>
      <i/>
      <sz val="12"/>
      <color theme="1"/>
      <name val="Times New Roman"/>
      <family val="1"/>
    </font>
    <font>
      <sz val="10"/>
      <color theme="1"/>
      <name val="Times New Roman"/>
      <family val="1"/>
    </font>
    <font>
      <u/>
      <sz val="10"/>
      <color theme="1"/>
      <name val="Times New Roman"/>
      <family val="1"/>
    </font>
    <font>
      <u/>
      <sz val="14"/>
      <color theme="1"/>
      <name val="Times New Roman"/>
      <family val="1"/>
    </font>
    <font>
      <vertAlign val="superscript"/>
      <sz val="10"/>
      <color theme="1"/>
      <name val="Times New Roman"/>
      <family val="1"/>
    </font>
    <font>
      <sz val="16"/>
      <color theme="1"/>
      <name val="Times New Roman"/>
      <family val="1"/>
    </font>
    <font>
      <b/>
      <sz val="14"/>
      <color rgb="FFFF0000"/>
      <name val="Times New Roman"/>
      <family val="1"/>
    </font>
    <font>
      <b/>
      <i/>
      <sz val="14"/>
      <color rgb="FFFF0000"/>
      <name val="Times New Roman"/>
      <family val="1"/>
    </font>
    <font>
      <b/>
      <sz val="14"/>
      <color indexed="8"/>
      <name val="Times New Roman"/>
      <family val="1"/>
    </font>
    <font>
      <b/>
      <i/>
      <vertAlign val="subscript"/>
      <sz val="14"/>
      <color indexed="8"/>
      <name val="Times New Roman"/>
      <family val="1"/>
    </font>
    <font>
      <u/>
      <vertAlign val="superscript"/>
      <sz val="14"/>
      <color theme="1"/>
      <name val="Times New Roman"/>
      <family val="1"/>
    </font>
    <font>
      <vertAlign val="superscript"/>
      <sz val="14"/>
      <color theme="1"/>
      <name val="Times New Roman"/>
      <family val="1"/>
    </font>
    <font>
      <b/>
      <i/>
      <vertAlign val="subscript"/>
      <sz val="14"/>
      <color theme="1"/>
      <name val="Times New Roman"/>
      <family val="1"/>
    </font>
    <font>
      <i/>
      <sz val="14"/>
      <color indexed="8"/>
      <name val="Times New Roman"/>
      <family val="1"/>
    </font>
    <font>
      <b/>
      <i/>
      <sz val="14"/>
      <color indexed="8"/>
      <name val="Times New Roman"/>
      <family val="1"/>
    </font>
    <font>
      <b/>
      <sz val="14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7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2" fillId="0" borderId="0" xfId="0" applyFont="1"/>
    <xf numFmtId="1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right" vertical="center"/>
    </xf>
    <xf numFmtId="164" fontId="3" fillId="0" borderId="0" xfId="0" applyNumberFormat="1" applyFont="1" applyAlignment="1">
      <alignment horizontal="center" vertical="center"/>
    </xf>
    <xf numFmtId="1" fontId="4" fillId="0" borderId="0" xfId="0" applyNumberFormat="1" applyFont="1" applyAlignment="1">
      <alignment horizontal="left" vertical="center"/>
    </xf>
    <xf numFmtId="0" fontId="1" fillId="0" borderId="0" xfId="0" applyFont="1"/>
    <xf numFmtId="1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1" fontId="4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left" vertical="center"/>
    </xf>
    <xf numFmtId="164" fontId="3" fillId="0" borderId="0" xfId="0" applyNumberFormat="1" applyFont="1" applyAlignment="1">
      <alignment horizontal="right" vertical="center"/>
    </xf>
    <xf numFmtId="2" fontId="3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164" fontId="5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0" fontId="8" fillId="0" borderId="0" xfId="0" applyFont="1"/>
    <xf numFmtId="164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2" fontId="10" fillId="0" borderId="0" xfId="0" applyNumberFormat="1" applyFont="1" applyAlignment="1">
      <alignment horizontal="center" vertical="center"/>
    </xf>
    <xf numFmtId="164" fontId="9" fillId="0" borderId="0" xfId="0" applyNumberFormat="1" applyFont="1" applyAlignment="1">
      <alignment horizontal="right" vertical="center"/>
    </xf>
    <xf numFmtId="165" fontId="10" fillId="0" borderId="0" xfId="0" applyNumberFormat="1" applyFont="1" applyAlignment="1">
      <alignment horizontal="left" vertical="center"/>
    </xf>
    <xf numFmtId="164" fontId="11" fillId="0" borderId="0" xfId="0" applyNumberFormat="1" applyFont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2" fontId="9" fillId="0" borderId="0" xfId="0" applyNumberFormat="1" applyFont="1" applyAlignment="1">
      <alignment horizontal="center" vertical="center"/>
    </xf>
    <xf numFmtId="0" fontId="12" fillId="0" borderId="0" xfId="0" applyFont="1"/>
    <xf numFmtId="0" fontId="13" fillId="0" borderId="0" xfId="0" applyFont="1"/>
    <xf numFmtId="1" fontId="10" fillId="0" borderId="0" xfId="0" applyNumberFormat="1" applyFont="1" applyAlignment="1">
      <alignment horizontal="center" vertical="center"/>
    </xf>
    <xf numFmtId="1" fontId="10" fillId="0" borderId="0" xfId="0" applyNumberFormat="1" applyFont="1" applyAlignment="1">
      <alignment horizontal="left" vertical="center"/>
    </xf>
    <xf numFmtId="164" fontId="10" fillId="0" borderId="0" xfId="0" applyNumberFormat="1" applyFont="1" applyAlignment="1">
      <alignment horizontal="left" vertical="center"/>
    </xf>
    <xf numFmtId="1" fontId="9" fillId="0" borderId="0" xfId="0" applyNumberFormat="1" applyFont="1" applyAlignment="1">
      <alignment horizontal="center" vertical="center"/>
    </xf>
    <xf numFmtId="164" fontId="10" fillId="0" borderId="0" xfId="0" applyNumberFormat="1" applyFont="1" applyAlignment="1">
      <alignment horizontal="right" vertical="center"/>
    </xf>
    <xf numFmtId="1" fontId="10" fillId="0" borderId="0" xfId="0" applyNumberFormat="1" applyFont="1" applyAlignment="1">
      <alignment horizontal="right" vertical="center"/>
    </xf>
    <xf numFmtId="2" fontId="10" fillId="0" borderId="0" xfId="0" applyNumberFormat="1" applyFont="1" applyAlignment="1">
      <alignment horizontal="right" vertical="center"/>
    </xf>
    <xf numFmtId="0" fontId="14" fillId="0" borderId="0" xfId="0" applyFont="1"/>
    <xf numFmtId="1" fontId="15" fillId="0" borderId="0" xfId="0" applyNumberFormat="1" applyFont="1" applyAlignment="1">
      <alignment horizontal="center" vertical="center"/>
    </xf>
    <xf numFmtId="49" fontId="15" fillId="0" borderId="0" xfId="0" applyNumberFormat="1" applyFont="1" applyAlignment="1">
      <alignment horizontal="right" vertical="center"/>
    </xf>
    <xf numFmtId="164" fontId="15" fillId="0" borderId="0" xfId="0" applyNumberFormat="1" applyFont="1" applyAlignment="1">
      <alignment horizontal="left" vertical="center"/>
    </xf>
    <xf numFmtId="164" fontId="15" fillId="0" borderId="0" xfId="0" applyNumberFormat="1" applyFont="1" applyAlignment="1">
      <alignment horizontal="right" vertical="center"/>
    </xf>
    <xf numFmtId="2" fontId="16" fillId="0" borderId="0" xfId="0" applyNumberFormat="1" applyFont="1" applyAlignment="1">
      <alignment horizontal="center" vertical="center"/>
    </xf>
    <xf numFmtId="1" fontId="16" fillId="0" borderId="0" xfId="0" applyNumberFormat="1" applyFont="1" applyAlignment="1">
      <alignment horizontal="center" vertical="center"/>
    </xf>
    <xf numFmtId="2" fontId="15" fillId="0" borderId="0" xfId="0" applyNumberFormat="1" applyFont="1" applyAlignment="1">
      <alignment horizontal="center" vertical="center"/>
    </xf>
    <xf numFmtId="164" fontId="17" fillId="0" borderId="0" xfId="0" applyNumberFormat="1" applyFont="1" applyAlignment="1">
      <alignment horizontal="left" vertical="center"/>
    </xf>
    <xf numFmtId="164" fontId="18" fillId="0" borderId="0" xfId="0" applyNumberFormat="1" applyFont="1" applyAlignment="1">
      <alignment horizontal="left" vertical="center"/>
    </xf>
    <xf numFmtId="2" fontId="18" fillId="0" borderId="0" xfId="0" applyNumberFormat="1" applyFont="1" applyAlignment="1">
      <alignment horizontal="center" vertical="center"/>
    </xf>
    <xf numFmtId="164" fontId="17" fillId="0" borderId="0" xfId="0" applyNumberFormat="1" applyFont="1" applyAlignment="1">
      <alignment horizontal="right" vertical="center"/>
    </xf>
    <xf numFmtId="164" fontId="19" fillId="0" borderId="0" xfId="0" applyNumberFormat="1" applyFont="1" applyAlignment="1">
      <alignment horizontal="left" vertical="center"/>
    </xf>
    <xf numFmtId="164" fontId="19" fillId="0" borderId="0" xfId="0" applyNumberFormat="1" applyFont="1" applyAlignment="1">
      <alignment horizontal="right" vertical="center"/>
    </xf>
    <xf numFmtId="2" fontId="19" fillId="0" borderId="0" xfId="0" applyNumberFormat="1" applyFont="1" applyAlignment="1">
      <alignment horizontal="center" vertical="center"/>
    </xf>
    <xf numFmtId="2" fontId="19" fillId="0" borderId="0" xfId="0" applyNumberFormat="1" applyFont="1" applyAlignment="1">
      <alignment horizontal="right" vertical="center"/>
    </xf>
    <xf numFmtId="0" fontId="20" fillId="0" borderId="0" xfId="0" applyFont="1"/>
    <xf numFmtId="164" fontId="21" fillId="0" borderId="0" xfId="0" applyNumberFormat="1" applyFont="1" applyAlignment="1">
      <alignment horizontal="left" vertical="center"/>
    </xf>
    <xf numFmtId="164" fontId="22" fillId="0" borderId="0" xfId="0" applyNumberFormat="1" applyFont="1" applyAlignment="1">
      <alignment horizontal="left" vertical="center"/>
    </xf>
    <xf numFmtId="2" fontId="23" fillId="0" borderId="0" xfId="0" applyNumberFormat="1" applyFont="1" applyAlignment="1">
      <alignment horizontal="center" vertical="center"/>
    </xf>
    <xf numFmtId="2" fontId="19" fillId="0" borderId="0" xfId="0" applyNumberFormat="1" applyFont="1" applyAlignment="1" applyProtection="1">
      <alignment horizontal="center" vertical="center"/>
      <protection locked="0"/>
    </xf>
    <xf numFmtId="0" fontId="11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164" fontId="25" fillId="0" borderId="0" xfId="0" applyNumberFormat="1" applyFont="1" applyAlignment="1">
      <alignment horizontal="center" vertical="center"/>
    </xf>
    <xf numFmtId="0" fontId="25" fillId="0" borderId="0" xfId="0" applyFont="1" applyAlignment="1">
      <alignment vertical="center"/>
    </xf>
    <xf numFmtId="164" fontId="26" fillId="0" borderId="0" xfId="0" applyNumberFormat="1" applyFont="1" applyAlignment="1">
      <alignment horizontal="center" vertical="center"/>
    </xf>
    <xf numFmtId="164" fontId="27" fillId="0" borderId="0" xfId="0" applyNumberFormat="1" applyFont="1" applyAlignment="1">
      <alignment horizontal="center" vertical="center"/>
    </xf>
    <xf numFmtId="2" fontId="27" fillId="0" borderId="0" xfId="0" applyNumberFormat="1" applyFont="1" applyAlignment="1">
      <alignment horizontal="center" vertical="center"/>
    </xf>
    <xf numFmtId="164" fontId="28" fillId="0" borderId="0" xfId="0" applyNumberFormat="1" applyFont="1" applyAlignment="1">
      <alignment horizontal="center" vertical="center"/>
    </xf>
    <xf numFmtId="164" fontId="29" fillId="0" borderId="0" xfId="0" applyNumberFormat="1" applyFont="1" applyAlignment="1">
      <alignment horizontal="left" vertical="center"/>
    </xf>
    <xf numFmtId="2" fontId="11" fillId="0" borderId="0" xfId="0" applyNumberFormat="1" applyFont="1" applyAlignment="1">
      <alignment horizontal="center" vertical="center"/>
    </xf>
    <xf numFmtId="0" fontId="22" fillId="0" borderId="0" xfId="0" applyFont="1" applyAlignment="1">
      <alignment vertical="center"/>
    </xf>
    <xf numFmtId="165" fontId="27" fillId="0" borderId="0" xfId="0" applyNumberFormat="1" applyFont="1" applyAlignment="1">
      <alignment horizontal="center" vertical="center"/>
    </xf>
    <xf numFmtId="165" fontId="18" fillId="0" borderId="0" xfId="0" applyNumberFormat="1" applyFont="1" applyAlignment="1">
      <alignment horizontal="center" vertical="center"/>
    </xf>
    <xf numFmtId="165" fontId="9" fillId="0" borderId="0" xfId="0" applyNumberFormat="1" applyFont="1" applyAlignment="1">
      <alignment horizontal="center" vertical="center"/>
    </xf>
    <xf numFmtId="165" fontId="10" fillId="0" borderId="0" xfId="0" applyNumberFormat="1" applyFont="1" applyAlignment="1">
      <alignment horizontal="center" vertical="center"/>
    </xf>
    <xf numFmtId="165" fontId="18" fillId="0" borderId="0" xfId="0" applyNumberFormat="1" applyFont="1" applyAlignment="1">
      <alignment horizontal="left" vertical="center"/>
    </xf>
    <xf numFmtId="165" fontId="10" fillId="0" borderId="0" xfId="0" applyNumberFormat="1" applyFont="1" applyAlignment="1" applyProtection="1">
      <alignment horizontal="center" vertical="center"/>
      <protection locked="0"/>
    </xf>
    <xf numFmtId="165" fontId="30" fillId="0" borderId="0" xfId="0" applyNumberFormat="1" applyFont="1" applyAlignment="1">
      <alignment vertical="center"/>
    </xf>
    <xf numFmtId="165" fontId="30" fillId="0" borderId="0" xfId="0" applyNumberFormat="1" applyFont="1" applyAlignment="1">
      <alignment horizontal="center" vertical="center"/>
    </xf>
    <xf numFmtId="165" fontId="31" fillId="0" borderId="0" xfId="0" applyNumberFormat="1" applyFont="1" applyAlignment="1">
      <alignment horizontal="center" vertical="center"/>
    </xf>
    <xf numFmtId="165" fontId="9" fillId="0" borderId="0" xfId="0" applyNumberFormat="1" applyFont="1" applyAlignment="1">
      <alignment horizontal="left" vertical="center"/>
    </xf>
    <xf numFmtId="165" fontId="24" fillId="0" borderId="0" xfId="0" applyNumberFormat="1" applyFont="1" applyAlignment="1">
      <alignment vertical="center"/>
    </xf>
    <xf numFmtId="2" fontId="18" fillId="0" borderId="0" xfId="0" applyNumberFormat="1" applyFont="1" applyAlignment="1">
      <alignment horizontal="left" vertical="center"/>
    </xf>
    <xf numFmtId="2" fontId="22" fillId="0" borderId="0" xfId="0" applyNumberFormat="1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165" fontId="19" fillId="0" borderId="0" xfId="0" applyNumberFormat="1" applyFont="1" applyAlignment="1">
      <alignment horizontal="center" vertical="center"/>
    </xf>
    <xf numFmtId="164" fontId="32" fillId="0" borderId="0" xfId="0" applyNumberFormat="1" applyFont="1" applyAlignment="1">
      <alignment horizontal="right" vertical="center"/>
    </xf>
    <xf numFmtId="164" fontId="18" fillId="0" borderId="0" xfId="0" applyNumberFormat="1" applyFont="1" applyAlignment="1">
      <alignment horizontal="right"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right" vertical="center"/>
    </xf>
    <xf numFmtId="164" fontId="11" fillId="0" borderId="0" xfId="0" applyNumberFormat="1" applyFont="1" applyAlignment="1">
      <alignment horizontal="right" vertical="center"/>
    </xf>
    <xf numFmtId="164" fontId="11" fillId="0" borderId="0" xfId="0" applyNumberFormat="1" applyFont="1" applyAlignment="1">
      <alignment horizontal="left" vertical="center"/>
    </xf>
    <xf numFmtId="1" fontId="11" fillId="0" borderId="0" xfId="0" applyNumberFormat="1" applyFont="1" applyAlignment="1">
      <alignment horizontal="center" vertical="center"/>
    </xf>
    <xf numFmtId="165" fontId="24" fillId="0" borderId="0" xfId="0" applyNumberFormat="1" applyFont="1" applyAlignment="1">
      <alignment horizontal="left" vertical="center"/>
    </xf>
    <xf numFmtId="165" fontId="11" fillId="0" borderId="0" xfId="0" applyNumberFormat="1" applyFont="1" applyAlignment="1">
      <alignment horizontal="center" vertical="center"/>
    </xf>
    <xf numFmtId="2" fontId="18" fillId="0" borderId="0" xfId="0" applyNumberFormat="1" applyFont="1" applyAlignment="1">
      <alignment horizontal="right" vertical="center"/>
    </xf>
    <xf numFmtId="2" fontId="27" fillId="0" borderId="0" xfId="0" applyNumberFormat="1" applyFont="1" applyAlignment="1">
      <alignment vertical="center"/>
    </xf>
    <xf numFmtId="0" fontId="27" fillId="0" borderId="0" xfId="0" applyFont="1"/>
    <xf numFmtId="165" fontId="11" fillId="0" borderId="0" xfId="0" applyNumberFormat="1" applyFont="1" applyAlignment="1">
      <alignment vertical="center"/>
    </xf>
    <xf numFmtId="1" fontId="22" fillId="0" borderId="0" xfId="0" applyNumberFormat="1" applyFont="1" applyAlignment="1">
      <alignment horizontal="center" vertical="center"/>
    </xf>
    <xf numFmtId="2" fontId="22" fillId="0" borderId="0" xfId="0" applyNumberFormat="1" applyFont="1" applyAlignment="1">
      <alignment horizontal="right" vertical="center"/>
    </xf>
    <xf numFmtId="165" fontId="24" fillId="0" borderId="0" xfId="0" applyNumberFormat="1" applyFont="1" applyAlignment="1">
      <alignment horizontal="center" vertical="center"/>
    </xf>
    <xf numFmtId="165" fontId="11" fillId="0" borderId="0" xfId="0" applyNumberFormat="1" applyFont="1" applyAlignment="1">
      <alignment horizontal="left" vertical="center"/>
    </xf>
    <xf numFmtId="0" fontId="27" fillId="0" borderId="0" xfId="0" applyFont="1" applyAlignment="1">
      <alignment vertical="center"/>
    </xf>
    <xf numFmtId="0" fontId="33" fillId="0" borderId="0" xfId="0" applyFont="1"/>
    <xf numFmtId="2" fontId="11" fillId="0" borderId="0" xfId="0" applyNumberFormat="1" applyFont="1" applyAlignment="1">
      <alignment horizontal="right" vertical="center"/>
    </xf>
    <xf numFmtId="164" fontId="34" fillId="0" borderId="0" xfId="0" applyNumberFormat="1" applyFont="1" applyAlignment="1">
      <alignment horizontal="left" vertical="center"/>
    </xf>
    <xf numFmtId="2" fontId="35" fillId="0" borderId="0" xfId="0" applyNumberFormat="1" applyFont="1" applyAlignment="1">
      <alignment vertical="center"/>
    </xf>
    <xf numFmtId="164" fontId="27" fillId="0" borderId="0" xfId="0" applyNumberFormat="1" applyFont="1" applyAlignment="1">
      <alignment horizontal="left" vertical="center"/>
    </xf>
    <xf numFmtId="2" fontId="36" fillId="0" borderId="0" xfId="0" applyNumberFormat="1" applyFont="1" applyAlignment="1">
      <alignment vertical="center"/>
    </xf>
    <xf numFmtId="2" fontId="37" fillId="0" borderId="0" xfId="0" applyNumberFormat="1" applyFont="1" applyAlignment="1">
      <alignment vertical="center"/>
    </xf>
    <xf numFmtId="0" fontId="19" fillId="0" borderId="0" xfId="0" applyFont="1" applyAlignment="1">
      <alignment horizontal="center" vertical="center"/>
    </xf>
    <xf numFmtId="2" fontId="39" fillId="0" borderId="0" xfId="0" applyNumberFormat="1" applyFont="1" applyAlignment="1">
      <alignment vertical="center"/>
    </xf>
    <xf numFmtId="165" fontId="40" fillId="0" borderId="0" xfId="0" applyNumberFormat="1" applyFont="1" applyAlignment="1">
      <alignment horizontal="left" vertical="center"/>
    </xf>
    <xf numFmtId="165" fontId="27" fillId="0" borderId="0" xfId="0" applyNumberFormat="1" applyFont="1" applyAlignment="1">
      <alignment horizontal="center"/>
    </xf>
    <xf numFmtId="0" fontId="19" fillId="0" borderId="0" xfId="0" applyFont="1" applyAlignment="1">
      <alignment horizontal="center"/>
    </xf>
    <xf numFmtId="1" fontId="19" fillId="0" borderId="0" xfId="0" applyNumberFormat="1" applyFont="1" applyAlignment="1">
      <alignment horizontal="center" vertical="center"/>
    </xf>
    <xf numFmtId="165" fontId="18" fillId="0" borderId="0" xfId="0" applyNumberFormat="1" applyFont="1" applyAlignment="1">
      <alignment horizontal="center"/>
    </xf>
    <xf numFmtId="1" fontId="19" fillId="0" borderId="0" xfId="0" applyNumberFormat="1" applyFont="1" applyAlignment="1" applyProtection="1">
      <alignment horizontal="center" vertical="center"/>
      <protection locked="0"/>
    </xf>
    <xf numFmtId="0" fontId="27" fillId="0" borderId="0" xfId="0" applyFont="1" applyAlignment="1">
      <alignment horizontal="center" vertical="center"/>
    </xf>
    <xf numFmtId="0" fontId="37" fillId="0" borderId="0" xfId="0" applyFont="1"/>
    <xf numFmtId="1" fontId="27" fillId="0" borderId="0" xfId="0" applyNumberFormat="1" applyFont="1" applyAlignment="1">
      <alignment horizontal="center" vertical="center"/>
    </xf>
    <xf numFmtId="164" fontId="27" fillId="0" borderId="0" xfId="0" applyNumberFormat="1" applyFont="1" applyAlignment="1">
      <alignment horizontal="right" vertical="center"/>
    </xf>
    <xf numFmtId="0" fontId="27" fillId="0" borderId="0" xfId="0" applyFont="1" applyAlignment="1">
      <alignment horizontal="center"/>
    </xf>
    <xf numFmtId="166" fontId="17" fillId="0" borderId="0" xfId="0" applyNumberFormat="1" applyFont="1" applyAlignment="1">
      <alignment horizontal="left" vertical="center"/>
    </xf>
    <xf numFmtId="0" fontId="17" fillId="0" borderId="0" xfId="0" applyFont="1" applyAlignment="1">
      <alignment horizontal="center"/>
    </xf>
    <xf numFmtId="0" fontId="26" fillId="0" borderId="0" xfId="0" applyFont="1" applyAlignment="1">
      <alignment horizontal="center"/>
    </xf>
    <xf numFmtId="0" fontId="17" fillId="0" borderId="0" xfId="0" applyFont="1" applyAlignment="1">
      <alignment horizontal="left" vertical="center"/>
    </xf>
    <xf numFmtId="0" fontId="30" fillId="0" borderId="0" xfId="0" applyFont="1"/>
    <xf numFmtId="0" fontId="39" fillId="0" borderId="0" xfId="0" applyFont="1"/>
    <xf numFmtId="0" fontId="27" fillId="0" borderId="0" xfId="0" applyFont="1" applyAlignment="1">
      <alignment horizontal="left" vertical="center"/>
    </xf>
    <xf numFmtId="166" fontId="18" fillId="0" borderId="0" xfId="0" applyNumberFormat="1" applyFont="1" applyAlignment="1">
      <alignment horizontal="center" vertical="center"/>
    </xf>
    <xf numFmtId="14" fontId="19" fillId="0" borderId="0" xfId="0" applyNumberFormat="1" applyFont="1" applyAlignment="1">
      <alignment horizontal="left" vertical="center"/>
    </xf>
    <xf numFmtId="0" fontId="19" fillId="0" borderId="0" xfId="0" applyFont="1" applyAlignment="1">
      <alignment horizontal="right" vertical="center"/>
    </xf>
    <xf numFmtId="0" fontId="47" fillId="0" borderId="0" xfId="0" applyFont="1" applyAlignment="1">
      <alignment horizontal="left" vertical="center"/>
    </xf>
    <xf numFmtId="0" fontId="42" fillId="0" borderId="0" xfId="0" applyFont="1"/>
    <xf numFmtId="0" fontId="30" fillId="0" borderId="0" xfId="0" applyFont="1" applyAlignment="1">
      <alignment horizontal="center"/>
    </xf>
    <xf numFmtId="0" fontId="27" fillId="0" borderId="0" xfId="0" applyFont="1" applyAlignment="1">
      <alignment horizontal="center"/>
    </xf>
    <xf numFmtId="0" fontId="36" fillId="0" borderId="0" xfId="0" applyFont="1" applyAlignment="1">
      <alignment horizontal="center"/>
    </xf>
    <xf numFmtId="2" fontId="35" fillId="0" borderId="0" xfId="0" applyNumberFormat="1" applyFont="1" applyAlignment="1">
      <alignment horizontal="center" vertical="center"/>
    </xf>
    <xf numFmtId="2" fontId="36" fillId="0" borderId="0" xfId="0" applyNumberFormat="1" applyFont="1" applyAlignment="1">
      <alignment horizontal="center" vertical="center"/>
    </xf>
    <xf numFmtId="0" fontId="40" fillId="0" borderId="0" xfId="0" applyFont="1" applyAlignment="1">
      <alignment horizontal="right"/>
    </xf>
    <xf numFmtId="0" fontId="42" fillId="0" borderId="0" xfId="0" applyFont="1" applyAlignment="1">
      <alignment horizontal="center"/>
    </xf>
    <xf numFmtId="0" fontId="27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6DCD9A-9E99-40C4-97DD-22B27857065F}">
  <sheetPr>
    <pageSetUpPr fitToPage="1"/>
  </sheetPr>
  <dimension ref="A1:X72"/>
  <sheetViews>
    <sheetView tabSelected="1" workbookViewId="0">
      <selection activeCell="P17" sqref="P17"/>
    </sheetView>
  </sheetViews>
  <sheetFormatPr defaultRowHeight="15" x14ac:dyDescent="0.25"/>
  <cols>
    <col min="1" max="1" width="8.28515625" style="2" customWidth="1"/>
    <col min="2" max="2" width="10.7109375" style="2" customWidth="1"/>
    <col min="3" max="3" width="10.85546875" style="2" customWidth="1"/>
    <col min="4" max="4" width="12" style="2" customWidth="1"/>
    <col min="5" max="5" width="8.5703125" style="2" customWidth="1"/>
    <col min="6" max="6" width="10" style="2" customWidth="1"/>
    <col min="7" max="7" width="13.28515625" style="2" customWidth="1"/>
    <col min="8" max="8" width="11" style="2" customWidth="1"/>
    <col min="9" max="9" width="12.42578125" style="2" customWidth="1"/>
    <col min="10" max="10" width="8" style="2" customWidth="1"/>
    <col min="11" max="11" width="5.28515625" style="1" customWidth="1"/>
    <col min="12" max="12" width="5.7109375" customWidth="1"/>
    <col min="13" max="13" width="9.7109375" customWidth="1"/>
    <col min="14" max="14" width="13.28515625" customWidth="1"/>
    <col min="15" max="15" width="11.42578125" customWidth="1"/>
    <col min="16" max="16" width="13.7109375" customWidth="1"/>
    <col min="17" max="17" width="16.85546875" customWidth="1"/>
    <col min="18" max="18" width="8.42578125" customWidth="1"/>
  </cols>
  <sheetData>
    <row r="1" spans="1:18" s="58" customFormat="1" ht="18" customHeight="1" x14ac:dyDescent="0.35">
      <c r="A1" s="145" t="s">
        <v>67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38"/>
      <c r="R1" s="132"/>
    </row>
    <row r="2" spans="1:18" s="58" customFormat="1" ht="15.95" customHeight="1" x14ac:dyDescent="0.35">
      <c r="A2" s="136"/>
      <c r="B2" s="87"/>
      <c r="C2" s="87"/>
      <c r="D2" s="100"/>
      <c r="E2" s="136"/>
      <c r="F2" s="137"/>
      <c r="G2" s="137"/>
      <c r="H2" s="136"/>
      <c r="I2" s="135"/>
      <c r="J2" s="100"/>
      <c r="K2" s="100"/>
      <c r="L2" s="127"/>
      <c r="M2" s="56"/>
      <c r="N2" s="88"/>
      <c r="O2" s="88"/>
      <c r="P2" s="134"/>
      <c r="Q2" s="132"/>
      <c r="R2" s="132"/>
    </row>
    <row r="3" spans="1:18" s="58" customFormat="1" ht="18" customHeight="1" x14ac:dyDescent="0.35">
      <c r="A3" s="146" t="s">
        <v>66</v>
      </c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  <c r="Q3" s="106"/>
      <c r="R3" s="132"/>
    </row>
    <row r="4" spans="1:18" s="58" customFormat="1" ht="18" customHeight="1" x14ac:dyDescent="0.35">
      <c r="A4" s="146" t="s">
        <v>65</v>
      </c>
      <c r="B4" s="146"/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46"/>
      <c r="Q4" s="106"/>
      <c r="R4" s="132"/>
    </row>
    <row r="5" spans="1:18" s="58" customFormat="1" ht="18" customHeight="1" x14ac:dyDescent="0.35">
      <c r="A5" s="146" t="s">
        <v>64</v>
      </c>
      <c r="B5" s="146"/>
      <c r="C5" s="146"/>
      <c r="D5" s="146"/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146"/>
      <c r="Q5" s="106"/>
      <c r="R5" s="132"/>
    </row>
    <row r="6" spans="1:18" s="58" customFormat="1" ht="18" customHeight="1" x14ac:dyDescent="0.35">
      <c r="A6" s="146" t="s">
        <v>63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32"/>
      <c r="R6" s="132"/>
    </row>
    <row r="7" spans="1:18" s="58" customFormat="1" ht="18" customHeight="1" x14ac:dyDescent="0.35">
      <c r="A7" s="146" t="s">
        <v>62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46"/>
      <c r="N7" s="146"/>
      <c r="O7" s="146"/>
      <c r="P7" s="146"/>
      <c r="Q7" s="132"/>
      <c r="R7" s="132"/>
    </row>
    <row r="8" spans="1:18" s="58" customFormat="1" ht="18" customHeight="1" x14ac:dyDescent="0.35">
      <c r="A8" s="133"/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  <c r="O8" s="133"/>
      <c r="P8" s="133"/>
      <c r="Q8" s="132"/>
      <c r="R8" s="132"/>
    </row>
    <row r="9" spans="1:18" s="58" customFormat="1" ht="18" customHeight="1" x14ac:dyDescent="0.35">
      <c r="A9" s="139" t="s">
        <v>61</v>
      </c>
      <c r="B9" s="140"/>
      <c r="C9" s="140"/>
      <c r="D9" s="140"/>
      <c r="E9" s="140"/>
      <c r="F9" s="140"/>
      <c r="G9" s="140"/>
      <c r="H9" s="140"/>
      <c r="I9" s="140"/>
      <c r="J9" s="100"/>
      <c r="K9" s="100"/>
      <c r="L9" s="127"/>
      <c r="M9" s="139" t="s">
        <v>60</v>
      </c>
      <c r="N9" s="140"/>
      <c r="O9" s="140"/>
      <c r="P9" s="140"/>
    </row>
    <row r="10" spans="1:18" s="58" customFormat="1" ht="18" customHeight="1" x14ac:dyDescent="0.35">
      <c r="A10" s="139" t="s">
        <v>59</v>
      </c>
      <c r="B10" s="139"/>
      <c r="C10" s="139"/>
      <c r="D10" s="139"/>
      <c r="E10" s="131"/>
      <c r="F10" s="139" t="s">
        <v>58</v>
      </c>
      <c r="G10" s="139"/>
      <c r="H10" s="139"/>
      <c r="I10" s="139"/>
      <c r="J10" s="131"/>
      <c r="K10" s="131"/>
      <c r="L10" s="127"/>
      <c r="M10" s="106"/>
      <c r="N10" s="125"/>
      <c r="O10" s="124"/>
      <c r="P10" s="111"/>
    </row>
    <row r="11" spans="1:18" s="58" customFormat="1" ht="21.95" customHeight="1" x14ac:dyDescent="0.4">
      <c r="A11" s="122" t="s">
        <v>56</v>
      </c>
      <c r="B11" s="126" t="s">
        <v>57</v>
      </c>
      <c r="C11" s="129" t="s">
        <v>53</v>
      </c>
      <c r="D11" s="130" t="s">
        <v>52</v>
      </c>
      <c r="E11" s="114"/>
      <c r="F11" s="122" t="s">
        <v>56</v>
      </c>
      <c r="G11" s="122" t="s">
        <v>54</v>
      </c>
      <c r="H11" s="129" t="s">
        <v>53</v>
      </c>
      <c r="I11" s="128" t="s">
        <v>52</v>
      </c>
      <c r="J11" s="129"/>
      <c r="K11" s="128"/>
      <c r="L11" s="127"/>
      <c r="M11" s="122" t="s">
        <v>55</v>
      </c>
      <c r="N11" s="122" t="s">
        <v>54</v>
      </c>
      <c r="O11" s="129" t="s">
        <v>53</v>
      </c>
      <c r="P11" s="128" t="s">
        <v>52</v>
      </c>
    </row>
    <row r="12" spans="1:18" s="58" customFormat="1" ht="18" customHeight="1" x14ac:dyDescent="0.35">
      <c r="A12" s="122">
        <v>15</v>
      </c>
      <c r="B12" s="126" t="s">
        <v>51</v>
      </c>
      <c r="C12" s="121"/>
      <c r="D12" s="75">
        <f t="shared" ref="D12:D22" si="0">+A12*C12/(4.692*10^7)</f>
        <v>0</v>
      </c>
      <c r="E12" s="114"/>
      <c r="F12" s="122">
        <v>230</v>
      </c>
      <c r="G12" s="122" t="s">
        <v>50</v>
      </c>
      <c r="H12" s="121"/>
      <c r="I12" s="120">
        <f t="shared" ref="I12:I30" si="1">+F12*H12/(4.692*10^7)</f>
        <v>0</v>
      </c>
      <c r="J12" s="114"/>
      <c r="K12" s="120"/>
      <c r="L12" s="127"/>
      <c r="M12" s="122">
        <v>10000</v>
      </c>
      <c r="N12" s="122" t="s">
        <v>49</v>
      </c>
      <c r="O12" s="121"/>
      <c r="P12" s="120">
        <f t="shared" ref="P12:P22" si="2">+M12*O12/(1.4076*10^10)</f>
        <v>0</v>
      </c>
    </row>
    <row r="13" spans="1:18" s="58" customFormat="1" ht="18" customHeight="1" x14ac:dyDescent="0.35">
      <c r="A13" s="122">
        <v>22</v>
      </c>
      <c r="B13" s="126" t="s">
        <v>48</v>
      </c>
      <c r="C13" s="121"/>
      <c r="D13" s="75">
        <f t="shared" si="0"/>
        <v>0</v>
      </c>
      <c r="E13" s="114"/>
      <c r="F13" s="122">
        <v>375</v>
      </c>
      <c r="G13" s="122" t="s">
        <v>47</v>
      </c>
      <c r="H13" s="121"/>
      <c r="I13" s="120">
        <f t="shared" si="1"/>
        <v>0</v>
      </c>
      <c r="J13" s="114"/>
      <c r="K13" s="120"/>
      <c r="L13" s="127"/>
      <c r="M13" s="122">
        <v>20000</v>
      </c>
      <c r="N13" s="122" t="s">
        <v>46</v>
      </c>
      <c r="O13" s="121"/>
      <c r="P13" s="120">
        <f t="shared" si="2"/>
        <v>0</v>
      </c>
    </row>
    <row r="14" spans="1:18" s="58" customFormat="1" ht="18" customHeight="1" x14ac:dyDescent="0.35">
      <c r="A14" s="122">
        <v>35</v>
      </c>
      <c r="B14" s="126" t="s">
        <v>45</v>
      </c>
      <c r="C14" s="121"/>
      <c r="D14" s="75">
        <f t="shared" si="0"/>
        <v>0</v>
      </c>
      <c r="E14" s="114"/>
      <c r="F14" s="122">
        <v>425</v>
      </c>
      <c r="G14" s="122" t="s">
        <v>44</v>
      </c>
      <c r="H14" s="121"/>
      <c r="I14" s="120">
        <f t="shared" si="1"/>
        <v>0</v>
      </c>
      <c r="J14" s="114"/>
      <c r="K14" s="120"/>
      <c r="L14" s="127"/>
      <c r="M14" s="122">
        <v>50000</v>
      </c>
      <c r="N14" s="122" t="s">
        <v>43</v>
      </c>
      <c r="O14" s="121"/>
      <c r="P14" s="120">
        <f t="shared" si="2"/>
        <v>0</v>
      </c>
    </row>
    <row r="15" spans="1:18" s="58" customFormat="1" ht="18" customHeight="1" x14ac:dyDescent="0.35">
      <c r="A15" s="122">
        <v>50</v>
      </c>
      <c r="B15" s="126" t="s">
        <v>42</v>
      </c>
      <c r="C15" s="121"/>
      <c r="D15" s="75">
        <f t="shared" si="0"/>
        <v>0</v>
      </c>
      <c r="E15" s="114"/>
      <c r="F15" s="122">
        <v>785</v>
      </c>
      <c r="G15" s="122" t="s">
        <v>41</v>
      </c>
      <c r="H15" s="121"/>
      <c r="I15" s="120">
        <f t="shared" si="1"/>
        <v>0</v>
      </c>
      <c r="J15" s="114"/>
      <c r="K15" s="120"/>
      <c r="L15" s="127"/>
      <c r="M15" s="122">
        <v>20000</v>
      </c>
      <c r="N15" s="122" t="s">
        <v>40</v>
      </c>
      <c r="O15" s="121"/>
      <c r="P15" s="120">
        <f t="shared" si="2"/>
        <v>0</v>
      </c>
    </row>
    <row r="16" spans="1:18" s="58" customFormat="1" ht="18" customHeight="1" x14ac:dyDescent="0.35">
      <c r="A16" s="122">
        <v>60</v>
      </c>
      <c r="B16" s="126" t="s">
        <v>39</v>
      </c>
      <c r="C16" s="121"/>
      <c r="D16" s="75">
        <f t="shared" si="0"/>
        <v>0</v>
      </c>
      <c r="E16" s="114"/>
      <c r="F16" s="122">
        <v>230</v>
      </c>
      <c r="G16" s="122" t="s">
        <v>38</v>
      </c>
      <c r="H16" s="121"/>
      <c r="I16" s="120">
        <f t="shared" si="1"/>
        <v>0</v>
      </c>
      <c r="J16" s="114"/>
      <c r="K16" s="120"/>
      <c r="L16" s="127"/>
      <c r="M16" s="122">
        <v>50000</v>
      </c>
      <c r="N16" s="122" t="s">
        <v>37</v>
      </c>
      <c r="O16" s="121"/>
      <c r="P16" s="120">
        <f t="shared" si="2"/>
        <v>0</v>
      </c>
    </row>
    <row r="17" spans="1:18" s="58" customFormat="1" ht="18" customHeight="1" x14ac:dyDescent="0.35">
      <c r="A17" s="122">
        <v>100</v>
      </c>
      <c r="B17" s="126" t="s">
        <v>36</v>
      </c>
      <c r="C17" s="121"/>
      <c r="D17" s="75">
        <f t="shared" si="0"/>
        <v>0</v>
      </c>
      <c r="E17" s="114"/>
      <c r="F17" s="122">
        <v>425</v>
      </c>
      <c r="G17" s="122" t="s">
        <v>35</v>
      </c>
      <c r="H17" s="121"/>
      <c r="I17" s="120">
        <f t="shared" si="1"/>
        <v>0</v>
      </c>
      <c r="J17" s="114"/>
      <c r="K17" s="120"/>
      <c r="L17" s="127"/>
      <c r="M17" s="122">
        <v>100000</v>
      </c>
      <c r="N17" s="122" t="s">
        <v>34</v>
      </c>
      <c r="O17" s="121"/>
      <c r="P17" s="120">
        <f t="shared" si="2"/>
        <v>0</v>
      </c>
    </row>
    <row r="18" spans="1:18" s="58" customFormat="1" ht="18" customHeight="1" x14ac:dyDescent="0.35">
      <c r="A18" s="122">
        <v>170</v>
      </c>
      <c r="B18" s="126" t="s">
        <v>33</v>
      </c>
      <c r="C18" s="121"/>
      <c r="D18" s="75">
        <f t="shared" si="0"/>
        <v>0</v>
      </c>
      <c r="E18" s="114"/>
      <c r="F18" s="122">
        <v>785</v>
      </c>
      <c r="G18" s="122" t="s">
        <v>32</v>
      </c>
      <c r="H18" s="121"/>
      <c r="I18" s="120">
        <f t="shared" si="1"/>
        <v>0</v>
      </c>
      <c r="J18" s="114"/>
      <c r="K18" s="120"/>
      <c r="L18" s="127"/>
      <c r="M18" s="122">
        <v>20000</v>
      </c>
      <c r="N18" s="122" t="s">
        <v>31</v>
      </c>
      <c r="O18" s="121"/>
      <c r="P18" s="120">
        <f t="shared" si="2"/>
        <v>0</v>
      </c>
    </row>
    <row r="19" spans="1:18" s="58" customFormat="1" ht="18" customHeight="1" x14ac:dyDescent="0.35">
      <c r="A19" s="122">
        <v>230</v>
      </c>
      <c r="B19" s="126" t="s">
        <v>30</v>
      </c>
      <c r="C19" s="121"/>
      <c r="D19" s="75">
        <f t="shared" si="0"/>
        <v>0</v>
      </c>
      <c r="E19" s="114"/>
      <c r="F19" s="122">
        <v>50</v>
      </c>
      <c r="G19" s="122" t="s">
        <v>29</v>
      </c>
      <c r="H19" s="121"/>
      <c r="I19" s="120">
        <f t="shared" si="1"/>
        <v>0</v>
      </c>
      <c r="J19" s="114"/>
      <c r="K19" s="120"/>
      <c r="L19" s="127"/>
      <c r="M19" s="122">
        <v>50000</v>
      </c>
      <c r="N19" s="122" t="s">
        <v>28</v>
      </c>
      <c r="O19" s="121"/>
      <c r="P19" s="120">
        <f t="shared" si="2"/>
        <v>0</v>
      </c>
    </row>
    <row r="20" spans="1:18" s="58" customFormat="1" ht="18" customHeight="1" x14ac:dyDescent="0.35">
      <c r="A20" s="122">
        <v>375</v>
      </c>
      <c r="B20" s="126" t="s">
        <v>27</v>
      </c>
      <c r="C20" s="121"/>
      <c r="D20" s="75">
        <f t="shared" si="0"/>
        <v>0</v>
      </c>
      <c r="E20" s="114"/>
      <c r="F20" s="122">
        <v>100</v>
      </c>
      <c r="G20" s="122" t="s">
        <v>26</v>
      </c>
      <c r="H20" s="121"/>
      <c r="I20" s="120">
        <f t="shared" si="1"/>
        <v>0</v>
      </c>
      <c r="J20" s="114"/>
      <c r="K20" s="120"/>
      <c r="L20" s="127"/>
      <c r="M20" s="122">
        <v>20000</v>
      </c>
      <c r="N20" s="122" t="s">
        <v>25</v>
      </c>
      <c r="O20" s="121"/>
      <c r="P20" s="120">
        <f t="shared" si="2"/>
        <v>0</v>
      </c>
    </row>
    <row r="21" spans="1:18" s="58" customFormat="1" ht="18" customHeight="1" x14ac:dyDescent="0.35">
      <c r="A21" s="122">
        <v>425</v>
      </c>
      <c r="B21" s="126" t="s">
        <v>24</v>
      </c>
      <c r="C21" s="121"/>
      <c r="D21" s="75">
        <f t="shared" si="0"/>
        <v>0</v>
      </c>
      <c r="E21" s="114"/>
      <c r="F21" s="122">
        <v>375</v>
      </c>
      <c r="G21" s="122" t="s">
        <v>23</v>
      </c>
      <c r="H21" s="121"/>
      <c r="I21" s="120">
        <f t="shared" si="1"/>
        <v>0</v>
      </c>
      <c r="J21" s="114"/>
      <c r="K21" s="120"/>
      <c r="L21" s="127"/>
      <c r="M21" s="122">
        <v>50000</v>
      </c>
      <c r="N21" s="122" t="s">
        <v>22</v>
      </c>
      <c r="O21" s="121"/>
      <c r="P21" s="120">
        <f t="shared" si="2"/>
        <v>0</v>
      </c>
    </row>
    <row r="22" spans="1:18" s="58" customFormat="1" ht="18" customHeight="1" x14ac:dyDescent="0.35">
      <c r="A22" s="122">
        <v>785</v>
      </c>
      <c r="B22" s="126" t="s">
        <v>21</v>
      </c>
      <c r="C22" s="121"/>
      <c r="D22" s="75">
        <f t="shared" si="0"/>
        <v>0</v>
      </c>
      <c r="E22" s="114"/>
      <c r="F22" s="122">
        <v>170</v>
      </c>
      <c r="G22" s="122" t="s">
        <v>20</v>
      </c>
      <c r="H22" s="121"/>
      <c r="I22" s="120">
        <f t="shared" si="1"/>
        <v>0</v>
      </c>
      <c r="J22" s="114"/>
      <c r="K22" s="120"/>
      <c r="L22" s="51"/>
      <c r="M22" s="122">
        <v>20000</v>
      </c>
      <c r="N22" s="122" t="s">
        <v>19</v>
      </c>
      <c r="O22" s="121"/>
      <c r="P22" s="120">
        <f t="shared" si="2"/>
        <v>0</v>
      </c>
    </row>
    <row r="23" spans="1:18" s="58" customFormat="1" ht="18" customHeight="1" x14ac:dyDescent="0.35">
      <c r="A23" s="100"/>
      <c r="B23" s="100"/>
      <c r="C23" s="100"/>
      <c r="D23" s="117">
        <f>SUM(D12:D22)</f>
        <v>0</v>
      </c>
      <c r="E23" s="114"/>
      <c r="F23" s="122">
        <v>230</v>
      </c>
      <c r="G23" s="122" t="s">
        <v>18</v>
      </c>
      <c r="H23" s="121"/>
      <c r="I23" s="120">
        <f t="shared" si="1"/>
        <v>0</v>
      </c>
      <c r="J23" s="114"/>
      <c r="K23" s="120"/>
      <c r="L23" s="51"/>
      <c r="M23" s="106"/>
      <c r="N23" s="125"/>
      <c r="O23" s="124"/>
      <c r="P23" s="74">
        <f>SUM(P12:P22)</f>
        <v>0</v>
      </c>
    </row>
    <row r="24" spans="1:18" s="58" customFormat="1" ht="18" customHeight="1" x14ac:dyDescent="0.35">
      <c r="A24" s="100"/>
      <c r="B24" s="100"/>
      <c r="C24" s="100"/>
      <c r="D24" s="100"/>
      <c r="E24" s="114"/>
      <c r="F24" s="122">
        <v>785</v>
      </c>
      <c r="G24" s="122" t="s">
        <v>17</v>
      </c>
      <c r="H24" s="121"/>
      <c r="I24" s="120">
        <f t="shared" si="1"/>
        <v>0</v>
      </c>
      <c r="J24" s="114"/>
      <c r="K24" s="120"/>
      <c r="L24" s="51"/>
      <c r="M24" s="106"/>
      <c r="N24" s="125"/>
      <c r="O24" s="124"/>
      <c r="P24" s="111"/>
    </row>
    <row r="25" spans="1:18" s="58" customFormat="1" ht="18" customHeight="1" x14ac:dyDescent="0.35">
      <c r="A25" s="118"/>
      <c r="B25" s="100"/>
      <c r="C25" s="100"/>
      <c r="D25" s="100"/>
      <c r="E25" s="114"/>
      <c r="F25" s="122">
        <v>785</v>
      </c>
      <c r="G25" s="122" t="s">
        <v>16</v>
      </c>
      <c r="H25" s="121"/>
      <c r="I25" s="120">
        <f t="shared" si="1"/>
        <v>0</v>
      </c>
      <c r="J25" s="123"/>
      <c r="K25" s="123"/>
      <c r="L25" s="123"/>
      <c r="M25" s="123"/>
      <c r="N25" s="123"/>
      <c r="O25" s="123"/>
      <c r="P25" s="123"/>
      <c r="Q25" s="123"/>
    </row>
    <row r="26" spans="1:18" s="58" customFormat="1" ht="18" customHeight="1" x14ac:dyDescent="0.35">
      <c r="A26" s="118"/>
      <c r="B26" s="100"/>
      <c r="C26" s="100"/>
      <c r="D26" s="100"/>
      <c r="E26" s="114"/>
      <c r="F26" s="122">
        <v>170</v>
      </c>
      <c r="G26" s="122" t="s">
        <v>15</v>
      </c>
      <c r="H26" s="121"/>
      <c r="I26" s="120">
        <f t="shared" si="1"/>
        <v>0</v>
      </c>
      <c r="J26" s="99"/>
      <c r="K26" s="99"/>
      <c r="L26" s="99"/>
      <c r="M26" s="99"/>
      <c r="N26" s="99"/>
      <c r="O26" s="99"/>
      <c r="P26" s="99"/>
      <c r="Q26" s="99"/>
      <c r="R26" s="111"/>
    </row>
    <row r="27" spans="1:18" s="58" customFormat="1" ht="18" customHeight="1" x14ac:dyDescent="0.35">
      <c r="A27" s="118"/>
      <c r="B27" s="100"/>
      <c r="C27" s="100"/>
      <c r="D27" s="100"/>
      <c r="E27" s="114"/>
      <c r="F27" s="122">
        <v>230</v>
      </c>
      <c r="G27" s="122" t="s">
        <v>14</v>
      </c>
      <c r="H27" s="121"/>
      <c r="I27" s="120">
        <f t="shared" si="1"/>
        <v>0</v>
      </c>
      <c r="J27" s="99"/>
      <c r="K27" s="99"/>
      <c r="L27" s="99"/>
      <c r="M27" s="99"/>
      <c r="N27" s="99"/>
      <c r="O27" s="99"/>
      <c r="P27" s="99"/>
      <c r="Q27" s="99"/>
      <c r="R27" s="99"/>
    </row>
    <row r="28" spans="1:18" s="58" customFormat="1" ht="18" customHeight="1" x14ac:dyDescent="0.35">
      <c r="A28" s="118"/>
      <c r="B28" s="100"/>
      <c r="C28" s="100"/>
      <c r="D28" s="100"/>
      <c r="E28" s="114"/>
      <c r="F28" s="122">
        <v>375</v>
      </c>
      <c r="G28" s="122" t="s">
        <v>13</v>
      </c>
      <c r="H28" s="121"/>
      <c r="I28" s="120">
        <f t="shared" si="1"/>
        <v>0</v>
      </c>
      <c r="J28" s="114"/>
      <c r="K28" s="99"/>
      <c r="L28" s="99"/>
      <c r="M28" s="99"/>
      <c r="N28" s="99"/>
      <c r="O28" s="99"/>
      <c r="P28" s="99"/>
      <c r="Q28" s="99"/>
      <c r="R28" s="111"/>
    </row>
    <row r="29" spans="1:18" s="58" customFormat="1" ht="18" customHeight="1" x14ac:dyDescent="0.35">
      <c r="A29" s="118"/>
      <c r="B29" s="100"/>
      <c r="C29" s="100"/>
      <c r="D29" s="100"/>
      <c r="E29" s="114"/>
      <c r="F29" s="122">
        <v>425</v>
      </c>
      <c r="G29" s="122" t="s">
        <v>12</v>
      </c>
      <c r="H29" s="121"/>
      <c r="I29" s="120">
        <f t="shared" si="1"/>
        <v>0</v>
      </c>
      <c r="J29" s="123"/>
      <c r="K29" s="123"/>
      <c r="L29" s="123"/>
      <c r="M29" s="123"/>
      <c r="N29" s="123"/>
      <c r="O29" s="123"/>
      <c r="P29" s="123"/>
      <c r="Q29" s="123"/>
    </row>
    <row r="30" spans="1:18" s="58" customFormat="1" ht="18" customHeight="1" x14ac:dyDescent="0.35">
      <c r="A30" s="118"/>
      <c r="B30" s="100"/>
      <c r="C30" s="100"/>
      <c r="D30" s="100"/>
      <c r="E30" s="114"/>
      <c r="F30" s="122">
        <v>785</v>
      </c>
      <c r="G30" s="122" t="s">
        <v>11</v>
      </c>
      <c r="H30" s="121"/>
      <c r="I30" s="120">
        <f t="shared" si="1"/>
        <v>0</v>
      </c>
      <c r="J30" s="99"/>
      <c r="K30" s="99"/>
      <c r="L30" s="99"/>
      <c r="M30" s="99"/>
      <c r="N30" s="99"/>
      <c r="O30" s="99"/>
      <c r="P30" s="99"/>
      <c r="Q30" s="99"/>
    </row>
    <row r="31" spans="1:18" s="58" customFormat="1" ht="18" customHeight="1" x14ac:dyDescent="0.35">
      <c r="A31" s="118"/>
      <c r="B31" s="100"/>
      <c r="C31" s="100"/>
      <c r="D31" s="100"/>
      <c r="E31" s="114"/>
      <c r="F31" s="122">
        <v>10000</v>
      </c>
      <c r="G31" s="122" t="s">
        <v>10</v>
      </c>
      <c r="H31" s="121"/>
      <c r="I31" s="120">
        <f>+F31*H31/(7.038*10^9)</f>
        <v>0</v>
      </c>
      <c r="J31" s="99"/>
      <c r="K31" s="99"/>
      <c r="L31" s="99"/>
      <c r="M31" s="99"/>
      <c r="N31" s="99"/>
      <c r="O31" s="99"/>
      <c r="P31" s="99"/>
      <c r="Q31" s="99"/>
    </row>
    <row r="32" spans="1:18" s="58" customFormat="1" ht="18" customHeight="1" x14ac:dyDescent="0.35">
      <c r="A32" s="118"/>
      <c r="B32" s="100"/>
      <c r="C32" s="100"/>
      <c r="D32" s="100"/>
      <c r="E32" s="114"/>
      <c r="F32" s="122">
        <v>5000</v>
      </c>
      <c r="G32" s="122" t="s">
        <v>9</v>
      </c>
      <c r="H32" s="121"/>
      <c r="I32" s="120">
        <f>+F32*H32/(7.038*10^9)</f>
        <v>0</v>
      </c>
      <c r="J32" s="114"/>
      <c r="K32" s="113"/>
      <c r="L32" s="99"/>
      <c r="M32" s="99"/>
      <c r="N32" s="99"/>
      <c r="O32" s="99"/>
      <c r="P32" s="99"/>
    </row>
    <row r="33" spans="1:24" s="58" customFormat="1" ht="18" customHeight="1" x14ac:dyDescent="0.35">
      <c r="A33" s="118"/>
      <c r="B33" s="100"/>
      <c r="C33" s="100"/>
      <c r="D33" s="100"/>
      <c r="E33" s="114"/>
      <c r="F33" s="122">
        <v>10000</v>
      </c>
      <c r="G33" s="122" t="s">
        <v>8</v>
      </c>
      <c r="H33" s="121"/>
      <c r="I33" s="120">
        <f>+F33*H33/(7.038*10^9)</f>
        <v>0</v>
      </c>
      <c r="J33" s="113"/>
      <c r="K33" s="113"/>
      <c r="L33" s="113"/>
      <c r="M33" s="113"/>
      <c r="N33" s="113"/>
      <c r="O33" s="113"/>
      <c r="P33" s="113"/>
      <c r="Q33" s="113"/>
      <c r="R33" s="60"/>
    </row>
    <row r="34" spans="1:24" s="58" customFormat="1" ht="18" customHeight="1" x14ac:dyDescent="0.35">
      <c r="A34" s="118"/>
      <c r="B34" s="100"/>
      <c r="C34" s="100"/>
      <c r="D34" s="100"/>
      <c r="E34" s="114"/>
      <c r="F34" s="122">
        <v>25000</v>
      </c>
      <c r="G34" s="122" t="s">
        <v>7</v>
      </c>
      <c r="H34" s="121"/>
      <c r="I34" s="120">
        <f>+F34*H34/(7.038*10^9)</f>
        <v>0</v>
      </c>
      <c r="J34" s="99"/>
      <c r="K34" s="99"/>
      <c r="L34" s="99"/>
      <c r="M34" s="99"/>
      <c r="N34" s="99"/>
      <c r="O34" s="99"/>
      <c r="P34" s="99"/>
      <c r="Q34" s="99"/>
      <c r="R34" s="60"/>
    </row>
    <row r="35" spans="1:24" s="58" customFormat="1" ht="18" customHeight="1" x14ac:dyDescent="0.35">
      <c r="A35" s="118"/>
      <c r="B35" s="100"/>
      <c r="C35" s="100"/>
      <c r="D35" s="100"/>
      <c r="E35" s="114"/>
      <c r="F35" s="122">
        <v>2000</v>
      </c>
      <c r="G35" s="122" t="s">
        <v>6</v>
      </c>
      <c r="H35" s="121"/>
      <c r="I35" s="120">
        <f>+F35*H35/(7.038*10^9)</f>
        <v>0</v>
      </c>
      <c r="J35" s="114"/>
      <c r="K35" s="120"/>
      <c r="L35" s="51"/>
      <c r="M35" s="53"/>
      <c r="N35" s="119"/>
      <c r="O35" s="50"/>
      <c r="P35" s="98"/>
      <c r="Q35" s="102"/>
      <c r="R35" s="60"/>
    </row>
    <row r="36" spans="1:24" s="58" customFormat="1" ht="18" customHeight="1" x14ac:dyDescent="0.35">
      <c r="A36" s="118"/>
      <c r="B36" s="100"/>
      <c r="C36" s="100"/>
      <c r="D36" s="100"/>
      <c r="E36" s="100"/>
      <c r="F36" s="100"/>
      <c r="G36" s="100"/>
      <c r="H36" s="100"/>
      <c r="I36" s="117">
        <f>SUM(I12:I35)</f>
        <v>0</v>
      </c>
      <c r="J36" s="100"/>
      <c r="K36" s="144" t="s">
        <v>5</v>
      </c>
      <c r="L36" s="144"/>
      <c r="M36" s="144"/>
      <c r="N36" s="116">
        <f>+D23+I36+P23</f>
        <v>0</v>
      </c>
      <c r="O36" s="50"/>
      <c r="P36" s="98"/>
      <c r="Q36" s="102"/>
      <c r="R36" s="60"/>
    </row>
    <row r="37" spans="1:24" s="58" customFormat="1" ht="15.95" customHeight="1" x14ac:dyDescent="0.35">
      <c r="A37" s="141" t="s">
        <v>4</v>
      </c>
      <c r="B37" s="141"/>
      <c r="C37" s="141"/>
      <c r="D37" s="141"/>
      <c r="E37" s="141"/>
      <c r="F37" s="141"/>
      <c r="G37" s="141"/>
      <c r="H37" s="141"/>
      <c r="I37" s="115"/>
      <c r="J37" s="112"/>
      <c r="K37" s="143" t="s">
        <v>3</v>
      </c>
      <c r="L37" s="143"/>
      <c r="M37" s="143"/>
      <c r="N37" s="143"/>
      <c r="O37" s="143"/>
      <c r="P37" s="143"/>
      <c r="Q37" s="113"/>
      <c r="R37" s="60"/>
    </row>
    <row r="38" spans="1:24" s="58" customFormat="1" ht="15.95" customHeight="1" x14ac:dyDescent="0.35">
      <c r="A38" s="142" t="s">
        <v>2</v>
      </c>
      <c r="B38" s="142"/>
      <c r="C38" s="142"/>
      <c r="D38" s="142"/>
      <c r="E38" s="142"/>
      <c r="F38" s="142"/>
      <c r="G38" s="142"/>
      <c r="H38" s="142"/>
      <c r="I38" s="115"/>
      <c r="J38" s="110"/>
      <c r="K38" s="142" t="s">
        <v>1</v>
      </c>
      <c r="L38" s="142"/>
      <c r="M38" s="142"/>
      <c r="N38" s="142"/>
      <c r="O38" s="142"/>
      <c r="P38" s="142"/>
      <c r="Q38" s="99"/>
      <c r="R38" s="60"/>
    </row>
    <row r="39" spans="1:24" s="58" customFormat="1" ht="15.95" customHeight="1" x14ac:dyDescent="0.35">
      <c r="A39" s="142" t="s">
        <v>0</v>
      </c>
      <c r="B39" s="142"/>
      <c r="C39" s="142"/>
      <c r="D39" s="142"/>
      <c r="E39" s="142"/>
      <c r="F39" s="142"/>
      <c r="G39" s="142"/>
      <c r="H39" s="142"/>
      <c r="I39" s="100"/>
      <c r="J39" s="100"/>
      <c r="K39" s="100"/>
      <c r="L39" s="100"/>
      <c r="M39" s="100"/>
      <c r="N39" s="111"/>
      <c r="O39" s="59"/>
      <c r="P39" s="103"/>
      <c r="Q39" s="102"/>
      <c r="R39" s="60"/>
    </row>
    <row r="40" spans="1:24" s="58" customFormat="1" ht="18" customHeight="1" x14ac:dyDescent="0.35">
      <c r="A40" s="114"/>
      <c r="B40" s="113"/>
      <c r="C40" s="99"/>
      <c r="D40" s="99"/>
      <c r="E40" s="99"/>
      <c r="F40" s="99"/>
      <c r="G40" s="99"/>
      <c r="I40" s="99"/>
      <c r="J40" s="99"/>
      <c r="K40" s="99"/>
      <c r="L40" s="99"/>
      <c r="M40" s="99"/>
      <c r="N40" s="99"/>
      <c r="O40" s="59"/>
      <c r="P40" s="103"/>
      <c r="Q40" s="102"/>
      <c r="R40" s="60"/>
    </row>
    <row r="41" spans="1:24" s="58" customFormat="1" ht="12" customHeight="1" x14ac:dyDescent="0.35">
      <c r="A41" s="112"/>
      <c r="B41" s="112"/>
      <c r="C41" s="112"/>
      <c r="D41" s="112"/>
      <c r="E41" s="112"/>
      <c r="F41" s="112"/>
      <c r="G41" s="112"/>
      <c r="H41" s="112"/>
      <c r="I41" s="99"/>
      <c r="J41" s="99"/>
      <c r="K41" s="99"/>
      <c r="L41" s="99"/>
      <c r="M41" s="99"/>
      <c r="N41" s="111"/>
      <c r="O41" s="59"/>
      <c r="P41" s="103"/>
      <c r="Q41" s="102"/>
      <c r="R41" s="60"/>
    </row>
    <row r="42" spans="1:24" s="107" customFormat="1" ht="12" customHeight="1" x14ac:dyDescent="0.3">
      <c r="A42" s="110"/>
      <c r="B42" s="110"/>
      <c r="C42" s="110"/>
      <c r="D42" s="110"/>
      <c r="E42" s="110"/>
      <c r="F42" s="110"/>
      <c r="G42" s="110"/>
      <c r="H42" s="110"/>
      <c r="I42" s="100"/>
      <c r="J42" s="68"/>
      <c r="K42" s="106"/>
      <c r="L42" s="23"/>
      <c r="M42" s="23"/>
      <c r="N42" s="23"/>
      <c r="O42" s="109"/>
      <c r="P42" s="108"/>
      <c r="Q42" s="95"/>
      <c r="R42" s="94"/>
    </row>
    <row r="43" spans="1:24" s="58" customFormat="1" ht="15.95" customHeight="1" x14ac:dyDescent="0.35">
      <c r="A43" s="32"/>
      <c r="B43" s="97"/>
      <c r="C43" s="97"/>
      <c r="D43" s="105"/>
      <c r="E43" s="104"/>
      <c r="F43" s="100"/>
      <c r="G43" s="100"/>
      <c r="H43" s="100"/>
      <c r="I43" s="100"/>
      <c r="J43" s="68"/>
      <c r="K43" s="106"/>
      <c r="L43" s="23"/>
      <c r="M43" s="23"/>
      <c r="N43" s="23"/>
      <c r="O43" s="59"/>
      <c r="P43" s="103"/>
      <c r="Q43" s="102"/>
      <c r="R43" s="60"/>
    </row>
    <row r="44" spans="1:24" s="58" customFormat="1" ht="15.95" customHeight="1" x14ac:dyDescent="0.35">
      <c r="A44" s="32"/>
      <c r="B44" s="97"/>
      <c r="C44" s="97"/>
      <c r="D44" s="105"/>
      <c r="E44" s="104"/>
      <c r="F44" s="100"/>
      <c r="G44" s="99"/>
      <c r="H44" s="99"/>
      <c r="I44" s="99"/>
      <c r="J44" s="99"/>
      <c r="K44" s="99"/>
      <c r="L44" s="99"/>
      <c r="M44" s="50"/>
      <c r="N44" s="98"/>
      <c r="O44" s="59"/>
      <c r="P44" s="103"/>
      <c r="Q44" s="102"/>
      <c r="R44" s="60"/>
    </row>
    <row r="45" spans="1:24" ht="15.95" customHeight="1" x14ac:dyDescent="0.3">
      <c r="A45" s="32"/>
      <c r="B45" s="97"/>
      <c r="C45" s="97"/>
      <c r="D45" s="101"/>
      <c r="E45" s="76"/>
      <c r="F45" s="100"/>
      <c r="G45" s="99"/>
      <c r="H45" s="99"/>
      <c r="I45" s="99"/>
      <c r="J45" s="99"/>
      <c r="K45" s="99"/>
      <c r="L45" s="99"/>
      <c r="M45" s="50"/>
      <c r="N45" s="98"/>
      <c r="O45" s="51"/>
      <c r="P45" s="92"/>
      <c r="Q45" s="52"/>
      <c r="R45" s="91"/>
      <c r="S45" s="90"/>
      <c r="T45" s="89"/>
      <c r="U45" s="88"/>
      <c r="V45" s="87"/>
      <c r="W45" s="86"/>
      <c r="X45" s="85"/>
    </row>
    <row r="46" spans="1:24" ht="15.95" customHeight="1" x14ac:dyDescent="0.25">
      <c r="A46" s="32"/>
      <c r="B46" s="76"/>
      <c r="C46" s="97"/>
      <c r="D46" s="96"/>
      <c r="E46" s="76"/>
      <c r="F46" s="78"/>
      <c r="G46" s="76"/>
      <c r="H46" s="75"/>
      <c r="I46" s="78"/>
      <c r="J46" s="60"/>
      <c r="K46" s="95"/>
      <c r="L46" s="94"/>
      <c r="M46" s="93"/>
      <c r="N46" s="52"/>
      <c r="O46" s="51"/>
      <c r="P46" s="92"/>
      <c r="Q46" s="52"/>
      <c r="R46" s="91"/>
      <c r="S46" s="90"/>
      <c r="T46" s="89"/>
      <c r="U46" s="88"/>
      <c r="V46" s="87"/>
      <c r="W46" s="86"/>
      <c r="X46" s="85"/>
    </row>
    <row r="47" spans="1:24" ht="15.95" customHeight="1" x14ac:dyDescent="0.25">
      <c r="A47" s="32"/>
      <c r="B47" s="97"/>
      <c r="C47" s="97"/>
      <c r="D47" s="96"/>
      <c r="E47" s="76"/>
      <c r="F47" s="78"/>
      <c r="G47" s="76"/>
      <c r="H47" s="75"/>
      <c r="I47" s="78"/>
      <c r="J47" s="60"/>
      <c r="K47" s="95"/>
      <c r="L47" s="94"/>
      <c r="M47" s="93"/>
      <c r="N47" s="52"/>
      <c r="O47" s="51"/>
      <c r="P47" s="92"/>
      <c r="Q47" s="52"/>
      <c r="R47" s="91"/>
      <c r="S47" s="90"/>
      <c r="T47" s="89"/>
      <c r="U47" s="88"/>
      <c r="V47" s="87"/>
      <c r="W47" s="86"/>
      <c r="X47" s="85"/>
    </row>
    <row r="48" spans="1:24" ht="15.95" customHeight="1" x14ac:dyDescent="0.25">
      <c r="A48" s="32"/>
      <c r="B48" s="84"/>
      <c r="C48" s="76"/>
      <c r="D48" s="84"/>
      <c r="E48" s="83"/>
      <c r="F48" s="74"/>
      <c r="G48" s="76"/>
      <c r="H48" s="74"/>
      <c r="I48" s="74"/>
      <c r="J48" s="24"/>
      <c r="K48" s="38"/>
      <c r="L48" s="25"/>
      <c r="M48" s="25"/>
    </row>
    <row r="49" spans="1:15" ht="15.95" customHeight="1" x14ac:dyDescent="0.25">
      <c r="A49" s="32"/>
      <c r="B49" s="82"/>
      <c r="C49" s="76"/>
      <c r="D49" s="82"/>
      <c r="E49" s="82"/>
      <c r="F49" s="81"/>
      <c r="G49" s="76"/>
      <c r="H49" s="80"/>
      <c r="I49" s="80"/>
      <c r="J49" s="65"/>
      <c r="K49" s="64"/>
      <c r="L49" s="63"/>
      <c r="M49" s="63"/>
    </row>
    <row r="50" spans="1:15" ht="15.95" customHeight="1" x14ac:dyDescent="0.25">
      <c r="A50" s="32"/>
      <c r="B50" s="79"/>
      <c r="C50" s="76"/>
      <c r="D50" s="79"/>
      <c r="E50" s="76"/>
      <c r="F50" s="75"/>
      <c r="G50" s="76"/>
      <c r="H50" s="75"/>
      <c r="I50" s="78"/>
      <c r="J50" s="61"/>
      <c r="K50" s="60"/>
      <c r="L50" s="63"/>
      <c r="M50" s="63"/>
    </row>
    <row r="51" spans="1:15" ht="15.95" customHeight="1" x14ac:dyDescent="0.25">
      <c r="A51" s="32"/>
      <c r="B51" s="76"/>
      <c r="C51" s="76"/>
      <c r="D51" s="77"/>
      <c r="E51" s="76"/>
      <c r="F51" s="75"/>
      <c r="G51" s="76"/>
      <c r="H51" s="75"/>
      <c r="I51" s="74"/>
      <c r="J51" s="73"/>
      <c r="K51" s="72"/>
      <c r="L51" s="63"/>
      <c r="M51" s="63"/>
    </row>
    <row r="52" spans="1:15" ht="15.95" customHeight="1" x14ac:dyDescent="0.25">
      <c r="A52" s="69"/>
      <c r="B52" s="71"/>
      <c r="C52" s="70"/>
      <c r="D52" s="70"/>
      <c r="E52" s="70"/>
      <c r="F52" s="24"/>
      <c r="G52" s="24"/>
      <c r="H52" s="24"/>
      <c r="I52" s="24"/>
      <c r="J52" s="24"/>
      <c r="K52" s="38"/>
      <c r="L52" s="25"/>
      <c r="M52" s="25"/>
    </row>
    <row r="53" spans="1:15" ht="15.95" customHeight="1" x14ac:dyDescent="0.25">
      <c r="A53" s="69"/>
      <c r="B53" s="67"/>
      <c r="C53" s="68"/>
      <c r="D53" s="67"/>
      <c r="E53" s="67"/>
      <c r="F53" s="65"/>
      <c r="G53" s="65"/>
      <c r="H53" s="66"/>
      <c r="I53" s="66"/>
      <c r="J53" s="65"/>
      <c r="K53" s="64"/>
      <c r="L53" s="63"/>
      <c r="M53" s="63"/>
    </row>
    <row r="54" spans="1:15" s="58" customFormat="1" ht="15.95" customHeight="1" x14ac:dyDescent="0.35">
      <c r="A54" s="57"/>
      <c r="B54" s="62"/>
      <c r="C54" s="54"/>
      <c r="D54" s="62"/>
      <c r="E54" s="54"/>
      <c r="F54" s="61"/>
      <c r="G54" s="60"/>
      <c r="H54" s="61"/>
      <c r="I54" s="60"/>
      <c r="J54" s="61"/>
      <c r="K54" s="60"/>
      <c r="L54" s="60"/>
      <c r="M54" s="59"/>
    </row>
    <row r="55" spans="1:15" s="23" customFormat="1" ht="15.95" customHeight="1" x14ac:dyDescent="0.3">
      <c r="A55" s="57"/>
      <c r="B55" s="56"/>
      <c r="C55" s="54"/>
      <c r="D55" s="55"/>
      <c r="E55" s="54"/>
      <c r="F55" s="53"/>
      <c r="G55" s="52"/>
      <c r="H55" s="51"/>
      <c r="I55" s="52"/>
      <c r="J55" s="51"/>
      <c r="K55" s="52"/>
      <c r="L55" s="51"/>
      <c r="M55" s="50"/>
    </row>
    <row r="56" spans="1:15" ht="15.95" customHeight="1" x14ac:dyDescent="0.25">
      <c r="A56" s="49"/>
      <c r="B56" s="48"/>
      <c r="C56" s="48"/>
      <c r="D56" s="47"/>
      <c r="E56" s="46"/>
      <c r="F56" s="43"/>
      <c r="G56" s="44"/>
      <c r="H56" s="43"/>
      <c r="I56" s="45"/>
      <c r="J56" s="43"/>
      <c r="K56" s="44"/>
      <c r="L56" s="43"/>
      <c r="M56" s="42"/>
      <c r="N56" s="42"/>
      <c r="O56" s="42"/>
    </row>
    <row r="57" spans="1:15" ht="15.95" customHeight="1" x14ac:dyDescent="0.3">
      <c r="A57" s="41"/>
      <c r="B57" s="40"/>
      <c r="C57" s="35"/>
      <c r="D57" s="37"/>
      <c r="E57" s="35"/>
      <c r="F57" s="39"/>
      <c r="G57" s="38"/>
      <c r="H57" s="37"/>
      <c r="I57" s="36"/>
      <c r="J57" s="26"/>
      <c r="K57" s="35"/>
      <c r="L57" s="26"/>
      <c r="M57" s="34"/>
      <c r="N57" s="33"/>
      <c r="O57" s="33"/>
    </row>
    <row r="58" spans="1:15" ht="15.95" customHeight="1" x14ac:dyDescent="0.3">
      <c r="A58" s="32"/>
      <c r="B58" s="31"/>
      <c r="C58" s="30"/>
      <c r="D58" s="24"/>
      <c r="E58" s="29"/>
      <c r="F58" s="28"/>
      <c r="G58" s="27"/>
      <c r="H58" s="26"/>
      <c r="I58" s="26"/>
      <c r="J58" s="24"/>
      <c r="K58" s="24"/>
      <c r="L58" s="25"/>
      <c r="M58" s="24"/>
      <c r="N58" s="23"/>
    </row>
    <row r="59" spans="1:15" ht="15.95" customHeight="1" x14ac:dyDescent="0.25">
      <c r="A59" s="22"/>
      <c r="B59" s="21"/>
      <c r="C59" s="20"/>
      <c r="D59" s="9"/>
      <c r="E59" s="20"/>
      <c r="F59" s="20"/>
      <c r="G59" s="20"/>
      <c r="H59" s="9"/>
      <c r="I59" s="20"/>
      <c r="J59" s="20"/>
      <c r="K59" s="20"/>
      <c r="L59" s="13"/>
      <c r="M59" s="9"/>
      <c r="N59" s="11"/>
    </row>
    <row r="60" spans="1:15" ht="15.95" customHeight="1" x14ac:dyDescent="0.25">
      <c r="A60" s="9"/>
      <c r="B60" s="12"/>
      <c r="C60" s="17"/>
      <c r="D60" s="16"/>
      <c r="E60" s="14"/>
      <c r="F60" s="8"/>
      <c r="G60" s="14"/>
      <c r="H60" s="15"/>
      <c r="I60" s="14"/>
      <c r="J60" s="8"/>
      <c r="K60" s="14"/>
      <c r="L60" s="19"/>
      <c r="M60" s="12"/>
      <c r="N60" s="18"/>
    </row>
    <row r="61" spans="1:15" ht="15.95" customHeight="1" x14ac:dyDescent="0.25">
      <c r="A61" s="9"/>
      <c r="B61" s="12"/>
      <c r="C61" s="17"/>
      <c r="D61" s="16"/>
      <c r="E61" s="14"/>
      <c r="F61" s="8"/>
      <c r="G61" s="14"/>
      <c r="H61" s="15"/>
      <c r="I61" s="14"/>
      <c r="J61" s="8"/>
      <c r="K61" s="14"/>
      <c r="L61" s="13"/>
      <c r="M61" s="12"/>
      <c r="N61" s="11"/>
    </row>
    <row r="62" spans="1:15" ht="15.95" customHeight="1" x14ac:dyDescent="0.25">
      <c r="A62" s="7"/>
      <c r="B62" s="10"/>
      <c r="C62" s="9"/>
      <c r="D62" s="8"/>
      <c r="E62" s="7"/>
      <c r="F62" s="7"/>
      <c r="G62" s="7"/>
      <c r="H62" s="7"/>
      <c r="I62" s="7"/>
      <c r="J62" s="7"/>
      <c r="K62" s="6"/>
      <c r="L62" s="5"/>
    </row>
    <row r="63" spans="1:15" ht="15.95" customHeight="1" x14ac:dyDescent="0.25">
      <c r="A63" s="7"/>
      <c r="B63" s="7"/>
      <c r="C63" s="7"/>
      <c r="D63" s="7"/>
      <c r="E63" s="7"/>
      <c r="F63" s="7"/>
      <c r="G63" s="7"/>
      <c r="H63" s="7"/>
      <c r="I63" s="7"/>
      <c r="J63" s="7"/>
      <c r="K63" s="6"/>
      <c r="L63" s="5"/>
    </row>
    <row r="64" spans="1:15" ht="15.95" customHeight="1" x14ac:dyDescent="0.25">
      <c r="A64" s="7"/>
      <c r="B64" s="7"/>
      <c r="C64" s="7"/>
      <c r="D64" s="7"/>
      <c r="E64" s="7"/>
      <c r="F64" s="7"/>
      <c r="G64" s="7"/>
      <c r="H64" s="7"/>
      <c r="I64" s="7"/>
      <c r="J64" s="7"/>
      <c r="K64" s="6"/>
      <c r="L64" s="5"/>
    </row>
    <row r="65" spans="1:12" ht="15.95" customHeight="1" x14ac:dyDescent="0.25">
      <c r="A65" s="7"/>
      <c r="B65" s="7"/>
      <c r="C65" s="7"/>
      <c r="D65" s="7"/>
      <c r="E65" s="7"/>
      <c r="F65" s="7"/>
      <c r="G65" s="7"/>
      <c r="H65" s="7"/>
      <c r="I65" s="7"/>
      <c r="J65" s="7"/>
      <c r="K65" s="6"/>
      <c r="L65" s="5"/>
    </row>
    <row r="66" spans="1:12" ht="15.95" customHeight="1" x14ac:dyDescent="0.25">
      <c r="A66" s="7"/>
      <c r="B66" s="7"/>
      <c r="C66" s="7"/>
      <c r="D66" s="7"/>
      <c r="E66" s="7"/>
      <c r="F66" s="7"/>
      <c r="G66" s="7"/>
      <c r="H66" s="7"/>
      <c r="I66" s="7"/>
      <c r="J66" s="7"/>
      <c r="K66" s="6"/>
      <c r="L66" s="5"/>
    </row>
    <row r="67" spans="1:12" ht="15.95" customHeight="1" x14ac:dyDescent="0.25">
      <c r="A67" s="7"/>
      <c r="B67" s="7"/>
      <c r="C67" s="7"/>
      <c r="D67" s="7"/>
      <c r="E67" s="7"/>
      <c r="F67" s="7"/>
      <c r="G67" s="7"/>
      <c r="H67" s="7"/>
      <c r="I67" s="7"/>
      <c r="J67" s="7"/>
      <c r="K67" s="6"/>
      <c r="L67" s="5"/>
    </row>
    <row r="68" spans="1:12" ht="15.95" customHeight="1" x14ac:dyDescent="0.25">
      <c r="K68" s="4"/>
    </row>
    <row r="69" spans="1:12" ht="15.95" customHeight="1" x14ac:dyDescent="0.25">
      <c r="K69" s="4"/>
    </row>
    <row r="70" spans="1:12" ht="15.95" customHeight="1" x14ac:dyDescent="0.25">
      <c r="K70" s="3"/>
    </row>
    <row r="71" spans="1:12" x14ac:dyDescent="0.25">
      <c r="K71" s="3"/>
    </row>
    <row r="72" spans="1:12" x14ac:dyDescent="0.25">
      <c r="K72" s="3"/>
    </row>
  </sheetData>
  <sheetProtection algorithmName="SHA-512" hashValue="jRWOjEBPRu67TimPTcGQOrA3UdUsEEgpMbCwlSFYEnqVlvMgT2DEBkZgmNwsqUKQ6Zv+HWtNPipPGTAqzgekJA==" saltValue="xGHATNvXbQ4Mou3X94gZBA==" spinCount="100000" sheet="1"/>
  <protectedRanges>
    <protectedRange sqref="O12:O22" name="Range3"/>
    <protectedRange sqref="H12:H35" name="Range2"/>
    <protectedRange sqref="C12:C22" name="Range1"/>
  </protectedRanges>
  <mergeCells count="16">
    <mergeCell ref="A1:P1"/>
    <mergeCell ref="A3:P3"/>
    <mergeCell ref="A4:P4"/>
    <mergeCell ref="A5:P5"/>
    <mergeCell ref="A7:P7"/>
    <mergeCell ref="A6:P6"/>
    <mergeCell ref="M9:P9"/>
    <mergeCell ref="A10:D10"/>
    <mergeCell ref="F10:I10"/>
    <mergeCell ref="A37:H37"/>
    <mergeCell ref="A39:H39"/>
    <mergeCell ref="K38:P38"/>
    <mergeCell ref="K37:P37"/>
    <mergeCell ref="A38:H38"/>
    <mergeCell ref="A9:I9"/>
    <mergeCell ref="K36:M36"/>
  </mergeCells>
  <pageMargins left="0.75" right="0.75" top="0.5" bottom="0.5" header="0.3" footer="0.3"/>
  <pageSetup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Sanitary Flow</vt:lpstr>
    </vt:vector>
  </TitlesOfParts>
  <Company>New York City Department Of Environmental Protection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King, Gareth A.</dc:creator>
  <cp:lastModifiedBy>King, Gareth A.</cp:lastModifiedBy>
  <dcterms:created xsi:type="dcterms:W3CDTF">2022-02-11T15:45:46Z</dcterms:created>
  <dcterms:modified xsi:type="dcterms:W3CDTF">2022-02-18T20:27:54Z</dcterms:modified>
</cp:coreProperties>
</file>