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arazzini895973\AppData\Local\Temp\10\wzce01\"/>
    </mc:Choice>
  </mc:AlternateContent>
  <bookViews>
    <workbookView xWindow="720" yWindow="360" windowWidth="27555" windowHeight="12060" activeTab="2"/>
  </bookViews>
  <sheets>
    <sheet name="Total" sheetId="1" r:id="rId1"/>
    <sheet name="Boro" sheetId="2" r:id="rId2"/>
    <sheet name="PCT" sheetId="3" r:id="rId3"/>
    <sheet name="Race" sheetId="5" r:id="rId4"/>
    <sheet name="Sex" sheetId="4" r:id="rId5"/>
    <sheet name="Age" sheetId="6" r:id="rId6"/>
  </sheets>
  <definedNames>
    <definedName name="crime">Total!$K$4:$L$19</definedName>
    <definedName name="crime3">#REF!</definedName>
    <definedName name="_xlnm.Print_Titles" localSheetId="2">PCT!$1:$3</definedName>
  </definedNames>
  <calcPr calcId="152511"/>
</workbook>
</file>

<file path=xl/calcChain.xml><?xml version="1.0" encoding="utf-8"?>
<calcChain xmlns="http://schemas.openxmlformats.org/spreadsheetml/2006/main">
  <c r="C25" i="1" l="1"/>
  <c r="B25" i="1"/>
  <c r="F24" i="1"/>
  <c r="E24" i="1"/>
  <c r="D24" i="1"/>
  <c r="D4" i="6" l="1"/>
  <c r="D5" i="6"/>
  <c r="D6" i="6"/>
  <c r="D7" i="6"/>
  <c r="D8" i="6"/>
  <c r="D9" i="6"/>
  <c r="F25" i="1" l="1"/>
  <c r="D25" i="1"/>
  <c r="E25" i="1"/>
  <c r="C9" i="2"/>
  <c r="B9" i="2"/>
  <c r="C10" i="6" l="1"/>
  <c r="B10" i="6"/>
  <c r="F9" i="6"/>
  <c r="E9" i="6"/>
  <c r="F8" i="6"/>
  <c r="E8" i="6"/>
  <c r="F7" i="6"/>
  <c r="E7" i="6"/>
  <c r="F6" i="6"/>
  <c r="E6" i="6"/>
  <c r="F5" i="6"/>
  <c r="E5" i="6"/>
  <c r="F4" i="6"/>
  <c r="E4" i="6"/>
  <c r="C6" i="4"/>
  <c r="B6" i="4"/>
  <c r="F5" i="4"/>
  <c r="E5" i="4"/>
  <c r="D5" i="4"/>
  <c r="F4" i="4"/>
  <c r="E4" i="4"/>
  <c r="D4" i="4"/>
  <c r="C10" i="5"/>
  <c r="B10" i="5"/>
  <c r="E6" i="4" l="1"/>
  <c r="F6" i="4"/>
  <c r="D10" i="6"/>
  <c r="F10" i="6"/>
  <c r="E10" i="6"/>
  <c r="D6" i="4"/>
  <c r="F10" i="5"/>
  <c r="E10" i="5"/>
  <c r="D10" i="5"/>
  <c r="F9" i="5"/>
  <c r="E9" i="5"/>
  <c r="D9" i="5"/>
  <c r="F8" i="5"/>
  <c r="E8" i="5"/>
  <c r="D8" i="5"/>
  <c r="F7" i="5"/>
  <c r="F6" i="5"/>
  <c r="E6" i="5"/>
  <c r="D6" i="5"/>
  <c r="F5" i="5"/>
  <c r="E5" i="5"/>
  <c r="D5" i="5"/>
  <c r="F4" i="5"/>
  <c r="E4" i="5"/>
  <c r="D4" i="5"/>
  <c r="C81" i="3"/>
  <c r="B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F12" i="3"/>
  <c r="E12" i="3"/>
  <c r="D12" i="3"/>
  <c r="F11" i="3"/>
  <c r="E11" i="3"/>
  <c r="D11" i="3"/>
  <c r="F10" i="3"/>
  <c r="E10" i="3"/>
  <c r="D10" i="3"/>
  <c r="F9" i="3"/>
  <c r="E9" i="3"/>
  <c r="D9" i="3"/>
  <c r="F8" i="3"/>
  <c r="E8" i="3"/>
  <c r="D8" i="3"/>
  <c r="F7" i="3"/>
  <c r="E7" i="3"/>
  <c r="D7" i="3"/>
  <c r="F6" i="3"/>
  <c r="E6" i="3"/>
  <c r="D6" i="3"/>
  <c r="F5" i="3"/>
  <c r="E5" i="3"/>
  <c r="D5" i="3"/>
  <c r="F4" i="3"/>
  <c r="E4" i="3"/>
  <c r="D4" i="3"/>
  <c r="F9" i="2"/>
  <c r="E9" i="2"/>
  <c r="D9" i="2"/>
  <c r="F8" i="2"/>
  <c r="E8" i="2"/>
  <c r="D8" i="2"/>
  <c r="F7" i="2"/>
  <c r="E7" i="2"/>
  <c r="D7" i="2"/>
  <c r="F6" i="2"/>
  <c r="E6" i="2"/>
  <c r="D6" i="2"/>
  <c r="F5" i="2"/>
  <c r="E5" i="2"/>
  <c r="D5" i="2"/>
  <c r="F4" i="2"/>
  <c r="E4" i="2"/>
  <c r="D4" i="2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F4" i="1"/>
  <c r="E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4" i="1"/>
  <c r="F81" i="3" l="1"/>
  <c r="D81" i="3"/>
  <c r="E81" i="3"/>
</calcChain>
</file>

<file path=xl/sharedStrings.xml><?xml version="1.0" encoding="utf-8"?>
<sst xmlns="http://schemas.openxmlformats.org/spreadsheetml/2006/main" count="165" uniqueCount="134">
  <si>
    <t>PL 1200001-ASLT W/INT CAUSES PHYS INJURY</t>
  </si>
  <si>
    <t>PL 1651503-INTENT/FRAUD OBT TRANS W/O PAY</t>
  </si>
  <si>
    <t>LOC000000V-VIOL OF LOCAL LAW VIOL</t>
  </si>
  <si>
    <t>PL 1552500-PETIT LARCENY</t>
  </si>
  <si>
    <t>PL 2200300-CRIM POSS CONTRL SUBST-7TH</t>
  </si>
  <si>
    <t>VTL0511001-AGGRAVATED UNLIC OPER/MV-3RD</t>
  </si>
  <si>
    <t>PL 2053000-RESISTING ARREST</t>
  </si>
  <si>
    <t>PL 2214000-CRIM SALE MARIHUANA-4TH</t>
  </si>
  <si>
    <t xml:space="preserve">VTL11920U2-OPER MV .08 OF 1% ALCOHOL-1ST </t>
  </si>
  <si>
    <t>PL 1450001-CRIM MIS:INTENT DAMAGE PROPRTY</t>
  </si>
  <si>
    <t>PL 1201401-MENACING-2ND:WEAPON</t>
  </si>
  <si>
    <t>PL 1401000-CRIMINAL TRESPASS-3RD</t>
  </si>
  <si>
    <t>Total</t>
  </si>
  <si>
    <t>Difference</t>
  </si>
  <si>
    <t>Non DAT Rate</t>
  </si>
  <si>
    <t>Non DAT Arrests</t>
  </si>
  <si>
    <t>DAT Arrests</t>
  </si>
  <si>
    <t>Non DAT Totals</t>
  </si>
  <si>
    <t>DAT Totals</t>
  </si>
  <si>
    <t>Total Arrests</t>
  </si>
  <si>
    <t>Boro</t>
  </si>
  <si>
    <t>Non Dat Arrests</t>
  </si>
  <si>
    <t>BRONX</t>
  </si>
  <si>
    <t>BROOKLYN</t>
  </si>
  <si>
    <t>MANHATTAN</t>
  </si>
  <si>
    <t>QUEENS</t>
  </si>
  <si>
    <t>STATEN ISLAND</t>
  </si>
  <si>
    <t>Grand Total</t>
  </si>
  <si>
    <t>PCT</t>
  </si>
  <si>
    <t>Race</t>
  </si>
  <si>
    <t>AMER IND</t>
  </si>
  <si>
    <t>ASIAN/PAC.ISL</t>
  </si>
  <si>
    <t>BLACK</t>
  </si>
  <si>
    <t>UNKNOWN</t>
  </si>
  <si>
    <t>WHITE</t>
  </si>
  <si>
    <t>Sex</t>
  </si>
  <si>
    <t>FEMALE</t>
  </si>
  <si>
    <t>MALE</t>
  </si>
  <si>
    <t>Age</t>
  </si>
  <si>
    <t>0 - 9</t>
  </si>
  <si>
    <t>10 - 17</t>
  </si>
  <si>
    <t>18 - 24</t>
  </si>
  <si>
    <t>25 - 40</t>
  </si>
  <si>
    <t>41 - 59</t>
  </si>
  <si>
    <t>60+</t>
  </si>
  <si>
    <t>PL 2211001-C/P MARIHUANA-5TH:PUBLIC PLACE</t>
  </si>
  <si>
    <t>VTL051101A-AGGRAVATED UNLIC OPER VEH-3RD</t>
  </si>
  <si>
    <t xml:space="preserve">VTL11920U3-DWI- 1ST OFFENSE              </t>
  </si>
  <si>
    <t>PL 2650101-CRIM POSS WEAP-4TH:FIREARM/WEP</t>
  </si>
  <si>
    <t xml:space="preserve">PL 1211100-CRIM OBSTRUCTION BREATHING    </t>
  </si>
  <si>
    <t>PL 2155003-CRIM CONTEMPT-2ND:DISOBEY CRT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</si>
  <si>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</si>
  <si>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</si>
  <si>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</si>
  <si>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</si>
  <si>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</si>
  <si>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</si>
  <si>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</si>
  <si>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</si>
  <si>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</si>
  <si>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</si>
  <si>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</si>
  <si>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</si>
  <si>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</si>
  <si>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</si>
  <si>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</si>
  <si>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</si>
  <si>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</si>
  <si>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</si>
  <si>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</si>
  <si>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</si>
  <si>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</si>
  <si>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</si>
  <si>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</si>
  <si>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</si>
  <si>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</si>
  <si>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</si>
  <si>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</si>
  <si>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</si>
  <si>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</si>
  <si>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</si>
  <si>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</si>
  <si>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</si>
  <si>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</si>
  <si>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</si>
  <si>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</si>
  <si>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</si>
  <si>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</si>
  <si>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</si>
  <si>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</si>
  <si>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</si>
  <si>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</si>
  <si>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</si>
  <si>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</si>
  <si>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</si>
  <si>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</si>
  <si>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</si>
  <si>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</si>
  <si>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</si>
  <si>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</si>
  <si>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</si>
  <si>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</si>
  <si>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</si>
  <si>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</si>
  <si>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</si>
  <si>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</si>
  <si>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</si>
  <si>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</si>
  <si>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</si>
  <si>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</si>
  <si>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</si>
  <si>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</si>
  <si>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</si>
  <si>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</si>
  <si>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</si>
  <si>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</si>
  <si>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</si>
  <si>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</si>
  <si>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</si>
  <si>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</si>
  <si>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</si>
  <si>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</si>
  <si>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</si>
  <si>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</si>
  <si>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</si>
  <si>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</si>
  <si>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</si>
  <si>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</si>
  <si>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LOC00000UM-VIOL OF LOCAL LAW MISD</t>
  </si>
  <si>
    <t>HISPANIC</t>
  </si>
  <si>
    <t>PL 1401500-CRIMINAL TRESPASS-2ND</t>
  </si>
  <si>
    <t>PL 2403002-AGG HAR-2ND:TELEPHONE</t>
  </si>
  <si>
    <t>Non DAT and DAT Arrest Analysis 4Q 2014</t>
  </si>
  <si>
    <t>Non DAT Arrests 4Q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</si>
</sst>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Fill="1" applyBorder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E4" sqref="E4"/>
    </sheetView>
  </sheetViews>
  <sheetFormatPr defaultRowHeight="15" x14ac:dyDescent="0.25"/>
  <cols>
    <col min="1" max="1" width="46.7109375" bestFit="1" customWidth="1"/>
    <col min="2" max="2" width="15.5703125" bestFit="1" customWidth="1"/>
    <col min="3" max="3" width="11.28515625" bestFit="1" customWidth="1"/>
    <col min="4" max="4" width="13.28515625" bestFit="1" customWidth="1"/>
    <col min="5" max="5" width="10.42578125" bestFit="1" customWidth="1"/>
    <col min="6" max="6" width="13.28515625" bestFit="1" customWidth="1"/>
    <col min="11" max="11" width="11.7109375" bestFit="1" customWidth="1"/>
  </cols>
  <sheetData>
    <row r="1" spans="1:6" x14ac:dyDescent="0.25">
      <c r="A1" s="10" t="s">
        <v>132</v>
      </c>
      <c r="B1" s="10"/>
      <c r="C1" s="10"/>
      <c r="D1" s="10"/>
      <c r="E1" s="10"/>
      <c r="F1" s="10"/>
    </row>
    <row r="2" spans="1:6" x14ac:dyDescent="0.25">
      <c r="A2" s="10"/>
      <c r="B2" s="10"/>
      <c r="C2" s="10"/>
      <c r="D2" s="10"/>
      <c r="E2" s="10"/>
      <c r="F2" s="10"/>
    </row>
    <row r="3" spans="1:6" x14ac:dyDescent="0.25">
      <c r="A3" s="2" t="s">
        <v>133</v>
      </c>
      <c r="B3" s="3" t="s">
        <v>17</v>
      </c>
      <c r="C3" s="3" t="s">
        <v>18</v>
      </c>
      <c r="D3" s="3" t="s">
        <v>19</v>
      </c>
      <c r="E3" s="3" t="s">
        <v>13</v>
      </c>
      <c r="F3" s="3" t="s">
        <v>14</v>
      </c>
    </row>
    <row r="4" spans="1:6" x14ac:dyDescent="0.25">
      <c r="A4" s="2" t="s">
        <v>3</v>
      </c>
      <c r="B4" s="1">
        <v>3198</v>
      </c>
      <c r="C4" s="1">
        <v>3556</v>
      </c>
      <c r="D4" s="1">
        <f>SUM(B4:C4)</f>
        <v>6754</v>
      </c>
      <c r="E4" s="1">
        <f>C4-B4</f>
        <v>358</v>
      </c>
      <c r="F4" s="4">
        <f>IF(C4=0,"**.*",(B4/C4))</f>
        <v>0.89932508436445446</v>
      </c>
    </row>
    <row r="5" spans="1:6" x14ac:dyDescent="0.25">
      <c r="A5" s="2" t="s">
        <v>0</v>
      </c>
      <c r="B5" s="1">
        <v>5330</v>
      </c>
      <c r="C5" s="1">
        <v>1325</v>
      </c>
      <c r="D5" s="1">
        <f t="shared" ref="D5:D25" si="0">SUM(B5:C5)</f>
        <v>6655</v>
      </c>
      <c r="E5" s="1">
        <f t="shared" ref="E5:E25" si="1">C5-B5</f>
        <v>-4005</v>
      </c>
      <c r="F5" s="4">
        <f t="shared" ref="F5:F25" si="2">IF(C5=0,"**.*",(B5/C5))</f>
        <v>4.0226415094339627</v>
      </c>
    </row>
    <row r="6" spans="1:6" x14ac:dyDescent="0.25">
      <c r="A6" s="2" t="s">
        <v>1</v>
      </c>
      <c r="B6" s="1">
        <v>4452</v>
      </c>
      <c r="C6" s="1">
        <v>1490</v>
      </c>
      <c r="D6" s="1">
        <f t="shared" si="0"/>
        <v>5942</v>
      </c>
      <c r="E6" s="1">
        <f t="shared" si="1"/>
        <v>-2962</v>
      </c>
      <c r="F6" s="4">
        <f t="shared" si="2"/>
        <v>2.9879194630872483</v>
      </c>
    </row>
    <row r="7" spans="1:6" x14ac:dyDescent="0.25">
      <c r="A7" s="2" t="s">
        <v>4</v>
      </c>
      <c r="B7" s="1">
        <v>2318</v>
      </c>
      <c r="C7" s="1">
        <v>2154</v>
      </c>
      <c r="D7" s="1">
        <f t="shared" si="0"/>
        <v>4472</v>
      </c>
      <c r="E7" s="1">
        <f t="shared" si="1"/>
        <v>-164</v>
      </c>
      <c r="F7" s="4">
        <f t="shared" si="2"/>
        <v>1.0761374187558033</v>
      </c>
    </row>
    <row r="8" spans="1:6" x14ac:dyDescent="0.25">
      <c r="A8" s="2" t="s">
        <v>2</v>
      </c>
      <c r="B8" s="1">
        <v>3855</v>
      </c>
      <c r="C8" s="1">
        <v>352</v>
      </c>
      <c r="D8" s="1">
        <f t="shared" si="0"/>
        <v>4207</v>
      </c>
      <c r="E8" s="1">
        <f t="shared" si="1"/>
        <v>-3503</v>
      </c>
      <c r="F8" s="4">
        <f t="shared" si="2"/>
        <v>10.951704545454545</v>
      </c>
    </row>
    <row r="9" spans="1:6" x14ac:dyDescent="0.25">
      <c r="A9" s="2" t="s">
        <v>45</v>
      </c>
      <c r="B9" s="1">
        <v>815</v>
      </c>
      <c r="C9" s="1">
        <v>3144</v>
      </c>
      <c r="D9" s="1">
        <f t="shared" si="0"/>
        <v>3959</v>
      </c>
      <c r="E9" s="1">
        <f t="shared" si="1"/>
        <v>2329</v>
      </c>
      <c r="F9" s="4">
        <f t="shared" si="2"/>
        <v>0.25922391857506361</v>
      </c>
    </row>
    <row r="10" spans="1:6" x14ac:dyDescent="0.25">
      <c r="A10" s="2" t="s">
        <v>5</v>
      </c>
      <c r="B10" s="1">
        <v>1342</v>
      </c>
      <c r="C10" s="1">
        <v>2527</v>
      </c>
      <c r="D10" s="1">
        <f t="shared" si="0"/>
        <v>3869</v>
      </c>
      <c r="E10" s="1">
        <f t="shared" si="1"/>
        <v>1185</v>
      </c>
      <c r="F10" s="4">
        <f t="shared" si="2"/>
        <v>0.53106450336367239</v>
      </c>
    </row>
    <row r="11" spans="1:6" x14ac:dyDescent="0.25">
      <c r="A11" s="2" t="s">
        <v>46</v>
      </c>
      <c r="B11" s="1">
        <v>521</v>
      </c>
      <c r="C11" s="1">
        <v>997</v>
      </c>
      <c r="D11" s="1">
        <f t="shared" si="0"/>
        <v>1518</v>
      </c>
      <c r="E11" s="1">
        <f t="shared" si="1"/>
        <v>476</v>
      </c>
      <c r="F11" s="4">
        <f t="shared" si="2"/>
        <v>0.52256770310932799</v>
      </c>
    </row>
    <row r="12" spans="1:6" x14ac:dyDescent="0.25">
      <c r="A12" s="2" t="s">
        <v>48</v>
      </c>
      <c r="B12" s="1">
        <v>594</v>
      </c>
      <c r="C12" s="1">
        <v>676</v>
      </c>
      <c r="D12" s="1">
        <f t="shared" si="0"/>
        <v>1270</v>
      </c>
      <c r="E12" s="1">
        <f t="shared" si="1"/>
        <v>82</v>
      </c>
      <c r="F12" s="4">
        <f t="shared" si="2"/>
        <v>0.87869822485207105</v>
      </c>
    </row>
    <row r="13" spans="1:6" x14ac:dyDescent="0.25">
      <c r="A13" s="2" t="s">
        <v>11</v>
      </c>
      <c r="B13" s="1">
        <v>658</v>
      </c>
      <c r="C13" s="1">
        <v>567</v>
      </c>
      <c r="D13" s="1">
        <f t="shared" si="0"/>
        <v>1225</v>
      </c>
      <c r="E13" s="1">
        <f t="shared" si="1"/>
        <v>-91</v>
      </c>
      <c r="F13" s="4">
        <f t="shared" si="2"/>
        <v>1.1604938271604939</v>
      </c>
    </row>
    <row r="14" spans="1:6" x14ac:dyDescent="0.25">
      <c r="A14" s="2" t="s">
        <v>6</v>
      </c>
      <c r="B14" s="1">
        <v>1110</v>
      </c>
      <c r="C14" s="1">
        <v>5</v>
      </c>
      <c r="D14" s="1">
        <f t="shared" si="0"/>
        <v>1115</v>
      </c>
      <c r="E14" s="1">
        <f t="shared" si="1"/>
        <v>-1105</v>
      </c>
      <c r="F14" s="4">
        <f t="shared" si="2"/>
        <v>222</v>
      </c>
    </row>
    <row r="15" spans="1:6" x14ac:dyDescent="0.25">
      <c r="A15" s="2" t="s">
        <v>7</v>
      </c>
      <c r="B15" s="1">
        <v>1103</v>
      </c>
      <c r="C15" s="1">
        <v>6</v>
      </c>
      <c r="D15" s="1">
        <f t="shared" si="0"/>
        <v>1109</v>
      </c>
      <c r="E15" s="1">
        <f t="shared" si="1"/>
        <v>-1097</v>
      </c>
      <c r="F15" s="4">
        <f t="shared" si="2"/>
        <v>183.83333333333334</v>
      </c>
    </row>
    <row r="16" spans="1:6" x14ac:dyDescent="0.25">
      <c r="A16" s="2" t="s">
        <v>8</v>
      </c>
      <c r="B16" s="1">
        <v>1100</v>
      </c>
      <c r="C16" s="1">
        <v>1</v>
      </c>
      <c r="D16" s="1">
        <f t="shared" si="0"/>
        <v>1101</v>
      </c>
      <c r="E16" s="1">
        <f t="shared" si="1"/>
        <v>-1099</v>
      </c>
      <c r="F16" s="4">
        <f t="shared" si="2"/>
        <v>1100</v>
      </c>
    </row>
    <row r="17" spans="1:6" x14ac:dyDescent="0.25">
      <c r="A17" s="2" t="s">
        <v>9</v>
      </c>
      <c r="B17" s="1">
        <v>826</v>
      </c>
      <c r="C17" s="1">
        <v>234</v>
      </c>
      <c r="D17" s="1">
        <f t="shared" si="0"/>
        <v>1060</v>
      </c>
      <c r="E17" s="1">
        <f t="shared" si="1"/>
        <v>-592</v>
      </c>
      <c r="F17" s="4">
        <f t="shared" si="2"/>
        <v>3.5299145299145298</v>
      </c>
    </row>
    <row r="18" spans="1:6" x14ac:dyDescent="0.25">
      <c r="A18" s="2" t="s">
        <v>10</v>
      </c>
      <c r="B18" s="1">
        <v>853</v>
      </c>
      <c r="C18" s="1">
        <v>85</v>
      </c>
      <c r="D18" s="1">
        <f t="shared" si="0"/>
        <v>938</v>
      </c>
      <c r="E18" s="1">
        <f t="shared" si="1"/>
        <v>-768</v>
      </c>
      <c r="F18" s="4">
        <f t="shared" si="2"/>
        <v>10.035294117647059</v>
      </c>
    </row>
    <row r="19" spans="1:6" x14ac:dyDescent="0.25">
      <c r="A19" s="2" t="s">
        <v>128</v>
      </c>
      <c r="B19" s="1">
        <v>456</v>
      </c>
      <c r="C19" s="1">
        <v>280</v>
      </c>
      <c r="D19" s="1">
        <f t="shared" si="0"/>
        <v>736</v>
      </c>
      <c r="E19" s="1">
        <f t="shared" si="1"/>
        <v>-176</v>
      </c>
      <c r="F19" s="4">
        <f t="shared" si="2"/>
        <v>1.6285714285714286</v>
      </c>
    </row>
    <row r="20" spans="1:6" x14ac:dyDescent="0.25">
      <c r="A20" s="2" t="s">
        <v>50</v>
      </c>
      <c r="B20" s="1">
        <v>735</v>
      </c>
      <c r="C20" s="1">
        <v>1</v>
      </c>
      <c r="D20" s="1">
        <f t="shared" si="0"/>
        <v>736</v>
      </c>
      <c r="E20" s="1">
        <f t="shared" si="1"/>
        <v>-734</v>
      </c>
      <c r="F20" s="4">
        <f t="shared" si="2"/>
        <v>735</v>
      </c>
    </row>
    <row r="21" spans="1:6" x14ac:dyDescent="0.25">
      <c r="A21" s="2" t="s">
        <v>49</v>
      </c>
      <c r="B21" s="1">
        <v>651</v>
      </c>
      <c r="C21" s="1">
        <v>15</v>
      </c>
      <c r="D21" s="1">
        <f t="shared" si="0"/>
        <v>666</v>
      </c>
      <c r="E21" s="1">
        <f t="shared" si="1"/>
        <v>-636</v>
      </c>
      <c r="F21" s="4">
        <f t="shared" si="2"/>
        <v>43.4</v>
      </c>
    </row>
    <row r="22" spans="1:6" x14ac:dyDescent="0.25">
      <c r="A22" s="2" t="s">
        <v>130</v>
      </c>
      <c r="B22" s="1">
        <v>338</v>
      </c>
      <c r="C22" s="1">
        <v>304</v>
      </c>
      <c r="D22" s="1">
        <f t="shared" si="0"/>
        <v>642</v>
      </c>
      <c r="E22" s="1">
        <f t="shared" si="1"/>
        <v>-34</v>
      </c>
      <c r="F22" s="4">
        <f t="shared" si="2"/>
        <v>1.111842105263158</v>
      </c>
    </row>
    <row r="23" spans="1:6" x14ac:dyDescent="0.25">
      <c r="A23" s="2" t="s">
        <v>131</v>
      </c>
      <c r="B23" s="1">
        <v>524</v>
      </c>
      <c r="C23" s="1">
        <v>99</v>
      </c>
      <c r="D23" s="1">
        <f t="shared" si="0"/>
        <v>623</v>
      </c>
      <c r="E23" s="1">
        <f t="shared" si="1"/>
        <v>-425</v>
      </c>
      <c r="F23" s="4">
        <f t="shared" si="2"/>
        <v>5.2929292929292933</v>
      </c>
    </row>
    <row r="24" spans="1:6" x14ac:dyDescent="0.25">
      <c r="A24" s="2" t="s">
        <v>47</v>
      </c>
      <c r="B24" s="1">
        <v>556</v>
      </c>
      <c r="C24" s="1">
        <v>4</v>
      </c>
      <c r="D24" s="1">
        <f t="shared" si="0"/>
        <v>560</v>
      </c>
      <c r="E24" s="1">
        <f t="shared" si="1"/>
        <v>-552</v>
      </c>
      <c r="F24" s="4">
        <f t="shared" si="2"/>
        <v>139</v>
      </c>
    </row>
    <row r="25" spans="1:6" x14ac:dyDescent="0.25">
      <c r="A25" s="9" t="s">
        <v>12</v>
      </c>
      <c r="B25" s="3">
        <f>SUM(B4:B24)</f>
        <v>31335</v>
      </c>
      <c r="C25" s="3">
        <f>SUM(C4:C24)</f>
        <v>17822</v>
      </c>
      <c r="D25" s="3">
        <f t="shared" si="0"/>
        <v>49157</v>
      </c>
      <c r="E25" s="3">
        <f t="shared" si="1"/>
        <v>-13513</v>
      </c>
      <c r="F25" s="4">
        <f t="shared" si="2"/>
        <v>1.7582201773089441</v>
      </c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  <headerFooter>
    <oddFooter>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L13" sqref="L13"/>
    </sheetView>
  </sheetViews>
  <sheetFormatPr defaultRowHeight="15" x14ac:dyDescent="0.25"/>
  <cols>
    <col min="1" max="1" width="14.7109375" bestFit="1" customWidth="1"/>
    <col min="2" max="2" width="1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0" t="s">
        <v>132</v>
      </c>
      <c r="B1" s="10"/>
      <c r="C1" s="10"/>
      <c r="D1" s="10"/>
      <c r="E1" s="10"/>
      <c r="F1" s="10"/>
    </row>
    <row r="2" spans="1:6" x14ac:dyDescent="0.25">
      <c r="A2" s="10"/>
      <c r="B2" s="10"/>
      <c r="C2" s="10"/>
      <c r="D2" s="10"/>
      <c r="E2" s="10"/>
      <c r="F2" s="10"/>
    </row>
    <row r="3" spans="1:6" x14ac:dyDescent="0.25">
      <c r="A3" s="2" t="s">
        <v>20</v>
      </c>
      <c r="B3" s="5" t="s">
        <v>21</v>
      </c>
      <c r="C3" s="5" t="s">
        <v>16</v>
      </c>
      <c r="D3" s="5" t="s">
        <v>19</v>
      </c>
      <c r="E3" s="5" t="s">
        <v>13</v>
      </c>
      <c r="F3" s="5" t="s">
        <v>14</v>
      </c>
    </row>
    <row r="4" spans="1:6" x14ac:dyDescent="0.25">
      <c r="A4" s="2" t="s">
        <v>22</v>
      </c>
      <c r="B4" s="6">
        <v>7541</v>
      </c>
      <c r="C4" s="6">
        <v>4017</v>
      </c>
      <c r="D4" s="6">
        <f>SUM(B4:C4)</f>
        <v>11558</v>
      </c>
      <c r="E4" s="6">
        <f>C4-B4</f>
        <v>-3524</v>
      </c>
      <c r="F4" s="7">
        <f>B4/C4</f>
        <v>1.8772715957181976</v>
      </c>
    </row>
    <row r="5" spans="1:6" x14ac:dyDescent="0.25">
      <c r="A5" s="2" t="s">
        <v>23</v>
      </c>
      <c r="B5" s="6">
        <v>8496</v>
      </c>
      <c r="C5" s="6">
        <v>4105</v>
      </c>
      <c r="D5" s="6">
        <f t="shared" ref="D5:D9" si="0">SUM(B5:C5)</f>
        <v>12601</v>
      </c>
      <c r="E5" s="6">
        <f t="shared" ref="E5:E9" si="1">C5-B5</f>
        <v>-4391</v>
      </c>
      <c r="F5" s="7">
        <f t="shared" ref="F5:F9" si="2">B5/C5</f>
        <v>2.0696711327649209</v>
      </c>
    </row>
    <row r="6" spans="1:6" x14ac:dyDescent="0.25">
      <c r="A6" s="2" t="s">
        <v>24</v>
      </c>
      <c r="B6" s="6">
        <v>9016</v>
      </c>
      <c r="C6" s="6">
        <v>5464</v>
      </c>
      <c r="D6" s="6">
        <f t="shared" si="0"/>
        <v>14480</v>
      </c>
      <c r="E6" s="6">
        <f t="shared" si="1"/>
        <v>-3552</v>
      </c>
      <c r="F6" s="7">
        <f t="shared" si="2"/>
        <v>1.6500732064421668</v>
      </c>
    </row>
    <row r="7" spans="1:6" x14ac:dyDescent="0.25">
      <c r="A7" s="2" t="s">
        <v>25</v>
      </c>
      <c r="B7" s="6">
        <v>5291</v>
      </c>
      <c r="C7" s="6">
        <v>3679</v>
      </c>
      <c r="D7" s="6">
        <f t="shared" si="0"/>
        <v>8970</v>
      </c>
      <c r="E7" s="6">
        <f t="shared" si="1"/>
        <v>-1612</v>
      </c>
      <c r="F7" s="7">
        <f t="shared" si="2"/>
        <v>1.4381625441696113</v>
      </c>
    </row>
    <row r="8" spans="1:6" x14ac:dyDescent="0.25">
      <c r="A8" s="2" t="s">
        <v>26</v>
      </c>
      <c r="B8" s="6">
        <v>991</v>
      </c>
      <c r="C8" s="6">
        <v>557</v>
      </c>
      <c r="D8" s="6">
        <f t="shared" si="0"/>
        <v>1548</v>
      </c>
      <c r="E8" s="6">
        <f t="shared" si="1"/>
        <v>-434</v>
      </c>
      <c r="F8" s="7">
        <f t="shared" si="2"/>
        <v>1.7791741472172351</v>
      </c>
    </row>
    <row r="9" spans="1:6" x14ac:dyDescent="0.25">
      <c r="A9" s="2" t="s">
        <v>27</v>
      </c>
      <c r="B9" s="5">
        <f>SUM(B4:B8)</f>
        <v>31335</v>
      </c>
      <c r="C9" s="5">
        <f>SUM(C4:C8)</f>
        <v>17822</v>
      </c>
      <c r="D9" s="5">
        <f t="shared" si="0"/>
        <v>49157</v>
      </c>
      <c r="E9" s="5">
        <f t="shared" si="1"/>
        <v>-13513</v>
      </c>
      <c r="F9" s="7">
        <f t="shared" si="2"/>
        <v>1.7582201773089441</v>
      </c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  <headerFooter>
    <oddFooter>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abSelected="1" workbookViewId="0">
      <selection activeCell="F4" sqref="F4"/>
    </sheetView>
  </sheetViews>
  <sheetFormatPr defaultRowHeight="15" x14ac:dyDescent="0.25"/>
  <cols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0" t="s">
        <v>132</v>
      </c>
      <c r="B1" s="10"/>
      <c r="C1" s="10"/>
      <c r="D1" s="10"/>
      <c r="E1" s="10"/>
      <c r="F1" s="10"/>
    </row>
    <row r="2" spans="1:6" x14ac:dyDescent="0.25">
      <c r="A2" s="10"/>
      <c r="B2" s="10"/>
      <c r="C2" s="10"/>
      <c r="D2" s="10"/>
      <c r="E2" s="10"/>
      <c r="F2" s="10"/>
    </row>
    <row r="3" spans="1:6" x14ac:dyDescent="0.25">
      <c r="A3" s="2" t="s">
        <v>28</v>
      </c>
      <c r="B3" s="3" t="s">
        <v>15</v>
      </c>
      <c r="C3" s="3" t="s">
        <v>16</v>
      </c>
      <c r="D3" s="3" t="s">
        <v>19</v>
      </c>
      <c r="E3" s="3" t="s">
        <v>13</v>
      </c>
      <c r="F3" s="3" t="s">
        <v>14</v>
      </c>
    </row>
    <row r="4" spans="1:6" x14ac:dyDescent="0.25">
      <c r="A4" s="8" t="s">
        <v>51</v>
      </c>
      <c r="B4" s="1">
        <v>475</v>
      </c>
      <c r="C4" s="1">
        <v>265</v>
      </c>
      <c r="D4" s="1">
        <f>SUM(B4:C4)</f>
        <v>740</v>
      </c>
      <c r="E4" s="1">
        <f>C4-B4</f>
        <v>-210</v>
      </c>
      <c r="F4" s="4">
        <f>B4/C4</f>
        <v>1.7924528301886793</v>
      </c>
    </row>
    <row r="5" spans="1:6" x14ac:dyDescent="0.25">
      <c r="A5" s="8" t="s">
        <v>52</v>
      </c>
      <c r="B5" s="1">
        <v>403</v>
      </c>
      <c r="C5" s="1">
        <v>257</v>
      </c>
      <c r="D5" s="1">
        <f t="shared" ref="D5:D68" si="0">SUM(B5:C5)</f>
        <v>660</v>
      </c>
      <c r="E5" s="1">
        <f t="shared" ref="E5:E68" si="1">C5-B5</f>
        <v>-146</v>
      </c>
      <c r="F5" s="4">
        <f t="shared" ref="F5:F68" si="2">B5/C5</f>
        <v>1.5680933852140078</v>
      </c>
    </row>
    <row r="6" spans="1:6" x14ac:dyDescent="0.25">
      <c r="A6" s="8" t="s">
        <v>53</v>
      </c>
      <c r="B6" s="1">
        <v>421</v>
      </c>
      <c r="C6" s="1">
        <v>214</v>
      </c>
      <c r="D6" s="1">
        <f t="shared" si="0"/>
        <v>635</v>
      </c>
      <c r="E6" s="1">
        <f t="shared" si="1"/>
        <v>-207</v>
      </c>
      <c r="F6" s="4">
        <f t="shared" si="2"/>
        <v>1.9672897196261683</v>
      </c>
    </row>
    <row r="7" spans="1:6" x14ac:dyDescent="0.25">
      <c r="A7" s="8" t="s">
        <v>54</v>
      </c>
      <c r="B7" s="1">
        <v>262</v>
      </c>
      <c r="C7" s="1">
        <v>166</v>
      </c>
      <c r="D7" s="1">
        <f t="shared" si="0"/>
        <v>428</v>
      </c>
      <c r="E7" s="1">
        <f t="shared" si="1"/>
        <v>-96</v>
      </c>
      <c r="F7" s="4">
        <f t="shared" si="2"/>
        <v>1.5783132530120483</v>
      </c>
    </row>
    <row r="8" spans="1:6" x14ac:dyDescent="0.25">
      <c r="A8" s="8" t="s">
        <v>55</v>
      </c>
      <c r="B8" s="1">
        <v>393</v>
      </c>
      <c r="C8" s="1">
        <v>200</v>
      </c>
      <c r="D8" s="1">
        <f t="shared" si="0"/>
        <v>593</v>
      </c>
      <c r="E8" s="1">
        <f t="shared" si="1"/>
        <v>-193</v>
      </c>
      <c r="F8" s="4">
        <f t="shared" si="2"/>
        <v>1.9650000000000001</v>
      </c>
    </row>
    <row r="9" spans="1:6" x14ac:dyDescent="0.25">
      <c r="A9" s="8" t="s">
        <v>56</v>
      </c>
      <c r="B9" s="1">
        <v>189</v>
      </c>
      <c r="C9" s="1">
        <v>139</v>
      </c>
      <c r="D9" s="1">
        <f t="shared" si="0"/>
        <v>328</v>
      </c>
      <c r="E9" s="1">
        <f t="shared" si="1"/>
        <v>-50</v>
      </c>
      <c r="F9" s="4">
        <f t="shared" si="2"/>
        <v>1.3597122302158273</v>
      </c>
    </row>
    <row r="10" spans="1:6" x14ac:dyDescent="0.25">
      <c r="A10" s="8" t="s">
        <v>57</v>
      </c>
      <c r="B10" s="1">
        <v>468</v>
      </c>
      <c r="C10" s="1">
        <v>228</v>
      </c>
      <c r="D10" s="1">
        <f t="shared" si="0"/>
        <v>696</v>
      </c>
      <c r="E10" s="1">
        <f t="shared" si="1"/>
        <v>-240</v>
      </c>
      <c r="F10" s="4">
        <f t="shared" si="2"/>
        <v>2.0526315789473686</v>
      </c>
    </row>
    <row r="11" spans="1:6" x14ac:dyDescent="0.25">
      <c r="A11" s="8" t="s">
        <v>58</v>
      </c>
      <c r="B11" s="1">
        <v>1613</v>
      </c>
      <c r="C11" s="1">
        <v>704</v>
      </c>
      <c r="D11" s="1">
        <f t="shared" si="0"/>
        <v>2317</v>
      </c>
      <c r="E11" s="1">
        <f t="shared" si="1"/>
        <v>-909</v>
      </c>
      <c r="F11" s="4">
        <f t="shared" si="2"/>
        <v>2.2911931818181817</v>
      </c>
    </row>
    <row r="12" spans="1:6" x14ac:dyDescent="0.25">
      <c r="A12" s="8" t="s">
        <v>59</v>
      </c>
      <c r="B12" s="1">
        <v>110</v>
      </c>
      <c r="C12" s="1">
        <v>66</v>
      </c>
      <c r="D12" s="1">
        <f t="shared" si="0"/>
        <v>176</v>
      </c>
      <c r="E12" s="1">
        <f t="shared" si="1"/>
        <v>-44</v>
      </c>
      <c r="F12" s="4">
        <f t="shared" si="2"/>
        <v>1.6666666666666667</v>
      </c>
    </row>
    <row r="13" spans="1:6" x14ac:dyDescent="0.25">
      <c r="A13" s="8" t="s">
        <v>60</v>
      </c>
      <c r="B13" s="1">
        <v>570</v>
      </c>
      <c r="C13" s="1">
        <v>290</v>
      </c>
      <c r="D13" s="1">
        <f t="shared" si="0"/>
        <v>860</v>
      </c>
      <c r="E13" s="1">
        <f t="shared" si="1"/>
        <v>-280</v>
      </c>
      <c r="F13" s="4">
        <f t="shared" si="2"/>
        <v>1.9655172413793103</v>
      </c>
    </row>
    <row r="14" spans="1:6" x14ac:dyDescent="0.25">
      <c r="A14" s="8" t="s">
        <v>61</v>
      </c>
      <c r="B14" s="1">
        <v>220</v>
      </c>
      <c r="C14" s="1">
        <v>188</v>
      </c>
      <c r="D14" s="1">
        <f t="shared" si="0"/>
        <v>408</v>
      </c>
      <c r="E14" s="1">
        <f t="shared" si="1"/>
        <v>-32</v>
      </c>
      <c r="F14" s="4">
        <f t="shared" si="2"/>
        <v>1.1702127659574468</v>
      </c>
    </row>
    <row r="15" spans="1:6" x14ac:dyDescent="0.25">
      <c r="A15" s="8" t="s">
        <v>62</v>
      </c>
      <c r="B15" s="1">
        <v>215</v>
      </c>
      <c r="C15" s="1">
        <v>116</v>
      </c>
      <c r="D15" s="1">
        <f t="shared" si="0"/>
        <v>331</v>
      </c>
      <c r="E15" s="1">
        <f t="shared" si="1"/>
        <v>-99</v>
      </c>
      <c r="F15" s="4">
        <f t="shared" si="2"/>
        <v>1.853448275862069</v>
      </c>
    </row>
    <row r="16" spans="1:6" x14ac:dyDescent="0.25">
      <c r="A16" s="8" t="s">
        <v>63</v>
      </c>
      <c r="B16" s="1">
        <v>18</v>
      </c>
      <c r="C16" s="1">
        <v>16</v>
      </c>
      <c r="D16" s="1">
        <f t="shared" si="0"/>
        <v>34</v>
      </c>
      <c r="E16" s="1">
        <f t="shared" si="1"/>
        <v>-2</v>
      </c>
      <c r="F16" s="4">
        <f t="shared" si="2"/>
        <v>1.125</v>
      </c>
    </row>
    <row r="17" spans="1:6" x14ac:dyDescent="0.25">
      <c r="A17" s="8" t="s">
        <v>64</v>
      </c>
      <c r="B17" s="1">
        <v>429</v>
      </c>
      <c r="C17" s="1">
        <v>271</v>
      </c>
      <c r="D17" s="1">
        <f t="shared" si="0"/>
        <v>700</v>
      </c>
      <c r="E17" s="1">
        <f t="shared" si="1"/>
        <v>-158</v>
      </c>
      <c r="F17" s="4">
        <f t="shared" si="2"/>
        <v>1.5830258302583027</v>
      </c>
    </row>
    <row r="18" spans="1:6" x14ac:dyDescent="0.25">
      <c r="A18" s="8" t="s">
        <v>65</v>
      </c>
      <c r="B18" s="1">
        <v>257</v>
      </c>
      <c r="C18" s="1">
        <v>141</v>
      </c>
      <c r="D18" s="1">
        <f t="shared" si="0"/>
        <v>398</v>
      </c>
      <c r="E18" s="1">
        <f t="shared" si="1"/>
        <v>-116</v>
      </c>
      <c r="F18" s="4">
        <f t="shared" si="2"/>
        <v>1.822695035460993</v>
      </c>
    </row>
    <row r="19" spans="1:6" x14ac:dyDescent="0.25">
      <c r="A19" s="8" t="s">
        <v>66</v>
      </c>
      <c r="B19" s="1">
        <v>678</v>
      </c>
      <c r="C19" s="1">
        <v>431</v>
      </c>
      <c r="D19" s="1">
        <f t="shared" si="0"/>
        <v>1109</v>
      </c>
      <c r="E19" s="1">
        <f t="shared" si="1"/>
        <v>-247</v>
      </c>
      <c r="F19" s="4">
        <f t="shared" si="2"/>
        <v>1.5730858468677493</v>
      </c>
    </row>
    <row r="20" spans="1:6" x14ac:dyDescent="0.25">
      <c r="A20" s="8" t="s">
        <v>67</v>
      </c>
      <c r="B20" s="1">
        <v>248</v>
      </c>
      <c r="C20" s="1">
        <v>121</v>
      </c>
      <c r="D20" s="1">
        <f t="shared" si="0"/>
        <v>369</v>
      </c>
      <c r="E20" s="1">
        <f t="shared" si="1"/>
        <v>-127</v>
      </c>
      <c r="F20" s="4">
        <f t="shared" si="2"/>
        <v>2.049586776859504</v>
      </c>
    </row>
    <row r="21" spans="1:6" x14ac:dyDescent="0.25">
      <c r="A21" s="8" t="s">
        <v>68</v>
      </c>
      <c r="B21" s="1">
        <v>472</v>
      </c>
      <c r="C21" s="1">
        <v>311</v>
      </c>
      <c r="D21" s="1">
        <f t="shared" si="0"/>
        <v>783</v>
      </c>
      <c r="E21" s="1">
        <f t="shared" si="1"/>
        <v>-161</v>
      </c>
      <c r="F21" s="4">
        <f t="shared" si="2"/>
        <v>1.517684887459807</v>
      </c>
    </row>
    <row r="22" spans="1:6" x14ac:dyDescent="0.25">
      <c r="A22" s="8" t="s">
        <v>69</v>
      </c>
      <c r="B22" s="1">
        <v>439</v>
      </c>
      <c r="C22" s="1">
        <v>267</v>
      </c>
      <c r="D22" s="1">
        <f t="shared" si="0"/>
        <v>706</v>
      </c>
      <c r="E22" s="1">
        <f t="shared" si="1"/>
        <v>-172</v>
      </c>
      <c r="F22" s="4">
        <f t="shared" si="2"/>
        <v>1.6441947565543071</v>
      </c>
    </row>
    <row r="23" spans="1:6" x14ac:dyDescent="0.25">
      <c r="A23" s="8" t="s">
        <v>70</v>
      </c>
      <c r="B23" s="1">
        <v>389</v>
      </c>
      <c r="C23" s="1">
        <v>316</v>
      </c>
      <c r="D23" s="1">
        <f t="shared" si="0"/>
        <v>705</v>
      </c>
      <c r="E23" s="1">
        <f t="shared" si="1"/>
        <v>-73</v>
      </c>
      <c r="F23" s="4">
        <f t="shared" si="2"/>
        <v>1.231012658227848</v>
      </c>
    </row>
    <row r="24" spans="1:6" x14ac:dyDescent="0.25">
      <c r="A24" s="8" t="s">
        <v>71</v>
      </c>
      <c r="B24" s="1">
        <v>367</v>
      </c>
      <c r="C24" s="1">
        <v>339</v>
      </c>
      <c r="D24" s="1">
        <f t="shared" si="0"/>
        <v>706</v>
      </c>
      <c r="E24" s="1">
        <f t="shared" si="1"/>
        <v>-28</v>
      </c>
      <c r="F24" s="4">
        <f t="shared" si="2"/>
        <v>1.0825958702064897</v>
      </c>
    </row>
    <row r="25" spans="1:6" x14ac:dyDescent="0.25">
      <c r="A25" s="8" t="s">
        <v>72</v>
      </c>
      <c r="B25" s="1">
        <v>380</v>
      </c>
      <c r="C25" s="1">
        <v>418</v>
      </c>
      <c r="D25" s="1">
        <f t="shared" si="0"/>
        <v>798</v>
      </c>
      <c r="E25" s="1">
        <f t="shared" si="1"/>
        <v>38</v>
      </c>
      <c r="F25" s="4">
        <f t="shared" si="2"/>
        <v>0.90909090909090906</v>
      </c>
    </row>
    <row r="26" spans="1:6" x14ac:dyDescent="0.25">
      <c r="A26" s="8" t="s">
        <v>73</v>
      </c>
      <c r="B26" s="1">
        <v>1276</v>
      </c>
      <c r="C26" s="1">
        <v>610</v>
      </c>
      <c r="D26" s="1">
        <f t="shared" si="0"/>
        <v>1886</v>
      </c>
      <c r="E26" s="1">
        <f t="shared" si="1"/>
        <v>-666</v>
      </c>
      <c r="F26" s="4">
        <f t="shared" si="2"/>
        <v>2.0918032786885248</v>
      </c>
    </row>
    <row r="27" spans="1:6" x14ac:dyDescent="0.25">
      <c r="A27" s="8" t="s">
        <v>74</v>
      </c>
      <c r="B27" s="1">
        <v>591</v>
      </c>
      <c r="C27" s="1">
        <v>223</v>
      </c>
      <c r="D27" s="1">
        <f t="shared" si="0"/>
        <v>814</v>
      </c>
      <c r="E27" s="1">
        <f t="shared" si="1"/>
        <v>-368</v>
      </c>
      <c r="F27" s="4">
        <f t="shared" si="2"/>
        <v>2.6502242152466366</v>
      </c>
    </row>
    <row r="28" spans="1:6" x14ac:dyDescent="0.25">
      <c r="A28" s="8" t="s">
        <v>75</v>
      </c>
      <c r="B28" s="1">
        <v>521</v>
      </c>
      <c r="C28" s="1">
        <v>265</v>
      </c>
      <c r="D28" s="1">
        <f t="shared" si="0"/>
        <v>786</v>
      </c>
      <c r="E28" s="1">
        <f t="shared" si="1"/>
        <v>-256</v>
      </c>
      <c r="F28" s="4">
        <f t="shared" si="2"/>
        <v>1.9660377358490566</v>
      </c>
    </row>
    <row r="29" spans="1:6" x14ac:dyDescent="0.25">
      <c r="A29" s="8" t="s">
        <v>76</v>
      </c>
      <c r="B29" s="1">
        <v>639</v>
      </c>
      <c r="C29" s="1">
        <v>449</v>
      </c>
      <c r="D29" s="1">
        <f t="shared" si="0"/>
        <v>1088</v>
      </c>
      <c r="E29" s="1">
        <f t="shared" si="1"/>
        <v>-190</v>
      </c>
      <c r="F29" s="4">
        <f t="shared" si="2"/>
        <v>1.423162583518931</v>
      </c>
    </row>
    <row r="30" spans="1:6" x14ac:dyDescent="0.25">
      <c r="A30" s="8" t="s">
        <v>77</v>
      </c>
      <c r="B30" s="1">
        <v>881</v>
      </c>
      <c r="C30" s="1">
        <v>505</v>
      </c>
      <c r="D30" s="1">
        <f t="shared" si="0"/>
        <v>1386</v>
      </c>
      <c r="E30" s="1">
        <f t="shared" si="1"/>
        <v>-376</v>
      </c>
      <c r="F30" s="4">
        <f t="shared" si="2"/>
        <v>1.7445544554455445</v>
      </c>
    </row>
    <row r="31" spans="1:6" x14ac:dyDescent="0.25">
      <c r="A31" s="8" t="s">
        <v>78</v>
      </c>
      <c r="B31" s="1">
        <v>274</v>
      </c>
      <c r="C31" s="1">
        <v>230</v>
      </c>
      <c r="D31" s="1">
        <f t="shared" si="0"/>
        <v>504</v>
      </c>
      <c r="E31" s="1">
        <f t="shared" si="1"/>
        <v>-44</v>
      </c>
      <c r="F31" s="4">
        <f t="shared" si="2"/>
        <v>1.191304347826087</v>
      </c>
    </row>
    <row r="32" spans="1:6" x14ac:dyDescent="0.25">
      <c r="A32" s="8" t="s">
        <v>79</v>
      </c>
      <c r="B32" s="1">
        <v>675</v>
      </c>
      <c r="C32" s="1">
        <v>327</v>
      </c>
      <c r="D32" s="1">
        <f t="shared" si="0"/>
        <v>1002</v>
      </c>
      <c r="E32" s="1">
        <f t="shared" si="1"/>
        <v>-348</v>
      </c>
      <c r="F32" s="4">
        <f t="shared" si="2"/>
        <v>2.0642201834862384</v>
      </c>
    </row>
    <row r="33" spans="1:6" x14ac:dyDescent="0.25">
      <c r="A33" s="8" t="s">
        <v>80</v>
      </c>
      <c r="B33" s="1">
        <v>622</v>
      </c>
      <c r="C33" s="1">
        <v>272</v>
      </c>
      <c r="D33" s="1">
        <f t="shared" si="0"/>
        <v>894</v>
      </c>
      <c r="E33" s="1">
        <f t="shared" si="1"/>
        <v>-350</v>
      </c>
      <c r="F33" s="4">
        <f t="shared" si="2"/>
        <v>2.2867647058823528</v>
      </c>
    </row>
    <row r="34" spans="1:6" x14ac:dyDescent="0.25">
      <c r="A34" s="8" t="s">
        <v>81</v>
      </c>
      <c r="B34" s="1">
        <v>656</v>
      </c>
      <c r="C34" s="1">
        <v>283</v>
      </c>
      <c r="D34" s="1">
        <f t="shared" si="0"/>
        <v>939</v>
      </c>
      <c r="E34" s="1">
        <f t="shared" si="1"/>
        <v>-373</v>
      </c>
      <c r="F34" s="4">
        <f t="shared" si="2"/>
        <v>2.3180212014134276</v>
      </c>
    </row>
    <row r="35" spans="1:6" x14ac:dyDescent="0.25">
      <c r="A35" s="8" t="s">
        <v>82</v>
      </c>
      <c r="B35" s="1">
        <v>357</v>
      </c>
      <c r="C35" s="1">
        <v>233</v>
      </c>
      <c r="D35" s="1">
        <f t="shared" si="0"/>
        <v>590</v>
      </c>
      <c r="E35" s="1">
        <f t="shared" si="1"/>
        <v>-124</v>
      </c>
      <c r="F35" s="4">
        <f t="shared" si="2"/>
        <v>1.5321888412017168</v>
      </c>
    </row>
    <row r="36" spans="1:6" x14ac:dyDescent="0.25">
      <c r="A36" s="8" t="s">
        <v>83</v>
      </c>
      <c r="B36" s="1">
        <v>176</v>
      </c>
      <c r="C36" s="1">
        <v>99</v>
      </c>
      <c r="D36" s="1">
        <f t="shared" si="0"/>
        <v>275</v>
      </c>
      <c r="E36" s="1">
        <f t="shared" si="1"/>
        <v>-77</v>
      </c>
      <c r="F36" s="4">
        <f t="shared" si="2"/>
        <v>1.7777777777777777</v>
      </c>
    </row>
    <row r="37" spans="1:6" x14ac:dyDescent="0.25">
      <c r="A37" s="8" t="s">
        <v>84</v>
      </c>
      <c r="B37" s="1">
        <v>873</v>
      </c>
      <c r="C37" s="1">
        <v>521</v>
      </c>
      <c r="D37" s="1">
        <f t="shared" si="0"/>
        <v>1394</v>
      </c>
      <c r="E37" s="1">
        <f t="shared" si="1"/>
        <v>-352</v>
      </c>
      <c r="F37" s="4">
        <f t="shared" si="2"/>
        <v>1.6756238003838773</v>
      </c>
    </row>
    <row r="38" spans="1:6" x14ac:dyDescent="0.25">
      <c r="A38" s="8" t="s">
        <v>85</v>
      </c>
      <c r="B38" s="1">
        <v>373</v>
      </c>
      <c r="C38" s="1">
        <v>195</v>
      </c>
      <c r="D38" s="1">
        <f t="shared" si="0"/>
        <v>568</v>
      </c>
      <c r="E38" s="1">
        <f t="shared" si="1"/>
        <v>-178</v>
      </c>
      <c r="F38" s="4">
        <f t="shared" si="2"/>
        <v>1.9128205128205129</v>
      </c>
    </row>
    <row r="39" spans="1:6" x14ac:dyDescent="0.25">
      <c r="A39" s="8" t="s">
        <v>86</v>
      </c>
      <c r="B39" s="1">
        <v>260</v>
      </c>
      <c r="C39" s="1">
        <v>166</v>
      </c>
      <c r="D39" s="1">
        <f t="shared" si="0"/>
        <v>426</v>
      </c>
      <c r="E39" s="1">
        <f t="shared" si="1"/>
        <v>-94</v>
      </c>
      <c r="F39" s="4">
        <f t="shared" si="2"/>
        <v>1.5662650602409638</v>
      </c>
    </row>
    <row r="40" spans="1:6" x14ac:dyDescent="0.25">
      <c r="A40" s="8" t="s">
        <v>87</v>
      </c>
      <c r="B40" s="1">
        <v>298</v>
      </c>
      <c r="C40" s="1">
        <v>147</v>
      </c>
      <c r="D40" s="1">
        <f t="shared" si="0"/>
        <v>445</v>
      </c>
      <c r="E40" s="1">
        <f t="shared" si="1"/>
        <v>-151</v>
      </c>
      <c r="F40" s="4">
        <f t="shared" si="2"/>
        <v>2.0272108843537415</v>
      </c>
    </row>
    <row r="41" spans="1:6" x14ac:dyDescent="0.25">
      <c r="A41" s="8" t="s">
        <v>88</v>
      </c>
      <c r="B41" s="1">
        <v>151</v>
      </c>
      <c r="C41" s="1">
        <v>119</v>
      </c>
      <c r="D41" s="1">
        <f t="shared" si="0"/>
        <v>270</v>
      </c>
      <c r="E41" s="1">
        <f t="shared" si="1"/>
        <v>-32</v>
      </c>
      <c r="F41" s="4">
        <f t="shared" si="2"/>
        <v>1.26890756302521</v>
      </c>
    </row>
    <row r="42" spans="1:6" x14ac:dyDescent="0.25">
      <c r="A42" s="8" t="s">
        <v>89</v>
      </c>
      <c r="B42" s="1">
        <v>159</v>
      </c>
      <c r="C42" s="1">
        <v>98</v>
      </c>
      <c r="D42" s="1">
        <f t="shared" si="0"/>
        <v>257</v>
      </c>
      <c r="E42" s="1">
        <f t="shared" si="1"/>
        <v>-61</v>
      </c>
      <c r="F42" s="4">
        <f t="shared" si="2"/>
        <v>1.6224489795918366</v>
      </c>
    </row>
    <row r="43" spans="1:6" x14ac:dyDescent="0.25">
      <c r="A43" s="8" t="s">
        <v>90</v>
      </c>
      <c r="B43" s="1">
        <v>544</v>
      </c>
      <c r="C43" s="1">
        <v>304</v>
      </c>
      <c r="D43" s="1">
        <f t="shared" si="0"/>
        <v>848</v>
      </c>
      <c r="E43" s="1">
        <f t="shared" si="1"/>
        <v>-240</v>
      </c>
      <c r="F43" s="4">
        <f t="shared" si="2"/>
        <v>1.7894736842105263</v>
      </c>
    </row>
    <row r="44" spans="1:6" x14ac:dyDescent="0.25">
      <c r="A44" s="8" t="s">
        <v>91</v>
      </c>
      <c r="B44" s="1">
        <v>160</v>
      </c>
      <c r="C44" s="1">
        <v>133</v>
      </c>
      <c r="D44" s="1">
        <f t="shared" si="0"/>
        <v>293</v>
      </c>
      <c r="E44" s="1">
        <f t="shared" si="1"/>
        <v>-27</v>
      </c>
      <c r="F44" s="4">
        <f t="shared" si="2"/>
        <v>1.2030075187969924</v>
      </c>
    </row>
    <row r="45" spans="1:6" x14ac:dyDescent="0.25">
      <c r="A45" s="8" t="s">
        <v>92</v>
      </c>
      <c r="B45" s="1">
        <v>286</v>
      </c>
      <c r="C45" s="1">
        <v>136</v>
      </c>
      <c r="D45" s="1">
        <f t="shared" si="0"/>
        <v>422</v>
      </c>
      <c r="E45" s="1">
        <f t="shared" si="1"/>
        <v>-150</v>
      </c>
      <c r="F45" s="4">
        <f t="shared" si="2"/>
        <v>2.1029411764705883</v>
      </c>
    </row>
    <row r="46" spans="1:6" x14ac:dyDescent="0.25">
      <c r="A46" s="8" t="s">
        <v>93</v>
      </c>
      <c r="B46" s="1">
        <v>415</v>
      </c>
      <c r="C46" s="1">
        <v>245</v>
      </c>
      <c r="D46" s="1">
        <f t="shared" si="0"/>
        <v>660</v>
      </c>
      <c r="E46" s="1">
        <f t="shared" si="1"/>
        <v>-170</v>
      </c>
      <c r="F46" s="4">
        <f t="shared" si="2"/>
        <v>1.6938775510204083</v>
      </c>
    </row>
    <row r="47" spans="1:6" x14ac:dyDescent="0.25">
      <c r="A47" s="8" t="s">
        <v>94</v>
      </c>
      <c r="B47" s="1">
        <v>329</v>
      </c>
      <c r="C47" s="1">
        <v>251</v>
      </c>
      <c r="D47" s="1">
        <f t="shared" si="0"/>
        <v>580</v>
      </c>
      <c r="E47" s="1">
        <f t="shared" si="1"/>
        <v>-78</v>
      </c>
      <c r="F47" s="4">
        <f t="shared" si="2"/>
        <v>1.3107569721115537</v>
      </c>
    </row>
    <row r="48" spans="1:6" x14ac:dyDescent="0.25">
      <c r="A48" s="8" t="s">
        <v>95</v>
      </c>
      <c r="B48" s="1">
        <v>316</v>
      </c>
      <c r="C48" s="1">
        <v>158</v>
      </c>
      <c r="D48" s="1">
        <f t="shared" si="0"/>
        <v>474</v>
      </c>
      <c r="E48" s="1">
        <f t="shared" si="1"/>
        <v>-158</v>
      </c>
      <c r="F48" s="4">
        <f t="shared" si="2"/>
        <v>2</v>
      </c>
    </row>
    <row r="49" spans="1:6" x14ac:dyDescent="0.25">
      <c r="A49" s="8" t="s">
        <v>96</v>
      </c>
      <c r="B49" s="1">
        <v>851</v>
      </c>
      <c r="C49" s="1">
        <v>309</v>
      </c>
      <c r="D49" s="1">
        <f t="shared" si="0"/>
        <v>1160</v>
      </c>
      <c r="E49" s="1">
        <f t="shared" si="1"/>
        <v>-542</v>
      </c>
      <c r="F49" s="4">
        <f t="shared" si="2"/>
        <v>2.7540453074433655</v>
      </c>
    </row>
    <row r="50" spans="1:6" x14ac:dyDescent="0.25">
      <c r="A50" s="8" t="s">
        <v>97</v>
      </c>
      <c r="B50" s="1">
        <v>1133</v>
      </c>
      <c r="C50" s="1">
        <v>461</v>
      </c>
      <c r="D50" s="1">
        <f t="shared" si="0"/>
        <v>1594</v>
      </c>
      <c r="E50" s="1">
        <f t="shared" si="1"/>
        <v>-672</v>
      </c>
      <c r="F50" s="4">
        <f t="shared" si="2"/>
        <v>2.457700650759219</v>
      </c>
    </row>
    <row r="51" spans="1:6" x14ac:dyDescent="0.25">
      <c r="A51" s="8" t="s">
        <v>98</v>
      </c>
      <c r="B51" s="1">
        <v>99</v>
      </c>
      <c r="C51" s="1">
        <v>115</v>
      </c>
      <c r="D51" s="1">
        <f t="shared" si="0"/>
        <v>214</v>
      </c>
      <c r="E51" s="1">
        <f t="shared" si="1"/>
        <v>16</v>
      </c>
      <c r="F51" s="4">
        <f t="shared" si="2"/>
        <v>0.86086956521739133</v>
      </c>
    </row>
    <row r="52" spans="1:6" x14ac:dyDescent="0.25">
      <c r="A52" s="8" t="s">
        <v>99</v>
      </c>
      <c r="B52" s="1">
        <v>413</v>
      </c>
      <c r="C52" s="1">
        <v>198</v>
      </c>
      <c r="D52" s="1">
        <f t="shared" si="0"/>
        <v>611</v>
      </c>
      <c r="E52" s="1">
        <f t="shared" si="1"/>
        <v>-215</v>
      </c>
      <c r="F52" s="4">
        <f t="shared" si="2"/>
        <v>2.0858585858585861</v>
      </c>
    </row>
    <row r="53" spans="1:6" x14ac:dyDescent="0.25">
      <c r="A53" s="8" t="s">
        <v>100</v>
      </c>
      <c r="B53" s="1">
        <v>210</v>
      </c>
      <c r="C53" s="1">
        <v>106</v>
      </c>
      <c r="D53" s="1">
        <f t="shared" si="0"/>
        <v>316</v>
      </c>
      <c r="E53" s="1">
        <f t="shared" si="1"/>
        <v>-104</v>
      </c>
      <c r="F53" s="4">
        <f t="shared" si="2"/>
        <v>1.9811320754716981</v>
      </c>
    </row>
    <row r="54" spans="1:6" x14ac:dyDescent="0.25">
      <c r="A54" s="8" t="s">
        <v>101</v>
      </c>
      <c r="B54" s="1">
        <v>549</v>
      </c>
      <c r="C54" s="1">
        <v>133</v>
      </c>
      <c r="D54" s="1">
        <f t="shared" si="0"/>
        <v>682</v>
      </c>
      <c r="E54" s="1">
        <f t="shared" si="1"/>
        <v>-416</v>
      </c>
      <c r="F54" s="4">
        <f t="shared" si="2"/>
        <v>4.1278195488721803</v>
      </c>
    </row>
    <row r="55" spans="1:6" x14ac:dyDescent="0.25">
      <c r="A55" s="8" t="s">
        <v>102</v>
      </c>
      <c r="B55" s="1">
        <v>370</v>
      </c>
      <c r="C55" s="1">
        <v>171</v>
      </c>
      <c r="D55" s="1">
        <f t="shared" si="0"/>
        <v>541</v>
      </c>
      <c r="E55" s="1">
        <f t="shared" si="1"/>
        <v>-199</v>
      </c>
      <c r="F55" s="4">
        <f t="shared" si="2"/>
        <v>2.1637426900584797</v>
      </c>
    </row>
    <row r="56" spans="1:6" x14ac:dyDescent="0.25">
      <c r="A56" s="8" t="s">
        <v>103</v>
      </c>
      <c r="B56" s="1">
        <v>477</v>
      </c>
      <c r="C56" s="1">
        <v>189</v>
      </c>
      <c r="D56" s="1">
        <f t="shared" si="0"/>
        <v>666</v>
      </c>
      <c r="E56" s="1">
        <f t="shared" si="1"/>
        <v>-288</v>
      </c>
      <c r="F56" s="4">
        <f t="shared" si="2"/>
        <v>2.5238095238095237</v>
      </c>
    </row>
    <row r="57" spans="1:6" x14ac:dyDescent="0.25">
      <c r="A57" s="8" t="s">
        <v>104</v>
      </c>
      <c r="B57" s="1">
        <v>454</v>
      </c>
      <c r="C57" s="1">
        <v>184</v>
      </c>
      <c r="D57" s="1">
        <f t="shared" si="0"/>
        <v>638</v>
      </c>
      <c r="E57" s="1">
        <f t="shared" si="1"/>
        <v>-270</v>
      </c>
      <c r="F57" s="4">
        <f t="shared" si="2"/>
        <v>2.4673913043478262</v>
      </c>
    </row>
    <row r="58" spans="1:6" x14ac:dyDescent="0.25">
      <c r="A58" s="8" t="s">
        <v>105</v>
      </c>
      <c r="B58" s="1">
        <v>220</v>
      </c>
      <c r="C58" s="1">
        <v>79</v>
      </c>
      <c r="D58" s="1">
        <f t="shared" si="0"/>
        <v>299</v>
      </c>
      <c r="E58" s="1">
        <f t="shared" si="1"/>
        <v>-141</v>
      </c>
      <c r="F58" s="4">
        <f t="shared" si="2"/>
        <v>2.7848101265822787</v>
      </c>
    </row>
    <row r="59" spans="1:6" x14ac:dyDescent="0.25">
      <c r="A59" s="8" t="s">
        <v>106</v>
      </c>
      <c r="B59" s="1">
        <v>251</v>
      </c>
      <c r="C59" s="1">
        <v>160</v>
      </c>
      <c r="D59" s="1">
        <f t="shared" si="0"/>
        <v>411</v>
      </c>
      <c r="E59" s="1">
        <f t="shared" si="1"/>
        <v>-91</v>
      </c>
      <c r="F59" s="4">
        <f t="shared" si="2"/>
        <v>1.5687500000000001</v>
      </c>
    </row>
    <row r="60" spans="1:6" x14ac:dyDescent="0.25">
      <c r="A60" s="8" t="s">
        <v>107</v>
      </c>
      <c r="B60" s="1">
        <v>178</v>
      </c>
      <c r="C60" s="1">
        <v>48</v>
      </c>
      <c r="D60" s="1">
        <f t="shared" si="0"/>
        <v>226</v>
      </c>
      <c r="E60" s="1">
        <f t="shared" si="1"/>
        <v>-130</v>
      </c>
      <c r="F60" s="4">
        <f t="shared" si="2"/>
        <v>3.7083333333333335</v>
      </c>
    </row>
    <row r="61" spans="1:6" x14ac:dyDescent="0.25">
      <c r="A61" s="8" t="s">
        <v>108</v>
      </c>
      <c r="B61" s="1">
        <v>191</v>
      </c>
      <c r="C61" s="1">
        <v>81</v>
      </c>
      <c r="D61" s="1">
        <f t="shared" si="0"/>
        <v>272</v>
      </c>
      <c r="E61" s="1">
        <f t="shared" si="1"/>
        <v>-110</v>
      </c>
      <c r="F61" s="4">
        <f t="shared" si="2"/>
        <v>2.3580246913580245</v>
      </c>
    </row>
    <row r="62" spans="1:6" x14ac:dyDescent="0.25">
      <c r="A62" s="8" t="s">
        <v>109</v>
      </c>
      <c r="B62" s="1">
        <v>258</v>
      </c>
      <c r="C62" s="1">
        <v>151</v>
      </c>
      <c r="D62" s="1">
        <f t="shared" si="0"/>
        <v>409</v>
      </c>
      <c r="E62" s="1">
        <f t="shared" si="1"/>
        <v>-107</v>
      </c>
      <c r="F62" s="4">
        <f t="shared" si="2"/>
        <v>1.7086092715231789</v>
      </c>
    </row>
    <row r="63" spans="1:6" x14ac:dyDescent="0.25">
      <c r="A63" s="8" t="s">
        <v>110</v>
      </c>
      <c r="B63" s="1">
        <v>292</v>
      </c>
      <c r="C63" s="1">
        <v>66</v>
      </c>
      <c r="D63" s="1">
        <f t="shared" si="0"/>
        <v>358</v>
      </c>
      <c r="E63" s="1">
        <f t="shared" si="1"/>
        <v>-226</v>
      </c>
      <c r="F63" s="4">
        <f t="shared" si="2"/>
        <v>4.4242424242424239</v>
      </c>
    </row>
    <row r="64" spans="1:6" x14ac:dyDescent="0.25">
      <c r="A64" s="8" t="s">
        <v>111</v>
      </c>
      <c r="B64" s="1">
        <v>590</v>
      </c>
      <c r="C64" s="1">
        <v>547</v>
      </c>
      <c r="D64" s="1">
        <f t="shared" si="0"/>
        <v>1137</v>
      </c>
      <c r="E64" s="1">
        <f t="shared" si="1"/>
        <v>-43</v>
      </c>
      <c r="F64" s="4">
        <f t="shared" si="2"/>
        <v>1.0786106032906764</v>
      </c>
    </row>
    <row r="65" spans="1:6" x14ac:dyDescent="0.25">
      <c r="A65" s="8" t="s">
        <v>112</v>
      </c>
      <c r="B65" s="1">
        <v>380</v>
      </c>
      <c r="C65" s="1">
        <v>193</v>
      </c>
      <c r="D65" s="1">
        <f t="shared" si="0"/>
        <v>573</v>
      </c>
      <c r="E65" s="1">
        <f t="shared" si="1"/>
        <v>-187</v>
      </c>
      <c r="F65" s="4">
        <f t="shared" si="2"/>
        <v>1.9689119170984455</v>
      </c>
    </row>
    <row r="66" spans="1:6" x14ac:dyDescent="0.25">
      <c r="A66" s="8" t="s">
        <v>113</v>
      </c>
      <c r="B66" s="1">
        <v>301</v>
      </c>
      <c r="C66" s="1">
        <v>177</v>
      </c>
      <c r="D66" s="1">
        <f t="shared" si="0"/>
        <v>478</v>
      </c>
      <c r="E66" s="1">
        <f t="shared" si="1"/>
        <v>-124</v>
      </c>
      <c r="F66" s="4">
        <f t="shared" si="2"/>
        <v>1.7005649717514124</v>
      </c>
    </row>
    <row r="67" spans="1:6" x14ac:dyDescent="0.25">
      <c r="A67" s="8" t="s">
        <v>114</v>
      </c>
      <c r="B67" s="1">
        <v>322</v>
      </c>
      <c r="C67" s="1">
        <v>125</v>
      </c>
      <c r="D67" s="1">
        <f t="shared" si="0"/>
        <v>447</v>
      </c>
      <c r="E67" s="1">
        <f t="shared" si="1"/>
        <v>-197</v>
      </c>
      <c r="F67" s="4">
        <f t="shared" si="2"/>
        <v>2.5760000000000001</v>
      </c>
    </row>
    <row r="68" spans="1:6" x14ac:dyDescent="0.25">
      <c r="A68" s="8" t="s">
        <v>115</v>
      </c>
      <c r="B68" s="1">
        <v>244</v>
      </c>
      <c r="C68" s="1">
        <v>234</v>
      </c>
      <c r="D68" s="1">
        <f t="shared" si="0"/>
        <v>478</v>
      </c>
      <c r="E68" s="1">
        <f t="shared" si="1"/>
        <v>-10</v>
      </c>
      <c r="F68" s="4">
        <f t="shared" si="2"/>
        <v>1.0427350427350428</v>
      </c>
    </row>
    <row r="69" spans="1:6" x14ac:dyDescent="0.25">
      <c r="A69" s="8" t="s">
        <v>116</v>
      </c>
      <c r="B69" s="1">
        <v>227</v>
      </c>
      <c r="C69" s="1">
        <v>109</v>
      </c>
      <c r="D69" s="1">
        <f t="shared" ref="D69:D81" si="3">SUM(B69:C69)</f>
        <v>336</v>
      </c>
      <c r="E69" s="1">
        <f t="shared" ref="E69:E81" si="4">C69-B69</f>
        <v>-118</v>
      </c>
      <c r="F69" s="4">
        <f t="shared" ref="F69:F81" si="5">B69/C69</f>
        <v>2.0825688073394497</v>
      </c>
    </row>
    <row r="70" spans="1:6" x14ac:dyDescent="0.25">
      <c r="A70" s="8" t="s">
        <v>117</v>
      </c>
      <c r="B70" s="1">
        <v>336</v>
      </c>
      <c r="C70" s="1">
        <v>316</v>
      </c>
      <c r="D70" s="1">
        <f t="shared" si="3"/>
        <v>652</v>
      </c>
      <c r="E70" s="1">
        <f t="shared" si="4"/>
        <v>-20</v>
      </c>
      <c r="F70" s="4">
        <f t="shared" si="5"/>
        <v>1.0632911392405062</v>
      </c>
    </row>
    <row r="71" spans="1:6" x14ac:dyDescent="0.25">
      <c r="A71" s="8" t="s">
        <v>118</v>
      </c>
      <c r="B71" s="1">
        <v>417</v>
      </c>
      <c r="C71" s="1">
        <v>416</v>
      </c>
      <c r="D71" s="1">
        <f t="shared" si="3"/>
        <v>833</v>
      </c>
      <c r="E71" s="1">
        <f t="shared" si="4"/>
        <v>-1</v>
      </c>
      <c r="F71" s="4">
        <f t="shared" si="5"/>
        <v>1.0024038461538463</v>
      </c>
    </row>
    <row r="72" spans="1:6" x14ac:dyDescent="0.25">
      <c r="A72" s="8" t="s">
        <v>119</v>
      </c>
      <c r="B72" s="1">
        <v>91</v>
      </c>
      <c r="C72" s="1">
        <v>82</v>
      </c>
      <c r="D72" s="1">
        <f t="shared" si="3"/>
        <v>173</v>
      </c>
      <c r="E72" s="1">
        <f t="shared" si="4"/>
        <v>-9</v>
      </c>
      <c r="F72" s="4">
        <f t="shared" si="5"/>
        <v>1.1097560975609757</v>
      </c>
    </row>
    <row r="73" spans="1:6" x14ac:dyDescent="0.25">
      <c r="A73" s="8" t="s">
        <v>120</v>
      </c>
      <c r="B73" s="1">
        <v>212</v>
      </c>
      <c r="C73" s="1">
        <v>184</v>
      </c>
      <c r="D73" s="1">
        <f t="shared" si="3"/>
        <v>396</v>
      </c>
      <c r="E73" s="1">
        <f t="shared" si="4"/>
        <v>-28</v>
      </c>
      <c r="F73" s="4">
        <f t="shared" si="5"/>
        <v>1.1521739130434783</v>
      </c>
    </row>
    <row r="74" spans="1:6" x14ac:dyDescent="0.25">
      <c r="A74" s="8" t="s">
        <v>121</v>
      </c>
      <c r="B74" s="1">
        <v>477</v>
      </c>
      <c r="C74" s="1">
        <v>379</v>
      </c>
      <c r="D74" s="1">
        <f t="shared" si="3"/>
        <v>856</v>
      </c>
      <c r="E74" s="1">
        <f t="shared" si="4"/>
        <v>-98</v>
      </c>
      <c r="F74" s="4">
        <f t="shared" si="5"/>
        <v>1.2585751978891822</v>
      </c>
    </row>
    <row r="75" spans="1:6" x14ac:dyDescent="0.25">
      <c r="A75" s="8" t="s">
        <v>122</v>
      </c>
      <c r="B75" s="1">
        <v>453</v>
      </c>
      <c r="C75" s="1">
        <v>317</v>
      </c>
      <c r="D75" s="1">
        <f t="shared" si="3"/>
        <v>770</v>
      </c>
      <c r="E75" s="1">
        <f t="shared" si="4"/>
        <v>-136</v>
      </c>
      <c r="F75" s="4">
        <f t="shared" si="5"/>
        <v>1.4290220820189274</v>
      </c>
    </row>
    <row r="76" spans="1:6" x14ac:dyDescent="0.25">
      <c r="A76" s="8" t="s">
        <v>123</v>
      </c>
      <c r="B76" s="1">
        <v>500</v>
      </c>
      <c r="C76" s="1">
        <v>302</v>
      </c>
      <c r="D76" s="1">
        <f t="shared" si="3"/>
        <v>802</v>
      </c>
      <c r="E76" s="1">
        <f t="shared" si="4"/>
        <v>-198</v>
      </c>
      <c r="F76" s="4">
        <f t="shared" si="5"/>
        <v>1.6556291390728477</v>
      </c>
    </row>
    <row r="77" spans="1:6" x14ac:dyDescent="0.25">
      <c r="A77" s="8" t="s">
        <v>124</v>
      </c>
      <c r="B77" s="1">
        <v>319</v>
      </c>
      <c r="C77" s="1">
        <v>130</v>
      </c>
      <c r="D77" s="1">
        <f t="shared" si="3"/>
        <v>449</v>
      </c>
      <c r="E77" s="1">
        <f t="shared" si="4"/>
        <v>-189</v>
      </c>
      <c r="F77" s="4">
        <f t="shared" si="5"/>
        <v>2.453846153846154</v>
      </c>
    </row>
    <row r="78" spans="1:6" x14ac:dyDescent="0.25">
      <c r="A78" s="8" t="s">
        <v>125</v>
      </c>
      <c r="B78" s="1">
        <v>380</v>
      </c>
      <c r="C78" s="1">
        <v>276</v>
      </c>
      <c r="D78" s="1">
        <f t="shared" si="3"/>
        <v>656</v>
      </c>
      <c r="E78" s="1">
        <f t="shared" si="4"/>
        <v>-104</v>
      </c>
      <c r="F78" s="4">
        <f t="shared" si="5"/>
        <v>1.3768115942028984</v>
      </c>
    </row>
    <row r="79" spans="1:6" x14ac:dyDescent="0.25">
      <c r="A79" s="8" t="s">
        <v>126</v>
      </c>
      <c r="B79" s="1">
        <v>174</v>
      </c>
      <c r="C79" s="1">
        <v>86</v>
      </c>
      <c r="D79" s="1">
        <f t="shared" si="3"/>
        <v>260</v>
      </c>
      <c r="E79" s="1">
        <f t="shared" si="4"/>
        <v>-88</v>
      </c>
      <c r="F79" s="4">
        <f t="shared" si="5"/>
        <v>2.0232558139534884</v>
      </c>
    </row>
    <row r="80" spans="1:6" x14ac:dyDescent="0.25">
      <c r="A80" s="8" t="s">
        <v>127</v>
      </c>
      <c r="B80" s="1">
        <v>118</v>
      </c>
      <c r="C80" s="1">
        <v>65</v>
      </c>
      <c r="D80" s="1">
        <f t="shared" si="3"/>
        <v>183</v>
      </c>
      <c r="E80" s="1">
        <f t="shared" si="4"/>
        <v>-53</v>
      </c>
      <c r="F80" s="4">
        <f t="shared" si="5"/>
        <v>1.8153846153846154</v>
      </c>
    </row>
    <row r="81" spans="1:6" x14ac:dyDescent="0.25">
      <c r="A81" s="2" t="s">
        <v>12</v>
      </c>
      <c r="B81" s="3">
        <f>SUM(B4:B80)</f>
        <v>31335</v>
      </c>
      <c r="C81" s="3">
        <f>SUM(C4:C80)</f>
        <v>17822</v>
      </c>
      <c r="D81" s="3">
        <f t="shared" si="3"/>
        <v>49157</v>
      </c>
      <c r="E81" s="3">
        <f t="shared" si="4"/>
        <v>-13513</v>
      </c>
      <c r="F81" s="4">
        <f t="shared" si="5"/>
        <v>1.7582201773089441</v>
      </c>
    </row>
  </sheetData>
  <mergeCells count="1">
    <mergeCell ref="A1:F2"/>
  </mergeCells>
  <printOptions horizontalCentered="1"/>
  <pageMargins left="0.7" right="0.7" top="0.75" bottom="0.75" header="0.3" footer="0.3"/>
  <pageSetup orientation="portrait" r:id="rId1"/>
  <headerFooter>
    <oddFooter>&amp;C&amp;P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J19" sqref="J19"/>
    </sheetView>
  </sheetViews>
  <sheetFormatPr defaultRowHeight="15" x14ac:dyDescent="0.25"/>
  <cols>
    <col min="1" max="1" width="15.85546875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0" t="s">
        <v>132</v>
      </c>
      <c r="B1" s="10"/>
      <c r="C1" s="10"/>
      <c r="D1" s="10"/>
      <c r="E1" s="10"/>
      <c r="F1" s="10"/>
    </row>
    <row r="2" spans="1:6" x14ac:dyDescent="0.25">
      <c r="A2" s="11"/>
      <c r="B2" s="11"/>
      <c r="C2" s="11"/>
      <c r="D2" s="11"/>
      <c r="E2" s="11"/>
      <c r="F2" s="11"/>
    </row>
    <row r="3" spans="1:6" x14ac:dyDescent="0.25">
      <c r="A3" s="2" t="s">
        <v>29</v>
      </c>
      <c r="B3" s="5" t="s">
        <v>15</v>
      </c>
      <c r="C3" s="5" t="s">
        <v>16</v>
      </c>
      <c r="D3" s="5" t="s">
        <v>19</v>
      </c>
      <c r="E3" s="5" t="s">
        <v>13</v>
      </c>
      <c r="F3" s="5" t="s">
        <v>14</v>
      </c>
    </row>
    <row r="4" spans="1:6" x14ac:dyDescent="0.25">
      <c r="A4" s="2" t="s">
        <v>30</v>
      </c>
      <c r="B4" s="6">
        <v>62</v>
      </c>
      <c r="C4" s="6">
        <v>62</v>
      </c>
      <c r="D4" s="6">
        <f>SUM(B4:C4)</f>
        <v>124</v>
      </c>
      <c r="E4" s="6">
        <f>C4-B4</f>
        <v>0</v>
      </c>
      <c r="F4" s="7">
        <f>B4/C4</f>
        <v>1</v>
      </c>
    </row>
    <row r="5" spans="1:6" x14ac:dyDescent="0.25">
      <c r="A5" s="2" t="s">
        <v>31</v>
      </c>
      <c r="B5" s="6">
        <v>989</v>
      </c>
      <c r="C5" s="6">
        <v>986</v>
      </c>
      <c r="D5" s="6">
        <f t="shared" ref="D5:D10" si="0">SUM(B5:C5)</f>
        <v>1975</v>
      </c>
      <c r="E5" s="6">
        <f t="shared" ref="E5:E10" si="1">C5-B5</f>
        <v>-3</v>
      </c>
      <c r="F5" s="7">
        <f t="shared" ref="F5:F10" si="2">B5/C5</f>
        <v>1.0030425963488845</v>
      </c>
    </row>
    <row r="6" spans="1:6" x14ac:dyDescent="0.25">
      <c r="A6" s="2" t="s">
        <v>32</v>
      </c>
      <c r="B6" s="6">
        <v>15452</v>
      </c>
      <c r="C6" s="6">
        <v>7238</v>
      </c>
      <c r="D6" s="6">
        <f t="shared" si="0"/>
        <v>22690</v>
      </c>
      <c r="E6" s="6">
        <f t="shared" si="1"/>
        <v>-8214</v>
      </c>
      <c r="F6" s="7">
        <f t="shared" si="2"/>
        <v>2.1348438795247304</v>
      </c>
    </row>
    <row r="7" spans="1:6" x14ac:dyDescent="0.25">
      <c r="A7" s="2" t="s">
        <v>129</v>
      </c>
      <c r="B7" s="6">
        <v>10996</v>
      </c>
      <c r="C7" s="6">
        <v>6392</v>
      </c>
      <c r="D7" s="6">
        <v>22191</v>
      </c>
      <c r="E7" s="6">
        <v>-6183</v>
      </c>
      <c r="F7" s="7">
        <f t="shared" si="2"/>
        <v>1.7202753441802252</v>
      </c>
    </row>
    <row r="8" spans="1:6" x14ac:dyDescent="0.25">
      <c r="A8" s="2" t="s">
        <v>33</v>
      </c>
      <c r="B8" s="6">
        <v>291</v>
      </c>
      <c r="C8" s="6">
        <v>250</v>
      </c>
      <c r="D8" s="6">
        <f t="shared" si="0"/>
        <v>541</v>
      </c>
      <c r="E8" s="6">
        <f t="shared" si="1"/>
        <v>-41</v>
      </c>
      <c r="F8" s="7">
        <f t="shared" si="2"/>
        <v>1.1639999999999999</v>
      </c>
    </row>
    <row r="9" spans="1:6" x14ac:dyDescent="0.25">
      <c r="A9" s="2" t="s">
        <v>34</v>
      </c>
      <c r="B9" s="6">
        <v>3545</v>
      </c>
      <c r="C9" s="6">
        <v>2894</v>
      </c>
      <c r="D9" s="6">
        <f t="shared" si="0"/>
        <v>6439</v>
      </c>
      <c r="E9" s="6">
        <f t="shared" si="1"/>
        <v>-651</v>
      </c>
      <c r="F9" s="7">
        <f t="shared" si="2"/>
        <v>1.2249481686247408</v>
      </c>
    </row>
    <row r="10" spans="1:6" x14ac:dyDescent="0.25">
      <c r="A10" s="2" t="s">
        <v>12</v>
      </c>
      <c r="B10" s="5">
        <f>SUM(B4:B9)</f>
        <v>31335</v>
      </c>
      <c r="C10" s="5">
        <f>SUM(C4:C9)</f>
        <v>17822</v>
      </c>
      <c r="D10" s="5">
        <f t="shared" si="0"/>
        <v>49157</v>
      </c>
      <c r="E10" s="5">
        <f t="shared" si="1"/>
        <v>-13513</v>
      </c>
      <c r="F10" s="7">
        <f t="shared" si="2"/>
        <v>1.7582201773089441</v>
      </c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  <headerFooter>
    <oddFooter>&amp;C&amp;P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J19" sqref="J19"/>
    </sheetView>
  </sheetViews>
  <sheetFormatPr defaultRowHeight="15" x14ac:dyDescent="0.25"/>
  <cols>
    <col min="1" max="1" width="8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0" t="s">
        <v>132</v>
      </c>
      <c r="B1" s="10"/>
      <c r="C1" s="10"/>
      <c r="D1" s="10"/>
      <c r="E1" s="10"/>
      <c r="F1" s="10"/>
    </row>
    <row r="2" spans="1:6" x14ac:dyDescent="0.25">
      <c r="A2" s="11"/>
      <c r="B2" s="11"/>
      <c r="C2" s="11"/>
      <c r="D2" s="11"/>
      <c r="E2" s="11"/>
      <c r="F2" s="11"/>
    </row>
    <row r="3" spans="1:6" x14ac:dyDescent="0.25">
      <c r="A3" s="2" t="s">
        <v>35</v>
      </c>
      <c r="B3" s="5" t="s">
        <v>15</v>
      </c>
      <c r="C3" s="5" t="s">
        <v>16</v>
      </c>
      <c r="D3" s="5" t="s">
        <v>19</v>
      </c>
      <c r="E3" s="5" t="s">
        <v>13</v>
      </c>
      <c r="F3" s="5" t="s">
        <v>14</v>
      </c>
    </row>
    <row r="4" spans="1:6" x14ac:dyDescent="0.25">
      <c r="A4" s="2" t="s">
        <v>36</v>
      </c>
      <c r="B4" s="6">
        <v>4653</v>
      </c>
      <c r="C4" s="6">
        <v>4377</v>
      </c>
      <c r="D4" s="6">
        <f>SUM(B4:C4)</f>
        <v>9030</v>
      </c>
      <c r="E4" s="6">
        <f>C4-B4</f>
        <v>-276</v>
      </c>
      <c r="F4" s="7">
        <f>B4/C4</f>
        <v>1.0630568882796436</v>
      </c>
    </row>
    <row r="5" spans="1:6" x14ac:dyDescent="0.25">
      <c r="A5" s="2" t="s">
        <v>37</v>
      </c>
      <c r="B5" s="6">
        <v>26682</v>
      </c>
      <c r="C5" s="6">
        <v>13445</v>
      </c>
      <c r="D5" s="6">
        <f t="shared" ref="D5:D6" si="0">SUM(B5:C5)</f>
        <v>40127</v>
      </c>
      <c r="E5" s="6">
        <f t="shared" ref="E5:E6" si="1">C5-B5</f>
        <v>-13237</v>
      </c>
      <c r="F5" s="7">
        <f t="shared" ref="F5:F6" si="2">B5/C5</f>
        <v>1.9845295648940127</v>
      </c>
    </row>
    <row r="6" spans="1:6" x14ac:dyDescent="0.25">
      <c r="A6" s="2" t="s">
        <v>12</v>
      </c>
      <c r="B6" s="5">
        <f>SUM(B4:B5)</f>
        <v>31335</v>
      </c>
      <c r="C6" s="5">
        <f>SUM(C4:C5)</f>
        <v>17822</v>
      </c>
      <c r="D6" s="5">
        <f t="shared" si="0"/>
        <v>49157</v>
      </c>
      <c r="E6" s="5">
        <f t="shared" si="1"/>
        <v>-13513</v>
      </c>
      <c r="F6" s="7">
        <f t="shared" si="2"/>
        <v>1.7582201773089441</v>
      </c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  <headerFooter>
    <oddFooter>&amp;C&amp;P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O8" sqref="O8"/>
    </sheetView>
  </sheetViews>
  <sheetFormatPr defaultRowHeight="15" x14ac:dyDescent="0.25"/>
  <cols>
    <col min="1" max="1" width="6.5703125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0" t="s">
        <v>132</v>
      </c>
      <c r="B1" s="10"/>
      <c r="C1" s="10"/>
      <c r="D1" s="10"/>
      <c r="E1" s="10"/>
      <c r="F1" s="10"/>
    </row>
    <row r="2" spans="1:6" x14ac:dyDescent="0.25">
      <c r="A2" s="10"/>
      <c r="B2" s="10"/>
      <c r="C2" s="10"/>
      <c r="D2" s="10"/>
      <c r="E2" s="10"/>
      <c r="F2" s="10"/>
    </row>
    <row r="3" spans="1:6" x14ac:dyDescent="0.25">
      <c r="A3" s="2" t="s">
        <v>38</v>
      </c>
      <c r="B3" s="5" t="s">
        <v>15</v>
      </c>
      <c r="C3" s="5" t="s">
        <v>16</v>
      </c>
      <c r="D3" s="5" t="s">
        <v>19</v>
      </c>
      <c r="E3" s="5" t="s">
        <v>13</v>
      </c>
      <c r="F3" s="5" t="s">
        <v>14</v>
      </c>
    </row>
    <row r="4" spans="1:6" x14ac:dyDescent="0.25">
      <c r="A4" s="2" t="s">
        <v>39</v>
      </c>
      <c r="B4" s="6">
        <v>0</v>
      </c>
      <c r="C4" s="6">
        <v>0</v>
      </c>
      <c r="D4" s="6">
        <f>SUM(B4:C4)</f>
        <v>0</v>
      </c>
      <c r="E4" s="6">
        <f>C4-B4</f>
        <v>0</v>
      </c>
      <c r="F4" s="7" t="str">
        <f>IF(C4=0,"**.*",(B4/C4))</f>
        <v>**.*</v>
      </c>
    </row>
    <row r="5" spans="1:6" x14ac:dyDescent="0.25">
      <c r="A5" s="2" t="s">
        <v>40</v>
      </c>
      <c r="B5" s="6">
        <v>1757</v>
      </c>
      <c r="C5" s="6">
        <v>1283</v>
      </c>
      <c r="D5" s="6">
        <f t="shared" ref="D5:D10" si="0">SUM(B5:C5)</f>
        <v>3040</v>
      </c>
      <c r="E5" s="6">
        <f t="shared" ref="E5:E10" si="1">C5-B5</f>
        <v>-474</v>
      </c>
      <c r="F5" s="7">
        <f t="shared" ref="F5:F10" si="2">IF(C5=0,"**.*",(B5/C5))</f>
        <v>1.3694466095089635</v>
      </c>
    </row>
    <row r="6" spans="1:6" x14ac:dyDescent="0.25">
      <c r="A6" s="2" t="s">
        <v>41</v>
      </c>
      <c r="B6" s="6">
        <v>7620</v>
      </c>
      <c r="C6" s="6">
        <v>4728</v>
      </c>
      <c r="D6" s="6">
        <f t="shared" si="0"/>
        <v>12348</v>
      </c>
      <c r="E6" s="6">
        <f t="shared" si="1"/>
        <v>-2892</v>
      </c>
      <c r="F6" s="7">
        <f t="shared" si="2"/>
        <v>1.6116751269035532</v>
      </c>
    </row>
    <row r="7" spans="1:6" x14ac:dyDescent="0.25">
      <c r="A7" s="2" t="s">
        <v>42</v>
      </c>
      <c r="B7" s="6">
        <v>13272</v>
      </c>
      <c r="C7" s="6">
        <v>6677</v>
      </c>
      <c r="D7" s="6">
        <f t="shared" si="0"/>
        <v>19949</v>
      </c>
      <c r="E7" s="6">
        <f t="shared" si="1"/>
        <v>-6595</v>
      </c>
      <c r="F7" s="7">
        <f t="shared" si="2"/>
        <v>1.9877190354949827</v>
      </c>
    </row>
    <row r="8" spans="1:6" x14ac:dyDescent="0.25">
      <c r="A8" s="2" t="s">
        <v>43</v>
      </c>
      <c r="B8" s="6">
        <v>7998</v>
      </c>
      <c r="C8" s="6">
        <v>4431</v>
      </c>
      <c r="D8" s="6">
        <f t="shared" si="0"/>
        <v>12429</v>
      </c>
      <c r="E8" s="6">
        <f t="shared" si="1"/>
        <v>-3567</v>
      </c>
      <c r="F8" s="7">
        <f t="shared" si="2"/>
        <v>1.8050101557210563</v>
      </c>
    </row>
    <row r="9" spans="1:6" x14ac:dyDescent="0.25">
      <c r="A9" s="2" t="s">
        <v>44</v>
      </c>
      <c r="B9" s="6">
        <v>688</v>
      </c>
      <c r="C9" s="6">
        <v>703</v>
      </c>
      <c r="D9" s="6">
        <f t="shared" si="0"/>
        <v>1391</v>
      </c>
      <c r="E9" s="6">
        <f t="shared" si="1"/>
        <v>15</v>
      </c>
      <c r="F9" s="7">
        <f t="shared" si="2"/>
        <v>0.97866287339971547</v>
      </c>
    </row>
    <row r="10" spans="1:6" x14ac:dyDescent="0.25">
      <c r="A10" s="2" t="s">
        <v>12</v>
      </c>
      <c r="B10" s="5">
        <f>SUM(B4:B9)</f>
        <v>31335</v>
      </c>
      <c r="C10" s="5">
        <f>SUM(C4:C9)</f>
        <v>17822</v>
      </c>
      <c r="D10" s="5">
        <f t="shared" si="0"/>
        <v>49157</v>
      </c>
      <c r="E10" s="5">
        <f t="shared" si="1"/>
        <v>-13513</v>
      </c>
      <c r="F10" s="7">
        <f t="shared" si="2"/>
        <v>1.7582201773089441</v>
      </c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  <headerFooter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Total</vt:lpstr>
      <vt:lpstr>Boro</vt:lpstr>
      <vt:lpstr>PCT</vt:lpstr>
      <vt:lpstr>Race</vt:lpstr>
      <vt:lpstr>Sex</vt:lpstr>
      <vt:lpstr>Age</vt:lpstr>
      <vt:lpstr>crime</vt:lpstr>
      <vt:lpstr>PCT!Print_Titles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CAPPS-02</dc:creator>
  <cp:lastModifiedBy>scarazzini895973</cp:lastModifiedBy>
  <cp:lastPrinted>2016-11-04T14:42:01Z</cp:lastPrinted>
  <dcterms:created xsi:type="dcterms:W3CDTF">2016-07-26T12:51:36Z</dcterms:created>
  <dcterms:modified xsi:type="dcterms:W3CDTF">2017-03-30T21:01:21Z</dcterms:modified>
</cp:coreProperties>
</file>