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60" windowWidth="25440" windowHeight="12060" activeTab="5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Total!$K$4:$L$19</definedName>
  </definedNames>
  <calcPr calcId="145621"/>
</workbook>
</file>

<file path=xl/calcChain.xml><?xml version="1.0" encoding="utf-8"?>
<calcChain xmlns="http://schemas.openxmlformats.org/spreadsheetml/2006/main">
  <c r="C24" i="1"/>
  <c r="B24"/>
  <c r="F22"/>
  <c r="F23"/>
  <c r="E22"/>
  <c r="E23"/>
  <c r="D22"/>
  <c r="D23"/>
  <c r="F24" l="1"/>
  <c r="D24"/>
  <c r="E24"/>
  <c r="C9" i="2"/>
  <c r="B9"/>
  <c r="C10" i="6" l="1"/>
  <c r="B10"/>
  <c r="F9"/>
  <c r="E9"/>
  <c r="D9"/>
  <c r="F8"/>
  <c r="E8"/>
  <c r="D8"/>
  <c r="F7"/>
  <c r="E7"/>
  <c r="D7"/>
  <c r="F6"/>
  <c r="E6"/>
  <c r="D6"/>
  <c r="F5"/>
  <c r="E5"/>
  <c r="D5"/>
  <c r="F4"/>
  <c r="E4"/>
  <c r="D4"/>
  <c r="C6" i="4"/>
  <c r="B6"/>
  <c r="F5"/>
  <c r="E5"/>
  <c r="D5"/>
  <c r="F4"/>
  <c r="E4"/>
  <c r="D4"/>
  <c r="C10" i="5"/>
  <c r="B10"/>
  <c r="E6" i="4" l="1"/>
  <c r="F6"/>
  <c r="D10" i="6"/>
  <c r="F10"/>
  <c r="E10"/>
  <c r="D6" i="4"/>
  <c r="F10" i="5"/>
  <c r="E10"/>
  <c r="D10"/>
  <c r="F9"/>
  <c r="E9"/>
  <c r="D9"/>
  <c r="F8"/>
  <c r="E8"/>
  <c r="D8"/>
  <c r="F7"/>
  <c r="F6"/>
  <c r="E6"/>
  <c r="D6"/>
  <c r="F5"/>
  <c r="E5"/>
  <c r="D5"/>
  <c r="F4"/>
  <c r="E4"/>
  <c r="D4"/>
  <c r="C81" i="3"/>
  <c r="B81"/>
  <c r="F80"/>
  <c r="E80"/>
  <c r="D80"/>
  <c r="F79"/>
  <c r="E79"/>
  <c r="D79"/>
  <c r="F78"/>
  <c r="E78"/>
  <c r="D78"/>
  <c r="F77"/>
  <c r="E77"/>
  <c r="D77"/>
  <c r="F76"/>
  <c r="E76"/>
  <c r="D76"/>
  <c r="F75"/>
  <c r="E75"/>
  <c r="D75"/>
  <c r="F74"/>
  <c r="E74"/>
  <c r="D74"/>
  <c r="F73"/>
  <c r="E73"/>
  <c r="D73"/>
  <c r="F72"/>
  <c r="E72"/>
  <c r="D72"/>
  <c r="F71"/>
  <c r="E71"/>
  <c r="D71"/>
  <c r="F70"/>
  <c r="E70"/>
  <c r="D70"/>
  <c r="F69"/>
  <c r="E69"/>
  <c r="D69"/>
  <c r="F68"/>
  <c r="E68"/>
  <c r="D68"/>
  <c r="F67"/>
  <c r="E67"/>
  <c r="D67"/>
  <c r="F66"/>
  <c r="E66"/>
  <c r="D66"/>
  <c r="F65"/>
  <c r="E65"/>
  <c r="D65"/>
  <c r="F64"/>
  <c r="E64"/>
  <c r="D64"/>
  <c r="F63"/>
  <c r="E63"/>
  <c r="D63"/>
  <c r="F62"/>
  <c r="E62"/>
  <c r="D62"/>
  <c r="F61"/>
  <c r="E61"/>
  <c r="D61"/>
  <c r="F60"/>
  <c r="E60"/>
  <c r="D60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E7"/>
  <c r="D7"/>
  <c r="F6"/>
  <c r="E6"/>
  <c r="D6"/>
  <c r="F5"/>
  <c r="E5"/>
  <c r="D5"/>
  <c r="F4"/>
  <c r="E4"/>
  <c r="D4"/>
  <c r="F9" i="2"/>
  <c r="E9"/>
  <c r="F8"/>
  <c r="E8"/>
  <c r="D8"/>
  <c r="F7"/>
  <c r="E7"/>
  <c r="D7"/>
  <c r="F6"/>
  <c r="E6"/>
  <c r="D6"/>
  <c r="F5"/>
  <c r="E5"/>
  <c r="D5"/>
  <c r="F4"/>
  <c r="E4"/>
  <c r="D4"/>
  <c r="F5" i="1"/>
  <c r="F6"/>
  <c r="F7"/>
  <c r="F8"/>
  <c r="F9"/>
  <c r="F10"/>
  <c r="F11"/>
  <c r="F12"/>
  <c r="F13"/>
  <c r="F14"/>
  <c r="F15"/>
  <c r="F16"/>
  <c r="F17"/>
  <c r="F18"/>
  <c r="F19"/>
  <c r="F20"/>
  <c r="F21"/>
  <c r="E5"/>
  <c r="E6"/>
  <c r="E7"/>
  <c r="E8"/>
  <c r="E9"/>
  <c r="E10"/>
  <c r="E11"/>
  <c r="E12"/>
  <c r="E13"/>
  <c r="E14"/>
  <c r="E15"/>
  <c r="E16"/>
  <c r="E17"/>
  <c r="E18"/>
  <c r="E19"/>
  <c r="E20"/>
  <c r="E21"/>
  <c r="F4"/>
  <c r="E4"/>
  <c r="D5"/>
  <c r="D6"/>
  <c r="D7"/>
  <c r="D8"/>
  <c r="D9"/>
  <c r="D10"/>
  <c r="D11"/>
  <c r="D12"/>
  <c r="D13"/>
  <c r="D14"/>
  <c r="D15"/>
  <c r="D16"/>
  <c r="D17"/>
  <c r="D18"/>
  <c r="D19"/>
  <c r="D20"/>
  <c r="D21"/>
  <c r="D4"/>
  <c r="D9" i="2" l="1"/>
  <c r="F81" i="3"/>
  <c r="D81"/>
  <c r="E81"/>
</calcChain>
</file>

<file path=xl/sharedStrings.xml><?xml version="1.0" encoding="utf-8"?>
<sst xmlns="http://schemas.openxmlformats.org/spreadsheetml/2006/main" count="164" uniqueCount="133">
  <si>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</si>
  <si>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</si>
  <si>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</si>
  <si>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</si>
  <si>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</si>
  <si>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</si>
  <si>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2053000-RESISTING ARREST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</si>
  <si>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</si>
  <si>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</si>
  <si>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</si>
  <si>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</si>
  <si>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</si>
  <si>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PL 2403002-AGG HAR-2ND:TELEPHONE</t>
  </si>
  <si>
    <t>PL 2155003-CRIM CONTEMPT-2ND:DISOBEY CRT</t>
  </si>
  <si>
    <t xml:space="preserve">PL 1211100-CRIM OBSTRUCTION BREATHING    </t>
  </si>
  <si>
    <t>PL 2650101-CRIM POSS WEAP-4TH:FIREARM/WEP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</si>
  <si>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</si>
  <si>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</si>
  <si>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</si>
  <si>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</si>
  <si>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</si>
  <si>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</si>
  <si>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</si>
  <si>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</si>
  <si>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</si>
  <si>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</si>
  <si>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</si>
  <si>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</si>
  <si>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</si>
  <si>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</si>
  <si>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</si>
  <si>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</si>
  <si>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</si>
  <si>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Race</t>
  </si>
  <si>
    <t>AMER IND</t>
  </si>
  <si>
    <t>ASIAN/PAC.ISL</t>
  </si>
  <si>
    <t>BLACK</t>
  </si>
  <si>
    <t>UNKNOWN</t>
  </si>
  <si>
    <t>WHITE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</si>
  <si>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</si>
  <si>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</si>
  <si>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</si>
  <si>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</si>
  <si>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</si>
  <si>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</si>
  <si>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</si>
  <si>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</si>
  <si>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</si>
  <si>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</si>
  <si>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</si>
  <si>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</si>
  <si>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</si>
  <si>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</si>
  <si>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</si>
  <si>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</si>
  <si>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</si>
  <si>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</si>
  <si>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</si>
  <si>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</si>
  <si>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</si>
  <si>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</si>
  <si>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</si>
  <si>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</si>
  <si>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</si>
  <si>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</si>
  <si>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</si>
  <si>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</si>
  <si>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</si>
  <si>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</si>
  <si>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</si>
  <si>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</si>
  <si>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</si>
  <si>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</si>
  <si>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</si>
  <si>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</si>
  <si>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</si>
  <si>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</si>
  <si>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</si>
  <si>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</si>
  <si>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</si>
  <si>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</si>
  <si>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</si>
  <si>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</si>
  <si>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</si>
  <si>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</si>
  <si>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</si>
  <si>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</si>
  <si>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</si>
  <si>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</si>
  <si>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</si>
  <si>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</si>
  <si>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</si>
  <si>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</si>
  <si>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</si>
  <si>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</si>
  <si>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</si>
  <si>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</si>
  <si>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</si>
  <si>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</si>
  <si>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</si>
  <si>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</si>
  <si>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</si>
  <si>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</si>
  <si>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</si>
  <si>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</si>
  <si>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</si>
  <si>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</si>
  <si>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</si>
  <si>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</si>
  <si>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</si>
  <si>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</si>
  <si>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</si>
  <si>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</si>
  <si>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</si>
  <si>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</si>
  <si>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</si>
  <si>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</si>
  <si>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</si>
  <si>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</si>
  <si>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</si>
  <si>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</si>
  <si>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</si>
  <si>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</si>
  <si>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</si>
  <si>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</si>
  <si>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</si>
  <si>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</si>
  <si>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AC 010125B-ADMINISTRATION CODE VIOL</t>
  </si>
  <si>
    <t>HISPANIC</t>
  </si>
  <si>
    <t>VTL051101A-AGGRAVATED UNLIC OPER VEH-3RD</t>
  </si>
  <si>
    <t>LOC00000UM-VIOL OF LOCAL LAW MISD</t>
  </si>
  <si>
    <t>Non DAT Arrests 3Q 2015</t>
  </si>
  <si>
    <t>Non DAT and DAT Arrest Analysis 3Q 2015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</si>
</sst>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K12" sqref="K12"/>
    </sheetView>
  </sheetViews>
  <sheetFormatPr defaultRowHeight="15"/>
  <cols>
    <col min="1" max="1" width="44.855468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11" max="11" width="11.7109375" bestFit="1" customWidth="1"/>
  </cols>
  <sheetData>
    <row r="1" spans="1:6">
      <c r="A1" s="10" t="s">
        <v>132</v>
      </c>
      <c r="B1" s="10"/>
      <c r="C1" s="10"/>
      <c r="D1" s="10"/>
      <c r="E1" s="10"/>
      <c r="F1" s="10"/>
    </row>
    <row r="2" spans="1:6">
      <c r="A2" s="10"/>
      <c r="B2" s="10"/>
      <c r="C2" s="10"/>
      <c r="D2" s="10"/>
      <c r="E2" s="10"/>
      <c r="F2" s="10"/>
    </row>
    <row r="3" spans="1:6">
      <c r="A3" s="2" t="s">
        <v>131</v>
      </c>
      <c r="B3" s="3" t="s">
        <v>21</v>
      </c>
      <c r="C3" s="3" t="s">
        <v>22</v>
      </c>
      <c r="D3" s="3" t="s">
        <v>23</v>
      </c>
      <c r="E3" s="3" t="s">
        <v>17</v>
      </c>
      <c r="F3" s="3" t="s">
        <v>18</v>
      </c>
    </row>
    <row r="4" spans="1:6">
      <c r="A4" s="2" t="s">
        <v>1</v>
      </c>
      <c r="B4" s="1">
        <v>5866</v>
      </c>
      <c r="C4" s="1">
        <v>1968</v>
      </c>
      <c r="D4" s="1">
        <f>SUM(B4:C4)</f>
        <v>7834</v>
      </c>
      <c r="E4" s="1">
        <f>C4-B4</f>
        <v>-3898</v>
      </c>
      <c r="F4" s="4">
        <f>IF(C4=0,"**.*",(B4/C4))</f>
        <v>2.9806910569105689</v>
      </c>
    </row>
    <row r="5" spans="1:6">
      <c r="A5" s="2" t="s">
        <v>0</v>
      </c>
      <c r="B5" s="1">
        <v>5686</v>
      </c>
      <c r="C5" s="1">
        <v>1515</v>
      </c>
      <c r="D5" s="1">
        <f t="shared" ref="D5:D24" si="0">SUM(B5:C5)</f>
        <v>7201</v>
      </c>
      <c r="E5" s="1">
        <f t="shared" ref="E5:E24" si="1">C5-B5</f>
        <v>-4171</v>
      </c>
      <c r="F5" s="4">
        <f t="shared" ref="F5:F24" si="2">IF(C5=0,"**.*",(B5/C5))</f>
        <v>3.7531353135313532</v>
      </c>
    </row>
    <row r="6" spans="1:6">
      <c r="A6" s="2" t="s">
        <v>3</v>
      </c>
      <c r="B6" s="1">
        <v>3569</v>
      </c>
      <c r="C6" s="1">
        <v>2921</v>
      </c>
      <c r="D6" s="1">
        <f t="shared" si="0"/>
        <v>6490</v>
      </c>
      <c r="E6" s="1">
        <f t="shared" si="1"/>
        <v>-648</v>
      </c>
      <c r="F6" s="4">
        <f t="shared" si="2"/>
        <v>1.2218418349880178</v>
      </c>
    </row>
    <row r="7" spans="1:6">
      <c r="A7" s="2" t="s">
        <v>49</v>
      </c>
      <c r="B7" s="1">
        <v>1023</v>
      </c>
      <c r="C7" s="1">
        <v>3981</v>
      </c>
      <c r="D7" s="1">
        <f t="shared" si="0"/>
        <v>5004</v>
      </c>
      <c r="E7" s="1">
        <f t="shared" si="1"/>
        <v>2958</v>
      </c>
      <c r="F7" s="4">
        <f t="shared" si="2"/>
        <v>0.25697061039939711</v>
      </c>
    </row>
    <row r="8" spans="1:6">
      <c r="A8" s="2" t="s">
        <v>4</v>
      </c>
      <c r="B8" s="1">
        <v>2241</v>
      </c>
      <c r="C8" s="1">
        <v>2239</v>
      </c>
      <c r="D8" s="1">
        <f t="shared" si="0"/>
        <v>4480</v>
      </c>
      <c r="E8" s="1">
        <f t="shared" si="1"/>
        <v>-2</v>
      </c>
      <c r="F8" s="4">
        <f t="shared" si="2"/>
        <v>1.0008932559178205</v>
      </c>
    </row>
    <row r="9" spans="1:6">
      <c r="A9" s="2" t="s">
        <v>2</v>
      </c>
      <c r="B9" s="1">
        <v>3854</v>
      </c>
      <c r="C9" s="1">
        <v>466</v>
      </c>
      <c r="D9" s="1">
        <f t="shared" si="0"/>
        <v>4320</v>
      </c>
      <c r="E9" s="1">
        <f t="shared" si="1"/>
        <v>-3388</v>
      </c>
      <c r="F9" s="4">
        <f t="shared" si="2"/>
        <v>8.2703862660944214</v>
      </c>
    </row>
    <row r="10" spans="1:6">
      <c r="A10" s="2" t="s">
        <v>5</v>
      </c>
      <c r="B10" s="1">
        <v>1029</v>
      </c>
      <c r="C10" s="1">
        <v>1985</v>
      </c>
      <c r="D10" s="1">
        <f t="shared" si="0"/>
        <v>3014</v>
      </c>
      <c r="E10" s="1">
        <f t="shared" si="1"/>
        <v>956</v>
      </c>
      <c r="F10" s="4">
        <f t="shared" si="2"/>
        <v>0.5183879093198992</v>
      </c>
    </row>
    <row r="11" spans="1:6">
      <c r="A11" s="2" t="s">
        <v>127</v>
      </c>
      <c r="B11" s="1">
        <v>1438</v>
      </c>
      <c r="C11" s="1">
        <v>16</v>
      </c>
      <c r="D11" s="1">
        <f t="shared" si="0"/>
        <v>1454</v>
      </c>
      <c r="E11" s="1">
        <f t="shared" si="1"/>
        <v>-1422</v>
      </c>
      <c r="F11" s="4">
        <f t="shared" si="2"/>
        <v>89.875</v>
      </c>
    </row>
    <row r="12" spans="1:6">
      <c r="A12" s="2" t="s">
        <v>15</v>
      </c>
      <c r="B12" s="1">
        <v>598</v>
      </c>
      <c r="C12" s="1">
        <v>851</v>
      </c>
      <c r="D12" s="1">
        <f t="shared" si="0"/>
        <v>1449</v>
      </c>
      <c r="E12" s="1">
        <f t="shared" si="1"/>
        <v>253</v>
      </c>
      <c r="F12" s="4">
        <f t="shared" si="2"/>
        <v>0.70270270270270274</v>
      </c>
    </row>
    <row r="13" spans="1:6">
      <c r="A13" s="2" t="s">
        <v>7</v>
      </c>
      <c r="B13" s="1">
        <v>1389</v>
      </c>
      <c r="C13" s="1">
        <v>8</v>
      </c>
      <c r="D13" s="1">
        <f t="shared" si="0"/>
        <v>1397</v>
      </c>
      <c r="E13" s="1">
        <f t="shared" si="1"/>
        <v>-1381</v>
      </c>
      <c r="F13" s="4">
        <f t="shared" si="2"/>
        <v>173.625</v>
      </c>
    </row>
    <row r="14" spans="1:6">
      <c r="A14" s="2" t="s">
        <v>9</v>
      </c>
      <c r="B14" s="1">
        <v>950</v>
      </c>
      <c r="C14" s="1">
        <v>272</v>
      </c>
      <c r="D14" s="1">
        <f t="shared" si="0"/>
        <v>1222</v>
      </c>
      <c r="E14" s="1">
        <f t="shared" si="1"/>
        <v>-678</v>
      </c>
      <c r="F14" s="4">
        <f t="shared" si="2"/>
        <v>3.4926470588235294</v>
      </c>
    </row>
    <row r="15" spans="1:6">
      <c r="A15" s="2" t="s">
        <v>6</v>
      </c>
      <c r="B15" s="1">
        <v>1213</v>
      </c>
      <c r="C15" s="1">
        <v>3</v>
      </c>
      <c r="D15" s="1">
        <f t="shared" si="0"/>
        <v>1216</v>
      </c>
      <c r="E15" s="1">
        <f t="shared" si="1"/>
        <v>-1210</v>
      </c>
      <c r="F15" s="4">
        <f t="shared" si="2"/>
        <v>404.33333333333331</v>
      </c>
    </row>
    <row r="16" spans="1:6">
      <c r="A16" s="2" t="s">
        <v>129</v>
      </c>
      <c r="B16" s="1">
        <v>442</v>
      </c>
      <c r="C16" s="1">
        <v>736</v>
      </c>
      <c r="D16" s="1">
        <f t="shared" si="0"/>
        <v>1178</v>
      </c>
      <c r="E16" s="1">
        <f t="shared" si="1"/>
        <v>294</v>
      </c>
      <c r="F16" s="4">
        <f t="shared" si="2"/>
        <v>0.60054347826086951</v>
      </c>
    </row>
    <row r="17" spans="1:6">
      <c r="A17" s="2" t="s">
        <v>10</v>
      </c>
      <c r="B17" s="1">
        <v>924</v>
      </c>
      <c r="C17" s="1">
        <v>93</v>
      </c>
      <c r="D17" s="1">
        <f t="shared" si="0"/>
        <v>1017</v>
      </c>
      <c r="E17" s="1">
        <f t="shared" si="1"/>
        <v>-831</v>
      </c>
      <c r="F17" s="4">
        <f t="shared" si="2"/>
        <v>9.935483870967742</v>
      </c>
    </row>
    <row r="18" spans="1:6">
      <c r="A18" s="2" t="s">
        <v>8</v>
      </c>
      <c r="B18" s="1">
        <v>976</v>
      </c>
      <c r="C18" s="1">
        <v>3</v>
      </c>
      <c r="D18" s="1">
        <f t="shared" si="0"/>
        <v>979</v>
      </c>
      <c r="E18" s="1">
        <f t="shared" si="1"/>
        <v>-973</v>
      </c>
      <c r="F18" s="4">
        <f t="shared" si="2"/>
        <v>325.33333333333331</v>
      </c>
    </row>
    <row r="19" spans="1:6">
      <c r="A19" s="2" t="s">
        <v>130</v>
      </c>
      <c r="B19" s="1">
        <v>650</v>
      </c>
      <c r="C19" s="1">
        <v>324</v>
      </c>
      <c r="D19" s="1">
        <f t="shared" si="0"/>
        <v>974</v>
      </c>
      <c r="E19" s="1">
        <f t="shared" si="1"/>
        <v>-326</v>
      </c>
      <c r="F19" s="4">
        <f t="shared" si="2"/>
        <v>2.0061728395061729</v>
      </c>
    </row>
    <row r="20" spans="1:6">
      <c r="A20" s="2" t="s">
        <v>11</v>
      </c>
      <c r="B20" s="1">
        <v>576</v>
      </c>
      <c r="C20" s="1">
        <v>357</v>
      </c>
      <c r="D20" s="1">
        <f t="shared" si="0"/>
        <v>933</v>
      </c>
      <c r="E20" s="1">
        <f t="shared" si="1"/>
        <v>-219</v>
      </c>
      <c r="F20" s="4">
        <f t="shared" si="2"/>
        <v>1.6134453781512605</v>
      </c>
    </row>
    <row r="21" spans="1:6">
      <c r="A21" s="2" t="s">
        <v>14</v>
      </c>
      <c r="B21" s="1">
        <v>667</v>
      </c>
      <c r="C21" s="1">
        <v>17</v>
      </c>
      <c r="D21" s="1">
        <f t="shared" si="0"/>
        <v>684</v>
      </c>
      <c r="E21" s="1">
        <f t="shared" si="1"/>
        <v>-650</v>
      </c>
      <c r="F21" s="4">
        <f t="shared" si="2"/>
        <v>39.235294117647058</v>
      </c>
    </row>
    <row r="22" spans="1:6">
      <c r="A22" s="2" t="s">
        <v>13</v>
      </c>
      <c r="B22" s="1">
        <v>586</v>
      </c>
      <c r="C22" s="1">
        <v>6</v>
      </c>
      <c r="D22" s="1">
        <f t="shared" si="0"/>
        <v>592</v>
      </c>
      <c r="E22" s="1">
        <f t="shared" si="1"/>
        <v>-580</v>
      </c>
      <c r="F22" s="4">
        <f t="shared" si="2"/>
        <v>97.666666666666671</v>
      </c>
    </row>
    <row r="23" spans="1:6">
      <c r="A23" s="2" t="s">
        <v>12</v>
      </c>
      <c r="B23" s="1">
        <v>471</v>
      </c>
      <c r="C23" s="1">
        <v>100</v>
      </c>
      <c r="D23" s="1">
        <f t="shared" si="0"/>
        <v>571</v>
      </c>
      <c r="E23" s="1">
        <f t="shared" si="1"/>
        <v>-371</v>
      </c>
      <c r="F23" s="4">
        <f t="shared" si="2"/>
        <v>4.71</v>
      </c>
    </row>
    <row r="24" spans="1:6">
      <c r="A24" s="8" t="s">
        <v>16</v>
      </c>
      <c r="B24" s="3">
        <f>SUM(B4:B23)</f>
        <v>34148</v>
      </c>
      <c r="C24" s="3">
        <f>SUM(C4:C23)</f>
        <v>17861</v>
      </c>
      <c r="D24" s="3">
        <f t="shared" si="0"/>
        <v>52009</v>
      </c>
      <c r="E24" s="3">
        <f t="shared" si="1"/>
        <v>-16287</v>
      </c>
      <c r="F24" s="4">
        <f t="shared" si="2"/>
        <v>1.9118750349924416</v>
      </c>
    </row>
  </sheetData>
  <mergeCells count="1">
    <mergeCell ref="A1:F2"/>
  </mergeCells>
  <pageMargins left="0.7" right="0.7" top="0.75" bottom="0.75" header="0.3" footer="0.3"/>
  <pageSetup orientation="landscape" r:id="rId1"/>
  <headerFooter>
    <oddFooter>&amp;LOMAP/ORS&amp;C&amp;P of &amp;N&amp;R10/28/2016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I9" sqref="I9"/>
    </sheetView>
  </sheetViews>
  <sheetFormatPr defaultRowHeight="1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0" t="s">
        <v>132</v>
      </c>
      <c r="B1" s="10"/>
      <c r="C1" s="10"/>
      <c r="D1" s="10"/>
      <c r="E1" s="10"/>
      <c r="F1" s="10"/>
    </row>
    <row r="2" spans="1:6">
      <c r="A2" s="10"/>
      <c r="B2" s="10"/>
      <c r="C2" s="10"/>
      <c r="D2" s="10"/>
      <c r="E2" s="10"/>
      <c r="F2" s="10"/>
    </row>
    <row r="3" spans="1:6">
      <c r="A3" s="2" t="s">
        <v>24</v>
      </c>
      <c r="B3" s="5" t="s">
        <v>25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>
      <c r="A4" s="2" t="s">
        <v>26</v>
      </c>
      <c r="B4" s="6">
        <v>8223</v>
      </c>
      <c r="C4" s="6">
        <v>4176</v>
      </c>
      <c r="D4" s="6">
        <f>SUM(B4:C4)</f>
        <v>12399</v>
      </c>
      <c r="E4" s="6">
        <f>C4-B4</f>
        <v>-4047</v>
      </c>
      <c r="F4" s="7">
        <f>B4/C4</f>
        <v>1.9691091954022988</v>
      </c>
    </row>
    <row r="5" spans="1:6">
      <c r="A5" s="2" t="s">
        <v>27</v>
      </c>
      <c r="B5" s="6">
        <v>9613</v>
      </c>
      <c r="C5" s="6">
        <v>4363</v>
      </c>
      <c r="D5" s="6">
        <f t="shared" ref="D5:D8" si="0">SUM(B5:C5)</f>
        <v>13976</v>
      </c>
      <c r="E5" s="6">
        <f t="shared" ref="E5:E9" si="1">C5-B5</f>
        <v>-5250</v>
      </c>
      <c r="F5" s="7">
        <f t="shared" ref="F5:F9" si="2">B5/C5</f>
        <v>2.2033004813201926</v>
      </c>
    </row>
    <row r="6" spans="1:6">
      <c r="A6" s="2" t="s">
        <v>28</v>
      </c>
      <c r="B6" s="6">
        <v>9932</v>
      </c>
      <c r="C6" s="6">
        <v>5483</v>
      </c>
      <c r="D6" s="6">
        <f t="shared" si="0"/>
        <v>15415</v>
      </c>
      <c r="E6" s="6">
        <f t="shared" si="1"/>
        <v>-4449</v>
      </c>
      <c r="F6" s="7">
        <f t="shared" si="2"/>
        <v>1.8114171074229437</v>
      </c>
    </row>
    <row r="7" spans="1:6">
      <c r="A7" s="2" t="s">
        <v>29</v>
      </c>
      <c r="B7" s="6">
        <v>5437</v>
      </c>
      <c r="C7" s="6">
        <v>3270</v>
      </c>
      <c r="D7" s="6">
        <f t="shared" si="0"/>
        <v>8707</v>
      </c>
      <c r="E7" s="6">
        <f t="shared" si="1"/>
        <v>-2167</v>
      </c>
      <c r="F7" s="7">
        <f t="shared" si="2"/>
        <v>1.6626911314984709</v>
      </c>
    </row>
    <row r="8" spans="1:6">
      <c r="A8" s="2" t="s">
        <v>30</v>
      </c>
      <c r="B8" s="6">
        <v>943</v>
      </c>
      <c r="C8" s="6">
        <v>569</v>
      </c>
      <c r="D8" s="6">
        <f t="shared" si="0"/>
        <v>1512</v>
      </c>
      <c r="E8" s="6">
        <f t="shared" si="1"/>
        <v>-374</v>
      </c>
      <c r="F8" s="7">
        <f t="shared" si="2"/>
        <v>1.6572934973637961</v>
      </c>
    </row>
    <row r="9" spans="1:6">
      <c r="A9" s="2" t="s">
        <v>31</v>
      </c>
      <c r="B9" s="5">
        <f>SUM(B4:B8)</f>
        <v>34148</v>
      </c>
      <c r="C9" s="5">
        <f t="shared" ref="C9:D9" si="3">SUM(C4:C8)</f>
        <v>17861</v>
      </c>
      <c r="D9" s="5">
        <f t="shared" si="3"/>
        <v>52009</v>
      </c>
      <c r="E9" s="5">
        <f t="shared" si="1"/>
        <v>-16287</v>
      </c>
      <c r="F9" s="7">
        <f t="shared" si="2"/>
        <v>1.9118750349924416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81"/>
  <sheetViews>
    <sheetView topLeftCell="A58" workbookViewId="0">
      <selection activeCell="J8" sqref="J8"/>
    </sheetView>
  </sheetViews>
  <sheetFormatPr defaultRowHeight="1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0" t="s">
        <v>132</v>
      </c>
      <c r="B1" s="10"/>
      <c r="C1" s="10"/>
      <c r="D1" s="10"/>
      <c r="E1" s="10"/>
      <c r="F1" s="10"/>
    </row>
    <row r="2" spans="1:6">
      <c r="A2" s="10"/>
      <c r="B2" s="10"/>
      <c r="C2" s="10"/>
      <c r="D2" s="10"/>
      <c r="E2" s="10"/>
      <c r="F2" s="10"/>
    </row>
    <row r="3" spans="1:6">
      <c r="A3" s="2" t="s">
        <v>32</v>
      </c>
      <c r="B3" s="3" t="s">
        <v>19</v>
      </c>
      <c r="C3" s="3" t="s">
        <v>20</v>
      </c>
      <c r="D3" s="3" t="s">
        <v>23</v>
      </c>
      <c r="E3" s="3" t="s">
        <v>17</v>
      </c>
      <c r="F3" s="3" t="s">
        <v>18</v>
      </c>
    </row>
    <row r="4" spans="1:6">
      <c r="A4" s="9" t="s">
        <v>50</v>
      </c>
      <c r="B4" s="1">
        <v>385</v>
      </c>
      <c r="C4" s="1">
        <v>302</v>
      </c>
      <c r="D4" s="1">
        <f>SUM(B4:C4)</f>
        <v>687</v>
      </c>
      <c r="E4" s="1">
        <f>C4-B4</f>
        <v>-83</v>
      </c>
      <c r="F4" s="4">
        <f>B4/C4</f>
        <v>1.2748344370860927</v>
      </c>
    </row>
    <row r="5" spans="1:6">
      <c r="A5" s="9" t="s">
        <v>51</v>
      </c>
      <c r="B5" s="1">
        <v>468</v>
      </c>
      <c r="C5" s="1">
        <v>302</v>
      </c>
      <c r="D5" s="1">
        <f t="shared" ref="D5:D68" si="0">SUM(B5:C5)</f>
        <v>770</v>
      </c>
      <c r="E5" s="1">
        <f t="shared" ref="E5:E68" si="1">C5-B5</f>
        <v>-166</v>
      </c>
      <c r="F5" s="4">
        <f t="shared" ref="F5:F68" si="2">B5/C5</f>
        <v>1.5496688741721854</v>
      </c>
    </row>
    <row r="6" spans="1:6">
      <c r="A6" s="9" t="s">
        <v>52</v>
      </c>
      <c r="B6" s="1">
        <v>464</v>
      </c>
      <c r="C6" s="1">
        <v>198</v>
      </c>
      <c r="D6" s="1">
        <f t="shared" si="0"/>
        <v>662</v>
      </c>
      <c r="E6" s="1">
        <f t="shared" si="1"/>
        <v>-266</v>
      </c>
      <c r="F6" s="4">
        <f t="shared" si="2"/>
        <v>2.3434343434343434</v>
      </c>
    </row>
    <row r="7" spans="1:6">
      <c r="A7" s="9" t="s">
        <v>53</v>
      </c>
      <c r="B7" s="1">
        <v>256</v>
      </c>
      <c r="C7" s="1">
        <v>246</v>
      </c>
      <c r="D7" s="1">
        <f t="shared" si="0"/>
        <v>502</v>
      </c>
      <c r="E7" s="1">
        <f t="shared" si="1"/>
        <v>-10</v>
      </c>
      <c r="F7" s="4">
        <f t="shared" si="2"/>
        <v>1.0406504065040652</v>
      </c>
    </row>
    <row r="8" spans="1:6">
      <c r="A8" s="9" t="s">
        <v>54</v>
      </c>
      <c r="B8" s="1">
        <v>357</v>
      </c>
      <c r="C8" s="1">
        <v>233</v>
      </c>
      <c r="D8" s="1">
        <f t="shared" si="0"/>
        <v>590</v>
      </c>
      <c r="E8" s="1">
        <f t="shared" si="1"/>
        <v>-124</v>
      </c>
      <c r="F8" s="4">
        <f t="shared" si="2"/>
        <v>1.5321888412017168</v>
      </c>
    </row>
    <row r="9" spans="1:6">
      <c r="A9" s="9" t="s">
        <v>55</v>
      </c>
      <c r="B9" s="1">
        <v>311</v>
      </c>
      <c r="C9" s="1">
        <v>231</v>
      </c>
      <c r="D9" s="1">
        <f t="shared" si="0"/>
        <v>542</v>
      </c>
      <c r="E9" s="1">
        <f t="shared" si="1"/>
        <v>-80</v>
      </c>
      <c r="F9" s="4">
        <f t="shared" si="2"/>
        <v>1.3463203463203464</v>
      </c>
    </row>
    <row r="10" spans="1:6">
      <c r="A10" s="9" t="s">
        <v>56</v>
      </c>
      <c r="B10" s="1">
        <v>884</v>
      </c>
      <c r="C10" s="1">
        <v>285</v>
      </c>
      <c r="D10" s="1">
        <f t="shared" si="0"/>
        <v>1169</v>
      </c>
      <c r="E10" s="1">
        <f t="shared" si="1"/>
        <v>-599</v>
      </c>
      <c r="F10" s="4">
        <f t="shared" si="2"/>
        <v>3.1017543859649122</v>
      </c>
    </row>
    <row r="11" spans="1:6">
      <c r="A11" s="9" t="s">
        <v>57</v>
      </c>
      <c r="B11" s="1">
        <v>1556</v>
      </c>
      <c r="C11" s="1">
        <v>626</v>
      </c>
      <c r="D11" s="1">
        <f t="shared" si="0"/>
        <v>2182</v>
      </c>
      <c r="E11" s="1">
        <f t="shared" si="1"/>
        <v>-930</v>
      </c>
      <c r="F11" s="4">
        <f t="shared" si="2"/>
        <v>2.4856230031948883</v>
      </c>
    </row>
    <row r="12" spans="1:6">
      <c r="A12" s="9" t="s">
        <v>58</v>
      </c>
      <c r="B12" s="1">
        <v>127</v>
      </c>
      <c r="C12" s="1">
        <v>97</v>
      </c>
      <c r="D12" s="1">
        <f t="shared" si="0"/>
        <v>224</v>
      </c>
      <c r="E12" s="1">
        <f t="shared" si="1"/>
        <v>-30</v>
      </c>
      <c r="F12" s="4">
        <f t="shared" si="2"/>
        <v>1.3092783505154639</v>
      </c>
    </row>
    <row r="13" spans="1:6">
      <c r="A13" s="9" t="s">
        <v>59</v>
      </c>
      <c r="B13" s="1">
        <v>561</v>
      </c>
      <c r="C13" s="1">
        <v>296</v>
      </c>
      <c r="D13" s="1">
        <f t="shared" si="0"/>
        <v>857</v>
      </c>
      <c r="E13" s="1">
        <f t="shared" si="1"/>
        <v>-265</v>
      </c>
      <c r="F13" s="4">
        <f t="shared" si="2"/>
        <v>1.8952702702702702</v>
      </c>
    </row>
    <row r="14" spans="1:6">
      <c r="A14" s="9" t="s">
        <v>60</v>
      </c>
      <c r="B14" s="1">
        <v>276</v>
      </c>
      <c r="C14" s="1">
        <v>189</v>
      </c>
      <c r="D14" s="1">
        <f t="shared" si="0"/>
        <v>465</v>
      </c>
      <c r="E14" s="1">
        <f t="shared" si="1"/>
        <v>-87</v>
      </c>
      <c r="F14" s="4">
        <f t="shared" si="2"/>
        <v>1.4603174603174602</v>
      </c>
    </row>
    <row r="15" spans="1:6">
      <c r="A15" s="9" t="s">
        <v>61</v>
      </c>
      <c r="B15" s="1">
        <v>222</v>
      </c>
      <c r="C15" s="1">
        <v>106</v>
      </c>
      <c r="D15" s="1">
        <f t="shared" si="0"/>
        <v>328</v>
      </c>
      <c r="E15" s="1">
        <f t="shared" si="1"/>
        <v>-116</v>
      </c>
      <c r="F15" s="4">
        <f t="shared" si="2"/>
        <v>2.0943396226415096</v>
      </c>
    </row>
    <row r="16" spans="1:6">
      <c r="A16" s="9" t="s">
        <v>62</v>
      </c>
      <c r="B16" s="1">
        <v>63</v>
      </c>
      <c r="C16" s="1">
        <v>47</v>
      </c>
      <c r="D16" s="1">
        <f t="shared" si="0"/>
        <v>110</v>
      </c>
      <c r="E16" s="1">
        <f t="shared" si="1"/>
        <v>-16</v>
      </c>
      <c r="F16" s="4">
        <f t="shared" si="2"/>
        <v>1.3404255319148937</v>
      </c>
    </row>
    <row r="17" spans="1:6">
      <c r="A17" s="9" t="s">
        <v>63</v>
      </c>
      <c r="B17" s="1">
        <v>517</v>
      </c>
      <c r="C17" s="1">
        <v>340</v>
      </c>
      <c r="D17" s="1">
        <f t="shared" si="0"/>
        <v>857</v>
      </c>
      <c r="E17" s="1">
        <f t="shared" si="1"/>
        <v>-177</v>
      </c>
      <c r="F17" s="4">
        <f t="shared" si="2"/>
        <v>1.5205882352941176</v>
      </c>
    </row>
    <row r="18" spans="1:6">
      <c r="A18" s="9" t="s">
        <v>64</v>
      </c>
      <c r="B18" s="1">
        <v>270</v>
      </c>
      <c r="C18" s="1">
        <v>182</v>
      </c>
      <c r="D18" s="1">
        <f t="shared" si="0"/>
        <v>452</v>
      </c>
      <c r="E18" s="1">
        <f t="shared" si="1"/>
        <v>-88</v>
      </c>
      <c r="F18" s="4">
        <f t="shared" si="2"/>
        <v>1.4835164835164836</v>
      </c>
    </row>
    <row r="19" spans="1:6">
      <c r="A19" s="9" t="s">
        <v>65</v>
      </c>
      <c r="B19" s="1">
        <v>831</v>
      </c>
      <c r="C19" s="1">
        <v>470</v>
      </c>
      <c r="D19" s="1">
        <f t="shared" si="0"/>
        <v>1301</v>
      </c>
      <c r="E19" s="1">
        <f t="shared" si="1"/>
        <v>-361</v>
      </c>
      <c r="F19" s="4">
        <f t="shared" si="2"/>
        <v>1.7680851063829788</v>
      </c>
    </row>
    <row r="20" spans="1:6">
      <c r="A20" s="9" t="s">
        <v>66</v>
      </c>
      <c r="B20" s="1">
        <v>344</v>
      </c>
      <c r="C20" s="1">
        <v>160</v>
      </c>
      <c r="D20" s="1">
        <f t="shared" si="0"/>
        <v>504</v>
      </c>
      <c r="E20" s="1">
        <f t="shared" si="1"/>
        <v>-184</v>
      </c>
      <c r="F20" s="4">
        <f t="shared" si="2"/>
        <v>2.15</v>
      </c>
    </row>
    <row r="21" spans="1:6">
      <c r="A21" s="9" t="s">
        <v>67</v>
      </c>
      <c r="B21" s="1">
        <v>467</v>
      </c>
      <c r="C21" s="1">
        <v>161</v>
      </c>
      <c r="D21" s="1">
        <f t="shared" si="0"/>
        <v>628</v>
      </c>
      <c r="E21" s="1">
        <f t="shared" si="1"/>
        <v>-306</v>
      </c>
      <c r="F21" s="4">
        <f t="shared" si="2"/>
        <v>2.9006211180124222</v>
      </c>
    </row>
    <row r="22" spans="1:6">
      <c r="A22" s="9" t="s">
        <v>68</v>
      </c>
      <c r="B22" s="1">
        <v>382</v>
      </c>
      <c r="C22" s="1">
        <v>248</v>
      </c>
      <c r="D22" s="1">
        <f t="shared" si="0"/>
        <v>630</v>
      </c>
      <c r="E22" s="1">
        <f t="shared" si="1"/>
        <v>-134</v>
      </c>
      <c r="F22" s="4">
        <f t="shared" si="2"/>
        <v>1.5403225806451613</v>
      </c>
    </row>
    <row r="23" spans="1:6">
      <c r="A23" s="9" t="s">
        <v>69</v>
      </c>
      <c r="B23" s="1">
        <v>489</v>
      </c>
      <c r="C23" s="1">
        <v>254</v>
      </c>
      <c r="D23" s="1">
        <f t="shared" si="0"/>
        <v>743</v>
      </c>
      <c r="E23" s="1">
        <f t="shared" si="1"/>
        <v>-235</v>
      </c>
      <c r="F23" s="4">
        <f t="shared" si="2"/>
        <v>1.9251968503937007</v>
      </c>
    </row>
    <row r="24" spans="1:6">
      <c r="A24" s="9" t="s">
        <v>70</v>
      </c>
      <c r="B24" s="1">
        <v>343</v>
      </c>
      <c r="C24" s="1">
        <v>251</v>
      </c>
      <c r="D24" s="1">
        <f t="shared" si="0"/>
        <v>594</v>
      </c>
      <c r="E24" s="1">
        <f t="shared" si="1"/>
        <v>-92</v>
      </c>
      <c r="F24" s="4">
        <f t="shared" si="2"/>
        <v>1.3665338645418326</v>
      </c>
    </row>
    <row r="25" spans="1:6">
      <c r="A25" s="9" t="s">
        <v>71</v>
      </c>
      <c r="B25" s="1">
        <v>359</v>
      </c>
      <c r="C25" s="1">
        <v>259</v>
      </c>
      <c r="D25" s="1">
        <f t="shared" si="0"/>
        <v>618</v>
      </c>
      <c r="E25" s="1">
        <f t="shared" si="1"/>
        <v>-100</v>
      </c>
      <c r="F25" s="4">
        <f t="shared" si="2"/>
        <v>1.386100386100386</v>
      </c>
    </row>
    <row r="26" spans="1:6">
      <c r="A26" s="9" t="s">
        <v>72</v>
      </c>
      <c r="B26" s="1">
        <v>1349</v>
      </c>
      <c r="C26" s="1">
        <v>617</v>
      </c>
      <c r="D26" s="1">
        <f t="shared" si="0"/>
        <v>1966</v>
      </c>
      <c r="E26" s="1">
        <f t="shared" si="1"/>
        <v>-732</v>
      </c>
      <c r="F26" s="4">
        <f t="shared" si="2"/>
        <v>2.1863857374392222</v>
      </c>
    </row>
    <row r="27" spans="1:6">
      <c r="A27" s="9" t="s">
        <v>73</v>
      </c>
      <c r="B27" s="1">
        <v>559</v>
      </c>
      <c r="C27" s="1">
        <v>203</v>
      </c>
      <c r="D27" s="1">
        <f t="shared" si="0"/>
        <v>762</v>
      </c>
      <c r="E27" s="1">
        <f t="shared" si="1"/>
        <v>-356</v>
      </c>
      <c r="F27" s="4">
        <f t="shared" si="2"/>
        <v>2.7536945812807883</v>
      </c>
    </row>
    <row r="28" spans="1:6">
      <c r="A28" s="9" t="s">
        <v>74</v>
      </c>
      <c r="B28" s="1">
        <v>663</v>
      </c>
      <c r="C28" s="1">
        <v>300</v>
      </c>
      <c r="D28" s="1">
        <f t="shared" si="0"/>
        <v>963</v>
      </c>
      <c r="E28" s="1">
        <f t="shared" si="1"/>
        <v>-363</v>
      </c>
      <c r="F28" s="4">
        <f t="shared" si="2"/>
        <v>2.21</v>
      </c>
    </row>
    <row r="29" spans="1:6">
      <c r="A29" s="9" t="s">
        <v>75</v>
      </c>
      <c r="B29" s="1">
        <v>668</v>
      </c>
      <c r="C29" s="1">
        <v>435</v>
      </c>
      <c r="D29" s="1">
        <f t="shared" si="0"/>
        <v>1103</v>
      </c>
      <c r="E29" s="1">
        <f t="shared" si="1"/>
        <v>-233</v>
      </c>
      <c r="F29" s="4">
        <f t="shared" si="2"/>
        <v>1.535632183908046</v>
      </c>
    </row>
    <row r="30" spans="1:6">
      <c r="A30" s="9" t="s">
        <v>76</v>
      </c>
      <c r="B30" s="1">
        <v>1244</v>
      </c>
      <c r="C30" s="1">
        <v>607</v>
      </c>
      <c r="D30" s="1">
        <f t="shared" si="0"/>
        <v>1851</v>
      </c>
      <c r="E30" s="1">
        <f t="shared" si="1"/>
        <v>-637</v>
      </c>
      <c r="F30" s="4">
        <f t="shared" si="2"/>
        <v>2.0494233937397035</v>
      </c>
    </row>
    <row r="31" spans="1:6">
      <c r="A31" s="9" t="s">
        <v>77</v>
      </c>
      <c r="B31" s="1">
        <v>246</v>
      </c>
      <c r="C31" s="1">
        <v>266</v>
      </c>
      <c r="D31" s="1">
        <f t="shared" si="0"/>
        <v>512</v>
      </c>
      <c r="E31" s="1">
        <f t="shared" si="1"/>
        <v>20</v>
      </c>
      <c r="F31" s="4">
        <f t="shared" si="2"/>
        <v>0.92481203007518797</v>
      </c>
    </row>
    <row r="32" spans="1:6">
      <c r="A32" s="9" t="s">
        <v>78</v>
      </c>
      <c r="B32" s="1">
        <v>755</v>
      </c>
      <c r="C32" s="1">
        <v>344</v>
      </c>
      <c r="D32" s="1">
        <f t="shared" si="0"/>
        <v>1099</v>
      </c>
      <c r="E32" s="1">
        <f t="shared" si="1"/>
        <v>-411</v>
      </c>
      <c r="F32" s="4">
        <f t="shared" si="2"/>
        <v>2.1947674418604652</v>
      </c>
    </row>
    <row r="33" spans="1:6">
      <c r="A33" s="9" t="s">
        <v>79</v>
      </c>
      <c r="B33" s="1">
        <v>651</v>
      </c>
      <c r="C33" s="1">
        <v>334</v>
      </c>
      <c r="D33" s="1">
        <f t="shared" si="0"/>
        <v>985</v>
      </c>
      <c r="E33" s="1">
        <f t="shared" si="1"/>
        <v>-317</v>
      </c>
      <c r="F33" s="4">
        <f t="shared" si="2"/>
        <v>1.9491017964071857</v>
      </c>
    </row>
    <row r="34" spans="1:6">
      <c r="A34" s="9" t="s">
        <v>80</v>
      </c>
      <c r="B34" s="1">
        <v>725</v>
      </c>
      <c r="C34" s="1">
        <v>314</v>
      </c>
      <c r="D34" s="1">
        <f t="shared" si="0"/>
        <v>1039</v>
      </c>
      <c r="E34" s="1">
        <f t="shared" si="1"/>
        <v>-411</v>
      </c>
      <c r="F34" s="4">
        <f t="shared" si="2"/>
        <v>2.3089171974522293</v>
      </c>
    </row>
    <row r="35" spans="1:6">
      <c r="A35" s="9" t="s">
        <v>81</v>
      </c>
      <c r="B35" s="1">
        <v>442</v>
      </c>
      <c r="C35" s="1">
        <v>214</v>
      </c>
      <c r="D35" s="1">
        <f t="shared" si="0"/>
        <v>656</v>
      </c>
      <c r="E35" s="1">
        <f t="shared" si="1"/>
        <v>-228</v>
      </c>
      <c r="F35" s="4">
        <f t="shared" si="2"/>
        <v>2.0654205607476634</v>
      </c>
    </row>
    <row r="36" spans="1:6">
      <c r="A36" s="9" t="s">
        <v>82</v>
      </c>
      <c r="B36" s="1">
        <v>176</v>
      </c>
      <c r="C36" s="1">
        <v>126</v>
      </c>
      <c r="D36" s="1">
        <f t="shared" si="0"/>
        <v>302</v>
      </c>
      <c r="E36" s="1">
        <f t="shared" si="1"/>
        <v>-50</v>
      </c>
      <c r="F36" s="4">
        <f t="shared" si="2"/>
        <v>1.3968253968253967</v>
      </c>
    </row>
    <row r="37" spans="1:6">
      <c r="A37" s="9" t="s">
        <v>83</v>
      </c>
      <c r="B37" s="1">
        <v>745</v>
      </c>
      <c r="C37" s="1">
        <v>416</v>
      </c>
      <c r="D37" s="1">
        <f t="shared" si="0"/>
        <v>1161</v>
      </c>
      <c r="E37" s="1">
        <f t="shared" si="1"/>
        <v>-329</v>
      </c>
      <c r="F37" s="4">
        <f t="shared" si="2"/>
        <v>1.7908653846153846</v>
      </c>
    </row>
    <row r="38" spans="1:6">
      <c r="A38" s="9" t="s">
        <v>84</v>
      </c>
      <c r="B38" s="1">
        <v>581</v>
      </c>
      <c r="C38" s="1">
        <v>375</v>
      </c>
      <c r="D38" s="1">
        <f t="shared" si="0"/>
        <v>956</v>
      </c>
      <c r="E38" s="1">
        <f t="shared" si="1"/>
        <v>-206</v>
      </c>
      <c r="F38" s="4">
        <f t="shared" si="2"/>
        <v>1.5493333333333332</v>
      </c>
    </row>
    <row r="39" spans="1:6">
      <c r="A39" s="9" t="s">
        <v>85</v>
      </c>
      <c r="B39" s="1">
        <v>229</v>
      </c>
      <c r="C39" s="1">
        <v>166</v>
      </c>
      <c r="D39" s="1">
        <f t="shared" si="0"/>
        <v>395</v>
      </c>
      <c r="E39" s="1">
        <f t="shared" si="1"/>
        <v>-63</v>
      </c>
      <c r="F39" s="4">
        <f t="shared" si="2"/>
        <v>1.3795180722891567</v>
      </c>
    </row>
    <row r="40" spans="1:6">
      <c r="A40" s="9" t="s">
        <v>86</v>
      </c>
      <c r="B40" s="1">
        <v>249</v>
      </c>
      <c r="C40" s="1">
        <v>119</v>
      </c>
      <c r="D40" s="1">
        <f t="shared" si="0"/>
        <v>368</v>
      </c>
      <c r="E40" s="1">
        <f t="shared" si="1"/>
        <v>-130</v>
      </c>
      <c r="F40" s="4">
        <f t="shared" si="2"/>
        <v>2.0924369747899161</v>
      </c>
    </row>
    <row r="41" spans="1:6">
      <c r="A41" s="9" t="s">
        <v>87</v>
      </c>
      <c r="B41" s="1">
        <v>184</v>
      </c>
      <c r="C41" s="1">
        <v>123</v>
      </c>
      <c r="D41" s="1">
        <f t="shared" si="0"/>
        <v>307</v>
      </c>
      <c r="E41" s="1">
        <f t="shared" si="1"/>
        <v>-61</v>
      </c>
      <c r="F41" s="4">
        <f t="shared" si="2"/>
        <v>1.4959349593495934</v>
      </c>
    </row>
    <row r="42" spans="1:6">
      <c r="A42" s="9" t="s">
        <v>88</v>
      </c>
      <c r="B42" s="1">
        <v>206</v>
      </c>
      <c r="C42" s="1">
        <v>110</v>
      </c>
      <c r="D42" s="1">
        <f t="shared" si="0"/>
        <v>316</v>
      </c>
      <c r="E42" s="1">
        <f t="shared" si="1"/>
        <v>-96</v>
      </c>
      <c r="F42" s="4">
        <f t="shared" si="2"/>
        <v>1.8727272727272728</v>
      </c>
    </row>
    <row r="43" spans="1:6">
      <c r="A43" s="9" t="s">
        <v>89</v>
      </c>
      <c r="B43" s="1">
        <v>624</v>
      </c>
      <c r="C43" s="1">
        <v>303</v>
      </c>
      <c r="D43" s="1">
        <f t="shared" si="0"/>
        <v>927</v>
      </c>
      <c r="E43" s="1">
        <f t="shared" si="1"/>
        <v>-321</v>
      </c>
      <c r="F43" s="4">
        <f t="shared" si="2"/>
        <v>2.0594059405940595</v>
      </c>
    </row>
    <row r="44" spans="1:6">
      <c r="A44" s="9" t="s">
        <v>90</v>
      </c>
      <c r="B44" s="1">
        <v>152</v>
      </c>
      <c r="C44" s="1">
        <v>122</v>
      </c>
      <c r="D44" s="1">
        <f t="shared" si="0"/>
        <v>274</v>
      </c>
      <c r="E44" s="1">
        <f t="shared" si="1"/>
        <v>-30</v>
      </c>
      <c r="F44" s="4">
        <f t="shared" si="2"/>
        <v>1.2459016393442623</v>
      </c>
    </row>
    <row r="45" spans="1:6">
      <c r="A45" s="9" t="s">
        <v>91</v>
      </c>
      <c r="B45" s="1">
        <v>314</v>
      </c>
      <c r="C45" s="1">
        <v>164</v>
      </c>
      <c r="D45" s="1">
        <f t="shared" si="0"/>
        <v>478</v>
      </c>
      <c r="E45" s="1">
        <f t="shared" si="1"/>
        <v>-150</v>
      </c>
      <c r="F45" s="4">
        <f t="shared" si="2"/>
        <v>1.9146341463414633</v>
      </c>
    </row>
    <row r="46" spans="1:6">
      <c r="A46" s="9" t="s">
        <v>92</v>
      </c>
      <c r="B46" s="1">
        <v>377</v>
      </c>
      <c r="C46" s="1">
        <v>181</v>
      </c>
      <c r="D46" s="1">
        <f t="shared" si="0"/>
        <v>558</v>
      </c>
      <c r="E46" s="1">
        <f t="shared" si="1"/>
        <v>-196</v>
      </c>
      <c r="F46" s="4">
        <f t="shared" si="2"/>
        <v>2.0828729281767955</v>
      </c>
    </row>
    <row r="47" spans="1:6">
      <c r="A47" s="9" t="s">
        <v>93</v>
      </c>
      <c r="B47" s="1">
        <v>503</v>
      </c>
      <c r="C47" s="1">
        <v>283</v>
      </c>
      <c r="D47" s="1">
        <f t="shared" si="0"/>
        <v>786</v>
      </c>
      <c r="E47" s="1">
        <f t="shared" si="1"/>
        <v>-220</v>
      </c>
      <c r="F47" s="4">
        <f t="shared" si="2"/>
        <v>1.7773851590106007</v>
      </c>
    </row>
    <row r="48" spans="1:6">
      <c r="A48" s="9" t="s">
        <v>94</v>
      </c>
      <c r="B48" s="1">
        <v>272</v>
      </c>
      <c r="C48" s="1">
        <v>121</v>
      </c>
      <c r="D48" s="1">
        <f t="shared" si="0"/>
        <v>393</v>
      </c>
      <c r="E48" s="1">
        <f t="shared" si="1"/>
        <v>-151</v>
      </c>
      <c r="F48" s="4">
        <f t="shared" si="2"/>
        <v>2.2479338842975207</v>
      </c>
    </row>
    <row r="49" spans="1:6">
      <c r="A49" s="9" t="s">
        <v>95</v>
      </c>
      <c r="B49" s="1">
        <v>1010</v>
      </c>
      <c r="C49" s="1">
        <v>427</v>
      </c>
      <c r="D49" s="1">
        <f t="shared" si="0"/>
        <v>1437</v>
      </c>
      <c r="E49" s="1">
        <f t="shared" si="1"/>
        <v>-583</v>
      </c>
      <c r="F49" s="4">
        <f t="shared" si="2"/>
        <v>2.3653395784543325</v>
      </c>
    </row>
    <row r="50" spans="1:6">
      <c r="A50" s="9" t="s">
        <v>96</v>
      </c>
      <c r="B50" s="1">
        <v>1345</v>
      </c>
      <c r="C50" s="1">
        <v>493</v>
      </c>
      <c r="D50" s="1">
        <f t="shared" si="0"/>
        <v>1838</v>
      </c>
      <c r="E50" s="1">
        <f t="shared" si="1"/>
        <v>-852</v>
      </c>
      <c r="F50" s="4">
        <f t="shared" si="2"/>
        <v>2.7281947261663286</v>
      </c>
    </row>
    <row r="51" spans="1:6">
      <c r="A51" s="9" t="s">
        <v>97</v>
      </c>
      <c r="B51" s="1">
        <v>144</v>
      </c>
      <c r="C51" s="1">
        <v>89</v>
      </c>
      <c r="D51" s="1">
        <f t="shared" si="0"/>
        <v>233</v>
      </c>
      <c r="E51" s="1">
        <f t="shared" si="1"/>
        <v>-55</v>
      </c>
      <c r="F51" s="4">
        <f t="shared" si="2"/>
        <v>1.6179775280898876</v>
      </c>
    </row>
    <row r="52" spans="1:6">
      <c r="A52" s="9" t="s">
        <v>98</v>
      </c>
      <c r="B52" s="1">
        <v>467</v>
      </c>
      <c r="C52" s="1">
        <v>176</v>
      </c>
      <c r="D52" s="1">
        <f t="shared" si="0"/>
        <v>643</v>
      </c>
      <c r="E52" s="1">
        <f t="shared" si="1"/>
        <v>-291</v>
      </c>
      <c r="F52" s="4">
        <f t="shared" si="2"/>
        <v>2.6534090909090908</v>
      </c>
    </row>
    <row r="53" spans="1:6">
      <c r="A53" s="9" t="s">
        <v>99</v>
      </c>
      <c r="B53" s="1">
        <v>293</v>
      </c>
      <c r="C53" s="1">
        <v>130</v>
      </c>
      <c r="D53" s="1">
        <f t="shared" si="0"/>
        <v>423</v>
      </c>
      <c r="E53" s="1">
        <f t="shared" si="1"/>
        <v>-163</v>
      </c>
      <c r="F53" s="4">
        <f t="shared" si="2"/>
        <v>2.2538461538461538</v>
      </c>
    </row>
    <row r="54" spans="1:6">
      <c r="A54" s="9" t="s">
        <v>100</v>
      </c>
      <c r="B54" s="1">
        <v>632</v>
      </c>
      <c r="C54" s="1">
        <v>156</v>
      </c>
      <c r="D54" s="1">
        <f t="shared" si="0"/>
        <v>788</v>
      </c>
      <c r="E54" s="1">
        <f t="shared" si="1"/>
        <v>-476</v>
      </c>
      <c r="F54" s="4">
        <f t="shared" si="2"/>
        <v>4.0512820512820511</v>
      </c>
    </row>
    <row r="55" spans="1:6">
      <c r="A55" s="9" t="s">
        <v>101</v>
      </c>
      <c r="B55" s="1">
        <v>389</v>
      </c>
      <c r="C55" s="1">
        <v>217</v>
      </c>
      <c r="D55" s="1">
        <f t="shared" si="0"/>
        <v>606</v>
      </c>
      <c r="E55" s="1">
        <f t="shared" si="1"/>
        <v>-172</v>
      </c>
      <c r="F55" s="4">
        <f t="shared" si="2"/>
        <v>1.792626728110599</v>
      </c>
    </row>
    <row r="56" spans="1:6">
      <c r="A56" s="9" t="s">
        <v>102</v>
      </c>
      <c r="B56" s="1">
        <v>463</v>
      </c>
      <c r="C56" s="1">
        <v>158</v>
      </c>
      <c r="D56" s="1">
        <f t="shared" si="0"/>
        <v>621</v>
      </c>
      <c r="E56" s="1">
        <f t="shared" si="1"/>
        <v>-305</v>
      </c>
      <c r="F56" s="4">
        <f t="shared" si="2"/>
        <v>2.9303797468354431</v>
      </c>
    </row>
    <row r="57" spans="1:6">
      <c r="A57" s="9" t="s">
        <v>103</v>
      </c>
      <c r="B57" s="1">
        <v>423</v>
      </c>
      <c r="C57" s="1">
        <v>127</v>
      </c>
      <c r="D57" s="1">
        <f t="shared" si="0"/>
        <v>550</v>
      </c>
      <c r="E57" s="1">
        <f t="shared" si="1"/>
        <v>-296</v>
      </c>
      <c r="F57" s="4">
        <f t="shared" si="2"/>
        <v>3.3307086614173227</v>
      </c>
    </row>
    <row r="58" spans="1:6">
      <c r="A58" s="9" t="s">
        <v>104</v>
      </c>
      <c r="B58" s="1">
        <v>230</v>
      </c>
      <c r="C58" s="1">
        <v>71</v>
      </c>
      <c r="D58" s="1">
        <f t="shared" si="0"/>
        <v>301</v>
      </c>
      <c r="E58" s="1">
        <f t="shared" si="1"/>
        <v>-159</v>
      </c>
      <c r="F58" s="4">
        <f t="shared" si="2"/>
        <v>3.23943661971831</v>
      </c>
    </row>
    <row r="59" spans="1:6">
      <c r="A59" s="9" t="s">
        <v>105</v>
      </c>
      <c r="B59" s="1">
        <v>380</v>
      </c>
      <c r="C59" s="1">
        <v>173</v>
      </c>
      <c r="D59" s="1">
        <f t="shared" si="0"/>
        <v>553</v>
      </c>
      <c r="E59" s="1">
        <f t="shared" si="1"/>
        <v>-207</v>
      </c>
      <c r="F59" s="4">
        <f t="shared" si="2"/>
        <v>2.1965317919075145</v>
      </c>
    </row>
    <row r="60" spans="1:6">
      <c r="A60" s="9" t="s">
        <v>106</v>
      </c>
      <c r="B60" s="1">
        <v>146</v>
      </c>
      <c r="C60" s="1">
        <v>79</v>
      </c>
      <c r="D60" s="1">
        <f t="shared" si="0"/>
        <v>225</v>
      </c>
      <c r="E60" s="1">
        <f t="shared" si="1"/>
        <v>-67</v>
      </c>
      <c r="F60" s="4">
        <f t="shared" si="2"/>
        <v>1.8481012658227849</v>
      </c>
    </row>
    <row r="61" spans="1:6">
      <c r="A61" s="9" t="s">
        <v>107</v>
      </c>
      <c r="B61" s="1">
        <v>233</v>
      </c>
      <c r="C61" s="1">
        <v>101</v>
      </c>
      <c r="D61" s="1">
        <f t="shared" si="0"/>
        <v>334</v>
      </c>
      <c r="E61" s="1">
        <f t="shared" si="1"/>
        <v>-132</v>
      </c>
      <c r="F61" s="4">
        <f t="shared" si="2"/>
        <v>2.3069306930693068</v>
      </c>
    </row>
    <row r="62" spans="1:6">
      <c r="A62" s="9" t="s">
        <v>108</v>
      </c>
      <c r="B62" s="1">
        <v>305</v>
      </c>
      <c r="C62" s="1">
        <v>101</v>
      </c>
      <c r="D62" s="1">
        <f t="shared" si="0"/>
        <v>406</v>
      </c>
      <c r="E62" s="1">
        <f t="shared" si="1"/>
        <v>-204</v>
      </c>
      <c r="F62" s="4">
        <f t="shared" si="2"/>
        <v>3.0198019801980198</v>
      </c>
    </row>
    <row r="63" spans="1:6">
      <c r="A63" s="9" t="s">
        <v>109</v>
      </c>
      <c r="B63" s="1">
        <v>318</v>
      </c>
      <c r="C63" s="1">
        <v>90</v>
      </c>
      <c r="D63" s="1">
        <f t="shared" si="0"/>
        <v>408</v>
      </c>
      <c r="E63" s="1">
        <f t="shared" si="1"/>
        <v>-228</v>
      </c>
      <c r="F63" s="4">
        <f t="shared" si="2"/>
        <v>3.5333333333333332</v>
      </c>
    </row>
    <row r="64" spans="1:6">
      <c r="A64" s="9" t="s">
        <v>110</v>
      </c>
      <c r="B64" s="1">
        <v>914</v>
      </c>
      <c r="C64" s="1">
        <v>480</v>
      </c>
      <c r="D64" s="1">
        <f t="shared" si="0"/>
        <v>1394</v>
      </c>
      <c r="E64" s="1">
        <f t="shared" si="1"/>
        <v>-434</v>
      </c>
      <c r="F64" s="4">
        <f t="shared" si="2"/>
        <v>1.9041666666666666</v>
      </c>
    </row>
    <row r="65" spans="1:6">
      <c r="A65" s="9" t="s">
        <v>111</v>
      </c>
      <c r="B65" s="1">
        <v>326</v>
      </c>
      <c r="C65" s="1">
        <v>192</v>
      </c>
      <c r="D65" s="1">
        <f t="shared" si="0"/>
        <v>518</v>
      </c>
      <c r="E65" s="1">
        <f t="shared" si="1"/>
        <v>-134</v>
      </c>
      <c r="F65" s="4">
        <f t="shared" si="2"/>
        <v>1.6979166666666667</v>
      </c>
    </row>
    <row r="66" spans="1:6">
      <c r="A66" s="9" t="s">
        <v>112</v>
      </c>
      <c r="B66" s="1">
        <v>311</v>
      </c>
      <c r="C66" s="1">
        <v>140</v>
      </c>
      <c r="D66" s="1">
        <f t="shared" si="0"/>
        <v>451</v>
      </c>
      <c r="E66" s="1">
        <f t="shared" si="1"/>
        <v>-171</v>
      </c>
      <c r="F66" s="4">
        <f t="shared" si="2"/>
        <v>2.2214285714285715</v>
      </c>
    </row>
    <row r="67" spans="1:6">
      <c r="A67" s="9" t="s">
        <v>113</v>
      </c>
      <c r="B67" s="1">
        <v>295</v>
      </c>
      <c r="C67" s="1">
        <v>127</v>
      </c>
      <c r="D67" s="1">
        <f t="shared" si="0"/>
        <v>422</v>
      </c>
      <c r="E67" s="1">
        <f t="shared" si="1"/>
        <v>-168</v>
      </c>
      <c r="F67" s="4">
        <f t="shared" si="2"/>
        <v>2.3228346456692912</v>
      </c>
    </row>
    <row r="68" spans="1:6">
      <c r="A68" s="9" t="s">
        <v>114</v>
      </c>
      <c r="B68" s="1">
        <v>177</v>
      </c>
      <c r="C68" s="1">
        <v>219</v>
      </c>
      <c r="D68" s="1">
        <f t="shared" si="0"/>
        <v>396</v>
      </c>
      <c r="E68" s="1">
        <f t="shared" si="1"/>
        <v>42</v>
      </c>
      <c r="F68" s="4">
        <f t="shared" si="2"/>
        <v>0.80821917808219179</v>
      </c>
    </row>
    <row r="69" spans="1:6">
      <c r="A69" s="9" t="s">
        <v>115</v>
      </c>
      <c r="B69" s="1">
        <v>190</v>
      </c>
      <c r="C69" s="1">
        <v>125</v>
      </c>
      <c r="D69" s="1">
        <f t="shared" ref="D69:D81" si="3">SUM(B69:C69)</f>
        <v>315</v>
      </c>
      <c r="E69" s="1">
        <f t="shared" ref="E69:E81" si="4">C69-B69</f>
        <v>-65</v>
      </c>
      <c r="F69" s="4">
        <f t="shared" ref="F69:F81" si="5">B69/C69</f>
        <v>1.52</v>
      </c>
    </row>
    <row r="70" spans="1:6">
      <c r="A70" s="9" t="s">
        <v>116</v>
      </c>
      <c r="B70" s="1">
        <v>317</v>
      </c>
      <c r="C70" s="1">
        <v>278</v>
      </c>
      <c r="D70" s="1">
        <f t="shared" si="3"/>
        <v>595</v>
      </c>
      <c r="E70" s="1">
        <f t="shared" si="4"/>
        <v>-39</v>
      </c>
      <c r="F70" s="4">
        <f t="shared" si="5"/>
        <v>1.1402877697841727</v>
      </c>
    </row>
    <row r="71" spans="1:6">
      <c r="A71" s="9" t="s">
        <v>117</v>
      </c>
      <c r="B71" s="1">
        <v>451</v>
      </c>
      <c r="C71" s="1">
        <v>380</v>
      </c>
      <c r="D71" s="1">
        <f t="shared" si="3"/>
        <v>831</v>
      </c>
      <c r="E71" s="1">
        <f t="shared" si="4"/>
        <v>-71</v>
      </c>
      <c r="F71" s="4">
        <f t="shared" si="5"/>
        <v>1.1868421052631579</v>
      </c>
    </row>
    <row r="72" spans="1:6">
      <c r="A72" s="9" t="s">
        <v>118</v>
      </c>
      <c r="B72" s="1">
        <v>86</v>
      </c>
      <c r="C72" s="1">
        <v>102</v>
      </c>
      <c r="D72" s="1">
        <f t="shared" si="3"/>
        <v>188</v>
      </c>
      <c r="E72" s="1">
        <f t="shared" si="4"/>
        <v>16</v>
      </c>
      <c r="F72" s="4">
        <f t="shared" si="5"/>
        <v>0.84313725490196079</v>
      </c>
    </row>
    <row r="73" spans="1:6">
      <c r="A73" s="9" t="s">
        <v>119</v>
      </c>
      <c r="B73" s="1">
        <v>154</v>
      </c>
      <c r="C73" s="1">
        <v>120</v>
      </c>
      <c r="D73" s="1">
        <f t="shared" si="3"/>
        <v>274</v>
      </c>
      <c r="E73" s="1">
        <f t="shared" si="4"/>
        <v>-34</v>
      </c>
      <c r="F73" s="4">
        <f t="shared" si="5"/>
        <v>1.2833333333333334</v>
      </c>
    </row>
    <row r="74" spans="1:6">
      <c r="A74" s="9" t="s">
        <v>120</v>
      </c>
      <c r="B74" s="1">
        <v>471</v>
      </c>
      <c r="C74" s="1">
        <v>259</v>
      </c>
      <c r="D74" s="1">
        <f t="shared" si="3"/>
        <v>730</v>
      </c>
      <c r="E74" s="1">
        <f t="shared" si="4"/>
        <v>-212</v>
      </c>
      <c r="F74" s="4">
        <f t="shared" si="5"/>
        <v>1.8185328185328185</v>
      </c>
    </row>
    <row r="75" spans="1:6">
      <c r="A75" s="9" t="s">
        <v>121</v>
      </c>
      <c r="B75" s="1">
        <v>414</v>
      </c>
      <c r="C75" s="1">
        <v>255</v>
      </c>
      <c r="D75" s="1">
        <f t="shared" si="3"/>
        <v>669</v>
      </c>
      <c r="E75" s="1">
        <f t="shared" si="4"/>
        <v>-159</v>
      </c>
      <c r="F75" s="4">
        <f t="shared" si="5"/>
        <v>1.6235294117647059</v>
      </c>
    </row>
    <row r="76" spans="1:6">
      <c r="A76" s="9" t="s">
        <v>122</v>
      </c>
      <c r="B76" s="1">
        <v>475</v>
      </c>
      <c r="C76" s="1">
        <v>301</v>
      </c>
      <c r="D76" s="1">
        <f t="shared" si="3"/>
        <v>776</v>
      </c>
      <c r="E76" s="1">
        <f t="shared" si="4"/>
        <v>-174</v>
      </c>
      <c r="F76" s="4">
        <f t="shared" si="5"/>
        <v>1.5780730897009967</v>
      </c>
    </row>
    <row r="77" spans="1:6">
      <c r="A77" s="9" t="s">
        <v>123</v>
      </c>
      <c r="B77" s="1">
        <v>392</v>
      </c>
      <c r="C77" s="1">
        <v>154</v>
      </c>
      <c r="D77" s="1">
        <f t="shared" si="3"/>
        <v>546</v>
      </c>
      <c r="E77" s="1">
        <f t="shared" si="4"/>
        <v>-238</v>
      </c>
      <c r="F77" s="4">
        <f t="shared" si="5"/>
        <v>2.5454545454545454</v>
      </c>
    </row>
    <row r="78" spans="1:6">
      <c r="A78" s="9" t="s">
        <v>124</v>
      </c>
      <c r="B78" s="1">
        <v>302</v>
      </c>
      <c r="C78" s="1">
        <v>205</v>
      </c>
      <c r="D78" s="1">
        <f t="shared" si="3"/>
        <v>507</v>
      </c>
      <c r="E78" s="1">
        <f t="shared" si="4"/>
        <v>-97</v>
      </c>
      <c r="F78" s="4">
        <f t="shared" si="5"/>
        <v>1.473170731707317</v>
      </c>
    </row>
    <row r="79" spans="1:6">
      <c r="A79" s="9" t="s">
        <v>125</v>
      </c>
      <c r="B79" s="1">
        <v>131</v>
      </c>
      <c r="C79" s="1">
        <v>100</v>
      </c>
      <c r="D79" s="1">
        <f t="shared" si="3"/>
        <v>231</v>
      </c>
      <c r="E79" s="1">
        <f t="shared" si="4"/>
        <v>-31</v>
      </c>
      <c r="F79" s="4">
        <f t="shared" si="5"/>
        <v>1.31</v>
      </c>
    </row>
    <row r="80" spans="1:6">
      <c r="A80" s="9" t="s">
        <v>126</v>
      </c>
      <c r="B80" s="1">
        <v>118</v>
      </c>
      <c r="C80" s="1">
        <v>110</v>
      </c>
      <c r="D80" s="1">
        <f t="shared" si="3"/>
        <v>228</v>
      </c>
      <c r="E80" s="1">
        <f t="shared" si="4"/>
        <v>-8</v>
      </c>
      <c r="F80" s="4">
        <f t="shared" si="5"/>
        <v>1.0727272727272728</v>
      </c>
    </row>
    <row r="81" spans="1:6">
      <c r="A81" s="2" t="s">
        <v>16</v>
      </c>
      <c r="B81" s="3">
        <f>SUM(B4:B80)</f>
        <v>34148</v>
      </c>
      <c r="C81" s="3">
        <f>SUM(C4:C80)</f>
        <v>17861</v>
      </c>
      <c r="D81" s="3">
        <f t="shared" si="3"/>
        <v>52009</v>
      </c>
      <c r="E81" s="3">
        <f t="shared" si="4"/>
        <v>-16287</v>
      </c>
      <c r="F81" s="4">
        <f t="shared" si="5"/>
        <v>1.9118750349924416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L15" sqref="L15"/>
    </sheetView>
  </sheetViews>
  <sheetFormatPr defaultRowHeight="1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0" t="s">
        <v>132</v>
      </c>
      <c r="B1" s="10"/>
      <c r="C1" s="10"/>
      <c r="D1" s="10"/>
      <c r="E1" s="10"/>
      <c r="F1" s="10"/>
    </row>
    <row r="2" spans="1:6">
      <c r="A2" s="11"/>
      <c r="B2" s="11"/>
      <c r="C2" s="11"/>
      <c r="D2" s="11"/>
      <c r="E2" s="11"/>
      <c r="F2" s="11"/>
    </row>
    <row r="3" spans="1:6">
      <c r="A3" s="2" t="s">
        <v>33</v>
      </c>
      <c r="B3" s="5" t="s">
        <v>19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>
      <c r="A4" s="2" t="s">
        <v>34</v>
      </c>
      <c r="B4" s="6">
        <v>51</v>
      </c>
      <c r="C4" s="6">
        <v>50</v>
      </c>
      <c r="D4" s="6">
        <f>SUM(B4:C4)</f>
        <v>101</v>
      </c>
      <c r="E4" s="6">
        <f>C4-B4</f>
        <v>-1</v>
      </c>
      <c r="F4" s="7">
        <f>B4/C4</f>
        <v>1.02</v>
      </c>
    </row>
    <row r="5" spans="1:6">
      <c r="A5" s="2" t="s">
        <v>35</v>
      </c>
      <c r="B5" s="6">
        <v>1020</v>
      </c>
      <c r="C5" s="6">
        <v>978</v>
      </c>
      <c r="D5" s="6">
        <f t="shared" ref="D5:D10" si="0">SUM(B5:C5)</f>
        <v>1998</v>
      </c>
      <c r="E5" s="6">
        <f t="shared" ref="E5:E10" si="1">C5-B5</f>
        <v>-42</v>
      </c>
      <c r="F5" s="7">
        <f t="shared" ref="F5:F10" si="2">B5/C5</f>
        <v>1.0429447852760736</v>
      </c>
    </row>
    <row r="6" spans="1:6">
      <c r="A6" s="2" t="s">
        <v>36</v>
      </c>
      <c r="B6" s="6">
        <v>17795</v>
      </c>
      <c r="C6" s="6">
        <v>7399</v>
      </c>
      <c r="D6" s="6">
        <f t="shared" si="0"/>
        <v>25194</v>
      </c>
      <c r="E6" s="6">
        <f t="shared" si="1"/>
        <v>-10396</v>
      </c>
      <c r="F6" s="7">
        <f t="shared" si="2"/>
        <v>2.4050547371266386</v>
      </c>
    </row>
    <row r="7" spans="1:6">
      <c r="A7" s="2" t="s">
        <v>128</v>
      </c>
      <c r="B7" s="6">
        <v>11601</v>
      </c>
      <c r="C7" s="6">
        <v>6370</v>
      </c>
      <c r="D7" s="6">
        <v>17040</v>
      </c>
      <c r="E7" s="6">
        <v>-5216</v>
      </c>
      <c r="F7" s="7">
        <f t="shared" si="2"/>
        <v>1.821193092621664</v>
      </c>
    </row>
    <row r="8" spans="1:6">
      <c r="A8" s="2" t="s">
        <v>37</v>
      </c>
      <c r="B8" s="6">
        <v>274</v>
      </c>
      <c r="C8" s="6">
        <v>226</v>
      </c>
      <c r="D8" s="6">
        <f t="shared" si="0"/>
        <v>500</v>
      </c>
      <c r="E8" s="6">
        <f t="shared" si="1"/>
        <v>-48</v>
      </c>
      <c r="F8" s="7">
        <f t="shared" si="2"/>
        <v>1.2123893805309736</v>
      </c>
    </row>
    <row r="9" spans="1:6">
      <c r="A9" s="2" t="s">
        <v>38</v>
      </c>
      <c r="B9" s="6">
        <v>3407</v>
      </c>
      <c r="C9" s="6">
        <v>2838</v>
      </c>
      <c r="D9" s="6">
        <f t="shared" si="0"/>
        <v>6245</v>
      </c>
      <c r="E9" s="6">
        <f t="shared" si="1"/>
        <v>-569</v>
      </c>
      <c r="F9" s="7">
        <f t="shared" si="2"/>
        <v>1.2004933051444679</v>
      </c>
    </row>
    <row r="10" spans="1:6">
      <c r="A10" s="2" t="s">
        <v>16</v>
      </c>
      <c r="B10" s="5">
        <f>SUM(B4:B9)</f>
        <v>34148</v>
      </c>
      <c r="C10" s="5">
        <f>SUM(C4:C9)</f>
        <v>17861</v>
      </c>
      <c r="D10" s="5">
        <f t="shared" si="0"/>
        <v>52009</v>
      </c>
      <c r="E10" s="5">
        <f t="shared" si="1"/>
        <v>-16287</v>
      </c>
      <c r="F10" s="7">
        <f t="shared" si="2"/>
        <v>1.9118750349924416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J11" sqref="J11"/>
    </sheetView>
  </sheetViews>
  <sheetFormatPr defaultRowHeight="1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0" t="s">
        <v>132</v>
      </c>
      <c r="B1" s="10"/>
      <c r="C1" s="10"/>
      <c r="D1" s="10"/>
      <c r="E1" s="10"/>
      <c r="F1" s="10"/>
    </row>
    <row r="2" spans="1:6">
      <c r="A2" s="11"/>
      <c r="B2" s="11"/>
      <c r="C2" s="11"/>
      <c r="D2" s="11"/>
      <c r="E2" s="11"/>
      <c r="F2" s="11"/>
    </row>
    <row r="3" spans="1:6">
      <c r="A3" s="2" t="s">
        <v>39</v>
      </c>
      <c r="B3" s="5" t="s">
        <v>19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>
      <c r="A4" s="2" t="s">
        <v>40</v>
      </c>
      <c r="B4" s="6">
        <v>4901</v>
      </c>
      <c r="C4" s="6">
        <v>4220</v>
      </c>
      <c r="D4" s="6">
        <f>SUM(B4:C4)</f>
        <v>9121</v>
      </c>
      <c r="E4" s="6">
        <f>C4-B4</f>
        <v>-681</v>
      </c>
      <c r="F4" s="7">
        <f>B4/C4</f>
        <v>1.1613744075829384</v>
      </c>
    </row>
    <row r="5" spans="1:6">
      <c r="A5" s="2" t="s">
        <v>41</v>
      </c>
      <c r="B5" s="6">
        <v>29247</v>
      </c>
      <c r="C5" s="6">
        <v>13641</v>
      </c>
      <c r="D5" s="6">
        <f t="shared" ref="D5:D6" si="0">SUM(B5:C5)</f>
        <v>42888</v>
      </c>
      <c r="E5" s="6">
        <f t="shared" ref="E5:E6" si="1">C5-B5</f>
        <v>-15606</v>
      </c>
      <c r="F5" s="7">
        <f t="shared" ref="F5:F6" si="2">B5/C5</f>
        <v>2.1440510226522984</v>
      </c>
    </row>
    <row r="6" spans="1:6">
      <c r="A6" s="2" t="s">
        <v>16</v>
      </c>
      <c r="B6" s="5">
        <f>SUM(B4:B5)</f>
        <v>34148</v>
      </c>
      <c r="C6" s="5">
        <f>SUM(C4:C5)</f>
        <v>17861</v>
      </c>
      <c r="D6" s="5">
        <f t="shared" si="0"/>
        <v>52009</v>
      </c>
      <c r="E6" s="5">
        <f t="shared" si="1"/>
        <v>-16287</v>
      </c>
      <c r="F6" s="7">
        <f t="shared" si="2"/>
        <v>1.9118750349924416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J26" sqref="J26"/>
    </sheetView>
  </sheetViews>
  <sheetFormatPr defaultRowHeight="1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0" t="s">
        <v>132</v>
      </c>
      <c r="B1" s="10"/>
      <c r="C1" s="10"/>
      <c r="D1" s="10"/>
      <c r="E1" s="10"/>
      <c r="F1" s="10"/>
    </row>
    <row r="2" spans="1:6">
      <c r="A2" s="10"/>
      <c r="B2" s="10"/>
      <c r="C2" s="10"/>
      <c r="D2" s="10"/>
      <c r="E2" s="10"/>
      <c r="F2" s="10"/>
    </row>
    <row r="3" spans="1:6">
      <c r="A3" s="2" t="s">
        <v>42</v>
      </c>
      <c r="B3" s="5" t="s">
        <v>19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>
      <c r="A4" s="2" t="s">
        <v>43</v>
      </c>
      <c r="B4" s="6">
        <v>1</v>
      </c>
      <c r="C4" s="6">
        <v>0</v>
      </c>
      <c r="D4" s="6">
        <f>SUM(B4:C4)</f>
        <v>1</v>
      </c>
      <c r="E4" s="6">
        <f>C4-B4</f>
        <v>-1</v>
      </c>
      <c r="F4" s="7" t="str">
        <f>IF(C4=0,"**.*",(B4/C4))</f>
        <v>**.*</v>
      </c>
    </row>
    <row r="5" spans="1:6">
      <c r="A5" s="2" t="s">
        <v>44</v>
      </c>
      <c r="B5" s="6">
        <v>1740</v>
      </c>
      <c r="C5" s="6">
        <v>1259</v>
      </c>
      <c r="D5" s="6">
        <f t="shared" ref="D5:D10" si="0">SUM(B5:C5)</f>
        <v>2999</v>
      </c>
      <c r="E5" s="6">
        <f t="shared" ref="E5:E10" si="1">C5-B5</f>
        <v>-481</v>
      </c>
      <c r="F5" s="7">
        <f t="shared" ref="F5:F10" si="2">IF(C5=0,"**.*",(B5/C5))</f>
        <v>1.3820492454328832</v>
      </c>
    </row>
    <row r="6" spans="1:6">
      <c r="A6" s="2" t="s">
        <v>45</v>
      </c>
      <c r="B6" s="6">
        <v>8693</v>
      </c>
      <c r="C6" s="6">
        <v>5348</v>
      </c>
      <c r="D6" s="6">
        <f t="shared" si="0"/>
        <v>14041</v>
      </c>
      <c r="E6" s="6">
        <f t="shared" si="1"/>
        <v>-3345</v>
      </c>
      <c r="F6" s="7">
        <f t="shared" si="2"/>
        <v>1.6254674644727001</v>
      </c>
    </row>
    <row r="7" spans="1:6">
      <c r="A7" s="2" t="s">
        <v>46</v>
      </c>
      <c r="B7" s="6">
        <v>14337</v>
      </c>
      <c r="C7" s="6">
        <v>6811</v>
      </c>
      <c r="D7" s="6">
        <f t="shared" si="0"/>
        <v>21148</v>
      </c>
      <c r="E7" s="6">
        <f t="shared" si="1"/>
        <v>-7526</v>
      </c>
      <c r="F7" s="7">
        <f t="shared" si="2"/>
        <v>2.1049772426956395</v>
      </c>
    </row>
    <row r="8" spans="1:6">
      <c r="A8" s="2" t="s">
        <v>47</v>
      </c>
      <c r="B8" s="6">
        <v>8636</v>
      </c>
      <c r="C8" s="6">
        <v>3912</v>
      </c>
      <c r="D8" s="6">
        <f t="shared" si="0"/>
        <v>12548</v>
      </c>
      <c r="E8" s="6">
        <f t="shared" si="1"/>
        <v>-4724</v>
      </c>
      <c r="F8" s="7">
        <f t="shared" si="2"/>
        <v>2.2075664621676894</v>
      </c>
    </row>
    <row r="9" spans="1:6">
      <c r="A9" s="2" t="s">
        <v>48</v>
      </c>
      <c r="B9" s="6">
        <v>741</v>
      </c>
      <c r="C9" s="6">
        <v>531</v>
      </c>
      <c r="D9" s="6">
        <f t="shared" si="0"/>
        <v>1272</v>
      </c>
      <c r="E9" s="6">
        <f t="shared" si="1"/>
        <v>-210</v>
      </c>
      <c r="F9" s="7">
        <f t="shared" si="2"/>
        <v>1.3954802259887005</v>
      </c>
    </row>
    <row r="10" spans="1:6">
      <c r="A10" s="2" t="s">
        <v>16</v>
      </c>
      <c r="B10" s="5">
        <f>SUM(B4:B9)</f>
        <v>34148</v>
      </c>
      <c r="C10" s="5">
        <f>SUM(C4:C9)</f>
        <v>17861</v>
      </c>
      <c r="D10" s="5">
        <f t="shared" si="0"/>
        <v>52009</v>
      </c>
      <c r="E10" s="5">
        <f t="shared" si="1"/>
        <v>-16287</v>
      </c>
      <c r="F10" s="7">
        <f t="shared" si="2"/>
        <v>1.9118750349924416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</cp:lastModifiedBy>
  <dcterms:created xsi:type="dcterms:W3CDTF">2016-07-26T12:51:36Z</dcterms:created>
  <dcterms:modified xsi:type="dcterms:W3CDTF">2016-10-28T16:24:32Z</dcterms:modified>
</cp:coreProperties>
</file>