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3\DCPI and ITB\DAT\"/>
    </mc:Choice>
  </mc:AlternateContent>
  <bookViews>
    <workbookView xWindow="480" yWindow="75" windowWidth="27795" windowHeight="1234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</definedNames>
  <calcPr calcId="162913"/>
</workbook>
</file>

<file path=xl/calcChain.xml><?xml version="1.0" encoding="utf-8"?>
<calcChain xmlns="http://schemas.openxmlformats.org/spreadsheetml/2006/main">
  <c r="C10" i="7" l="1"/>
  <c r="B10" i="7"/>
  <c r="C9" i="3"/>
  <c r="B9" i="3"/>
  <c r="D6" i="6" l="1"/>
  <c r="E6" i="6"/>
  <c r="F6" i="6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D18" i="2"/>
  <c r="C18" i="2"/>
  <c r="D9" i="3" l="1"/>
  <c r="D8" i="3"/>
  <c r="D7" i="3"/>
  <c r="D6" i="3"/>
  <c r="D5" i="3"/>
  <c r="D4" i="3"/>
  <c r="E18" i="2"/>
  <c r="E5" i="2"/>
  <c r="E6" i="2"/>
  <c r="E7" i="2"/>
  <c r="E8" i="2"/>
  <c r="E9" i="2"/>
  <c r="E10" i="2"/>
  <c r="E11" i="2"/>
  <c r="E12" i="2"/>
  <c r="E4" i="2"/>
  <c r="F12" i="2"/>
  <c r="G12" i="2"/>
  <c r="F11" i="2" l="1"/>
  <c r="G11" i="2"/>
  <c r="F10" i="2" l="1"/>
  <c r="G10" i="2"/>
  <c r="F9" i="2" l="1"/>
  <c r="G9" i="2"/>
  <c r="G4" i="2" l="1"/>
  <c r="D10" i="5" l="1"/>
  <c r="E10" i="5"/>
  <c r="F10" i="5"/>
  <c r="A1" i="7" l="1"/>
  <c r="A1" i="6"/>
  <c r="A1" i="5"/>
  <c r="A1" i="4"/>
  <c r="A1" i="3"/>
  <c r="G18" i="2" l="1"/>
  <c r="F18" i="2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D5" i="6"/>
  <c r="D7" i="6"/>
  <c r="D4" i="6"/>
  <c r="D5" i="5"/>
  <c r="D6" i="5"/>
  <c r="D8" i="5"/>
  <c r="D9" i="5"/>
  <c r="D11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G6" i="2"/>
  <c r="G7" i="2"/>
  <c r="G8" i="2"/>
  <c r="G5" i="2"/>
  <c r="F5" i="6"/>
  <c r="F7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10" i="7" l="1"/>
  <c r="E10" i="7"/>
  <c r="D10" i="7"/>
  <c r="E5" i="6"/>
  <c r="E7" i="6"/>
  <c r="E4" i="6"/>
  <c r="E5" i="5"/>
  <c r="E6" i="5"/>
  <c r="E8" i="5"/>
  <c r="E9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5" i="2"/>
  <c r="F6" i="2"/>
  <c r="F7" i="2"/>
  <c r="F8" i="2"/>
  <c r="F4" i="2"/>
</calcChain>
</file>

<file path=xl/sharedStrings.xml><?xml version="1.0" encoding="utf-8"?>
<sst xmlns="http://schemas.openxmlformats.org/spreadsheetml/2006/main" count="95" uniqueCount="69">
  <si>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</si>
  <si>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</si>
  <si>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</si>
  <si>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</si>
  <si>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</si>
  <si>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</si>
  <si>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</si>
  <si>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</si>
  <si>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</si>
  <si>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</si>
  <si>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</si>
  <si>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</si>
  <si>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</si>
  <si>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</si>
  <si>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</si>
  <si>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</si>
  <si>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</si>
  <si>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</si>
  <si>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</si>
  <si>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</si>
  <si>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</si>
  <si>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</si>
  <si>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</si>
  <si>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</si>
  <si>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</si>
  <si>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</si>
  <si>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</si>
  <si>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</si>
  <si>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</si>
  <si>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</si>
  <si>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</si>
  <si>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</si>
  <si>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</si>
  <si>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</si>
  <si>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</si>
  <si>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</si>
  <si>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</si>
  <si>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</si>
  <si>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</si>
  <si>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</si>
  <si>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</si>
  <si>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PL 1450001</t>
  </si>
  <si>
    <t>CRIM MIS:INTENT DAMAGE PROPRTY</t>
  </si>
  <si>
    <t>PL 1201401</t>
  </si>
  <si>
    <t>VTL0511001</t>
  </si>
  <si>
    <t>PL 1702000</t>
  </si>
  <si>
    <t>POSSESS  FORGED INSTRUMENT-3RD</t>
  </si>
  <si>
    <t>PL 1211100</t>
  </si>
  <si>
    <t>Grand Total</t>
  </si>
  <si>
    <t>PL 2601001</t>
  </si>
  <si>
    <t>ACT IN MANNER INJUR CHILD &lt; 17</t>
  </si>
  <si>
    <t>PL 2403002</t>
  </si>
  <si>
    <t>ASLT 3-W/INT CAUSE PHYS INJURY</t>
  </si>
  <si>
    <t>PL 1651503</t>
  </si>
  <si>
    <t>INTENT/FRAUD OBT TRANS W/O PAY</t>
  </si>
  <si>
    <t>VTL05110MU</t>
  </si>
  <si>
    <t>PL 2650101</t>
  </si>
  <si>
    <t>CRIM POSS WEAP-4TH:FIREARM/WEP</t>
  </si>
  <si>
    <t>Unk</t>
  </si>
  <si>
    <t>Non DAT and DAT Arrest Analysis 2Q 2023</t>
  </si>
  <si>
    <t xml:space="preserve">PETIT LARCENY                 </t>
  </si>
  <si>
    <t xml:space="preserve">AGGRAVATED UNLIC OPER MV-3RD  </t>
  </si>
  <si>
    <t xml:space="preserve">CRIM POSS CONTRL SUBST-7TH    </t>
  </si>
  <si>
    <t xml:space="preserve">MENACING-2ND:WEAPON           </t>
  </si>
  <si>
    <t xml:space="preserve">AGGRAVATED UNLIC OPER/MV-2ND  </t>
  </si>
  <si>
    <t xml:space="preserve">CRIM OBSTRUCTION BREATHING    </t>
  </si>
  <si>
    <t xml:space="preserve">AGG HARASS 2 -THREAT BY PHONE </t>
  </si>
  <si>
    <t>PL 2053000</t>
  </si>
  <si>
    <t xml:space="preserve">RESISTING ARREST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</si>
</sst>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Normal="100" workbookViewId="0">
      <selection activeCell="L18" sqref="L18"/>
    </sheetView>
  </sheetViews>
  <sheetFormatPr defaultRowHeight="15" x14ac:dyDescent="0.25"/>
  <cols>
    <col min="1" max="1" width="33.28515625" bestFit="1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14" x14ac:dyDescent="0.25">
      <c r="A1" s="15" t="s">
        <v>59</v>
      </c>
      <c r="B1" s="15"/>
      <c r="C1" s="15"/>
      <c r="D1" s="15"/>
      <c r="E1" s="15"/>
      <c r="F1" s="15"/>
      <c r="G1" s="15"/>
      <c r="H1" s="1"/>
    </row>
    <row r="2" spans="1:14" x14ac:dyDescent="0.25">
      <c r="A2" s="15"/>
      <c r="B2" s="15"/>
      <c r="C2" s="15"/>
      <c r="D2" s="15"/>
      <c r="E2" s="15"/>
      <c r="F2" s="15"/>
      <c r="G2" s="15"/>
      <c r="H2" s="1"/>
    </row>
    <row r="3" spans="1:14" x14ac:dyDescent="0.25">
      <c r="A3" s="3" t="s">
        <v>36</v>
      </c>
      <c r="B3" s="3" t="s">
        <v>37</v>
      </c>
      <c r="C3" s="7" t="s">
        <v>2</v>
      </c>
      <c r="D3" s="7" t="s">
        <v>1</v>
      </c>
      <c r="E3" s="7" t="s">
        <v>23</v>
      </c>
      <c r="F3" s="7" t="s">
        <v>21</v>
      </c>
      <c r="G3" s="7" t="s">
        <v>22</v>
      </c>
    </row>
    <row r="4" spans="1:14" x14ac:dyDescent="0.25">
      <c r="A4" s="4" t="s">
        <v>39</v>
      </c>
      <c r="B4" s="4" t="s">
        <v>52</v>
      </c>
      <c r="C4" s="8">
        <v>5034</v>
      </c>
      <c r="D4" s="8">
        <v>1213</v>
      </c>
      <c r="E4" s="8">
        <f>SUM(C4:D4)</f>
        <v>6247</v>
      </c>
      <c r="F4" s="8">
        <f>D4-C4</f>
        <v>-3821</v>
      </c>
      <c r="G4" s="9">
        <f>IF(D4=0,"**.*",(C4/D4))</f>
        <v>4.1500412201154164</v>
      </c>
    </row>
    <row r="5" spans="1:14" x14ac:dyDescent="0.25">
      <c r="A5" s="4" t="s">
        <v>38</v>
      </c>
      <c r="B5" s="4" t="s">
        <v>60</v>
      </c>
      <c r="C5" s="8">
        <v>4288</v>
      </c>
      <c r="D5" s="8">
        <v>1900</v>
      </c>
      <c r="E5" s="8">
        <f t="shared" ref="E5:E18" si="0">SUM(C5:D5)</f>
        <v>6188</v>
      </c>
      <c r="F5" s="8">
        <f t="shared" ref="F5:F18" si="1">D5-C5</f>
        <v>-2388</v>
      </c>
      <c r="G5" s="9">
        <f>IF(D5=0,"**.*",(C5/D5))</f>
        <v>2.256842105263158</v>
      </c>
    </row>
    <row r="6" spans="1:14" x14ac:dyDescent="0.25">
      <c r="A6" s="4" t="s">
        <v>44</v>
      </c>
      <c r="B6" s="4" t="s">
        <v>61</v>
      </c>
      <c r="C6" s="8">
        <v>384</v>
      </c>
      <c r="D6" s="8">
        <v>1429</v>
      </c>
      <c r="E6" s="8">
        <f t="shared" si="0"/>
        <v>1813</v>
      </c>
      <c r="F6" s="8">
        <f t="shared" si="1"/>
        <v>1045</v>
      </c>
      <c r="G6" s="9">
        <f t="shared" ref="G6:G18" si="2">IF(D6=0,"**.*",(C6/D6))</f>
        <v>0.26871938418474456</v>
      </c>
    </row>
    <row r="7" spans="1:14" x14ac:dyDescent="0.25">
      <c r="A7" s="4" t="s">
        <v>40</v>
      </c>
      <c r="B7" s="4" t="s">
        <v>62</v>
      </c>
      <c r="C7" s="8">
        <v>864</v>
      </c>
      <c r="D7" s="8">
        <v>817</v>
      </c>
      <c r="E7" s="8">
        <f t="shared" si="0"/>
        <v>1681</v>
      </c>
      <c r="F7" s="8">
        <f t="shared" si="1"/>
        <v>-47</v>
      </c>
      <c r="G7" s="9">
        <f t="shared" si="2"/>
        <v>1.0575275397796817</v>
      </c>
    </row>
    <row r="8" spans="1:14" x14ac:dyDescent="0.25">
      <c r="A8" s="4" t="s">
        <v>53</v>
      </c>
      <c r="B8" s="4" t="s">
        <v>54</v>
      </c>
      <c r="C8" s="8">
        <v>931</v>
      </c>
      <c r="D8" s="8">
        <v>419</v>
      </c>
      <c r="E8" s="8">
        <f t="shared" si="0"/>
        <v>1350</v>
      </c>
      <c r="F8" s="8">
        <f t="shared" si="1"/>
        <v>-512</v>
      </c>
      <c r="G8" s="9">
        <f t="shared" si="2"/>
        <v>2.2219570405727924</v>
      </c>
    </row>
    <row r="9" spans="1:14" x14ac:dyDescent="0.25">
      <c r="A9" s="4" t="s">
        <v>43</v>
      </c>
      <c r="B9" s="4" t="s">
        <v>63</v>
      </c>
      <c r="C9" s="8">
        <v>1247</v>
      </c>
      <c r="D9" s="8">
        <v>9</v>
      </c>
      <c r="E9" s="8">
        <f t="shared" si="0"/>
        <v>1256</v>
      </c>
      <c r="F9" s="8">
        <f t="shared" ref="F9" si="3">D9-C9</f>
        <v>-1238</v>
      </c>
      <c r="G9" s="9">
        <f t="shared" ref="G9" si="4">IF(D9=0,"**.*",(C9/D9))</f>
        <v>138.55555555555554</v>
      </c>
      <c r="N9" s="14"/>
    </row>
    <row r="10" spans="1:14" x14ac:dyDescent="0.25">
      <c r="A10" s="4" t="s">
        <v>41</v>
      </c>
      <c r="B10" s="4" t="s">
        <v>42</v>
      </c>
      <c r="C10" s="8">
        <v>717</v>
      </c>
      <c r="D10" s="8">
        <v>230</v>
      </c>
      <c r="E10" s="8">
        <f t="shared" si="0"/>
        <v>947</v>
      </c>
      <c r="F10" s="8">
        <f t="shared" ref="F10" si="5">D10-C10</f>
        <v>-487</v>
      </c>
      <c r="G10" s="9">
        <f t="shared" ref="G10" si="6">IF(D10=0,"**.*",(C10/D10))</f>
        <v>3.1173913043478261</v>
      </c>
      <c r="N10" s="14"/>
    </row>
    <row r="11" spans="1:14" x14ac:dyDescent="0.25">
      <c r="A11" s="4" t="s">
        <v>45</v>
      </c>
      <c r="B11" s="4" t="s">
        <v>46</v>
      </c>
      <c r="C11" s="8">
        <v>92</v>
      </c>
      <c r="D11" s="8">
        <v>814</v>
      </c>
      <c r="E11" s="8">
        <f t="shared" si="0"/>
        <v>906</v>
      </c>
      <c r="F11" s="8">
        <f t="shared" ref="F11" si="7">D11-C11</f>
        <v>722</v>
      </c>
      <c r="G11" s="9">
        <f t="shared" ref="G11" si="8">IF(D11=0,"**.*",(C11/D11))</f>
        <v>0.11302211302211303</v>
      </c>
      <c r="N11" s="14"/>
    </row>
    <row r="12" spans="1:14" x14ac:dyDescent="0.25">
      <c r="A12" s="4" t="s">
        <v>49</v>
      </c>
      <c r="B12" s="4" t="s">
        <v>50</v>
      </c>
      <c r="C12" s="8">
        <v>800</v>
      </c>
      <c r="D12" s="8">
        <v>23</v>
      </c>
      <c r="E12" s="8">
        <f t="shared" si="0"/>
        <v>823</v>
      </c>
      <c r="F12" s="8">
        <f t="shared" ref="F12" si="9">D12-C12</f>
        <v>-777</v>
      </c>
      <c r="G12" s="9">
        <f t="shared" ref="G12" si="10">IF(D12=0,"**.*",(C12/D12))</f>
        <v>34.782608695652172</v>
      </c>
      <c r="N12" s="14"/>
    </row>
    <row r="13" spans="1:14" x14ac:dyDescent="0.25">
      <c r="A13" s="4" t="s">
        <v>55</v>
      </c>
      <c r="B13" s="4" t="s">
        <v>64</v>
      </c>
      <c r="C13" s="8">
        <v>224</v>
      </c>
      <c r="D13" s="8">
        <v>472</v>
      </c>
      <c r="E13" s="8">
        <f t="shared" ref="E13:E17" si="11">SUM(C13:D13)</f>
        <v>696</v>
      </c>
      <c r="F13" s="8">
        <f t="shared" ref="F13:F17" si="12">D13-C13</f>
        <v>248</v>
      </c>
      <c r="G13" s="9">
        <f t="shared" ref="G13:G17" si="13">IF(D13=0,"**.*",(C13/D13))</f>
        <v>0.47457627118644069</v>
      </c>
      <c r="N13" s="14"/>
    </row>
    <row r="14" spans="1:14" x14ac:dyDescent="0.25">
      <c r="A14" s="4" t="s">
        <v>47</v>
      </c>
      <c r="B14" s="4" t="s">
        <v>65</v>
      </c>
      <c r="C14" s="8">
        <v>626</v>
      </c>
      <c r="D14" s="8">
        <v>19</v>
      </c>
      <c r="E14" s="8">
        <f t="shared" si="11"/>
        <v>645</v>
      </c>
      <c r="F14" s="8">
        <f t="shared" si="12"/>
        <v>-607</v>
      </c>
      <c r="G14" s="9">
        <f t="shared" si="13"/>
        <v>32.94736842105263</v>
      </c>
      <c r="N14" s="14"/>
    </row>
    <row r="15" spans="1:14" x14ac:dyDescent="0.25">
      <c r="A15" s="4" t="s">
        <v>51</v>
      </c>
      <c r="B15" s="4" t="s">
        <v>66</v>
      </c>
      <c r="C15" s="8">
        <v>571</v>
      </c>
      <c r="D15" s="8">
        <v>42</v>
      </c>
      <c r="E15" s="8">
        <f t="shared" si="11"/>
        <v>613</v>
      </c>
      <c r="F15" s="8">
        <f t="shared" si="12"/>
        <v>-529</v>
      </c>
      <c r="G15" s="9">
        <f t="shared" si="13"/>
        <v>13.595238095238095</v>
      </c>
      <c r="N15" s="14"/>
    </row>
    <row r="16" spans="1:14" x14ac:dyDescent="0.25">
      <c r="A16" s="4" t="s">
        <v>56</v>
      </c>
      <c r="B16" s="4" t="s">
        <v>57</v>
      </c>
      <c r="C16" s="8">
        <v>232</v>
      </c>
      <c r="D16" s="8">
        <v>340</v>
      </c>
      <c r="E16" s="8">
        <f t="shared" si="11"/>
        <v>572</v>
      </c>
      <c r="F16" s="8">
        <f t="shared" si="12"/>
        <v>108</v>
      </c>
      <c r="G16" s="9">
        <f t="shared" si="13"/>
        <v>0.68235294117647061</v>
      </c>
      <c r="N16" s="14"/>
    </row>
    <row r="17" spans="1:12" x14ac:dyDescent="0.25">
      <c r="A17" s="4" t="s">
        <v>67</v>
      </c>
      <c r="B17" s="4" t="s">
        <v>68</v>
      </c>
      <c r="C17" s="8">
        <v>505</v>
      </c>
      <c r="D17" s="8">
        <v>42</v>
      </c>
      <c r="E17" s="8">
        <f t="shared" si="11"/>
        <v>547</v>
      </c>
      <c r="F17" s="8">
        <f t="shared" si="12"/>
        <v>-463</v>
      </c>
      <c r="G17" s="9">
        <f t="shared" si="13"/>
        <v>12.023809523809524</v>
      </c>
    </row>
    <row r="18" spans="1:12" x14ac:dyDescent="0.25">
      <c r="A18" s="10" t="s">
        <v>48</v>
      </c>
      <c r="B18" s="10"/>
      <c r="C18" s="5">
        <f>SUM(C4:C17)</f>
        <v>16515</v>
      </c>
      <c r="D18" s="5">
        <f>SUM(D4:D17)</f>
        <v>7769</v>
      </c>
      <c r="E18" s="5">
        <f t="shared" si="0"/>
        <v>24284</v>
      </c>
      <c r="F18" s="7">
        <f t="shared" si="1"/>
        <v>-8746</v>
      </c>
      <c r="G18" s="9">
        <f t="shared" si="2"/>
        <v>2.1257562105805121</v>
      </c>
      <c r="L18" s="14"/>
    </row>
    <row r="19" spans="1:12" x14ac:dyDescent="0.25">
      <c r="L19" s="14"/>
    </row>
    <row r="20" spans="1:12" x14ac:dyDescent="0.25">
      <c r="A20" s="12" t="s">
        <v>30</v>
      </c>
      <c r="B20" s="12"/>
      <c r="D20" s="13"/>
      <c r="G20" s="14"/>
      <c r="L20" s="14"/>
    </row>
    <row r="21" spans="1:12" x14ac:dyDescent="0.25">
      <c r="A21" s="12" t="s">
        <v>31</v>
      </c>
      <c r="B21" s="12"/>
      <c r="G21" s="14"/>
    </row>
    <row r="22" spans="1:12" x14ac:dyDescent="0.25">
      <c r="G22" s="14"/>
    </row>
  </sheetData>
  <mergeCells count="1">
    <mergeCell ref="A1:G2"/>
  </mergeCells>
  <printOptions horizontalCentered="1"/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D20" sqref="D20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5" t="str">
        <f>Total!A1</f>
        <v>Non DAT and DAT Arrest Analysis 2Q 2023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17</v>
      </c>
      <c r="B3" s="7" t="s">
        <v>9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3</v>
      </c>
      <c r="B4" s="8">
        <v>3944</v>
      </c>
      <c r="C4" s="8">
        <v>2224</v>
      </c>
      <c r="D4" s="8">
        <f t="shared" ref="D4:D9" si="0">SUM(B4:C4)</f>
        <v>6168</v>
      </c>
      <c r="E4" s="8">
        <f>C4-B4</f>
        <v>-1720</v>
      </c>
      <c r="F4" s="9">
        <f>B4/C4</f>
        <v>1.7733812949640289</v>
      </c>
    </row>
    <row r="5" spans="1:6" x14ac:dyDescent="0.25">
      <c r="A5" s="4" t="s">
        <v>4</v>
      </c>
      <c r="B5" s="8">
        <v>4542</v>
      </c>
      <c r="C5" s="8">
        <v>1652</v>
      </c>
      <c r="D5" s="8">
        <f t="shared" si="0"/>
        <v>6194</v>
      </c>
      <c r="E5" s="8">
        <f t="shared" ref="E5:E9" si="1">C5-B5</f>
        <v>-2890</v>
      </c>
      <c r="F5" s="9">
        <f t="shared" ref="F5:F9" si="2">B5/C5</f>
        <v>2.7493946731234868</v>
      </c>
    </row>
    <row r="6" spans="1:6" x14ac:dyDescent="0.25">
      <c r="A6" s="4" t="s">
        <v>5</v>
      </c>
      <c r="B6" s="8">
        <v>3919</v>
      </c>
      <c r="C6" s="8">
        <v>1919</v>
      </c>
      <c r="D6" s="8">
        <f t="shared" si="0"/>
        <v>5838</v>
      </c>
      <c r="E6" s="8">
        <f t="shared" si="1"/>
        <v>-2000</v>
      </c>
      <c r="F6" s="9">
        <f t="shared" si="2"/>
        <v>2.0422094841063054</v>
      </c>
    </row>
    <row r="7" spans="1:6" x14ac:dyDescent="0.25">
      <c r="A7" s="4" t="s">
        <v>6</v>
      </c>
      <c r="B7" s="8">
        <v>3422</v>
      </c>
      <c r="C7" s="8">
        <v>1569</v>
      </c>
      <c r="D7" s="8">
        <f t="shared" si="0"/>
        <v>4991</v>
      </c>
      <c r="E7" s="8">
        <f t="shared" si="1"/>
        <v>-1853</v>
      </c>
      <c r="F7" s="9">
        <f t="shared" si="2"/>
        <v>2.1810070108349269</v>
      </c>
    </row>
    <row r="8" spans="1:6" x14ac:dyDescent="0.25">
      <c r="A8" s="4" t="s">
        <v>7</v>
      </c>
      <c r="B8" s="8">
        <v>688</v>
      </c>
      <c r="C8" s="8">
        <v>405</v>
      </c>
      <c r="D8" s="8">
        <f t="shared" si="0"/>
        <v>1093</v>
      </c>
      <c r="E8" s="8">
        <f t="shared" si="1"/>
        <v>-283</v>
      </c>
      <c r="F8" s="9">
        <f t="shared" si="2"/>
        <v>1.6987654320987655</v>
      </c>
    </row>
    <row r="9" spans="1:6" x14ac:dyDescent="0.25">
      <c r="A9" s="4" t="s">
        <v>8</v>
      </c>
      <c r="B9" s="7">
        <f>SUM(B4:B8)</f>
        <v>16515</v>
      </c>
      <c r="C9" s="7">
        <f>SUM(C4:C8)</f>
        <v>7769</v>
      </c>
      <c r="D9" s="7">
        <f t="shared" si="0"/>
        <v>24284</v>
      </c>
      <c r="E9" s="7">
        <f t="shared" si="1"/>
        <v>-8746</v>
      </c>
      <c r="F9" s="9">
        <f t="shared" si="2"/>
        <v>2.1257562105805121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Normal="100" workbookViewId="0">
      <selection activeCell="G81" sqref="G81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2Q 2023</v>
      </c>
      <c r="B1" s="15"/>
      <c r="C1" s="15"/>
      <c r="D1" s="15"/>
      <c r="E1" s="15"/>
      <c r="F1" s="15"/>
      <c r="G1" s="1"/>
    </row>
    <row r="2" spans="1:7" x14ac:dyDescent="0.25">
      <c r="A2" s="15"/>
      <c r="B2" s="15"/>
      <c r="C2" s="15"/>
      <c r="D2" s="15"/>
      <c r="E2" s="15"/>
      <c r="F2" s="15"/>
      <c r="G2" s="1"/>
    </row>
    <row r="3" spans="1:7" x14ac:dyDescent="0.25">
      <c r="A3" s="4" t="s">
        <v>16</v>
      </c>
      <c r="B3" s="5" t="s">
        <v>0</v>
      </c>
      <c r="C3" s="5" t="s">
        <v>10</v>
      </c>
      <c r="D3" s="5" t="s">
        <v>23</v>
      </c>
      <c r="E3" s="5" t="s">
        <v>21</v>
      </c>
      <c r="F3" s="5" t="s">
        <v>22</v>
      </c>
    </row>
    <row r="4" spans="1:7" x14ac:dyDescent="0.25">
      <c r="A4" s="11">
        <v>1</v>
      </c>
      <c r="B4" s="2">
        <v>182</v>
      </c>
      <c r="C4" s="2">
        <v>69</v>
      </c>
      <c r="D4" s="2">
        <f>SUM(B4:C4)</f>
        <v>251</v>
      </c>
      <c r="E4" s="2">
        <f>C4-B4</f>
        <v>-113</v>
      </c>
      <c r="F4" s="6">
        <f>B4/C4</f>
        <v>2.63768115942029</v>
      </c>
    </row>
    <row r="5" spans="1:7" x14ac:dyDescent="0.25">
      <c r="A5" s="11">
        <v>5</v>
      </c>
      <c r="B5" s="2">
        <v>111</v>
      </c>
      <c r="C5" s="2">
        <v>42</v>
      </c>
      <c r="D5" s="2">
        <f t="shared" ref="D5:D68" si="0">SUM(B5:C5)</f>
        <v>153</v>
      </c>
      <c r="E5" s="2">
        <f t="shared" ref="E5:E68" si="1">C5-B5</f>
        <v>-69</v>
      </c>
      <c r="F5" s="6">
        <f t="shared" ref="F5:F68" si="2">B5/C5</f>
        <v>2.6428571428571428</v>
      </c>
    </row>
    <row r="6" spans="1:7" x14ac:dyDescent="0.25">
      <c r="A6" s="11">
        <v>6</v>
      </c>
      <c r="B6" s="2">
        <v>187</v>
      </c>
      <c r="C6" s="2">
        <v>55</v>
      </c>
      <c r="D6" s="2">
        <f t="shared" si="0"/>
        <v>242</v>
      </c>
      <c r="E6" s="2">
        <f t="shared" si="1"/>
        <v>-132</v>
      </c>
      <c r="F6" s="6">
        <f t="shared" si="2"/>
        <v>3.4</v>
      </c>
    </row>
    <row r="7" spans="1:7" x14ac:dyDescent="0.25">
      <c r="A7" s="11">
        <v>7</v>
      </c>
      <c r="B7" s="2">
        <v>159</v>
      </c>
      <c r="C7" s="2">
        <v>34</v>
      </c>
      <c r="D7" s="2">
        <f t="shared" si="0"/>
        <v>193</v>
      </c>
      <c r="E7" s="2">
        <f t="shared" si="1"/>
        <v>-125</v>
      </c>
      <c r="F7" s="6">
        <f t="shared" si="2"/>
        <v>4.6764705882352944</v>
      </c>
    </row>
    <row r="8" spans="1:7" x14ac:dyDescent="0.25">
      <c r="A8" s="11">
        <v>9</v>
      </c>
      <c r="B8" s="2">
        <v>134</v>
      </c>
      <c r="C8" s="2">
        <v>72</v>
      </c>
      <c r="D8" s="2">
        <f t="shared" si="0"/>
        <v>206</v>
      </c>
      <c r="E8" s="2">
        <f t="shared" si="1"/>
        <v>-62</v>
      </c>
      <c r="F8" s="6">
        <f t="shared" si="2"/>
        <v>1.8611111111111112</v>
      </c>
    </row>
    <row r="9" spans="1:7" x14ac:dyDescent="0.25">
      <c r="A9" s="11">
        <v>10</v>
      </c>
      <c r="B9" s="2">
        <v>83</v>
      </c>
      <c r="C9" s="2">
        <v>53</v>
      </c>
      <c r="D9" s="2">
        <f t="shared" si="0"/>
        <v>136</v>
      </c>
      <c r="E9" s="2">
        <f t="shared" si="1"/>
        <v>-30</v>
      </c>
      <c r="F9" s="6">
        <f t="shared" si="2"/>
        <v>1.5660377358490567</v>
      </c>
    </row>
    <row r="10" spans="1:7" x14ac:dyDescent="0.25">
      <c r="A10" s="11">
        <v>13</v>
      </c>
      <c r="B10" s="2">
        <v>171</v>
      </c>
      <c r="C10" s="2">
        <v>85</v>
      </c>
      <c r="D10" s="2">
        <f t="shared" si="0"/>
        <v>256</v>
      </c>
      <c r="E10" s="2">
        <f t="shared" si="1"/>
        <v>-86</v>
      </c>
      <c r="F10" s="6">
        <f t="shared" si="2"/>
        <v>2.0117647058823529</v>
      </c>
    </row>
    <row r="11" spans="1:7" x14ac:dyDescent="0.25">
      <c r="A11" s="11">
        <v>14</v>
      </c>
      <c r="B11" s="2">
        <v>665</v>
      </c>
      <c r="C11" s="2">
        <v>306</v>
      </c>
      <c r="D11" s="2">
        <f t="shared" si="0"/>
        <v>971</v>
      </c>
      <c r="E11" s="2">
        <f t="shared" si="1"/>
        <v>-359</v>
      </c>
      <c r="F11" s="6">
        <f t="shared" si="2"/>
        <v>2.1732026143790848</v>
      </c>
    </row>
    <row r="12" spans="1:7" x14ac:dyDescent="0.25">
      <c r="A12" s="11">
        <v>17</v>
      </c>
      <c r="B12" s="2">
        <v>79</v>
      </c>
      <c r="C12" s="2">
        <v>44</v>
      </c>
      <c r="D12" s="2">
        <f t="shared" si="0"/>
        <v>123</v>
      </c>
      <c r="E12" s="2">
        <f t="shared" si="1"/>
        <v>-35</v>
      </c>
      <c r="F12" s="6">
        <f t="shared" si="2"/>
        <v>1.7954545454545454</v>
      </c>
    </row>
    <row r="13" spans="1:7" x14ac:dyDescent="0.25">
      <c r="A13" s="11">
        <v>18</v>
      </c>
      <c r="B13" s="2">
        <v>277</v>
      </c>
      <c r="C13" s="2">
        <v>150</v>
      </c>
      <c r="D13" s="2">
        <f t="shared" si="0"/>
        <v>427</v>
      </c>
      <c r="E13" s="2">
        <f t="shared" si="1"/>
        <v>-127</v>
      </c>
      <c r="F13" s="6">
        <f t="shared" si="2"/>
        <v>1.8466666666666667</v>
      </c>
    </row>
    <row r="14" spans="1:7" x14ac:dyDescent="0.25">
      <c r="A14" s="11">
        <v>19</v>
      </c>
      <c r="B14" s="2">
        <v>188</v>
      </c>
      <c r="C14" s="2">
        <v>49</v>
      </c>
      <c r="D14" s="2">
        <f t="shared" si="0"/>
        <v>237</v>
      </c>
      <c r="E14" s="2">
        <f t="shared" si="1"/>
        <v>-139</v>
      </c>
      <c r="F14" s="6">
        <f t="shared" si="2"/>
        <v>3.8367346938775508</v>
      </c>
    </row>
    <row r="15" spans="1:7" x14ac:dyDescent="0.25">
      <c r="A15" s="11">
        <v>20</v>
      </c>
      <c r="B15" s="2">
        <v>88</v>
      </c>
      <c r="C15" s="2">
        <v>59</v>
      </c>
      <c r="D15" s="2">
        <f t="shared" si="0"/>
        <v>147</v>
      </c>
      <c r="E15" s="2">
        <f t="shared" si="1"/>
        <v>-29</v>
      </c>
      <c r="F15" s="6">
        <f t="shared" si="2"/>
        <v>1.4915254237288136</v>
      </c>
    </row>
    <row r="16" spans="1:7" x14ac:dyDescent="0.25">
      <c r="A16" s="11">
        <v>22</v>
      </c>
      <c r="B16" s="2">
        <v>6</v>
      </c>
      <c r="C16" s="2">
        <v>7</v>
      </c>
      <c r="D16" s="2">
        <f t="shared" si="0"/>
        <v>13</v>
      </c>
      <c r="E16" s="2">
        <f t="shared" si="1"/>
        <v>1</v>
      </c>
      <c r="F16" s="6">
        <f t="shared" si="2"/>
        <v>0.8571428571428571</v>
      </c>
    </row>
    <row r="17" spans="1:6" x14ac:dyDescent="0.25">
      <c r="A17" s="11">
        <v>23</v>
      </c>
      <c r="B17" s="2">
        <v>166</v>
      </c>
      <c r="C17" s="2">
        <v>92</v>
      </c>
      <c r="D17" s="2">
        <f t="shared" si="0"/>
        <v>258</v>
      </c>
      <c r="E17" s="2">
        <f t="shared" si="1"/>
        <v>-74</v>
      </c>
      <c r="F17" s="6">
        <f t="shared" si="2"/>
        <v>1.8043478260869565</v>
      </c>
    </row>
    <row r="18" spans="1:6" x14ac:dyDescent="0.25">
      <c r="A18" s="11">
        <v>24</v>
      </c>
      <c r="B18" s="2">
        <v>219</v>
      </c>
      <c r="C18" s="2">
        <v>82</v>
      </c>
      <c r="D18" s="2">
        <f t="shared" si="0"/>
        <v>301</v>
      </c>
      <c r="E18" s="2">
        <f t="shared" si="1"/>
        <v>-137</v>
      </c>
      <c r="F18" s="6">
        <f t="shared" si="2"/>
        <v>2.6707317073170733</v>
      </c>
    </row>
    <row r="19" spans="1:6" x14ac:dyDescent="0.25">
      <c r="A19" s="11">
        <v>25</v>
      </c>
      <c r="B19" s="2">
        <v>262</v>
      </c>
      <c r="C19" s="2">
        <v>255</v>
      </c>
      <c r="D19" s="2">
        <f t="shared" si="0"/>
        <v>517</v>
      </c>
      <c r="E19" s="2">
        <f t="shared" si="1"/>
        <v>-7</v>
      </c>
      <c r="F19" s="6">
        <f t="shared" si="2"/>
        <v>1.0274509803921568</v>
      </c>
    </row>
    <row r="20" spans="1:6" x14ac:dyDescent="0.25">
      <c r="A20" s="11">
        <v>26</v>
      </c>
      <c r="B20" s="2">
        <v>84</v>
      </c>
      <c r="C20" s="2">
        <v>64</v>
      </c>
      <c r="D20" s="2">
        <f t="shared" si="0"/>
        <v>148</v>
      </c>
      <c r="E20" s="2">
        <f t="shared" si="1"/>
        <v>-20</v>
      </c>
      <c r="F20" s="6">
        <f t="shared" si="2"/>
        <v>1.3125</v>
      </c>
    </row>
    <row r="21" spans="1:6" x14ac:dyDescent="0.25">
      <c r="A21" s="11">
        <v>28</v>
      </c>
      <c r="B21" s="2">
        <v>210</v>
      </c>
      <c r="C21" s="2">
        <v>101</v>
      </c>
      <c r="D21" s="2">
        <f t="shared" si="0"/>
        <v>311</v>
      </c>
      <c r="E21" s="2">
        <f t="shared" si="1"/>
        <v>-109</v>
      </c>
      <c r="F21" s="6">
        <f t="shared" si="2"/>
        <v>2.0792079207920793</v>
      </c>
    </row>
    <row r="22" spans="1:6" x14ac:dyDescent="0.25">
      <c r="A22" s="11">
        <v>30</v>
      </c>
      <c r="B22" s="2">
        <v>117</v>
      </c>
      <c r="C22" s="2">
        <v>48</v>
      </c>
      <c r="D22" s="2">
        <f t="shared" si="0"/>
        <v>165</v>
      </c>
      <c r="E22" s="2">
        <f t="shared" si="1"/>
        <v>-69</v>
      </c>
      <c r="F22" s="6">
        <f t="shared" si="2"/>
        <v>2.4375</v>
      </c>
    </row>
    <row r="23" spans="1:6" x14ac:dyDescent="0.25">
      <c r="A23" s="11">
        <v>32</v>
      </c>
      <c r="B23" s="2">
        <v>186</v>
      </c>
      <c r="C23" s="2">
        <v>54</v>
      </c>
      <c r="D23" s="2">
        <f t="shared" si="0"/>
        <v>240</v>
      </c>
      <c r="E23" s="2">
        <f t="shared" si="1"/>
        <v>-132</v>
      </c>
      <c r="F23" s="6">
        <f t="shared" si="2"/>
        <v>3.4444444444444446</v>
      </c>
    </row>
    <row r="24" spans="1:6" x14ac:dyDescent="0.25">
      <c r="A24" s="11">
        <v>33</v>
      </c>
      <c r="B24" s="2">
        <v>143</v>
      </c>
      <c r="C24" s="2">
        <v>70</v>
      </c>
      <c r="D24" s="2">
        <f t="shared" si="0"/>
        <v>213</v>
      </c>
      <c r="E24" s="2">
        <f t="shared" si="1"/>
        <v>-73</v>
      </c>
      <c r="F24" s="6">
        <f t="shared" si="2"/>
        <v>2.0428571428571427</v>
      </c>
    </row>
    <row r="25" spans="1:6" x14ac:dyDescent="0.25">
      <c r="A25" s="11">
        <v>34</v>
      </c>
      <c r="B25" s="2">
        <v>202</v>
      </c>
      <c r="C25" s="2">
        <v>128</v>
      </c>
      <c r="D25" s="2">
        <f t="shared" si="0"/>
        <v>330</v>
      </c>
      <c r="E25" s="2">
        <f t="shared" si="1"/>
        <v>-74</v>
      </c>
      <c r="F25" s="6">
        <f t="shared" si="2"/>
        <v>1.578125</v>
      </c>
    </row>
    <row r="26" spans="1:6" x14ac:dyDescent="0.25">
      <c r="A26" s="11">
        <v>40</v>
      </c>
      <c r="B26" s="2">
        <v>520</v>
      </c>
      <c r="C26" s="2">
        <v>344</v>
      </c>
      <c r="D26" s="2">
        <f t="shared" si="0"/>
        <v>864</v>
      </c>
      <c r="E26" s="2">
        <f t="shared" si="1"/>
        <v>-176</v>
      </c>
      <c r="F26" s="6">
        <f t="shared" si="2"/>
        <v>1.5116279069767442</v>
      </c>
    </row>
    <row r="27" spans="1:6" x14ac:dyDescent="0.25">
      <c r="A27" s="11">
        <v>41</v>
      </c>
      <c r="B27" s="2">
        <v>214</v>
      </c>
      <c r="C27" s="2">
        <v>103</v>
      </c>
      <c r="D27" s="2">
        <f t="shared" si="0"/>
        <v>317</v>
      </c>
      <c r="E27" s="2">
        <f t="shared" si="1"/>
        <v>-111</v>
      </c>
      <c r="F27" s="6">
        <f t="shared" si="2"/>
        <v>2.0776699029126213</v>
      </c>
    </row>
    <row r="28" spans="1:6" x14ac:dyDescent="0.25">
      <c r="A28" s="11">
        <v>42</v>
      </c>
      <c r="B28" s="2">
        <v>286</v>
      </c>
      <c r="C28" s="2">
        <v>135</v>
      </c>
      <c r="D28" s="2">
        <f t="shared" si="0"/>
        <v>421</v>
      </c>
      <c r="E28" s="2">
        <f t="shared" si="1"/>
        <v>-151</v>
      </c>
      <c r="F28" s="6">
        <f t="shared" si="2"/>
        <v>2.1185185185185187</v>
      </c>
    </row>
    <row r="29" spans="1:6" x14ac:dyDescent="0.25">
      <c r="A29" s="11">
        <v>43</v>
      </c>
      <c r="B29" s="2">
        <v>400</v>
      </c>
      <c r="C29" s="2">
        <v>214</v>
      </c>
      <c r="D29" s="2">
        <f t="shared" si="0"/>
        <v>614</v>
      </c>
      <c r="E29" s="2">
        <f t="shared" si="1"/>
        <v>-186</v>
      </c>
      <c r="F29" s="6">
        <f t="shared" si="2"/>
        <v>1.8691588785046729</v>
      </c>
    </row>
    <row r="30" spans="1:6" x14ac:dyDescent="0.25">
      <c r="A30" s="11">
        <v>44</v>
      </c>
      <c r="B30" s="2">
        <v>501</v>
      </c>
      <c r="C30" s="2">
        <v>369</v>
      </c>
      <c r="D30" s="2">
        <f t="shared" si="0"/>
        <v>870</v>
      </c>
      <c r="E30" s="2">
        <f t="shared" si="1"/>
        <v>-132</v>
      </c>
      <c r="F30" s="6">
        <f t="shared" si="2"/>
        <v>1.3577235772357723</v>
      </c>
    </row>
    <row r="31" spans="1:6" x14ac:dyDescent="0.25">
      <c r="A31" s="11">
        <v>45</v>
      </c>
      <c r="B31" s="2">
        <v>176</v>
      </c>
      <c r="C31" s="2">
        <v>169</v>
      </c>
      <c r="D31" s="2">
        <f t="shared" si="0"/>
        <v>345</v>
      </c>
      <c r="E31" s="2">
        <f t="shared" si="1"/>
        <v>-7</v>
      </c>
      <c r="F31" s="6">
        <f t="shared" si="2"/>
        <v>1.0414201183431953</v>
      </c>
    </row>
    <row r="32" spans="1:6" x14ac:dyDescent="0.25">
      <c r="A32" s="11">
        <v>46</v>
      </c>
      <c r="B32" s="2">
        <v>370</v>
      </c>
      <c r="C32" s="2">
        <v>276</v>
      </c>
      <c r="D32" s="2">
        <f t="shared" si="0"/>
        <v>646</v>
      </c>
      <c r="E32" s="2">
        <f t="shared" si="1"/>
        <v>-94</v>
      </c>
      <c r="F32" s="6">
        <f t="shared" si="2"/>
        <v>1.3405797101449275</v>
      </c>
    </row>
    <row r="33" spans="1:6" x14ac:dyDescent="0.25">
      <c r="A33" s="11">
        <v>47</v>
      </c>
      <c r="B33" s="2">
        <v>380</v>
      </c>
      <c r="C33" s="2">
        <v>101</v>
      </c>
      <c r="D33" s="2">
        <f t="shared" si="0"/>
        <v>481</v>
      </c>
      <c r="E33" s="2">
        <f t="shared" si="1"/>
        <v>-279</v>
      </c>
      <c r="F33" s="6">
        <f t="shared" si="2"/>
        <v>3.7623762376237622</v>
      </c>
    </row>
    <row r="34" spans="1:6" x14ac:dyDescent="0.25">
      <c r="A34" s="11">
        <v>48</v>
      </c>
      <c r="B34" s="2">
        <v>221</v>
      </c>
      <c r="C34" s="2">
        <v>147</v>
      </c>
      <c r="D34" s="2">
        <f t="shared" si="0"/>
        <v>368</v>
      </c>
      <c r="E34" s="2">
        <f t="shared" si="1"/>
        <v>-74</v>
      </c>
      <c r="F34" s="6">
        <f t="shared" si="2"/>
        <v>1.5034013605442176</v>
      </c>
    </row>
    <row r="35" spans="1:6" x14ac:dyDescent="0.25">
      <c r="A35" s="11">
        <v>49</v>
      </c>
      <c r="B35" s="2">
        <v>172</v>
      </c>
      <c r="C35" s="2">
        <v>77</v>
      </c>
      <c r="D35" s="2">
        <f t="shared" si="0"/>
        <v>249</v>
      </c>
      <c r="E35" s="2">
        <f t="shared" si="1"/>
        <v>-95</v>
      </c>
      <c r="F35" s="6">
        <f t="shared" si="2"/>
        <v>2.2337662337662336</v>
      </c>
    </row>
    <row r="36" spans="1:6" x14ac:dyDescent="0.25">
      <c r="A36" s="11">
        <v>50</v>
      </c>
      <c r="B36" s="2">
        <v>106</v>
      </c>
      <c r="C36" s="2">
        <v>58</v>
      </c>
      <c r="D36" s="2">
        <f t="shared" si="0"/>
        <v>164</v>
      </c>
      <c r="E36" s="2">
        <f t="shared" si="1"/>
        <v>-48</v>
      </c>
      <c r="F36" s="6">
        <f t="shared" si="2"/>
        <v>1.8275862068965518</v>
      </c>
    </row>
    <row r="37" spans="1:6" x14ac:dyDescent="0.25">
      <c r="A37" s="11">
        <v>52</v>
      </c>
      <c r="B37" s="2">
        <v>598</v>
      </c>
      <c r="C37" s="2">
        <v>231</v>
      </c>
      <c r="D37" s="2">
        <f t="shared" si="0"/>
        <v>829</v>
      </c>
      <c r="E37" s="2">
        <f t="shared" si="1"/>
        <v>-367</v>
      </c>
      <c r="F37" s="6">
        <f t="shared" si="2"/>
        <v>2.5887445887445888</v>
      </c>
    </row>
    <row r="38" spans="1:6" x14ac:dyDescent="0.25">
      <c r="A38" s="11">
        <v>60</v>
      </c>
      <c r="B38" s="2">
        <v>237</v>
      </c>
      <c r="C38" s="2">
        <v>128</v>
      </c>
      <c r="D38" s="2">
        <f t="shared" si="0"/>
        <v>365</v>
      </c>
      <c r="E38" s="2">
        <f t="shared" si="1"/>
        <v>-109</v>
      </c>
      <c r="F38" s="6">
        <f t="shared" si="2"/>
        <v>1.8515625</v>
      </c>
    </row>
    <row r="39" spans="1:6" x14ac:dyDescent="0.25">
      <c r="A39" s="11">
        <v>61</v>
      </c>
      <c r="B39" s="2">
        <v>181</v>
      </c>
      <c r="C39" s="2">
        <v>62</v>
      </c>
      <c r="D39" s="2">
        <f t="shared" si="0"/>
        <v>243</v>
      </c>
      <c r="E39" s="2">
        <f t="shared" si="1"/>
        <v>-119</v>
      </c>
      <c r="F39" s="6">
        <f t="shared" si="2"/>
        <v>2.9193548387096775</v>
      </c>
    </row>
    <row r="40" spans="1:6" x14ac:dyDescent="0.25">
      <c r="A40" s="11">
        <v>62</v>
      </c>
      <c r="B40" s="2">
        <v>191</v>
      </c>
      <c r="C40" s="2">
        <v>74</v>
      </c>
      <c r="D40" s="2">
        <f t="shared" si="0"/>
        <v>265</v>
      </c>
      <c r="E40" s="2">
        <f t="shared" si="1"/>
        <v>-117</v>
      </c>
      <c r="F40" s="6">
        <f t="shared" si="2"/>
        <v>2.5810810810810811</v>
      </c>
    </row>
    <row r="41" spans="1:6" x14ac:dyDescent="0.25">
      <c r="A41" s="11">
        <v>63</v>
      </c>
      <c r="B41" s="2">
        <v>138</v>
      </c>
      <c r="C41" s="2">
        <v>96</v>
      </c>
      <c r="D41" s="2">
        <f t="shared" si="0"/>
        <v>234</v>
      </c>
      <c r="E41" s="2">
        <f t="shared" si="1"/>
        <v>-42</v>
      </c>
      <c r="F41" s="6">
        <f t="shared" si="2"/>
        <v>1.4375</v>
      </c>
    </row>
    <row r="42" spans="1:6" x14ac:dyDescent="0.25">
      <c r="A42" s="11">
        <v>66</v>
      </c>
      <c r="B42" s="2">
        <v>104</v>
      </c>
      <c r="C42" s="2">
        <v>41</v>
      </c>
      <c r="D42" s="2">
        <f t="shared" si="0"/>
        <v>145</v>
      </c>
      <c r="E42" s="2">
        <f t="shared" si="1"/>
        <v>-63</v>
      </c>
      <c r="F42" s="6">
        <f t="shared" si="2"/>
        <v>2.5365853658536586</v>
      </c>
    </row>
    <row r="43" spans="1:6" x14ac:dyDescent="0.25">
      <c r="A43" s="11">
        <v>67</v>
      </c>
      <c r="B43" s="2">
        <v>261</v>
      </c>
      <c r="C43" s="2">
        <v>97</v>
      </c>
      <c r="D43" s="2">
        <f t="shared" si="0"/>
        <v>358</v>
      </c>
      <c r="E43" s="2">
        <f t="shared" si="1"/>
        <v>-164</v>
      </c>
      <c r="F43" s="6">
        <f t="shared" si="2"/>
        <v>2.6907216494845363</v>
      </c>
    </row>
    <row r="44" spans="1:6" x14ac:dyDescent="0.25">
      <c r="A44" s="11">
        <v>68</v>
      </c>
      <c r="B44" s="2">
        <v>170</v>
      </c>
      <c r="C44" s="2">
        <v>98</v>
      </c>
      <c r="D44" s="2">
        <f t="shared" si="0"/>
        <v>268</v>
      </c>
      <c r="E44" s="2">
        <f t="shared" si="1"/>
        <v>-72</v>
      </c>
      <c r="F44" s="6">
        <f t="shared" si="2"/>
        <v>1.7346938775510203</v>
      </c>
    </row>
    <row r="45" spans="1:6" x14ac:dyDescent="0.25">
      <c r="A45" s="11">
        <v>69</v>
      </c>
      <c r="B45" s="2">
        <v>131</v>
      </c>
      <c r="C45" s="2">
        <v>46</v>
      </c>
      <c r="D45" s="2">
        <f t="shared" si="0"/>
        <v>177</v>
      </c>
      <c r="E45" s="2">
        <f t="shared" si="1"/>
        <v>-85</v>
      </c>
      <c r="F45" s="6">
        <f t="shared" si="2"/>
        <v>2.847826086956522</v>
      </c>
    </row>
    <row r="46" spans="1:6" x14ac:dyDescent="0.25">
      <c r="A46" s="11">
        <v>70</v>
      </c>
      <c r="B46" s="2">
        <v>277</v>
      </c>
      <c r="C46" s="2">
        <v>47</v>
      </c>
      <c r="D46" s="2">
        <f t="shared" si="0"/>
        <v>324</v>
      </c>
      <c r="E46" s="2">
        <f t="shared" si="1"/>
        <v>-230</v>
      </c>
      <c r="F46" s="6">
        <f t="shared" si="2"/>
        <v>5.8936170212765955</v>
      </c>
    </row>
    <row r="47" spans="1:6" x14ac:dyDescent="0.25">
      <c r="A47" s="11">
        <v>71</v>
      </c>
      <c r="B47" s="2">
        <v>171</v>
      </c>
      <c r="C47" s="2">
        <v>69</v>
      </c>
      <c r="D47" s="2">
        <f t="shared" si="0"/>
        <v>240</v>
      </c>
      <c r="E47" s="2">
        <f t="shared" si="1"/>
        <v>-102</v>
      </c>
      <c r="F47" s="6">
        <f t="shared" si="2"/>
        <v>2.4782608695652173</v>
      </c>
    </row>
    <row r="48" spans="1:6" x14ac:dyDescent="0.25">
      <c r="A48" s="11">
        <v>72</v>
      </c>
      <c r="B48" s="2">
        <v>206</v>
      </c>
      <c r="C48" s="2">
        <v>121</v>
      </c>
      <c r="D48" s="2">
        <f t="shared" si="0"/>
        <v>327</v>
      </c>
      <c r="E48" s="2">
        <f t="shared" si="1"/>
        <v>-85</v>
      </c>
      <c r="F48" s="6">
        <f t="shared" si="2"/>
        <v>1.7024793388429753</v>
      </c>
    </row>
    <row r="49" spans="1:6" x14ac:dyDescent="0.25">
      <c r="A49" s="11">
        <v>73</v>
      </c>
      <c r="B49" s="2">
        <v>338</v>
      </c>
      <c r="C49" s="2">
        <v>83</v>
      </c>
      <c r="D49" s="2">
        <f t="shared" si="0"/>
        <v>421</v>
      </c>
      <c r="E49" s="2">
        <f t="shared" si="1"/>
        <v>-255</v>
      </c>
      <c r="F49" s="6">
        <f t="shared" si="2"/>
        <v>4.072289156626506</v>
      </c>
    </row>
    <row r="50" spans="1:6" x14ac:dyDescent="0.25">
      <c r="A50" s="11">
        <v>75</v>
      </c>
      <c r="B50" s="2">
        <v>477</v>
      </c>
      <c r="C50" s="2">
        <v>162</v>
      </c>
      <c r="D50" s="2">
        <f t="shared" si="0"/>
        <v>639</v>
      </c>
      <c r="E50" s="2">
        <f t="shared" si="1"/>
        <v>-315</v>
      </c>
      <c r="F50" s="6">
        <f t="shared" si="2"/>
        <v>2.9444444444444446</v>
      </c>
    </row>
    <row r="51" spans="1:6" x14ac:dyDescent="0.25">
      <c r="A51" s="11">
        <v>76</v>
      </c>
      <c r="B51" s="2">
        <v>97</v>
      </c>
      <c r="C51" s="2">
        <v>34</v>
      </c>
      <c r="D51" s="2">
        <f t="shared" si="0"/>
        <v>131</v>
      </c>
      <c r="E51" s="2">
        <f t="shared" si="1"/>
        <v>-63</v>
      </c>
      <c r="F51" s="6">
        <f t="shared" si="2"/>
        <v>2.8529411764705883</v>
      </c>
    </row>
    <row r="52" spans="1:6" x14ac:dyDescent="0.25">
      <c r="A52" s="11">
        <v>77</v>
      </c>
      <c r="B52" s="2">
        <v>150</v>
      </c>
      <c r="C52" s="2">
        <v>36</v>
      </c>
      <c r="D52" s="2">
        <f t="shared" si="0"/>
        <v>186</v>
      </c>
      <c r="E52" s="2">
        <f t="shared" si="1"/>
        <v>-114</v>
      </c>
      <c r="F52" s="6">
        <f t="shared" si="2"/>
        <v>4.166666666666667</v>
      </c>
    </row>
    <row r="53" spans="1:6" x14ac:dyDescent="0.25">
      <c r="A53" s="11">
        <v>78</v>
      </c>
      <c r="B53" s="2">
        <v>158</v>
      </c>
      <c r="C53" s="2">
        <v>58</v>
      </c>
      <c r="D53" s="2">
        <f t="shared" si="0"/>
        <v>216</v>
      </c>
      <c r="E53" s="2">
        <f t="shared" si="1"/>
        <v>-100</v>
      </c>
      <c r="F53" s="6">
        <f t="shared" si="2"/>
        <v>2.7241379310344827</v>
      </c>
    </row>
    <row r="54" spans="1:6" x14ac:dyDescent="0.25">
      <c r="A54" s="11">
        <v>79</v>
      </c>
      <c r="B54" s="2">
        <v>255</v>
      </c>
      <c r="C54" s="2">
        <v>85</v>
      </c>
      <c r="D54" s="2">
        <f t="shared" si="0"/>
        <v>340</v>
      </c>
      <c r="E54" s="2">
        <f t="shared" si="1"/>
        <v>-170</v>
      </c>
      <c r="F54" s="6">
        <f t="shared" si="2"/>
        <v>3</v>
      </c>
    </row>
    <row r="55" spans="1:6" x14ac:dyDescent="0.25">
      <c r="A55" s="11">
        <v>81</v>
      </c>
      <c r="B55" s="2">
        <v>168</v>
      </c>
      <c r="C55" s="2">
        <v>42</v>
      </c>
      <c r="D55" s="2">
        <f t="shared" si="0"/>
        <v>210</v>
      </c>
      <c r="E55" s="2">
        <f t="shared" si="1"/>
        <v>-126</v>
      </c>
      <c r="F55" s="6">
        <f t="shared" si="2"/>
        <v>4</v>
      </c>
    </row>
    <row r="56" spans="1:6" x14ac:dyDescent="0.25">
      <c r="A56" s="11">
        <v>83</v>
      </c>
      <c r="B56" s="2">
        <v>222</v>
      </c>
      <c r="C56" s="2">
        <v>47</v>
      </c>
      <c r="D56" s="2">
        <f t="shared" si="0"/>
        <v>269</v>
      </c>
      <c r="E56" s="2">
        <f t="shared" si="1"/>
        <v>-175</v>
      </c>
      <c r="F56" s="6">
        <f t="shared" si="2"/>
        <v>4.7234042553191493</v>
      </c>
    </row>
    <row r="57" spans="1:6" x14ac:dyDescent="0.25">
      <c r="A57" s="11">
        <v>84</v>
      </c>
      <c r="B57" s="2">
        <v>268</v>
      </c>
      <c r="C57" s="2">
        <v>102</v>
      </c>
      <c r="D57" s="2">
        <f t="shared" si="0"/>
        <v>370</v>
      </c>
      <c r="E57" s="2">
        <f t="shared" si="1"/>
        <v>-166</v>
      </c>
      <c r="F57" s="6">
        <f t="shared" si="2"/>
        <v>2.6274509803921569</v>
      </c>
    </row>
    <row r="58" spans="1:6" x14ac:dyDescent="0.25">
      <c r="A58" s="11">
        <v>88</v>
      </c>
      <c r="B58" s="2">
        <v>113</v>
      </c>
      <c r="C58" s="2">
        <v>54</v>
      </c>
      <c r="D58" s="2">
        <f t="shared" si="0"/>
        <v>167</v>
      </c>
      <c r="E58" s="2">
        <f t="shared" si="1"/>
        <v>-59</v>
      </c>
      <c r="F58" s="6">
        <f t="shared" si="2"/>
        <v>2.0925925925925926</v>
      </c>
    </row>
    <row r="59" spans="1:6" x14ac:dyDescent="0.25">
      <c r="A59" s="11">
        <v>90</v>
      </c>
      <c r="B59" s="2">
        <v>153</v>
      </c>
      <c r="C59" s="2">
        <v>40</v>
      </c>
      <c r="D59" s="2">
        <f t="shared" si="0"/>
        <v>193</v>
      </c>
      <c r="E59" s="2">
        <f t="shared" si="1"/>
        <v>-113</v>
      </c>
      <c r="F59" s="6">
        <f t="shared" si="2"/>
        <v>3.8250000000000002</v>
      </c>
    </row>
    <row r="60" spans="1:6" x14ac:dyDescent="0.25">
      <c r="A60" s="11">
        <v>94</v>
      </c>
      <c r="B60" s="2">
        <v>76</v>
      </c>
      <c r="C60" s="2">
        <v>30</v>
      </c>
      <c r="D60" s="2">
        <f t="shared" si="0"/>
        <v>106</v>
      </c>
      <c r="E60" s="2">
        <f t="shared" si="1"/>
        <v>-46</v>
      </c>
      <c r="F60" s="6">
        <f t="shared" si="2"/>
        <v>2.5333333333333332</v>
      </c>
    </row>
    <row r="61" spans="1:6" x14ac:dyDescent="0.25">
      <c r="A61" s="11">
        <v>100</v>
      </c>
      <c r="B61" s="2">
        <v>76</v>
      </c>
      <c r="C61" s="2">
        <v>37</v>
      </c>
      <c r="D61" s="2">
        <f t="shared" si="0"/>
        <v>113</v>
      </c>
      <c r="E61" s="2">
        <f t="shared" si="1"/>
        <v>-39</v>
      </c>
      <c r="F61" s="6">
        <f t="shared" si="2"/>
        <v>2.0540540540540539</v>
      </c>
    </row>
    <row r="62" spans="1:6" x14ac:dyDescent="0.25">
      <c r="A62" s="11">
        <v>101</v>
      </c>
      <c r="B62" s="2">
        <v>128</v>
      </c>
      <c r="C62" s="2">
        <v>38</v>
      </c>
      <c r="D62" s="2">
        <f t="shared" si="0"/>
        <v>166</v>
      </c>
      <c r="E62" s="2">
        <f t="shared" si="1"/>
        <v>-90</v>
      </c>
      <c r="F62" s="6">
        <f t="shared" si="2"/>
        <v>3.3684210526315788</v>
      </c>
    </row>
    <row r="63" spans="1:6" x14ac:dyDescent="0.25">
      <c r="A63" s="11">
        <v>102</v>
      </c>
      <c r="B63" s="2">
        <v>226</v>
      </c>
      <c r="C63" s="2">
        <v>38</v>
      </c>
      <c r="D63" s="2">
        <f t="shared" si="0"/>
        <v>264</v>
      </c>
      <c r="E63" s="2">
        <f t="shared" si="1"/>
        <v>-188</v>
      </c>
      <c r="F63" s="6">
        <f t="shared" si="2"/>
        <v>5.9473684210526319</v>
      </c>
    </row>
    <row r="64" spans="1:6" x14ac:dyDescent="0.25">
      <c r="A64" s="11">
        <v>103</v>
      </c>
      <c r="B64" s="2">
        <v>440</v>
      </c>
      <c r="C64" s="2">
        <v>348</v>
      </c>
      <c r="D64" s="2">
        <f t="shared" si="0"/>
        <v>788</v>
      </c>
      <c r="E64" s="2">
        <f t="shared" si="1"/>
        <v>-92</v>
      </c>
      <c r="F64" s="6">
        <f t="shared" si="2"/>
        <v>1.264367816091954</v>
      </c>
    </row>
    <row r="65" spans="1:6" x14ac:dyDescent="0.25">
      <c r="A65" s="11">
        <v>104</v>
      </c>
      <c r="B65" s="2">
        <v>146</v>
      </c>
      <c r="C65" s="2">
        <v>48</v>
      </c>
      <c r="D65" s="2">
        <f t="shared" si="0"/>
        <v>194</v>
      </c>
      <c r="E65" s="2">
        <f t="shared" si="1"/>
        <v>-98</v>
      </c>
      <c r="F65" s="6">
        <f t="shared" si="2"/>
        <v>3.0416666666666665</v>
      </c>
    </row>
    <row r="66" spans="1:6" x14ac:dyDescent="0.25">
      <c r="A66" s="11">
        <v>105</v>
      </c>
      <c r="B66" s="2">
        <v>255</v>
      </c>
      <c r="C66" s="2">
        <v>127</v>
      </c>
      <c r="D66" s="2">
        <f t="shared" si="0"/>
        <v>382</v>
      </c>
      <c r="E66" s="2">
        <f t="shared" si="1"/>
        <v>-128</v>
      </c>
      <c r="F66" s="6">
        <f t="shared" si="2"/>
        <v>2.0078740157480315</v>
      </c>
    </row>
    <row r="67" spans="1:6" x14ac:dyDescent="0.25">
      <c r="A67" s="11">
        <v>106</v>
      </c>
      <c r="B67" s="2">
        <v>239</v>
      </c>
      <c r="C67" s="2">
        <v>66</v>
      </c>
      <c r="D67" s="2">
        <f t="shared" si="0"/>
        <v>305</v>
      </c>
      <c r="E67" s="2">
        <f t="shared" si="1"/>
        <v>-173</v>
      </c>
      <c r="F67" s="6">
        <f t="shared" si="2"/>
        <v>3.6212121212121211</v>
      </c>
    </row>
    <row r="68" spans="1:6" x14ac:dyDescent="0.25">
      <c r="A68" s="11">
        <v>107</v>
      </c>
      <c r="B68" s="2">
        <v>154</v>
      </c>
      <c r="C68" s="2">
        <v>59</v>
      </c>
      <c r="D68" s="2">
        <f t="shared" si="0"/>
        <v>213</v>
      </c>
      <c r="E68" s="2">
        <f t="shared" si="1"/>
        <v>-95</v>
      </c>
      <c r="F68" s="6">
        <f t="shared" si="2"/>
        <v>2.6101694915254239</v>
      </c>
    </row>
    <row r="69" spans="1:6" x14ac:dyDescent="0.25">
      <c r="A69" s="11">
        <v>108</v>
      </c>
      <c r="B69" s="2">
        <v>183</v>
      </c>
      <c r="C69" s="2">
        <v>40</v>
      </c>
      <c r="D69" s="2">
        <f t="shared" ref="D69:D81" si="3">SUM(B69:C69)</f>
        <v>223</v>
      </c>
      <c r="E69" s="2">
        <f t="shared" ref="E69:E81" si="4">C69-B69</f>
        <v>-143</v>
      </c>
      <c r="F69" s="6">
        <f t="shared" ref="F69:F81" si="5">B69/C69</f>
        <v>4.5750000000000002</v>
      </c>
    </row>
    <row r="70" spans="1:6" x14ac:dyDescent="0.25">
      <c r="A70" s="11">
        <v>109</v>
      </c>
      <c r="B70" s="2">
        <v>299</v>
      </c>
      <c r="C70" s="2">
        <v>121</v>
      </c>
      <c r="D70" s="2">
        <f t="shared" si="3"/>
        <v>420</v>
      </c>
      <c r="E70" s="2">
        <f t="shared" si="4"/>
        <v>-178</v>
      </c>
      <c r="F70" s="6">
        <f t="shared" si="5"/>
        <v>2.4710743801652892</v>
      </c>
    </row>
    <row r="71" spans="1:6" x14ac:dyDescent="0.25">
      <c r="A71" s="11">
        <v>110</v>
      </c>
      <c r="B71" s="2">
        <v>349</v>
      </c>
      <c r="C71" s="2">
        <v>194</v>
      </c>
      <c r="D71" s="2">
        <f t="shared" si="3"/>
        <v>543</v>
      </c>
      <c r="E71" s="2">
        <f t="shared" si="4"/>
        <v>-155</v>
      </c>
      <c r="F71" s="6">
        <f t="shared" si="5"/>
        <v>1.7989690721649485</v>
      </c>
    </row>
    <row r="72" spans="1:6" x14ac:dyDescent="0.25">
      <c r="A72" s="11">
        <v>111</v>
      </c>
      <c r="B72" s="2">
        <v>45</v>
      </c>
      <c r="C72" s="2">
        <v>25</v>
      </c>
      <c r="D72" s="2">
        <f t="shared" si="3"/>
        <v>70</v>
      </c>
      <c r="E72" s="2">
        <f t="shared" si="4"/>
        <v>-20</v>
      </c>
      <c r="F72" s="6">
        <f t="shared" si="5"/>
        <v>1.8</v>
      </c>
    </row>
    <row r="73" spans="1:6" x14ac:dyDescent="0.25">
      <c r="A73" s="11">
        <v>112</v>
      </c>
      <c r="B73" s="2">
        <v>72</v>
      </c>
      <c r="C73" s="2">
        <v>42</v>
      </c>
      <c r="D73" s="2">
        <f t="shared" si="3"/>
        <v>114</v>
      </c>
      <c r="E73" s="2">
        <f t="shared" si="4"/>
        <v>-30</v>
      </c>
      <c r="F73" s="6">
        <f t="shared" si="5"/>
        <v>1.7142857142857142</v>
      </c>
    </row>
    <row r="74" spans="1:6" x14ac:dyDescent="0.25">
      <c r="A74" s="11">
        <v>113</v>
      </c>
      <c r="B74" s="2">
        <v>320</v>
      </c>
      <c r="C74" s="2">
        <v>197</v>
      </c>
      <c r="D74" s="2">
        <f t="shared" si="3"/>
        <v>517</v>
      </c>
      <c r="E74" s="2">
        <f t="shared" si="4"/>
        <v>-123</v>
      </c>
      <c r="F74" s="6">
        <f t="shared" si="5"/>
        <v>1.6243654822335025</v>
      </c>
    </row>
    <row r="75" spans="1:6" x14ac:dyDescent="0.25">
      <c r="A75" s="11">
        <v>114</v>
      </c>
      <c r="B75" s="2">
        <v>273</v>
      </c>
      <c r="C75" s="2">
        <v>60</v>
      </c>
      <c r="D75" s="2">
        <f t="shared" si="3"/>
        <v>333</v>
      </c>
      <c r="E75" s="2">
        <f t="shared" si="4"/>
        <v>-213</v>
      </c>
      <c r="F75" s="6">
        <f t="shared" si="5"/>
        <v>4.55</v>
      </c>
    </row>
    <row r="76" spans="1:6" x14ac:dyDescent="0.25">
      <c r="A76" s="11">
        <v>115</v>
      </c>
      <c r="B76" s="2">
        <v>217</v>
      </c>
      <c r="C76" s="2">
        <v>129</v>
      </c>
      <c r="D76" s="2">
        <f t="shared" si="3"/>
        <v>346</v>
      </c>
      <c r="E76" s="2">
        <f t="shared" si="4"/>
        <v>-88</v>
      </c>
      <c r="F76" s="6">
        <f t="shared" si="5"/>
        <v>1.682170542635659</v>
      </c>
    </row>
    <row r="77" spans="1:6" x14ac:dyDescent="0.25">
      <c r="A77" s="11">
        <v>120</v>
      </c>
      <c r="B77" s="2">
        <v>328</v>
      </c>
      <c r="C77" s="2">
        <v>161</v>
      </c>
      <c r="D77" s="2">
        <f t="shared" si="3"/>
        <v>489</v>
      </c>
      <c r="E77" s="2">
        <f t="shared" si="4"/>
        <v>-167</v>
      </c>
      <c r="F77" s="6">
        <f t="shared" si="5"/>
        <v>2.0372670807453415</v>
      </c>
    </row>
    <row r="78" spans="1:6" x14ac:dyDescent="0.25">
      <c r="A78" s="11">
        <v>121</v>
      </c>
      <c r="B78" s="2">
        <v>170</v>
      </c>
      <c r="C78" s="2">
        <v>118</v>
      </c>
      <c r="D78" s="2">
        <f t="shared" si="3"/>
        <v>288</v>
      </c>
      <c r="E78" s="2">
        <f t="shared" si="4"/>
        <v>-52</v>
      </c>
      <c r="F78" s="6">
        <f t="shared" si="5"/>
        <v>1.4406779661016949</v>
      </c>
    </row>
    <row r="79" spans="1:6" x14ac:dyDescent="0.25">
      <c r="A79" s="11">
        <v>122</v>
      </c>
      <c r="B79" s="2">
        <v>108</v>
      </c>
      <c r="C79" s="2">
        <v>74</v>
      </c>
      <c r="D79" s="2">
        <f t="shared" si="3"/>
        <v>182</v>
      </c>
      <c r="E79" s="2">
        <f t="shared" si="4"/>
        <v>-34</v>
      </c>
      <c r="F79" s="6">
        <f t="shared" si="5"/>
        <v>1.4594594594594594</v>
      </c>
    </row>
    <row r="80" spans="1:6" x14ac:dyDescent="0.25">
      <c r="A80" s="11">
        <v>123</v>
      </c>
      <c r="B80" s="2">
        <v>82</v>
      </c>
      <c r="C80" s="2">
        <v>52</v>
      </c>
      <c r="D80" s="2">
        <f t="shared" si="3"/>
        <v>134</v>
      </c>
      <c r="E80" s="2">
        <f t="shared" si="4"/>
        <v>-30</v>
      </c>
      <c r="F80" s="6">
        <f t="shared" si="5"/>
        <v>1.5769230769230769</v>
      </c>
    </row>
    <row r="81" spans="1:6" x14ac:dyDescent="0.25">
      <c r="A81" s="4" t="s">
        <v>8</v>
      </c>
      <c r="B81" s="5">
        <v>16515</v>
      </c>
      <c r="C81" s="5">
        <v>7769</v>
      </c>
      <c r="D81" s="5">
        <f t="shared" si="3"/>
        <v>24284</v>
      </c>
      <c r="E81" s="5">
        <f t="shared" si="4"/>
        <v>-8746</v>
      </c>
      <c r="F81" s="6">
        <f t="shared" si="5"/>
        <v>2.1257562105805121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E22" sqref="E22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2Q 2023</v>
      </c>
      <c r="B1" s="15"/>
      <c r="C1" s="15"/>
      <c r="D1" s="15"/>
      <c r="E1" s="15"/>
      <c r="F1" s="15"/>
      <c r="G1" s="1"/>
    </row>
    <row r="2" spans="1:7" x14ac:dyDescent="0.25">
      <c r="A2" s="16"/>
      <c r="B2" s="16"/>
      <c r="C2" s="16"/>
      <c r="D2" s="16"/>
      <c r="E2" s="16"/>
      <c r="F2" s="16"/>
      <c r="G2" s="1"/>
    </row>
    <row r="3" spans="1:7" x14ac:dyDescent="0.25">
      <c r="A3" s="4" t="s">
        <v>18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7" x14ac:dyDescent="0.25">
      <c r="A4" s="4" t="s">
        <v>32</v>
      </c>
      <c r="B4" s="8">
        <v>43</v>
      </c>
      <c r="C4" s="8">
        <v>29</v>
      </c>
      <c r="D4" s="8">
        <f>SUM(B4:C4)</f>
        <v>72</v>
      </c>
      <c r="E4" s="8">
        <f>C4-B4</f>
        <v>-14</v>
      </c>
      <c r="F4" s="9">
        <f>B4/C4</f>
        <v>1.4827586206896552</v>
      </c>
    </row>
    <row r="5" spans="1:7" x14ac:dyDescent="0.25">
      <c r="A5" s="4" t="s">
        <v>33</v>
      </c>
      <c r="B5" s="8">
        <v>782</v>
      </c>
      <c r="C5" s="8">
        <v>420</v>
      </c>
      <c r="D5" s="8">
        <f t="shared" ref="D5:D11" si="0">SUM(B5:C5)</f>
        <v>1202</v>
      </c>
      <c r="E5" s="8">
        <f t="shared" ref="E5:E11" si="1">C5-B5</f>
        <v>-362</v>
      </c>
      <c r="F5" s="9">
        <f t="shared" ref="F5:F11" si="2">B5/C5</f>
        <v>1.861904761904762</v>
      </c>
    </row>
    <row r="6" spans="1:7" x14ac:dyDescent="0.25">
      <c r="A6" s="4" t="s">
        <v>11</v>
      </c>
      <c r="B6" s="8">
        <v>7928</v>
      </c>
      <c r="C6" s="8">
        <v>3212</v>
      </c>
      <c r="D6" s="8">
        <f t="shared" si="0"/>
        <v>11140</v>
      </c>
      <c r="E6" s="8">
        <f t="shared" si="1"/>
        <v>-4716</v>
      </c>
      <c r="F6" s="9">
        <f t="shared" si="2"/>
        <v>2.4682440846824409</v>
      </c>
    </row>
    <row r="7" spans="1:7" x14ac:dyDescent="0.25">
      <c r="A7" s="4" t="s">
        <v>34</v>
      </c>
      <c r="B7" s="8">
        <v>1453</v>
      </c>
      <c r="C7" s="8">
        <v>841</v>
      </c>
      <c r="D7" s="8">
        <v>15072</v>
      </c>
      <c r="E7" s="8">
        <v>-3992</v>
      </c>
      <c r="F7" s="9">
        <f t="shared" si="2"/>
        <v>1.727705112960761</v>
      </c>
    </row>
    <row r="8" spans="1:7" x14ac:dyDescent="0.25">
      <c r="A8" s="4" t="s">
        <v>12</v>
      </c>
      <c r="B8" s="8">
        <v>456</v>
      </c>
      <c r="C8" s="8">
        <v>244</v>
      </c>
      <c r="D8" s="8">
        <f t="shared" si="0"/>
        <v>700</v>
      </c>
      <c r="E8" s="8">
        <f t="shared" si="1"/>
        <v>-212</v>
      </c>
      <c r="F8" s="9">
        <f t="shared" si="2"/>
        <v>1.8688524590163935</v>
      </c>
    </row>
    <row r="9" spans="1:7" x14ac:dyDescent="0.25">
      <c r="A9" s="4" t="s">
        <v>13</v>
      </c>
      <c r="B9" s="8">
        <v>1592</v>
      </c>
      <c r="C9" s="8">
        <v>863</v>
      </c>
      <c r="D9" s="8">
        <f t="shared" si="0"/>
        <v>2455</v>
      </c>
      <c r="E9" s="8">
        <f t="shared" si="1"/>
        <v>-729</v>
      </c>
      <c r="F9" s="9">
        <f t="shared" si="2"/>
        <v>1.8447276940903823</v>
      </c>
    </row>
    <row r="10" spans="1:7" x14ac:dyDescent="0.25">
      <c r="A10" s="4" t="s">
        <v>35</v>
      </c>
      <c r="B10" s="8">
        <v>4261</v>
      </c>
      <c r="C10" s="8">
        <v>2160</v>
      </c>
      <c r="D10" s="8">
        <f t="shared" ref="D10" si="3">SUM(B10:C10)</f>
        <v>6421</v>
      </c>
      <c r="E10" s="8">
        <f t="shared" ref="E10" si="4">C10-B10</f>
        <v>-2101</v>
      </c>
      <c r="F10" s="9">
        <f t="shared" ref="F10" si="5">B10/C10</f>
        <v>1.9726851851851852</v>
      </c>
    </row>
    <row r="11" spans="1:7" x14ac:dyDescent="0.25">
      <c r="A11" s="4" t="s">
        <v>8</v>
      </c>
      <c r="B11" s="7">
        <v>16515</v>
      </c>
      <c r="C11" s="7">
        <v>7769</v>
      </c>
      <c r="D11" s="7">
        <f t="shared" si="0"/>
        <v>24284</v>
      </c>
      <c r="E11" s="7">
        <f t="shared" si="1"/>
        <v>-8746</v>
      </c>
      <c r="F11" s="9">
        <f t="shared" si="2"/>
        <v>2.1257562105805121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L15" sqref="L15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5" t="str">
        <f>Total!A1</f>
        <v>Non DAT and DAT Arrest Analysis 2Q 2023</v>
      </c>
      <c r="B1" s="15"/>
      <c r="C1" s="15"/>
      <c r="D1" s="15"/>
      <c r="E1" s="15"/>
      <c r="F1" s="15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4" t="s">
        <v>19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14</v>
      </c>
      <c r="B4" s="8">
        <v>3266</v>
      </c>
      <c r="C4" s="8">
        <v>1697</v>
      </c>
      <c r="D4" s="8">
        <f>SUM(B4:C4)</f>
        <v>4963</v>
      </c>
      <c r="E4" s="8">
        <f>C4-B4</f>
        <v>-1569</v>
      </c>
      <c r="F4" s="9">
        <f>B4/C4</f>
        <v>1.9245727754861521</v>
      </c>
    </row>
    <row r="5" spans="1:6" x14ac:dyDescent="0.25">
      <c r="A5" s="4" t="s">
        <v>15</v>
      </c>
      <c r="B5" s="8">
        <v>12467</v>
      </c>
      <c r="C5" s="8">
        <v>5633</v>
      </c>
      <c r="D5" s="8">
        <f t="shared" ref="D5:D7" si="0">SUM(B5:C5)</f>
        <v>18100</v>
      </c>
      <c r="E5" s="8">
        <f t="shared" ref="E5:E7" si="1">C5-B5</f>
        <v>-6834</v>
      </c>
      <c r="F5" s="9">
        <f t="shared" ref="F5:F7" si="2">B5/C5</f>
        <v>2.2132078821232026</v>
      </c>
    </row>
    <row r="6" spans="1:6" x14ac:dyDescent="0.25">
      <c r="A6" s="4" t="s">
        <v>58</v>
      </c>
      <c r="B6" s="8">
        <v>782</v>
      </c>
      <c r="C6" s="8">
        <v>439</v>
      </c>
      <c r="D6" s="8">
        <f t="shared" ref="D6" si="3">SUM(B6:C6)</f>
        <v>1221</v>
      </c>
      <c r="E6" s="8">
        <f t="shared" ref="E6" si="4">C6-B6</f>
        <v>-343</v>
      </c>
      <c r="F6" s="9">
        <f t="shared" ref="F6" si="5">B6/C6</f>
        <v>1.7813211845102506</v>
      </c>
    </row>
    <row r="7" spans="1:6" x14ac:dyDescent="0.25">
      <c r="A7" s="4" t="s">
        <v>8</v>
      </c>
      <c r="B7" s="7">
        <v>16515</v>
      </c>
      <c r="C7" s="7">
        <v>7769</v>
      </c>
      <c r="D7" s="7">
        <f t="shared" si="0"/>
        <v>24284</v>
      </c>
      <c r="E7" s="7">
        <f t="shared" si="1"/>
        <v>-8746</v>
      </c>
      <c r="F7" s="9">
        <f t="shared" si="2"/>
        <v>2.1257562105805121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K34" sqref="K34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10" x14ac:dyDescent="0.25">
      <c r="A1" s="15" t="str">
        <f>Total!A1</f>
        <v>Non DAT and DAT Arrest Analysis 2Q 2023</v>
      </c>
      <c r="B1" s="15"/>
      <c r="C1" s="15"/>
      <c r="D1" s="15"/>
      <c r="E1" s="15"/>
      <c r="F1" s="15"/>
    </row>
    <row r="2" spans="1:10" x14ac:dyDescent="0.25">
      <c r="A2" s="15"/>
      <c r="B2" s="15"/>
      <c r="C2" s="15"/>
      <c r="D2" s="15"/>
      <c r="E2" s="15"/>
      <c r="F2" s="15"/>
    </row>
    <row r="3" spans="1:10" x14ac:dyDescent="0.25">
      <c r="A3" s="4" t="s">
        <v>20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10" x14ac:dyDescent="0.25">
      <c r="A4" s="4" t="s">
        <v>24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10" x14ac:dyDescent="0.25">
      <c r="A5" s="4" t="s">
        <v>25</v>
      </c>
      <c r="B5" s="8">
        <v>424</v>
      </c>
      <c r="C5" s="8">
        <v>0</v>
      </c>
      <c r="D5" s="8">
        <f t="shared" ref="D5:D10" si="0">SUM(B5:C5)</f>
        <v>424</v>
      </c>
      <c r="E5" s="8">
        <f t="shared" ref="E5:E10" si="1">C5-B5</f>
        <v>-424</v>
      </c>
      <c r="F5" s="9" t="str">
        <f t="shared" ref="F5:F10" si="2">IF(C5=0,"**.*",(B5/C5))</f>
        <v>**.*</v>
      </c>
    </row>
    <row r="6" spans="1:10" x14ac:dyDescent="0.25">
      <c r="A6" s="4" t="s">
        <v>26</v>
      </c>
      <c r="B6" s="8">
        <v>2292</v>
      </c>
      <c r="C6" s="8">
        <v>1539</v>
      </c>
      <c r="D6" s="8">
        <f t="shared" si="0"/>
        <v>3831</v>
      </c>
      <c r="E6" s="8">
        <f t="shared" si="1"/>
        <v>-753</v>
      </c>
      <c r="F6" s="9">
        <f t="shared" si="2"/>
        <v>1.4892787524366471</v>
      </c>
    </row>
    <row r="7" spans="1:10" x14ac:dyDescent="0.25">
      <c r="A7" s="4" t="s">
        <v>27</v>
      </c>
      <c r="B7" s="8">
        <v>8432</v>
      </c>
      <c r="C7" s="8">
        <v>3817</v>
      </c>
      <c r="D7" s="8">
        <f t="shared" si="0"/>
        <v>12249</v>
      </c>
      <c r="E7" s="8">
        <f t="shared" si="1"/>
        <v>-4615</v>
      </c>
      <c r="F7" s="9">
        <f t="shared" si="2"/>
        <v>2.2090647105056327</v>
      </c>
    </row>
    <row r="8" spans="1:10" x14ac:dyDescent="0.25">
      <c r="A8" s="4" t="s">
        <v>28</v>
      </c>
      <c r="B8" s="8">
        <v>4725</v>
      </c>
      <c r="C8" s="8">
        <v>1956</v>
      </c>
      <c r="D8" s="8">
        <f t="shared" si="0"/>
        <v>6681</v>
      </c>
      <c r="E8" s="8">
        <f t="shared" si="1"/>
        <v>-2769</v>
      </c>
      <c r="F8" s="9">
        <f t="shared" si="2"/>
        <v>2.415644171779141</v>
      </c>
    </row>
    <row r="9" spans="1:10" x14ac:dyDescent="0.25">
      <c r="A9" s="4" t="s">
        <v>29</v>
      </c>
      <c r="B9" s="8">
        <v>642</v>
      </c>
      <c r="C9" s="8">
        <v>457</v>
      </c>
      <c r="D9" s="8">
        <f t="shared" si="0"/>
        <v>1099</v>
      </c>
      <c r="E9" s="8">
        <f t="shared" si="1"/>
        <v>-185</v>
      </c>
      <c r="F9" s="9">
        <f t="shared" si="2"/>
        <v>1.4048140043763677</v>
      </c>
    </row>
    <row r="10" spans="1:10" x14ac:dyDescent="0.25">
      <c r="A10" s="4" t="s">
        <v>8</v>
      </c>
      <c r="B10" s="7">
        <f>SUM(B4:B9)</f>
        <v>16515</v>
      </c>
      <c r="C10" s="7">
        <f>SUM(C4:C9)</f>
        <v>7769</v>
      </c>
      <c r="D10" s="7">
        <f t="shared" si="0"/>
        <v>24284</v>
      </c>
      <c r="E10" s="7">
        <f t="shared" si="1"/>
        <v>-8746</v>
      </c>
      <c r="F10" s="9">
        <f t="shared" si="2"/>
        <v>2.1257562105805121</v>
      </c>
      <c r="J10" s="14"/>
    </row>
    <row r="11" spans="1:10" x14ac:dyDescent="0.25">
      <c r="J11" s="14"/>
    </row>
    <row r="12" spans="1:10" x14ac:dyDescent="0.25">
      <c r="J12" s="14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Boro</vt:lpstr>
      <vt:lpstr>PCT</vt:lpstr>
      <vt:lpstr>Race</vt:lpstr>
      <vt:lpstr>Sex</vt:lpstr>
      <vt:lpstr>Age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2023-07-04T15:53:46Z</cp:lastPrinted>
  <dcterms:created xsi:type="dcterms:W3CDTF">2016-07-22T11:47:05Z</dcterms:created>
  <dcterms:modified xsi:type="dcterms:W3CDTF">2023-08-11T02:16:09Z</dcterms:modified>
</cp:coreProperties>
</file>