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  <c r="D10" i="5" l="1"/>
  <c r="E10" i="5"/>
  <c r="F10" i="5"/>
  <c r="C11" i="5"/>
  <c r="B11" i="5"/>
  <c r="D19" i="2"/>
  <c r="E19" i="2"/>
  <c r="C19" i="2"/>
  <c r="F17" i="2"/>
  <c r="G17" i="2"/>
  <c r="F18" i="2"/>
  <c r="G18" i="2"/>
  <c r="A1" i="7" l="1"/>
  <c r="A1" i="6"/>
  <c r="A1" i="5"/>
  <c r="A1" i="4"/>
  <c r="A1" i="3"/>
  <c r="G19" i="2" l="1"/>
  <c r="F19" i="2"/>
  <c r="C6" i="6"/>
  <c r="B6" i="6"/>
  <c r="C81" i="4"/>
  <c r="B81" i="4"/>
  <c r="C9" i="3"/>
  <c r="B9" i="3"/>
  <c r="F5" i="7" l="1"/>
  <c r="F6" i="7"/>
  <c r="F7" i="7"/>
  <c r="F8" i="7"/>
  <c r="F9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9" i="2"/>
  <c r="G10" i="2"/>
  <c r="G11" i="2"/>
  <c r="G12" i="2"/>
  <c r="G13" i="2"/>
  <c r="G14" i="2"/>
  <c r="G15" i="2"/>
  <c r="G16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G4" i="2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9" i="2"/>
  <c r="F10" i="2"/>
  <c r="F11" i="2"/>
  <c r="F12" i="2"/>
  <c r="F13" i="2"/>
  <c r="F14" i="2"/>
  <c r="F15" i="2"/>
  <c r="F16" i="2"/>
  <c r="F4" i="2"/>
</calcChain>
</file>

<file path=xl/sharedStrings.xml><?xml version="1.0" encoding="utf-8"?>
<sst xmlns="http://schemas.openxmlformats.org/spreadsheetml/2006/main" count="95" uniqueCount="68">
  <si>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</si>
  <si>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</si>
  <si>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</si>
  <si>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</si>
  <si>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</si>
  <si>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</si>
  <si>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</si>
  <si>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</si>
  <si>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</si>
  <si>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</si>
  <si>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</si>
  <si>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</si>
  <si>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</si>
  <si>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</si>
  <si>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</si>
  <si>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</si>
  <si>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</si>
  <si>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</si>
  <si>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</si>
  <si>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</si>
  <si>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</si>
  <si>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</si>
  <si>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</si>
  <si>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</si>
  <si>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</si>
  <si>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</si>
  <si>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</si>
  <si>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</si>
  <si>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</si>
  <si>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</si>
  <si>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AMERICAN INDIAN/ALASKAN NATIVE</t>
  </si>
  <si>
    <t>ASIAN / PACIFIC ISLANDER</t>
  </si>
  <si>
    <t>BLACK HISPANIC</t>
  </si>
  <si>
    <t>WHITE HISPANIC</t>
  </si>
  <si>
    <t>Non DAT and DAT Arrest Analysis 2Q 2019</t>
  </si>
  <si>
    <t>Law Code</t>
  </si>
  <si>
    <t>Law Code Description</t>
  </si>
  <si>
    <t>PL 1552500</t>
  </si>
  <si>
    <t>PETIT LARCENY</t>
  </si>
  <si>
    <t>PL 1200000</t>
  </si>
  <si>
    <t>ASSAULT-3RD</t>
  </si>
  <si>
    <t>PL 1200001</t>
  </si>
  <si>
    <t>ASLT W/INT CAUSES PHYS INJURY</t>
  </si>
  <si>
    <t>PL 2200300</t>
  </si>
  <si>
    <t>CRIM POSS CONTRL SUBST-7TH</t>
  </si>
  <si>
    <t>VTL0511001</t>
  </si>
  <si>
    <t>AGGRAVATED UNLIC OPER/MV-3RD</t>
  </si>
  <si>
    <t>PL 1450001</t>
  </si>
  <si>
    <t>CRIM MIS:INTENT DAMAGE PROPRTY</t>
  </si>
  <si>
    <t>PL 1651503</t>
  </si>
  <si>
    <t>INTENT/FRAUD OBT TRANS W/O PAY</t>
  </si>
  <si>
    <t>VTL05110MU</t>
  </si>
  <si>
    <t>AGGRAVATED UNLIC OPER/MV-2ND</t>
  </si>
  <si>
    <t>PL 1201401</t>
  </si>
  <si>
    <t>MENACING-2ND:WEAPON</t>
  </si>
  <si>
    <t>VTL051101A</t>
  </si>
  <si>
    <t>AGGRAVATED UNLIC OPER VEH-3RD</t>
  </si>
  <si>
    <t>VTL11920U2</t>
  </si>
  <si>
    <t>OPER MV .08 OF 1% ALCOHOL-1ST</t>
  </si>
  <si>
    <t>PL 2053000</t>
  </si>
  <si>
    <t>RESISTING ARREST</t>
  </si>
  <si>
    <t>PL 1211100</t>
  </si>
  <si>
    <t>CRIM OBSTRUCTION BREATHING</t>
  </si>
  <si>
    <t>PL 2601001</t>
  </si>
  <si>
    <t>ACT IN MANNER INJUR CHILD &lt; 17</t>
  </si>
  <si>
    <t>PL 2155003</t>
  </si>
  <si>
    <t>CRIM CONTEMPT-2ND:DISOBEY CRT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</si>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</sst>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6" sqref="A6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3" t="s">
        <v>34</v>
      </c>
      <c r="B1" s="13"/>
      <c r="C1" s="13"/>
      <c r="D1" s="13"/>
      <c r="E1" s="13"/>
      <c r="F1" s="13"/>
      <c r="G1" s="13"/>
      <c r="H1" s="1"/>
    </row>
    <row r="2" spans="1:8" x14ac:dyDescent="0.25">
      <c r="A2" s="13"/>
      <c r="B2" s="13"/>
      <c r="C2" s="13"/>
      <c r="D2" s="13"/>
      <c r="E2" s="13"/>
      <c r="F2" s="13"/>
      <c r="G2" s="13"/>
      <c r="H2" s="1"/>
    </row>
    <row r="3" spans="1:8" x14ac:dyDescent="0.25">
      <c r="A3" s="3" t="s">
        <v>35</v>
      </c>
      <c r="B3" s="3" t="s">
        <v>36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37</v>
      </c>
      <c r="B4" s="4" t="s">
        <v>38</v>
      </c>
      <c r="C4" s="8">
        <v>3935</v>
      </c>
      <c r="D4" s="8">
        <v>1764</v>
      </c>
      <c r="E4" s="8">
        <f>SUM(C4:D4)</f>
        <v>5699</v>
      </c>
      <c r="F4" s="8">
        <f>D4-C4</f>
        <v>-2171</v>
      </c>
      <c r="G4" s="9">
        <f>IF(D4=0,"**.*",(C4/D4))</f>
        <v>2.2307256235827664</v>
      </c>
    </row>
    <row r="5" spans="1:8" x14ac:dyDescent="0.25">
      <c r="A5" s="4" t="s">
        <v>39</v>
      </c>
      <c r="B5" s="4" t="s">
        <v>40</v>
      </c>
      <c r="C5" s="8">
        <v>3102</v>
      </c>
      <c r="D5" s="8">
        <v>820</v>
      </c>
      <c r="E5" s="8">
        <f t="shared" ref="E5:E18" si="0">SUM(C5:D5)</f>
        <v>3922</v>
      </c>
      <c r="F5" s="8">
        <f t="shared" ref="F5:F19" si="1">D5-C5</f>
        <v>-2282</v>
      </c>
      <c r="G5" s="9">
        <f>IF(D5=0,"**.*",(C5/D5))</f>
        <v>3.7829268292682925</v>
      </c>
    </row>
    <row r="6" spans="1:8" x14ac:dyDescent="0.25">
      <c r="A6" s="4" t="s">
        <v>41</v>
      </c>
      <c r="B6" s="4" t="s">
        <v>42</v>
      </c>
      <c r="C6" s="8">
        <v>2091</v>
      </c>
      <c r="D6" s="8">
        <v>468</v>
      </c>
      <c r="E6" s="8">
        <f t="shared" si="0"/>
        <v>2559</v>
      </c>
      <c r="F6" s="8">
        <f t="shared" si="1"/>
        <v>-1623</v>
      </c>
      <c r="G6" s="9">
        <f t="shared" ref="G6:G19" si="2">IF(D6=0,"**.*",(C6/D6))</f>
        <v>4.4679487179487181</v>
      </c>
    </row>
    <row r="7" spans="1:8" x14ac:dyDescent="0.25">
      <c r="A7" s="4" t="s">
        <v>43</v>
      </c>
      <c r="B7" s="4" t="s">
        <v>44</v>
      </c>
      <c r="C7" s="8">
        <v>1415</v>
      </c>
      <c r="D7" s="8">
        <v>753</v>
      </c>
      <c r="E7" s="8">
        <f t="shared" si="0"/>
        <v>2168</v>
      </c>
      <c r="F7" s="8">
        <f t="shared" si="1"/>
        <v>-662</v>
      </c>
      <c r="G7" s="9">
        <f t="shared" si="2"/>
        <v>1.8791500664010625</v>
      </c>
    </row>
    <row r="8" spans="1:8" x14ac:dyDescent="0.25">
      <c r="A8" s="4" t="s">
        <v>45</v>
      </c>
      <c r="B8" s="4" t="s">
        <v>46</v>
      </c>
      <c r="C8" s="8">
        <v>643</v>
      </c>
      <c r="D8" s="8">
        <v>1088</v>
      </c>
      <c r="E8" s="8">
        <f t="shared" si="0"/>
        <v>1731</v>
      </c>
      <c r="F8" s="8">
        <f t="shared" si="1"/>
        <v>445</v>
      </c>
      <c r="G8" s="9">
        <f t="shared" si="2"/>
        <v>0.59099264705882348</v>
      </c>
    </row>
    <row r="9" spans="1:8" x14ac:dyDescent="0.25">
      <c r="A9" s="4" t="s">
        <v>47</v>
      </c>
      <c r="B9" s="4" t="s">
        <v>48</v>
      </c>
      <c r="C9" s="8">
        <v>757</v>
      </c>
      <c r="D9" s="8">
        <v>210</v>
      </c>
      <c r="E9" s="8">
        <f t="shared" si="0"/>
        <v>967</v>
      </c>
      <c r="F9" s="8">
        <f t="shared" si="1"/>
        <v>-547</v>
      </c>
      <c r="G9" s="9">
        <f t="shared" si="2"/>
        <v>3.6047619047619048</v>
      </c>
    </row>
    <row r="10" spans="1:8" x14ac:dyDescent="0.25">
      <c r="A10" s="4" t="s">
        <v>49</v>
      </c>
      <c r="B10" s="4" t="s">
        <v>50</v>
      </c>
      <c r="C10" s="8">
        <v>837</v>
      </c>
      <c r="D10" s="8">
        <v>81</v>
      </c>
      <c r="E10" s="8">
        <f t="shared" si="0"/>
        <v>918</v>
      </c>
      <c r="F10" s="8">
        <f t="shared" si="1"/>
        <v>-756</v>
      </c>
      <c r="G10" s="9">
        <f t="shared" si="2"/>
        <v>10.333333333333334</v>
      </c>
    </row>
    <row r="11" spans="1:8" x14ac:dyDescent="0.25">
      <c r="A11" s="4" t="s">
        <v>51</v>
      </c>
      <c r="B11" s="4" t="s">
        <v>52</v>
      </c>
      <c r="C11" s="8">
        <v>410</v>
      </c>
      <c r="D11" s="8">
        <v>503</v>
      </c>
      <c r="E11" s="8">
        <f t="shared" si="0"/>
        <v>913</v>
      </c>
      <c r="F11" s="8">
        <f t="shared" si="1"/>
        <v>93</v>
      </c>
      <c r="G11" s="9">
        <f t="shared" si="2"/>
        <v>0.81510934393638168</v>
      </c>
    </row>
    <row r="12" spans="1:8" x14ac:dyDescent="0.25">
      <c r="A12" s="4" t="s">
        <v>53</v>
      </c>
      <c r="B12" s="4" t="s">
        <v>54</v>
      </c>
      <c r="C12" s="8">
        <v>811</v>
      </c>
      <c r="D12" s="8">
        <v>88</v>
      </c>
      <c r="E12" s="8">
        <f t="shared" si="0"/>
        <v>899</v>
      </c>
      <c r="F12" s="8">
        <f t="shared" si="1"/>
        <v>-723</v>
      </c>
      <c r="G12" s="9">
        <f t="shared" si="2"/>
        <v>9.2159090909090917</v>
      </c>
    </row>
    <row r="13" spans="1:8" x14ac:dyDescent="0.25">
      <c r="A13" s="4" t="s">
        <v>55</v>
      </c>
      <c r="B13" s="4" t="s">
        <v>56</v>
      </c>
      <c r="C13" s="8">
        <v>302</v>
      </c>
      <c r="D13" s="8">
        <v>476</v>
      </c>
      <c r="E13" s="8">
        <f t="shared" si="0"/>
        <v>778</v>
      </c>
      <c r="F13" s="8">
        <f t="shared" si="1"/>
        <v>174</v>
      </c>
      <c r="G13" s="9">
        <f t="shared" si="2"/>
        <v>0.63445378151260501</v>
      </c>
    </row>
    <row r="14" spans="1:8" x14ac:dyDescent="0.25">
      <c r="A14" s="4" t="s">
        <v>57</v>
      </c>
      <c r="B14" s="4" t="s">
        <v>58</v>
      </c>
      <c r="C14" s="8">
        <v>744</v>
      </c>
      <c r="D14" s="8">
        <v>1</v>
      </c>
      <c r="E14" s="8">
        <f t="shared" si="0"/>
        <v>745</v>
      </c>
      <c r="F14" s="8">
        <f t="shared" si="1"/>
        <v>-743</v>
      </c>
      <c r="G14" s="9">
        <f t="shared" si="2"/>
        <v>744</v>
      </c>
    </row>
    <row r="15" spans="1:8" x14ac:dyDescent="0.25">
      <c r="A15" s="4" t="s">
        <v>59</v>
      </c>
      <c r="B15" s="4" t="s">
        <v>60</v>
      </c>
      <c r="C15" s="8">
        <v>662</v>
      </c>
      <c r="D15" s="8">
        <v>1</v>
      </c>
      <c r="E15" s="8">
        <f t="shared" si="0"/>
        <v>663</v>
      </c>
      <c r="F15" s="8">
        <f t="shared" si="1"/>
        <v>-661</v>
      </c>
      <c r="G15" s="9">
        <f t="shared" si="2"/>
        <v>662</v>
      </c>
    </row>
    <row r="16" spans="1:8" x14ac:dyDescent="0.25">
      <c r="A16" s="4" t="s">
        <v>61</v>
      </c>
      <c r="B16" s="4" t="s">
        <v>62</v>
      </c>
      <c r="C16" s="8">
        <v>561</v>
      </c>
      <c r="D16" s="8">
        <v>31</v>
      </c>
      <c r="E16" s="8">
        <f t="shared" si="0"/>
        <v>592</v>
      </c>
      <c r="F16" s="8">
        <f t="shared" si="1"/>
        <v>-530</v>
      </c>
      <c r="G16" s="9">
        <f t="shared" si="2"/>
        <v>18.096774193548388</v>
      </c>
    </row>
    <row r="17" spans="1:7" x14ac:dyDescent="0.25">
      <c r="A17" s="4" t="s">
        <v>63</v>
      </c>
      <c r="B17" s="4" t="s">
        <v>64</v>
      </c>
      <c r="C17" s="8">
        <v>558</v>
      </c>
      <c r="D17" s="8">
        <v>18</v>
      </c>
      <c r="E17" s="8">
        <f t="shared" si="0"/>
        <v>576</v>
      </c>
      <c r="F17" s="8">
        <f t="shared" ref="F17:F18" si="3">D17-C17</f>
        <v>-540</v>
      </c>
      <c r="G17" s="9">
        <f t="shared" ref="G17:G18" si="4">IF(D17=0,"**.*",(C17/D17))</f>
        <v>31</v>
      </c>
    </row>
    <row r="18" spans="1:7" x14ac:dyDescent="0.25">
      <c r="A18" s="4" t="s">
        <v>65</v>
      </c>
      <c r="B18" s="4" t="s">
        <v>66</v>
      </c>
      <c r="C18" s="8">
        <v>529</v>
      </c>
      <c r="D18" s="8">
        <v>1</v>
      </c>
      <c r="E18" s="8">
        <f t="shared" si="0"/>
        <v>530</v>
      </c>
      <c r="F18" s="8">
        <f t="shared" si="3"/>
        <v>-528</v>
      </c>
      <c r="G18" s="9">
        <f t="shared" si="4"/>
        <v>529</v>
      </c>
    </row>
    <row r="19" spans="1:7" x14ac:dyDescent="0.25">
      <c r="A19" s="10" t="s">
        <v>8</v>
      </c>
      <c r="B19" s="10"/>
      <c r="C19" s="5">
        <f>SUM(C4:C18)</f>
        <v>17357</v>
      </c>
      <c r="D19" s="5">
        <f t="shared" ref="D19:E19" si="5">SUM(D4:D18)</f>
        <v>6303</v>
      </c>
      <c r="E19" s="5">
        <f t="shared" si="5"/>
        <v>23660</v>
      </c>
      <c r="F19" s="7">
        <f t="shared" si="1"/>
        <v>-11054</v>
      </c>
      <c r="G19" s="9">
        <f t="shared" si="2"/>
        <v>2.7537680469617642</v>
      </c>
    </row>
    <row r="21" spans="1:7" x14ac:dyDescent="0.25">
      <c r="A21" s="12"/>
      <c r="B21" s="12"/>
    </row>
    <row r="22" spans="1:7" x14ac:dyDescent="0.25">
      <c r="A22" s="12"/>
      <c r="B22" s="12"/>
    </row>
  </sheetData>
  <mergeCells count="1">
    <mergeCell ref="A1:G2"/>
  </mergeCells>
  <printOptions horizontalCentered="1"/>
  <pageMargins left="0.7" right="0.7" top="0.75" bottom="0.75" header="0.3" footer="0.3"/>
  <pageSetup scale="90"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9" sqref="D9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2Q 2019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4302</v>
      </c>
      <c r="C4" s="8">
        <v>1498</v>
      </c>
      <c r="D4" s="8">
        <f>SUM(B4:C4)</f>
        <v>5800</v>
      </c>
      <c r="E4" s="8">
        <f>C4-B4</f>
        <v>-2804</v>
      </c>
      <c r="F4" s="9">
        <f>B4/C4</f>
        <v>2.8718291054739651</v>
      </c>
    </row>
    <row r="5" spans="1:6" x14ac:dyDescent="0.25">
      <c r="A5" s="4" t="s">
        <v>4</v>
      </c>
      <c r="B5" s="8">
        <v>4537</v>
      </c>
      <c r="C5" s="8">
        <v>1155</v>
      </c>
      <c r="D5" s="8">
        <f t="shared" ref="D5:D9" si="0">SUM(B5:C5)</f>
        <v>5692</v>
      </c>
      <c r="E5" s="8">
        <f t="shared" ref="E5:E9" si="1">C5-B5</f>
        <v>-3382</v>
      </c>
      <c r="F5" s="9">
        <f t="shared" ref="F5:F9" si="2">B5/C5</f>
        <v>3.9281385281385282</v>
      </c>
    </row>
    <row r="6" spans="1:6" x14ac:dyDescent="0.25">
      <c r="A6" s="4" t="s">
        <v>5</v>
      </c>
      <c r="B6" s="8">
        <v>4776</v>
      </c>
      <c r="C6" s="8">
        <v>1786</v>
      </c>
      <c r="D6" s="8">
        <f t="shared" si="0"/>
        <v>6562</v>
      </c>
      <c r="E6" s="8">
        <f t="shared" si="1"/>
        <v>-2990</v>
      </c>
      <c r="F6" s="9">
        <f t="shared" si="2"/>
        <v>2.6741321388577828</v>
      </c>
    </row>
    <row r="7" spans="1:6" x14ac:dyDescent="0.25">
      <c r="A7" s="4" t="s">
        <v>6</v>
      </c>
      <c r="B7" s="8">
        <v>3062</v>
      </c>
      <c r="C7" s="8">
        <v>1560</v>
      </c>
      <c r="D7" s="8">
        <f t="shared" si="0"/>
        <v>4622</v>
      </c>
      <c r="E7" s="8">
        <f t="shared" si="1"/>
        <v>-1502</v>
      </c>
      <c r="F7" s="9">
        <f t="shared" si="2"/>
        <v>1.9628205128205127</v>
      </c>
    </row>
    <row r="8" spans="1:6" x14ac:dyDescent="0.25">
      <c r="A8" s="4" t="s">
        <v>7</v>
      </c>
      <c r="B8" s="8">
        <v>680</v>
      </c>
      <c r="C8" s="8">
        <v>304</v>
      </c>
      <c r="D8" s="8">
        <f t="shared" si="0"/>
        <v>984</v>
      </c>
      <c r="E8" s="8">
        <f t="shared" si="1"/>
        <v>-376</v>
      </c>
      <c r="F8" s="9">
        <f t="shared" si="2"/>
        <v>2.236842105263158</v>
      </c>
    </row>
    <row r="9" spans="1:6" x14ac:dyDescent="0.25">
      <c r="A9" s="4" t="s">
        <v>8</v>
      </c>
      <c r="B9" s="7">
        <f>SUM(B4:B8)</f>
        <v>17357</v>
      </c>
      <c r="C9" s="7">
        <f>SUM(C4:C8)</f>
        <v>6303</v>
      </c>
      <c r="D9" s="7">
        <f t="shared" si="0"/>
        <v>23660</v>
      </c>
      <c r="E9" s="7">
        <f t="shared" si="1"/>
        <v>-11054</v>
      </c>
      <c r="F9" s="9">
        <f t="shared" si="2"/>
        <v>2.7537680469617642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G7" sqref="G7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2Q 2019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191</v>
      </c>
      <c r="C4" s="2">
        <v>122</v>
      </c>
      <c r="D4" s="2">
        <f>SUM(B4:C4)</f>
        <v>313</v>
      </c>
      <c r="E4" s="2">
        <f>C4-B4</f>
        <v>-69</v>
      </c>
      <c r="F4" s="6">
        <f>B4/C4</f>
        <v>1.5655737704918034</v>
      </c>
    </row>
    <row r="5" spans="1:7" x14ac:dyDescent="0.25">
      <c r="A5" s="11">
        <v>5</v>
      </c>
      <c r="B5" s="2">
        <v>191</v>
      </c>
      <c r="C5" s="2">
        <v>74</v>
      </c>
      <c r="D5" s="2">
        <f t="shared" ref="D5:D68" si="0">SUM(B5:C5)</f>
        <v>265</v>
      </c>
      <c r="E5" s="2">
        <f t="shared" ref="E5:E68" si="1">C5-B5</f>
        <v>-117</v>
      </c>
      <c r="F5" s="6">
        <f t="shared" ref="F5:F68" si="2">B5/C5</f>
        <v>2.5810810810810811</v>
      </c>
    </row>
    <row r="6" spans="1:7" x14ac:dyDescent="0.25">
      <c r="A6" s="11">
        <v>6</v>
      </c>
      <c r="B6" s="2">
        <v>163</v>
      </c>
      <c r="C6" s="2">
        <v>44</v>
      </c>
      <c r="D6" s="2">
        <f t="shared" si="0"/>
        <v>207</v>
      </c>
      <c r="E6" s="2">
        <f t="shared" si="1"/>
        <v>-119</v>
      </c>
      <c r="F6" s="6">
        <f t="shared" si="2"/>
        <v>3.7045454545454546</v>
      </c>
    </row>
    <row r="7" spans="1:7" x14ac:dyDescent="0.25">
      <c r="A7" s="11">
        <v>7</v>
      </c>
      <c r="B7" s="2">
        <v>143</v>
      </c>
      <c r="C7" s="2">
        <v>119</v>
      </c>
      <c r="D7" s="2">
        <f t="shared" si="0"/>
        <v>262</v>
      </c>
      <c r="E7" s="2">
        <f t="shared" si="1"/>
        <v>-24</v>
      </c>
      <c r="F7" s="6">
        <f t="shared" si="2"/>
        <v>1.2016806722689075</v>
      </c>
    </row>
    <row r="8" spans="1:7" x14ac:dyDescent="0.25">
      <c r="A8" s="11">
        <v>9</v>
      </c>
      <c r="B8" s="2">
        <v>165</v>
      </c>
      <c r="C8" s="2">
        <v>76</v>
      </c>
      <c r="D8" s="2">
        <f t="shared" si="0"/>
        <v>241</v>
      </c>
      <c r="E8" s="2">
        <f t="shared" si="1"/>
        <v>-89</v>
      </c>
      <c r="F8" s="6">
        <f t="shared" si="2"/>
        <v>2.1710526315789473</v>
      </c>
    </row>
    <row r="9" spans="1:7" x14ac:dyDescent="0.25">
      <c r="A9" s="11">
        <v>10</v>
      </c>
      <c r="B9" s="2">
        <v>142</v>
      </c>
      <c r="C9" s="2">
        <v>72</v>
      </c>
      <c r="D9" s="2">
        <f t="shared" si="0"/>
        <v>214</v>
      </c>
      <c r="E9" s="2">
        <f t="shared" si="1"/>
        <v>-70</v>
      </c>
      <c r="F9" s="6">
        <f t="shared" si="2"/>
        <v>1.9722222222222223</v>
      </c>
    </row>
    <row r="10" spans="1:7" x14ac:dyDescent="0.25">
      <c r="A10" s="11">
        <v>13</v>
      </c>
      <c r="B10" s="2">
        <v>296</v>
      </c>
      <c r="C10" s="2">
        <v>97</v>
      </c>
      <c r="D10" s="2">
        <f t="shared" si="0"/>
        <v>393</v>
      </c>
      <c r="E10" s="2">
        <f t="shared" si="1"/>
        <v>-199</v>
      </c>
      <c r="F10" s="6">
        <f t="shared" si="2"/>
        <v>3.0515463917525771</v>
      </c>
    </row>
    <row r="11" spans="1:7" x14ac:dyDescent="0.25">
      <c r="A11" s="11">
        <v>14</v>
      </c>
      <c r="B11" s="2">
        <v>581</v>
      </c>
      <c r="C11" s="2">
        <v>294</v>
      </c>
      <c r="D11" s="2">
        <f t="shared" si="0"/>
        <v>875</v>
      </c>
      <c r="E11" s="2">
        <f t="shared" si="1"/>
        <v>-287</v>
      </c>
      <c r="F11" s="6">
        <f t="shared" si="2"/>
        <v>1.9761904761904763</v>
      </c>
    </row>
    <row r="12" spans="1:7" x14ac:dyDescent="0.25">
      <c r="A12" s="11">
        <v>17</v>
      </c>
      <c r="B12" s="2">
        <v>118</v>
      </c>
      <c r="C12" s="2">
        <v>39</v>
      </c>
      <c r="D12" s="2">
        <f t="shared" si="0"/>
        <v>157</v>
      </c>
      <c r="E12" s="2">
        <f t="shared" si="1"/>
        <v>-79</v>
      </c>
      <c r="F12" s="6">
        <f t="shared" si="2"/>
        <v>3.0256410256410255</v>
      </c>
    </row>
    <row r="13" spans="1:7" x14ac:dyDescent="0.25">
      <c r="A13" s="11">
        <v>18</v>
      </c>
      <c r="B13" s="2">
        <v>201</v>
      </c>
      <c r="C13" s="2">
        <v>109</v>
      </c>
      <c r="D13" s="2">
        <f t="shared" si="0"/>
        <v>310</v>
      </c>
      <c r="E13" s="2">
        <f t="shared" si="1"/>
        <v>-92</v>
      </c>
      <c r="F13" s="6">
        <f t="shared" si="2"/>
        <v>1.8440366972477065</v>
      </c>
    </row>
    <row r="14" spans="1:7" x14ac:dyDescent="0.25">
      <c r="A14" s="11">
        <v>19</v>
      </c>
      <c r="B14" s="2">
        <v>256</v>
      </c>
      <c r="C14" s="2">
        <v>89</v>
      </c>
      <c r="D14" s="2">
        <f t="shared" si="0"/>
        <v>345</v>
      </c>
      <c r="E14" s="2">
        <f t="shared" si="1"/>
        <v>-167</v>
      </c>
      <c r="F14" s="6">
        <f t="shared" si="2"/>
        <v>2.8764044943820224</v>
      </c>
    </row>
    <row r="15" spans="1:7" x14ac:dyDescent="0.25">
      <c r="A15" s="11">
        <v>20</v>
      </c>
      <c r="B15" s="2">
        <v>204</v>
      </c>
      <c r="C15" s="2">
        <v>50</v>
      </c>
      <c r="D15" s="2">
        <f t="shared" si="0"/>
        <v>254</v>
      </c>
      <c r="E15" s="2">
        <f t="shared" si="1"/>
        <v>-154</v>
      </c>
      <c r="F15" s="6">
        <f t="shared" si="2"/>
        <v>4.08</v>
      </c>
    </row>
    <row r="16" spans="1:7" x14ac:dyDescent="0.25">
      <c r="A16" s="11">
        <v>22</v>
      </c>
      <c r="B16" s="2">
        <v>7</v>
      </c>
      <c r="C16" s="2">
        <v>8</v>
      </c>
      <c r="D16" s="2">
        <f t="shared" si="0"/>
        <v>15</v>
      </c>
      <c r="E16" s="2">
        <f t="shared" si="1"/>
        <v>1</v>
      </c>
      <c r="F16" s="6">
        <f t="shared" si="2"/>
        <v>0.875</v>
      </c>
    </row>
    <row r="17" spans="1:6" x14ac:dyDescent="0.25">
      <c r="A17" s="11">
        <v>23</v>
      </c>
      <c r="B17" s="2">
        <v>268</v>
      </c>
      <c r="C17" s="2">
        <v>73</v>
      </c>
      <c r="D17" s="2">
        <f t="shared" si="0"/>
        <v>341</v>
      </c>
      <c r="E17" s="2">
        <f t="shared" si="1"/>
        <v>-195</v>
      </c>
      <c r="F17" s="6">
        <f t="shared" si="2"/>
        <v>3.6712328767123288</v>
      </c>
    </row>
    <row r="18" spans="1:6" x14ac:dyDescent="0.25">
      <c r="A18" s="11">
        <v>24</v>
      </c>
      <c r="B18" s="2">
        <v>117</v>
      </c>
      <c r="C18" s="2">
        <v>36</v>
      </c>
      <c r="D18" s="2">
        <f t="shared" si="0"/>
        <v>153</v>
      </c>
      <c r="E18" s="2">
        <f t="shared" si="1"/>
        <v>-81</v>
      </c>
      <c r="F18" s="6">
        <f t="shared" si="2"/>
        <v>3.25</v>
      </c>
    </row>
    <row r="19" spans="1:6" x14ac:dyDescent="0.25">
      <c r="A19" s="11">
        <v>25</v>
      </c>
      <c r="B19" s="2">
        <v>500</v>
      </c>
      <c r="C19" s="2">
        <v>164</v>
      </c>
      <c r="D19" s="2">
        <f t="shared" si="0"/>
        <v>664</v>
      </c>
      <c r="E19" s="2">
        <f t="shared" si="1"/>
        <v>-336</v>
      </c>
      <c r="F19" s="6">
        <f t="shared" si="2"/>
        <v>3.0487804878048781</v>
      </c>
    </row>
    <row r="20" spans="1:6" x14ac:dyDescent="0.25">
      <c r="A20" s="11">
        <v>26</v>
      </c>
      <c r="B20" s="2">
        <v>149</v>
      </c>
      <c r="C20" s="2">
        <v>40</v>
      </c>
      <c r="D20" s="2">
        <f t="shared" si="0"/>
        <v>189</v>
      </c>
      <c r="E20" s="2">
        <f t="shared" si="1"/>
        <v>-109</v>
      </c>
      <c r="F20" s="6">
        <f t="shared" si="2"/>
        <v>3.7250000000000001</v>
      </c>
    </row>
    <row r="21" spans="1:6" x14ac:dyDescent="0.25">
      <c r="A21" s="11">
        <v>28</v>
      </c>
      <c r="B21" s="2">
        <v>256</v>
      </c>
      <c r="C21" s="2">
        <v>54</v>
      </c>
      <c r="D21" s="2">
        <f t="shared" si="0"/>
        <v>310</v>
      </c>
      <c r="E21" s="2">
        <f t="shared" si="1"/>
        <v>-202</v>
      </c>
      <c r="F21" s="6">
        <f t="shared" si="2"/>
        <v>4.7407407407407405</v>
      </c>
    </row>
    <row r="22" spans="1:6" x14ac:dyDescent="0.25">
      <c r="A22" s="11">
        <v>30</v>
      </c>
      <c r="B22" s="2">
        <v>152</v>
      </c>
      <c r="C22" s="2">
        <v>39</v>
      </c>
      <c r="D22" s="2">
        <f t="shared" si="0"/>
        <v>191</v>
      </c>
      <c r="E22" s="2">
        <f t="shared" si="1"/>
        <v>-113</v>
      </c>
      <c r="F22" s="6">
        <f t="shared" si="2"/>
        <v>3.8974358974358974</v>
      </c>
    </row>
    <row r="23" spans="1:6" x14ac:dyDescent="0.25">
      <c r="A23" s="11">
        <v>32</v>
      </c>
      <c r="B23" s="2">
        <v>257</v>
      </c>
      <c r="C23" s="2">
        <v>53</v>
      </c>
      <c r="D23" s="2">
        <f t="shared" si="0"/>
        <v>310</v>
      </c>
      <c r="E23" s="2">
        <f t="shared" si="1"/>
        <v>-204</v>
      </c>
      <c r="F23" s="6">
        <f t="shared" si="2"/>
        <v>4.8490566037735849</v>
      </c>
    </row>
    <row r="24" spans="1:6" x14ac:dyDescent="0.25">
      <c r="A24" s="11">
        <v>33</v>
      </c>
      <c r="B24" s="2">
        <v>222</v>
      </c>
      <c r="C24" s="2">
        <v>75</v>
      </c>
      <c r="D24" s="2">
        <f t="shared" si="0"/>
        <v>297</v>
      </c>
      <c r="E24" s="2">
        <f t="shared" si="1"/>
        <v>-147</v>
      </c>
      <c r="F24" s="6">
        <f t="shared" si="2"/>
        <v>2.96</v>
      </c>
    </row>
    <row r="25" spans="1:6" x14ac:dyDescent="0.25">
      <c r="A25" s="11">
        <v>34</v>
      </c>
      <c r="B25" s="2">
        <v>197</v>
      </c>
      <c r="C25" s="2">
        <v>59</v>
      </c>
      <c r="D25" s="2">
        <f t="shared" si="0"/>
        <v>256</v>
      </c>
      <c r="E25" s="2">
        <f t="shared" si="1"/>
        <v>-138</v>
      </c>
      <c r="F25" s="6">
        <f t="shared" si="2"/>
        <v>3.3389830508474576</v>
      </c>
    </row>
    <row r="26" spans="1:6" x14ac:dyDescent="0.25">
      <c r="A26" s="11">
        <v>40</v>
      </c>
      <c r="B26" s="2">
        <v>709</v>
      </c>
      <c r="C26" s="2">
        <v>219</v>
      </c>
      <c r="D26" s="2">
        <f t="shared" si="0"/>
        <v>928</v>
      </c>
      <c r="E26" s="2">
        <f t="shared" si="1"/>
        <v>-490</v>
      </c>
      <c r="F26" s="6">
        <f t="shared" si="2"/>
        <v>3.2374429223744294</v>
      </c>
    </row>
    <row r="27" spans="1:6" x14ac:dyDescent="0.25">
      <c r="A27" s="11">
        <v>41</v>
      </c>
      <c r="B27" s="2">
        <v>184</v>
      </c>
      <c r="C27" s="2">
        <v>65</v>
      </c>
      <c r="D27" s="2">
        <f t="shared" si="0"/>
        <v>249</v>
      </c>
      <c r="E27" s="2">
        <f t="shared" si="1"/>
        <v>-119</v>
      </c>
      <c r="F27" s="6">
        <f t="shared" si="2"/>
        <v>2.8307692307692309</v>
      </c>
    </row>
    <row r="28" spans="1:6" x14ac:dyDescent="0.25">
      <c r="A28" s="11">
        <v>42</v>
      </c>
      <c r="B28" s="2">
        <v>328</v>
      </c>
      <c r="C28" s="2">
        <v>94</v>
      </c>
      <c r="D28" s="2">
        <f t="shared" si="0"/>
        <v>422</v>
      </c>
      <c r="E28" s="2">
        <f t="shared" si="1"/>
        <v>-234</v>
      </c>
      <c r="F28" s="6">
        <f t="shared" si="2"/>
        <v>3.4893617021276597</v>
      </c>
    </row>
    <row r="29" spans="1:6" x14ac:dyDescent="0.25">
      <c r="A29" s="11">
        <v>43</v>
      </c>
      <c r="B29" s="2">
        <v>441</v>
      </c>
      <c r="C29" s="2">
        <v>105</v>
      </c>
      <c r="D29" s="2">
        <f t="shared" si="0"/>
        <v>546</v>
      </c>
      <c r="E29" s="2">
        <f t="shared" si="1"/>
        <v>-336</v>
      </c>
      <c r="F29" s="6">
        <f t="shared" si="2"/>
        <v>4.2</v>
      </c>
    </row>
    <row r="30" spans="1:6" x14ac:dyDescent="0.25">
      <c r="A30" s="11">
        <v>44</v>
      </c>
      <c r="B30" s="2">
        <v>552</v>
      </c>
      <c r="C30" s="2">
        <v>206</v>
      </c>
      <c r="D30" s="2">
        <f t="shared" si="0"/>
        <v>758</v>
      </c>
      <c r="E30" s="2">
        <f t="shared" si="1"/>
        <v>-346</v>
      </c>
      <c r="F30" s="6">
        <f t="shared" si="2"/>
        <v>2.679611650485437</v>
      </c>
    </row>
    <row r="31" spans="1:6" x14ac:dyDescent="0.25">
      <c r="A31" s="11">
        <v>45</v>
      </c>
      <c r="B31" s="2">
        <v>227</v>
      </c>
      <c r="C31" s="2">
        <v>90</v>
      </c>
      <c r="D31" s="2">
        <f t="shared" si="0"/>
        <v>317</v>
      </c>
      <c r="E31" s="2">
        <f t="shared" si="1"/>
        <v>-137</v>
      </c>
      <c r="F31" s="6">
        <f t="shared" si="2"/>
        <v>2.5222222222222221</v>
      </c>
    </row>
    <row r="32" spans="1:6" x14ac:dyDescent="0.25">
      <c r="A32" s="11">
        <v>46</v>
      </c>
      <c r="B32" s="2">
        <v>433</v>
      </c>
      <c r="C32" s="2">
        <v>168</v>
      </c>
      <c r="D32" s="2">
        <f t="shared" si="0"/>
        <v>601</v>
      </c>
      <c r="E32" s="2">
        <f t="shared" si="1"/>
        <v>-265</v>
      </c>
      <c r="F32" s="6">
        <f t="shared" si="2"/>
        <v>2.5773809523809526</v>
      </c>
    </row>
    <row r="33" spans="1:6" x14ac:dyDescent="0.25">
      <c r="A33" s="11">
        <v>47</v>
      </c>
      <c r="B33" s="2">
        <v>420</v>
      </c>
      <c r="C33" s="2">
        <v>96</v>
      </c>
      <c r="D33" s="2">
        <f t="shared" si="0"/>
        <v>516</v>
      </c>
      <c r="E33" s="2">
        <f t="shared" si="1"/>
        <v>-324</v>
      </c>
      <c r="F33" s="6">
        <f t="shared" si="2"/>
        <v>4.375</v>
      </c>
    </row>
    <row r="34" spans="1:6" x14ac:dyDescent="0.25">
      <c r="A34" s="11">
        <v>48</v>
      </c>
      <c r="B34" s="2">
        <v>295</v>
      </c>
      <c r="C34" s="2">
        <v>143</v>
      </c>
      <c r="D34" s="2">
        <f t="shared" si="0"/>
        <v>438</v>
      </c>
      <c r="E34" s="2">
        <f t="shared" si="1"/>
        <v>-152</v>
      </c>
      <c r="F34" s="6">
        <f t="shared" si="2"/>
        <v>2.0629370629370629</v>
      </c>
    </row>
    <row r="35" spans="1:6" x14ac:dyDescent="0.25">
      <c r="A35" s="11">
        <v>49</v>
      </c>
      <c r="B35" s="2">
        <v>221</v>
      </c>
      <c r="C35" s="2">
        <v>109</v>
      </c>
      <c r="D35" s="2">
        <f t="shared" si="0"/>
        <v>330</v>
      </c>
      <c r="E35" s="2">
        <f t="shared" si="1"/>
        <v>-112</v>
      </c>
      <c r="F35" s="6">
        <f t="shared" si="2"/>
        <v>2.0275229357798166</v>
      </c>
    </row>
    <row r="36" spans="1:6" x14ac:dyDescent="0.25">
      <c r="A36" s="11">
        <v>50</v>
      </c>
      <c r="B36" s="2">
        <v>92</v>
      </c>
      <c r="C36" s="2">
        <v>48</v>
      </c>
      <c r="D36" s="2">
        <f t="shared" si="0"/>
        <v>140</v>
      </c>
      <c r="E36" s="2">
        <f t="shared" si="1"/>
        <v>-44</v>
      </c>
      <c r="F36" s="6">
        <f t="shared" si="2"/>
        <v>1.9166666666666667</v>
      </c>
    </row>
    <row r="37" spans="1:6" x14ac:dyDescent="0.25">
      <c r="A37" s="11">
        <v>52</v>
      </c>
      <c r="B37" s="2">
        <v>400</v>
      </c>
      <c r="C37" s="2">
        <v>155</v>
      </c>
      <c r="D37" s="2">
        <f t="shared" si="0"/>
        <v>555</v>
      </c>
      <c r="E37" s="2">
        <f t="shared" si="1"/>
        <v>-245</v>
      </c>
      <c r="F37" s="6">
        <f t="shared" si="2"/>
        <v>2.5806451612903225</v>
      </c>
    </row>
    <row r="38" spans="1:6" x14ac:dyDescent="0.25">
      <c r="A38" s="11">
        <v>60</v>
      </c>
      <c r="B38" s="2">
        <v>245</v>
      </c>
      <c r="C38" s="2">
        <v>64</v>
      </c>
      <c r="D38" s="2">
        <f t="shared" si="0"/>
        <v>309</v>
      </c>
      <c r="E38" s="2">
        <f t="shared" si="1"/>
        <v>-181</v>
      </c>
      <c r="F38" s="6">
        <f t="shared" si="2"/>
        <v>3.828125</v>
      </c>
    </row>
    <row r="39" spans="1:6" x14ac:dyDescent="0.25">
      <c r="A39" s="11">
        <v>61</v>
      </c>
      <c r="B39" s="2">
        <v>142</v>
      </c>
      <c r="C39" s="2">
        <v>51</v>
      </c>
      <c r="D39" s="2">
        <f t="shared" si="0"/>
        <v>193</v>
      </c>
      <c r="E39" s="2">
        <f t="shared" si="1"/>
        <v>-91</v>
      </c>
      <c r="F39" s="6">
        <f t="shared" si="2"/>
        <v>2.784313725490196</v>
      </c>
    </row>
    <row r="40" spans="1:6" x14ac:dyDescent="0.25">
      <c r="A40" s="11">
        <v>62</v>
      </c>
      <c r="B40" s="2">
        <v>161</v>
      </c>
      <c r="C40" s="2">
        <v>22</v>
      </c>
      <c r="D40" s="2">
        <f t="shared" si="0"/>
        <v>183</v>
      </c>
      <c r="E40" s="2">
        <f t="shared" si="1"/>
        <v>-139</v>
      </c>
      <c r="F40" s="6">
        <f t="shared" si="2"/>
        <v>7.3181818181818183</v>
      </c>
    </row>
    <row r="41" spans="1:6" x14ac:dyDescent="0.25">
      <c r="A41" s="11">
        <v>63</v>
      </c>
      <c r="B41" s="2">
        <v>137</v>
      </c>
      <c r="C41" s="2">
        <v>75</v>
      </c>
      <c r="D41" s="2">
        <f t="shared" si="0"/>
        <v>212</v>
      </c>
      <c r="E41" s="2">
        <f t="shared" si="1"/>
        <v>-62</v>
      </c>
      <c r="F41" s="6">
        <f t="shared" si="2"/>
        <v>1.8266666666666667</v>
      </c>
    </row>
    <row r="42" spans="1:6" x14ac:dyDescent="0.25">
      <c r="A42" s="11">
        <v>66</v>
      </c>
      <c r="B42" s="2">
        <v>100</v>
      </c>
      <c r="C42" s="2">
        <v>36</v>
      </c>
      <c r="D42" s="2">
        <f t="shared" si="0"/>
        <v>136</v>
      </c>
      <c r="E42" s="2">
        <f t="shared" si="1"/>
        <v>-64</v>
      </c>
      <c r="F42" s="6">
        <f t="shared" si="2"/>
        <v>2.7777777777777777</v>
      </c>
    </row>
    <row r="43" spans="1:6" x14ac:dyDescent="0.25">
      <c r="A43" s="11">
        <v>67</v>
      </c>
      <c r="B43" s="2">
        <v>313</v>
      </c>
      <c r="C43" s="2">
        <v>31</v>
      </c>
      <c r="D43" s="2">
        <f t="shared" si="0"/>
        <v>344</v>
      </c>
      <c r="E43" s="2">
        <f t="shared" si="1"/>
        <v>-282</v>
      </c>
      <c r="F43" s="6">
        <f t="shared" si="2"/>
        <v>10.096774193548388</v>
      </c>
    </row>
    <row r="44" spans="1:6" x14ac:dyDescent="0.25">
      <c r="A44" s="11">
        <v>68</v>
      </c>
      <c r="B44" s="2">
        <v>148</v>
      </c>
      <c r="C44" s="2">
        <v>82</v>
      </c>
      <c r="D44" s="2">
        <f t="shared" si="0"/>
        <v>230</v>
      </c>
      <c r="E44" s="2">
        <f t="shared" si="1"/>
        <v>-66</v>
      </c>
      <c r="F44" s="6">
        <f t="shared" si="2"/>
        <v>1.8048780487804879</v>
      </c>
    </row>
    <row r="45" spans="1:6" x14ac:dyDescent="0.25">
      <c r="A45" s="11">
        <v>69</v>
      </c>
      <c r="B45" s="2">
        <v>133</v>
      </c>
      <c r="C45" s="2">
        <v>22</v>
      </c>
      <c r="D45" s="2">
        <f t="shared" si="0"/>
        <v>155</v>
      </c>
      <c r="E45" s="2">
        <f t="shared" si="1"/>
        <v>-111</v>
      </c>
      <c r="F45" s="6">
        <f t="shared" si="2"/>
        <v>6.0454545454545459</v>
      </c>
    </row>
    <row r="46" spans="1:6" x14ac:dyDescent="0.25">
      <c r="A46" s="11">
        <v>70</v>
      </c>
      <c r="B46" s="2">
        <v>252</v>
      </c>
      <c r="C46" s="2">
        <v>80</v>
      </c>
      <c r="D46" s="2">
        <f t="shared" si="0"/>
        <v>332</v>
      </c>
      <c r="E46" s="2">
        <f t="shared" si="1"/>
        <v>-172</v>
      </c>
      <c r="F46" s="6">
        <f t="shared" si="2"/>
        <v>3.15</v>
      </c>
    </row>
    <row r="47" spans="1:6" x14ac:dyDescent="0.25">
      <c r="A47" s="11">
        <v>71</v>
      </c>
      <c r="B47" s="2">
        <v>194</v>
      </c>
      <c r="C47" s="2">
        <v>63</v>
      </c>
      <c r="D47" s="2">
        <f t="shared" si="0"/>
        <v>257</v>
      </c>
      <c r="E47" s="2">
        <f t="shared" si="1"/>
        <v>-131</v>
      </c>
      <c r="F47" s="6">
        <f t="shared" si="2"/>
        <v>3.0793650793650795</v>
      </c>
    </row>
    <row r="48" spans="1:6" x14ac:dyDescent="0.25">
      <c r="A48" s="11">
        <v>72</v>
      </c>
      <c r="B48" s="2">
        <v>282</v>
      </c>
      <c r="C48" s="2">
        <v>101</v>
      </c>
      <c r="D48" s="2">
        <f t="shared" si="0"/>
        <v>383</v>
      </c>
      <c r="E48" s="2">
        <f t="shared" si="1"/>
        <v>-181</v>
      </c>
      <c r="F48" s="6">
        <f t="shared" si="2"/>
        <v>2.7920792079207919</v>
      </c>
    </row>
    <row r="49" spans="1:6" x14ac:dyDescent="0.25">
      <c r="A49" s="11">
        <v>73</v>
      </c>
      <c r="B49" s="2">
        <v>320</v>
      </c>
      <c r="C49" s="2">
        <v>57</v>
      </c>
      <c r="D49" s="2">
        <f t="shared" si="0"/>
        <v>377</v>
      </c>
      <c r="E49" s="2">
        <f t="shared" si="1"/>
        <v>-263</v>
      </c>
      <c r="F49" s="6">
        <f t="shared" si="2"/>
        <v>5.6140350877192979</v>
      </c>
    </row>
    <row r="50" spans="1:6" x14ac:dyDescent="0.25">
      <c r="A50" s="11">
        <v>75</v>
      </c>
      <c r="B50" s="2">
        <v>396</v>
      </c>
      <c r="C50" s="2">
        <v>64</v>
      </c>
      <c r="D50" s="2">
        <f t="shared" si="0"/>
        <v>460</v>
      </c>
      <c r="E50" s="2">
        <f t="shared" si="1"/>
        <v>-332</v>
      </c>
      <c r="F50" s="6">
        <f t="shared" si="2"/>
        <v>6.1875</v>
      </c>
    </row>
    <row r="51" spans="1:6" x14ac:dyDescent="0.25">
      <c r="A51" s="11">
        <v>76</v>
      </c>
      <c r="B51" s="2">
        <v>134</v>
      </c>
      <c r="C51" s="2">
        <v>41</v>
      </c>
      <c r="D51" s="2">
        <f t="shared" si="0"/>
        <v>175</v>
      </c>
      <c r="E51" s="2">
        <f t="shared" si="1"/>
        <v>-93</v>
      </c>
      <c r="F51" s="6">
        <f t="shared" si="2"/>
        <v>3.2682926829268291</v>
      </c>
    </row>
    <row r="52" spans="1:6" x14ac:dyDescent="0.25">
      <c r="A52" s="11">
        <v>77</v>
      </c>
      <c r="B52" s="2">
        <v>217</v>
      </c>
      <c r="C52" s="2">
        <v>45</v>
      </c>
      <c r="D52" s="2">
        <f t="shared" si="0"/>
        <v>262</v>
      </c>
      <c r="E52" s="2">
        <f t="shared" si="1"/>
        <v>-172</v>
      </c>
      <c r="F52" s="6">
        <f t="shared" si="2"/>
        <v>4.822222222222222</v>
      </c>
    </row>
    <row r="53" spans="1:6" x14ac:dyDescent="0.25">
      <c r="A53" s="11">
        <v>78</v>
      </c>
      <c r="B53" s="2">
        <v>122</v>
      </c>
      <c r="C53" s="2">
        <v>47</v>
      </c>
      <c r="D53" s="2">
        <f t="shared" si="0"/>
        <v>169</v>
      </c>
      <c r="E53" s="2">
        <f t="shared" si="1"/>
        <v>-75</v>
      </c>
      <c r="F53" s="6">
        <f t="shared" si="2"/>
        <v>2.5957446808510638</v>
      </c>
    </row>
    <row r="54" spans="1:6" x14ac:dyDescent="0.25">
      <c r="A54" s="11">
        <v>79</v>
      </c>
      <c r="B54" s="2">
        <v>275</v>
      </c>
      <c r="C54" s="2">
        <v>65</v>
      </c>
      <c r="D54" s="2">
        <f t="shared" si="0"/>
        <v>340</v>
      </c>
      <c r="E54" s="2">
        <f t="shared" si="1"/>
        <v>-210</v>
      </c>
      <c r="F54" s="6">
        <f t="shared" si="2"/>
        <v>4.2307692307692308</v>
      </c>
    </row>
    <row r="55" spans="1:6" x14ac:dyDescent="0.25">
      <c r="A55" s="11">
        <v>81</v>
      </c>
      <c r="B55" s="2">
        <v>123</v>
      </c>
      <c r="C55" s="2">
        <v>39</v>
      </c>
      <c r="D55" s="2">
        <f t="shared" si="0"/>
        <v>162</v>
      </c>
      <c r="E55" s="2">
        <f t="shared" si="1"/>
        <v>-84</v>
      </c>
      <c r="F55" s="6">
        <f t="shared" si="2"/>
        <v>3.1538461538461537</v>
      </c>
    </row>
    <row r="56" spans="1:6" x14ac:dyDescent="0.25">
      <c r="A56" s="11">
        <v>83</v>
      </c>
      <c r="B56" s="2">
        <v>258</v>
      </c>
      <c r="C56" s="2">
        <v>39</v>
      </c>
      <c r="D56" s="2">
        <f t="shared" si="0"/>
        <v>297</v>
      </c>
      <c r="E56" s="2">
        <f t="shared" si="1"/>
        <v>-219</v>
      </c>
      <c r="F56" s="6">
        <f t="shared" si="2"/>
        <v>6.615384615384615</v>
      </c>
    </row>
    <row r="57" spans="1:6" x14ac:dyDescent="0.25">
      <c r="A57" s="11">
        <v>84</v>
      </c>
      <c r="B57" s="2">
        <v>236</v>
      </c>
      <c r="C57" s="2">
        <v>45</v>
      </c>
      <c r="D57" s="2">
        <f t="shared" si="0"/>
        <v>281</v>
      </c>
      <c r="E57" s="2">
        <f t="shared" si="1"/>
        <v>-191</v>
      </c>
      <c r="F57" s="6">
        <f t="shared" si="2"/>
        <v>5.2444444444444445</v>
      </c>
    </row>
    <row r="58" spans="1:6" x14ac:dyDescent="0.25">
      <c r="A58" s="11">
        <v>88</v>
      </c>
      <c r="B58" s="2">
        <v>114</v>
      </c>
      <c r="C58" s="2">
        <v>23</v>
      </c>
      <c r="D58" s="2">
        <f t="shared" si="0"/>
        <v>137</v>
      </c>
      <c r="E58" s="2">
        <f t="shared" si="1"/>
        <v>-91</v>
      </c>
      <c r="F58" s="6">
        <f t="shared" si="2"/>
        <v>4.9565217391304346</v>
      </c>
    </row>
    <row r="59" spans="1:6" x14ac:dyDescent="0.25">
      <c r="A59" s="11">
        <v>90</v>
      </c>
      <c r="B59" s="2">
        <v>146</v>
      </c>
      <c r="C59" s="2">
        <v>31</v>
      </c>
      <c r="D59" s="2">
        <f t="shared" si="0"/>
        <v>177</v>
      </c>
      <c r="E59" s="2">
        <f t="shared" si="1"/>
        <v>-115</v>
      </c>
      <c r="F59" s="6">
        <f t="shared" si="2"/>
        <v>4.709677419354839</v>
      </c>
    </row>
    <row r="60" spans="1:6" x14ac:dyDescent="0.25">
      <c r="A60" s="11">
        <v>94</v>
      </c>
      <c r="B60" s="2">
        <v>89</v>
      </c>
      <c r="C60" s="2">
        <v>32</v>
      </c>
      <c r="D60" s="2">
        <f t="shared" si="0"/>
        <v>121</v>
      </c>
      <c r="E60" s="2">
        <f t="shared" si="1"/>
        <v>-57</v>
      </c>
      <c r="F60" s="6">
        <f t="shared" si="2"/>
        <v>2.78125</v>
      </c>
    </row>
    <row r="61" spans="1:6" x14ac:dyDescent="0.25">
      <c r="A61" s="11">
        <v>100</v>
      </c>
      <c r="B61" s="2">
        <v>102</v>
      </c>
      <c r="C61" s="2">
        <v>42</v>
      </c>
      <c r="D61" s="2">
        <f t="shared" si="0"/>
        <v>144</v>
      </c>
      <c r="E61" s="2">
        <f t="shared" si="1"/>
        <v>-60</v>
      </c>
      <c r="F61" s="6">
        <f t="shared" si="2"/>
        <v>2.4285714285714284</v>
      </c>
    </row>
    <row r="62" spans="1:6" x14ac:dyDescent="0.25">
      <c r="A62" s="11">
        <v>101</v>
      </c>
      <c r="B62" s="2">
        <v>171</v>
      </c>
      <c r="C62" s="2">
        <v>32</v>
      </c>
      <c r="D62" s="2">
        <f t="shared" si="0"/>
        <v>203</v>
      </c>
      <c r="E62" s="2">
        <f t="shared" si="1"/>
        <v>-139</v>
      </c>
      <c r="F62" s="6">
        <f t="shared" si="2"/>
        <v>5.34375</v>
      </c>
    </row>
    <row r="63" spans="1:6" x14ac:dyDescent="0.25">
      <c r="A63" s="11">
        <v>102</v>
      </c>
      <c r="B63" s="2">
        <v>183</v>
      </c>
      <c r="C63" s="2">
        <v>52</v>
      </c>
      <c r="D63" s="2">
        <f t="shared" si="0"/>
        <v>235</v>
      </c>
      <c r="E63" s="2">
        <f t="shared" si="1"/>
        <v>-131</v>
      </c>
      <c r="F63" s="6">
        <f t="shared" si="2"/>
        <v>3.5192307692307692</v>
      </c>
    </row>
    <row r="64" spans="1:6" x14ac:dyDescent="0.25">
      <c r="A64" s="11">
        <v>103</v>
      </c>
      <c r="B64" s="2">
        <v>256</v>
      </c>
      <c r="C64" s="2">
        <v>155</v>
      </c>
      <c r="D64" s="2">
        <f t="shared" si="0"/>
        <v>411</v>
      </c>
      <c r="E64" s="2">
        <f t="shared" si="1"/>
        <v>-101</v>
      </c>
      <c r="F64" s="6">
        <f t="shared" si="2"/>
        <v>1.6516129032258065</v>
      </c>
    </row>
    <row r="65" spans="1:6" x14ac:dyDescent="0.25">
      <c r="A65" s="11">
        <v>104</v>
      </c>
      <c r="B65" s="2">
        <v>144</v>
      </c>
      <c r="C65" s="2">
        <v>78</v>
      </c>
      <c r="D65" s="2">
        <f t="shared" si="0"/>
        <v>222</v>
      </c>
      <c r="E65" s="2">
        <f t="shared" si="1"/>
        <v>-66</v>
      </c>
      <c r="F65" s="6">
        <f t="shared" si="2"/>
        <v>1.8461538461538463</v>
      </c>
    </row>
    <row r="66" spans="1:6" x14ac:dyDescent="0.25">
      <c r="A66" s="11">
        <v>105</v>
      </c>
      <c r="B66" s="2">
        <v>218</v>
      </c>
      <c r="C66" s="2">
        <v>76</v>
      </c>
      <c r="D66" s="2">
        <f t="shared" si="0"/>
        <v>294</v>
      </c>
      <c r="E66" s="2">
        <f t="shared" si="1"/>
        <v>-142</v>
      </c>
      <c r="F66" s="6">
        <f t="shared" si="2"/>
        <v>2.8684210526315788</v>
      </c>
    </row>
    <row r="67" spans="1:6" x14ac:dyDescent="0.25">
      <c r="A67" s="11">
        <v>106</v>
      </c>
      <c r="B67" s="2">
        <v>184</v>
      </c>
      <c r="C67" s="2">
        <v>48</v>
      </c>
      <c r="D67" s="2">
        <f t="shared" si="0"/>
        <v>232</v>
      </c>
      <c r="E67" s="2">
        <f t="shared" si="1"/>
        <v>-136</v>
      </c>
      <c r="F67" s="6">
        <f t="shared" si="2"/>
        <v>3.8333333333333335</v>
      </c>
    </row>
    <row r="68" spans="1:6" x14ac:dyDescent="0.25">
      <c r="A68" s="11">
        <v>107</v>
      </c>
      <c r="B68" s="2">
        <v>125</v>
      </c>
      <c r="C68" s="2">
        <v>74</v>
      </c>
      <c r="D68" s="2">
        <f t="shared" si="0"/>
        <v>199</v>
      </c>
      <c r="E68" s="2">
        <f t="shared" si="1"/>
        <v>-51</v>
      </c>
      <c r="F68" s="6">
        <f t="shared" si="2"/>
        <v>1.6891891891891893</v>
      </c>
    </row>
    <row r="69" spans="1:6" x14ac:dyDescent="0.25">
      <c r="A69" s="11">
        <v>108</v>
      </c>
      <c r="B69" s="2">
        <v>115</v>
      </c>
      <c r="C69" s="2">
        <v>59</v>
      </c>
      <c r="D69" s="2">
        <f t="shared" ref="D69:D81" si="3">SUM(B69:C69)</f>
        <v>174</v>
      </c>
      <c r="E69" s="2">
        <f t="shared" ref="E69:E81" si="4">C69-B69</f>
        <v>-56</v>
      </c>
      <c r="F69" s="6">
        <f t="shared" ref="F69:F81" si="5">B69/C69</f>
        <v>1.9491525423728813</v>
      </c>
    </row>
    <row r="70" spans="1:6" x14ac:dyDescent="0.25">
      <c r="A70" s="11">
        <v>109</v>
      </c>
      <c r="B70" s="2">
        <v>208</v>
      </c>
      <c r="C70" s="2">
        <v>219</v>
      </c>
      <c r="D70" s="2">
        <f t="shared" si="3"/>
        <v>427</v>
      </c>
      <c r="E70" s="2">
        <f t="shared" si="4"/>
        <v>11</v>
      </c>
      <c r="F70" s="6">
        <f t="shared" si="5"/>
        <v>0.94977168949771684</v>
      </c>
    </row>
    <row r="71" spans="1:6" x14ac:dyDescent="0.25">
      <c r="A71" s="11">
        <v>110</v>
      </c>
      <c r="B71" s="2">
        <v>272</v>
      </c>
      <c r="C71" s="2">
        <v>163</v>
      </c>
      <c r="D71" s="2">
        <f t="shared" si="3"/>
        <v>435</v>
      </c>
      <c r="E71" s="2">
        <f t="shared" si="4"/>
        <v>-109</v>
      </c>
      <c r="F71" s="6">
        <f t="shared" si="5"/>
        <v>1.6687116564417177</v>
      </c>
    </row>
    <row r="72" spans="1:6" x14ac:dyDescent="0.25">
      <c r="A72" s="11">
        <v>111</v>
      </c>
      <c r="B72" s="2">
        <v>57</v>
      </c>
      <c r="C72" s="2">
        <v>73</v>
      </c>
      <c r="D72" s="2">
        <f t="shared" si="3"/>
        <v>130</v>
      </c>
      <c r="E72" s="2">
        <f t="shared" si="4"/>
        <v>16</v>
      </c>
      <c r="F72" s="6">
        <f t="shared" si="5"/>
        <v>0.78082191780821919</v>
      </c>
    </row>
    <row r="73" spans="1:6" x14ac:dyDescent="0.25">
      <c r="A73" s="11">
        <v>112</v>
      </c>
      <c r="B73" s="2">
        <v>126</v>
      </c>
      <c r="C73" s="2">
        <v>83</v>
      </c>
      <c r="D73" s="2">
        <f t="shared" si="3"/>
        <v>209</v>
      </c>
      <c r="E73" s="2">
        <f t="shared" si="4"/>
        <v>-43</v>
      </c>
      <c r="F73" s="6">
        <f t="shared" si="5"/>
        <v>1.5180722891566265</v>
      </c>
    </row>
    <row r="74" spans="1:6" x14ac:dyDescent="0.25">
      <c r="A74" s="11">
        <v>113</v>
      </c>
      <c r="B74" s="2">
        <v>382</v>
      </c>
      <c r="C74" s="2">
        <v>125</v>
      </c>
      <c r="D74" s="2">
        <f t="shared" si="3"/>
        <v>507</v>
      </c>
      <c r="E74" s="2">
        <f t="shared" si="4"/>
        <v>-257</v>
      </c>
      <c r="F74" s="6">
        <f t="shared" si="5"/>
        <v>3.056</v>
      </c>
    </row>
    <row r="75" spans="1:6" x14ac:dyDescent="0.25">
      <c r="A75" s="11">
        <v>114</v>
      </c>
      <c r="B75" s="2">
        <v>273</v>
      </c>
      <c r="C75" s="2">
        <v>119</v>
      </c>
      <c r="D75" s="2">
        <f t="shared" si="3"/>
        <v>392</v>
      </c>
      <c r="E75" s="2">
        <f t="shared" si="4"/>
        <v>-154</v>
      </c>
      <c r="F75" s="6">
        <f t="shared" si="5"/>
        <v>2.2941176470588234</v>
      </c>
    </row>
    <row r="76" spans="1:6" x14ac:dyDescent="0.25">
      <c r="A76" s="11">
        <v>115</v>
      </c>
      <c r="B76" s="2">
        <v>246</v>
      </c>
      <c r="C76" s="2">
        <v>162</v>
      </c>
      <c r="D76" s="2">
        <f t="shared" si="3"/>
        <v>408</v>
      </c>
      <c r="E76" s="2">
        <f t="shared" si="4"/>
        <v>-84</v>
      </c>
      <c r="F76" s="6">
        <f t="shared" si="5"/>
        <v>1.5185185185185186</v>
      </c>
    </row>
    <row r="77" spans="1:6" x14ac:dyDescent="0.25">
      <c r="A77" s="11">
        <v>120</v>
      </c>
      <c r="B77" s="2">
        <v>267</v>
      </c>
      <c r="C77" s="2">
        <v>52</v>
      </c>
      <c r="D77" s="2">
        <f t="shared" si="3"/>
        <v>319</v>
      </c>
      <c r="E77" s="2">
        <f t="shared" si="4"/>
        <v>-215</v>
      </c>
      <c r="F77" s="6">
        <f t="shared" si="5"/>
        <v>5.134615384615385</v>
      </c>
    </row>
    <row r="78" spans="1:6" x14ac:dyDescent="0.25">
      <c r="A78" s="11">
        <v>121</v>
      </c>
      <c r="B78" s="2">
        <v>183</v>
      </c>
      <c r="C78" s="2">
        <v>112</v>
      </c>
      <c r="D78" s="2">
        <f t="shared" si="3"/>
        <v>295</v>
      </c>
      <c r="E78" s="2">
        <f t="shared" si="4"/>
        <v>-71</v>
      </c>
      <c r="F78" s="6">
        <f t="shared" si="5"/>
        <v>1.6339285714285714</v>
      </c>
    </row>
    <row r="79" spans="1:6" x14ac:dyDescent="0.25">
      <c r="A79" s="11">
        <v>122</v>
      </c>
      <c r="B79" s="2">
        <v>151</v>
      </c>
      <c r="C79" s="2">
        <v>83</v>
      </c>
      <c r="D79" s="2">
        <f t="shared" si="3"/>
        <v>234</v>
      </c>
      <c r="E79" s="2">
        <f t="shared" si="4"/>
        <v>-68</v>
      </c>
      <c r="F79" s="6">
        <f t="shared" si="5"/>
        <v>1.8192771084337349</v>
      </c>
    </row>
    <row r="80" spans="1:6" x14ac:dyDescent="0.25">
      <c r="A80" s="11">
        <v>123</v>
      </c>
      <c r="B80" s="2">
        <v>79</v>
      </c>
      <c r="C80" s="2">
        <v>57</v>
      </c>
      <c r="D80" s="2">
        <f t="shared" si="3"/>
        <v>136</v>
      </c>
      <c r="E80" s="2">
        <f t="shared" si="4"/>
        <v>-22</v>
      </c>
      <c r="F80" s="6">
        <f t="shared" si="5"/>
        <v>1.3859649122807018</v>
      </c>
    </row>
    <row r="81" spans="1:6" x14ac:dyDescent="0.25">
      <c r="A81" s="4" t="s">
        <v>8</v>
      </c>
      <c r="B81" s="5">
        <f>SUM(B4:B80)</f>
        <v>17357</v>
      </c>
      <c r="C81" s="5">
        <f>SUM(C4:C80)</f>
        <v>6303</v>
      </c>
      <c r="D81" s="5">
        <f t="shared" si="3"/>
        <v>23660</v>
      </c>
      <c r="E81" s="5">
        <f t="shared" si="4"/>
        <v>-11054</v>
      </c>
      <c r="F81" s="6">
        <f t="shared" si="5"/>
        <v>2.7537680469617642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8" sqref="I8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2Q 2019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30</v>
      </c>
      <c r="B4" s="8">
        <v>50</v>
      </c>
      <c r="C4" s="8">
        <v>28</v>
      </c>
      <c r="D4" s="8">
        <f>SUM(B4:C4)</f>
        <v>78</v>
      </c>
      <c r="E4" s="8">
        <f>C4-B4</f>
        <v>-22</v>
      </c>
      <c r="F4" s="9">
        <f>B4/C4</f>
        <v>1.7857142857142858</v>
      </c>
    </row>
    <row r="5" spans="1:7" x14ac:dyDescent="0.25">
      <c r="A5" s="4" t="s">
        <v>31</v>
      </c>
      <c r="B5" s="8">
        <v>805</v>
      </c>
      <c r="C5" s="8">
        <v>551</v>
      </c>
      <c r="D5" s="8">
        <f t="shared" ref="D5:D11" si="0">SUM(B5:C5)</f>
        <v>1356</v>
      </c>
      <c r="E5" s="8">
        <f t="shared" ref="E5:E11" si="1">C5-B5</f>
        <v>-254</v>
      </c>
      <c r="F5" s="9">
        <f t="shared" ref="F5:F11" si="2">B5/C5</f>
        <v>1.4609800362976406</v>
      </c>
    </row>
    <row r="6" spans="1:7" x14ac:dyDescent="0.25">
      <c r="A6" s="4" t="s">
        <v>11</v>
      </c>
      <c r="B6" s="8">
        <v>8403</v>
      </c>
      <c r="C6" s="8">
        <v>2236</v>
      </c>
      <c r="D6" s="8">
        <f t="shared" si="0"/>
        <v>10639</v>
      </c>
      <c r="E6" s="8">
        <f t="shared" si="1"/>
        <v>-6167</v>
      </c>
      <c r="F6" s="9">
        <f t="shared" si="2"/>
        <v>3.7580500894454385</v>
      </c>
    </row>
    <row r="7" spans="1:7" x14ac:dyDescent="0.25">
      <c r="A7" s="4" t="s">
        <v>32</v>
      </c>
      <c r="B7" s="8">
        <v>1502</v>
      </c>
      <c r="C7" s="8">
        <v>561</v>
      </c>
      <c r="D7" s="8">
        <v>15072</v>
      </c>
      <c r="E7" s="8">
        <v>-3992</v>
      </c>
      <c r="F7" s="9">
        <f t="shared" si="2"/>
        <v>2.677361853832442</v>
      </c>
    </row>
    <row r="8" spans="1:7" x14ac:dyDescent="0.25">
      <c r="A8" s="4" t="s">
        <v>12</v>
      </c>
      <c r="B8" s="8">
        <v>81</v>
      </c>
      <c r="C8" s="8">
        <v>64</v>
      </c>
      <c r="D8" s="8">
        <f t="shared" si="0"/>
        <v>145</v>
      </c>
      <c r="E8" s="8">
        <f t="shared" si="1"/>
        <v>-17</v>
      </c>
      <c r="F8" s="9">
        <f t="shared" si="2"/>
        <v>1.265625</v>
      </c>
    </row>
    <row r="9" spans="1:7" x14ac:dyDescent="0.25">
      <c r="A9" s="4" t="s">
        <v>13</v>
      </c>
      <c r="B9" s="8">
        <v>2052</v>
      </c>
      <c r="C9" s="8">
        <v>1111</v>
      </c>
      <c r="D9" s="8">
        <f t="shared" si="0"/>
        <v>3163</v>
      </c>
      <c r="E9" s="8">
        <f t="shared" si="1"/>
        <v>-941</v>
      </c>
      <c r="F9" s="9">
        <f t="shared" si="2"/>
        <v>1.846984698469847</v>
      </c>
    </row>
    <row r="10" spans="1:7" x14ac:dyDescent="0.25">
      <c r="A10" s="4" t="s">
        <v>33</v>
      </c>
      <c r="B10" s="8">
        <v>4464</v>
      </c>
      <c r="C10" s="8">
        <v>1752</v>
      </c>
      <c r="D10" s="8">
        <f t="shared" ref="D10" si="3">SUM(B10:C10)</f>
        <v>6216</v>
      </c>
      <c r="E10" s="8">
        <f t="shared" ref="E10" si="4">C10-B10</f>
        <v>-2712</v>
      </c>
      <c r="F10" s="9">
        <f t="shared" ref="F10" si="5">B10/C10</f>
        <v>2.547945205479452</v>
      </c>
    </row>
    <row r="11" spans="1:7" x14ac:dyDescent="0.25">
      <c r="A11" s="4" t="s">
        <v>8</v>
      </c>
      <c r="B11" s="7">
        <f>SUM(B4:B10)</f>
        <v>17357</v>
      </c>
      <c r="C11" s="7">
        <f>SUM(C4:C10)</f>
        <v>6303</v>
      </c>
      <c r="D11" s="7">
        <f t="shared" si="0"/>
        <v>23660</v>
      </c>
      <c r="E11" s="7">
        <f t="shared" si="1"/>
        <v>-11054</v>
      </c>
      <c r="F11" s="9">
        <f t="shared" si="2"/>
        <v>2.7537680469617642</v>
      </c>
    </row>
  </sheetData>
  <mergeCells count="1">
    <mergeCell ref="A1:F2"/>
  </mergeCells>
  <printOptions horizontalCentered="1"/>
  <pageMargins left="0.7" right="0.7" top="0.75" bottom="0.75" header="0.3" footer="0.3"/>
  <pageSetup scale="90"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4" sqref="E14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tr">
        <f>Total!A1</f>
        <v>Non DAT and DAT Arrest Analysis 2Q 2019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3509</v>
      </c>
      <c r="C4" s="8">
        <v>1914</v>
      </c>
      <c r="D4" s="8">
        <f>SUM(B4:C4)</f>
        <v>5423</v>
      </c>
      <c r="E4" s="8">
        <f>C4-B4</f>
        <v>-1595</v>
      </c>
      <c r="F4" s="9">
        <f>B4/C4</f>
        <v>1.8333333333333333</v>
      </c>
    </row>
    <row r="5" spans="1:6" x14ac:dyDescent="0.25">
      <c r="A5" s="4" t="s">
        <v>15</v>
      </c>
      <c r="B5" s="8">
        <v>13848</v>
      </c>
      <c r="C5" s="8">
        <v>4389</v>
      </c>
      <c r="D5" s="8">
        <f t="shared" ref="D5:D6" si="0">SUM(B5:C5)</f>
        <v>18237</v>
      </c>
      <c r="E5" s="8">
        <f t="shared" ref="E5:E6" si="1">C5-B5</f>
        <v>-9459</v>
      </c>
      <c r="F5" s="9">
        <f t="shared" ref="F5:F6" si="2">B5/C5</f>
        <v>3.1551606288448393</v>
      </c>
    </row>
    <row r="6" spans="1:6" x14ac:dyDescent="0.25">
      <c r="A6" s="4" t="s">
        <v>8</v>
      </c>
      <c r="B6" s="7">
        <f>SUM(B4:B5)</f>
        <v>17357</v>
      </c>
      <c r="C6" s="7">
        <f>SUM(C4:C5)</f>
        <v>6303</v>
      </c>
      <c r="D6" s="7">
        <f t="shared" si="0"/>
        <v>23660</v>
      </c>
      <c r="E6" s="7">
        <f t="shared" si="1"/>
        <v>-11054</v>
      </c>
      <c r="F6" s="9">
        <f t="shared" si="2"/>
        <v>2.7537680469617642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8" sqref="G8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2Q 2019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">
        <v>67</v>
      </c>
    </row>
    <row r="5" spans="1:6" x14ac:dyDescent="0.25">
      <c r="A5" s="4" t="s">
        <v>25</v>
      </c>
      <c r="B5" s="8">
        <v>631</v>
      </c>
      <c r="C5" s="8">
        <v>149</v>
      </c>
      <c r="D5" s="8">
        <f t="shared" ref="D5:D10" si="0">SUM(B5:C5)</f>
        <v>780</v>
      </c>
      <c r="E5" s="8">
        <f t="shared" ref="E5:E10" si="1">C5-B5</f>
        <v>-482</v>
      </c>
      <c r="F5" s="9">
        <f t="shared" ref="F5:F10" si="2">IF(C5=0,"**.*",(B5/C5))</f>
        <v>4.2348993288590604</v>
      </c>
    </row>
    <row r="6" spans="1:6" x14ac:dyDescent="0.25">
      <c r="A6" s="4" t="s">
        <v>26</v>
      </c>
      <c r="B6" s="8">
        <v>2989</v>
      </c>
      <c r="C6" s="8">
        <v>1256</v>
      </c>
      <c r="D6" s="8">
        <f t="shared" si="0"/>
        <v>4245</v>
      </c>
      <c r="E6" s="8">
        <f t="shared" si="1"/>
        <v>-1733</v>
      </c>
      <c r="F6" s="9">
        <f t="shared" si="2"/>
        <v>2.3797770700636942</v>
      </c>
    </row>
    <row r="7" spans="1:6" x14ac:dyDescent="0.25">
      <c r="A7" s="4" t="s">
        <v>27</v>
      </c>
      <c r="B7" s="8">
        <v>8343</v>
      </c>
      <c r="C7" s="8">
        <v>2747</v>
      </c>
      <c r="D7" s="8">
        <f t="shared" si="0"/>
        <v>11090</v>
      </c>
      <c r="E7" s="8">
        <f t="shared" si="1"/>
        <v>-5596</v>
      </c>
      <c r="F7" s="9">
        <f t="shared" si="2"/>
        <v>3.0371314160902805</v>
      </c>
    </row>
    <row r="8" spans="1:6" x14ac:dyDescent="0.25">
      <c r="A8" s="4" t="s">
        <v>28</v>
      </c>
      <c r="B8" s="8">
        <v>4823</v>
      </c>
      <c r="C8" s="8">
        <v>1780</v>
      </c>
      <c r="D8" s="8">
        <f t="shared" si="0"/>
        <v>6603</v>
      </c>
      <c r="E8" s="8">
        <f t="shared" si="1"/>
        <v>-3043</v>
      </c>
      <c r="F8" s="9">
        <f t="shared" si="2"/>
        <v>2.7095505617977529</v>
      </c>
    </row>
    <row r="9" spans="1:6" x14ac:dyDescent="0.25">
      <c r="A9" s="4" t="s">
        <v>29</v>
      </c>
      <c r="B9" s="8">
        <v>571</v>
      </c>
      <c r="C9" s="8">
        <v>371</v>
      </c>
      <c r="D9" s="8">
        <f t="shared" si="0"/>
        <v>942</v>
      </c>
      <c r="E9" s="8">
        <f t="shared" si="1"/>
        <v>-200</v>
      </c>
      <c r="F9" s="9">
        <f t="shared" si="2"/>
        <v>1.5390835579514826</v>
      </c>
    </row>
    <row r="10" spans="1:6" x14ac:dyDescent="0.25">
      <c r="A10" s="4" t="s">
        <v>8</v>
      </c>
      <c r="B10" s="7">
        <f>SUM(B4:B9)</f>
        <v>17357</v>
      </c>
      <c r="C10" s="7">
        <f>SUM(C4:C9)</f>
        <v>6303</v>
      </c>
      <c r="D10" s="7">
        <f t="shared" si="0"/>
        <v>23660</v>
      </c>
      <c r="E10" s="7">
        <f t="shared" si="1"/>
        <v>-11054</v>
      </c>
      <c r="F10" s="9">
        <f t="shared" si="2"/>
        <v>2.7537680469617642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2019-07-26T21:06:23Z</cp:lastPrinted>
  <dcterms:created xsi:type="dcterms:W3CDTF">2016-07-22T11:47:05Z</dcterms:created>
  <dcterms:modified xsi:type="dcterms:W3CDTF">2019-07-26T21:07:25Z</dcterms:modified>
</cp:coreProperties>
</file>