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5440" windowHeight="1234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45621"/>
</workbook>
</file>

<file path=xl/calcChain.xml><?xml version="1.0" encoding="utf-8"?>
<calcChain xmlns="http://schemas.openxmlformats.org/spreadsheetml/2006/main">
  <c r="C23" i="2"/>
  <c r="B23"/>
  <c r="F22"/>
  <c r="E22"/>
  <c r="D22"/>
  <c r="F21" l="1"/>
  <c r="E21"/>
  <c r="D21"/>
  <c r="F23" l="1"/>
  <c r="D23"/>
  <c r="E23"/>
  <c r="C6" i="6"/>
  <c r="B6"/>
  <c r="C10" i="5"/>
  <c r="B10"/>
  <c r="C81" i="4"/>
  <c r="B81"/>
  <c r="C9" i="3"/>
  <c r="B9"/>
  <c r="F5" i="7" l="1"/>
  <c r="F6"/>
  <c r="F7"/>
  <c r="F8"/>
  <c r="F9"/>
  <c r="F4"/>
  <c r="E5"/>
  <c r="E6"/>
  <c r="E7"/>
  <c r="E8"/>
  <c r="E9"/>
  <c r="E4"/>
  <c r="D5"/>
  <c r="D6"/>
  <c r="D7"/>
  <c r="D8"/>
  <c r="D9"/>
  <c r="D4"/>
  <c r="C10"/>
  <c r="B10"/>
  <c r="D5" i="6"/>
  <c r="D6"/>
  <c r="D4"/>
  <c r="D5" i="5"/>
  <c r="D6"/>
  <c r="D8"/>
  <c r="D9"/>
  <c r="D10"/>
  <c r="D4"/>
  <c r="D5" i="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4"/>
  <c r="D5" i="3"/>
  <c r="D6"/>
  <c r="D7"/>
  <c r="D8"/>
  <c r="D9"/>
  <c r="D4"/>
  <c r="D5" i="2"/>
  <c r="D6"/>
  <c r="D7"/>
  <c r="D8"/>
  <c r="D9"/>
  <c r="D10"/>
  <c r="D11"/>
  <c r="D12"/>
  <c r="D13"/>
  <c r="D14"/>
  <c r="D15"/>
  <c r="D16"/>
  <c r="D17"/>
  <c r="D18"/>
  <c r="D19"/>
  <c r="D4"/>
  <c r="F6"/>
  <c r="F7"/>
  <c r="F8"/>
  <c r="F9"/>
  <c r="F10"/>
  <c r="F11"/>
  <c r="F12"/>
  <c r="F13"/>
  <c r="F14"/>
  <c r="F15"/>
  <c r="F16"/>
  <c r="F17"/>
  <c r="F18"/>
  <c r="F19"/>
  <c r="F5"/>
  <c r="F5" i="6"/>
  <c r="F6"/>
  <c r="F4"/>
  <c r="F5" i="5"/>
  <c r="F6"/>
  <c r="F7"/>
  <c r="F8"/>
  <c r="F9"/>
  <c r="F10"/>
  <c r="F4"/>
  <c r="F5" i="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4"/>
  <c r="F5" i="3"/>
  <c r="F6"/>
  <c r="F7"/>
  <c r="F8"/>
  <c r="F9"/>
  <c r="F4"/>
  <c r="F4" i="2"/>
  <c r="F10" i="7" l="1"/>
  <c r="E10"/>
  <c r="D10"/>
  <c r="E5" i="6"/>
  <c r="E6"/>
  <c r="E4"/>
  <c r="E5" i="5"/>
  <c r="E6"/>
  <c r="E8"/>
  <c r="E9"/>
  <c r="E10"/>
  <c r="E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4"/>
  <c r="E5" i="3"/>
  <c r="E6"/>
  <c r="E7"/>
  <c r="E8"/>
  <c r="E9"/>
  <c r="E4"/>
  <c r="F20" i="2"/>
  <c r="E5"/>
  <c r="E6"/>
  <c r="E7"/>
  <c r="E8"/>
  <c r="E9"/>
  <c r="E10"/>
  <c r="E11"/>
  <c r="E12"/>
  <c r="E13"/>
  <c r="E14"/>
  <c r="E15"/>
  <c r="E16"/>
  <c r="E17"/>
  <c r="E18"/>
  <c r="E19"/>
  <c r="E4"/>
  <c r="E20" l="1"/>
  <c r="D20"/>
</calcChain>
</file>

<file path=xl/sharedStrings.xml><?xml version="1.0" encoding="utf-8"?>
<sst xmlns="http://schemas.openxmlformats.org/spreadsheetml/2006/main" count="163" uniqueCount="131">
  <si>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</si>
  <si>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</si>
  <si>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</si>
  <si>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</si>
  <si>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</si>
  <si>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</si>
  <si>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</si>
  <si>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</si>
  <si>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</si>
  <si>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</si>
  <si>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</si>
  <si>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</si>
  <si>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</si>
  <si>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</si>
  <si>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</si>
  <si>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</si>
  <si>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</si>
  <si>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</si>
  <si>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</si>
  <si>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</si>
  <si>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</si>
  <si>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</si>
  <si>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</si>
  <si>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</si>
  <si>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</si>
  <si>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</si>
  <si>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</si>
  <si>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LOC000000V-VIOL OF LOCAL LAW VIOL</t>
  </si>
  <si>
    <t>PL 2200300-CRIM POSS CONTRL SUBST-7TH</t>
  </si>
  <si>
    <t>VTL0511001-AGGRAVATED UNLIC OPER/MV-3RD</t>
  </si>
  <si>
    <t>PL 2214000-CRIM SALE MARIHUANA-4TH</t>
  </si>
  <si>
    <t>PL 1201401-MENACING-2ND:WEAPON</t>
  </si>
  <si>
    <t>PL 1450001-CRIM MIS:INTENT DAMAGE PROPRTY</t>
  </si>
  <si>
    <t xml:space="preserve">PL 1211100-CRIM OBSTRUCTION BREATHING    </t>
  </si>
  <si>
    <t>PL 2403002-AGG HAR-2ND:TELEPHONE</t>
  </si>
  <si>
    <t xml:space="preserve">VTL11920U2-OPER MV .08 OF 1% ALCOHOL-1ST </t>
  </si>
  <si>
    <t>PL 2053000-RESISTING ARREST</t>
  </si>
  <si>
    <t>AC 010125B-ADMINISTRATION CODE VIOL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</si>
  <si>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</si>
  <si>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</si>
  <si>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</si>
  <si>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</si>
  <si>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</si>
  <si>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</si>
  <si>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</si>
  <si>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</si>
  <si>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</si>
  <si>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</si>
  <si>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PL 2650101-CRIM POSS WEAP-4TH:FIREARM/WEP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</si>
  <si>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</si>
  <si>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</si>
  <si>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</si>
  <si>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</si>
  <si>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</si>
  <si>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</si>
  <si>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</si>
  <si>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</si>
  <si>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</si>
  <si>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</si>
  <si>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</si>
  <si>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</si>
  <si>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</si>
  <si>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</si>
  <si>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</si>
  <si>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</si>
  <si>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</si>
  <si>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</si>
  <si>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</si>
  <si>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</si>
  <si>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</si>
  <si>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</si>
  <si>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</si>
  <si>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</si>
  <si>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</si>
  <si>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</si>
  <si>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</si>
  <si>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</si>
  <si>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</si>
  <si>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</si>
  <si>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</si>
  <si>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</si>
  <si>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</si>
  <si>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</si>
  <si>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</si>
  <si>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</si>
  <si>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</si>
  <si>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</si>
  <si>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</si>
  <si>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</si>
  <si>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</si>
  <si>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</si>
  <si>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</si>
  <si>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</si>
  <si>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</si>
  <si>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</si>
  <si>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</si>
  <si>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</si>
  <si>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</si>
  <si>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</si>
  <si>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</si>
  <si>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</si>
  <si>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</si>
  <si>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</si>
  <si>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</si>
  <si>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</si>
  <si>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</si>
  <si>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</si>
  <si>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</si>
  <si>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</si>
  <si>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</si>
  <si>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</si>
  <si>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</si>
  <si>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</si>
  <si>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</si>
  <si>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</si>
  <si>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</si>
  <si>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</si>
  <si>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</si>
  <si>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</si>
  <si>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</si>
  <si>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</si>
  <si>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</si>
  <si>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</si>
  <si>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</si>
  <si>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</si>
  <si>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</si>
  <si>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PL 1950500-OBSTRUCT GOVERNMENTL ADMIN-2ND</t>
  </si>
  <si>
    <t xml:space="preserve">VTL11920U3-DWI- 1ST OFFENSE              </t>
  </si>
  <si>
    <t>Non DAT Arrests 2Q 2016</t>
  </si>
  <si>
    <t>Non DAT and DAT Arrest Analysis 2Q 2016</t>
  </si>
  <si>
    <t>HISPANIC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</si>
</sst>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H15" sqref="H15"/>
    </sheetView>
  </sheetViews>
  <sheetFormatPr defaultRowHeight="1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>
      <c r="A1" s="13" t="s">
        <v>129</v>
      </c>
      <c r="B1" s="13"/>
      <c r="C1" s="13"/>
      <c r="D1" s="13"/>
      <c r="E1" s="13"/>
      <c r="F1" s="13"/>
      <c r="G1" s="1"/>
    </row>
    <row r="2" spans="1:7">
      <c r="A2" s="13"/>
      <c r="B2" s="13"/>
      <c r="C2" s="13"/>
      <c r="D2" s="13"/>
      <c r="E2" s="13"/>
      <c r="F2" s="13"/>
      <c r="G2" s="1"/>
    </row>
    <row r="3" spans="1:7">
      <c r="A3" s="3" t="s">
        <v>128</v>
      </c>
      <c r="B3" s="7" t="s">
        <v>2</v>
      </c>
      <c r="C3" s="7" t="s">
        <v>1</v>
      </c>
      <c r="D3" s="7" t="s">
        <v>40</v>
      </c>
      <c r="E3" s="7" t="s">
        <v>23</v>
      </c>
      <c r="F3" s="7" t="s">
        <v>39</v>
      </c>
    </row>
    <row r="4" spans="1:7">
      <c r="A4" s="4" t="s">
        <v>25</v>
      </c>
      <c r="B4" s="8">
        <v>5473</v>
      </c>
      <c r="C4" s="8">
        <v>1499</v>
      </c>
      <c r="D4" s="8">
        <f>SUM(B4:C4)</f>
        <v>6972</v>
      </c>
      <c r="E4" s="8">
        <f>C4-B4</f>
        <v>-3974</v>
      </c>
      <c r="F4" s="9">
        <f>IF(C4=0,"**.*",(B4/C4))</f>
        <v>3.6511007338225485</v>
      </c>
    </row>
    <row r="5" spans="1:7">
      <c r="A5" s="4" t="s">
        <v>24</v>
      </c>
      <c r="B5" s="8">
        <v>4892</v>
      </c>
      <c r="C5" s="8">
        <v>1782</v>
      </c>
      <c r="D5" s="8">
        <f t="shared" ref="D5:D23" si="0">SUM(B5:C5)</f>
        <v>6674</v>
      </c>
      <c r="E5" s="8">
        <f t="shared" ref="E5:E23" si="1">C5-B5</f>
        <v>-3110</v>
      </c>
      <c r="F5" s="9">
        <f>IF(C5=0,"**.*",(B5/C5))</f>
        <v>2.7452300785634121</v>
      </c>
    </row>
    <row r="6" spans="1:7">
      <c r="A6" s="4" t="s">
        <v>26</v>
      </c>
      <c r="B6" s="8">
        <v>3373</v>
      </c>
      <c r="C6" s="8">
        <v>2789</v>
      </c>
      <c r="D6" s="8">
        <f t="shared" si="0"/>
        <v>6162</v>
      </c>
      <c r="E6" s="8">
        <f t="shared" si="1"/>
        <v>-584</v>
      </c>
      <c r="F6" s="9">
        <f t="shared" ref="F6:F23" si="2">IF(C6=0,"**.*",(B6/C6))</f>
        <v>1.2093940480458947</v>
      </c>
    </row>
    <row r="7" spans="1:7">
      <c r="A7" s="4" t="s">
        <v>28</v>
      </c>
      <c r="B7" s="8">
        <v>1817</v>
      </c>
      <c r="C7" s="8">
        <v>1762</v>
      </c>
      <c r="D7" s="8">
        <f t="shared" si="0"/>
        <v>3579</v>
      </c>
      <c r="E7" s="8">
        <f t="shared" si="1"/>
        <v>-55</v>
      </c>
      <c r="F7" s="9">
        <f t="shared" si="2"/>
        <v>1.0312145289443815</v>
      </c>
    </row>
    <row r="8" spans="1:7">
      <c r="A8" s="4" t="s">
        <v>29</v>
      </c>
      <c r="B8" s="8">
        <v>1138</v>
      </c>
      <c r="C8" s="8">
        <v>2248</v>
      </c>
      <c r="D8" s="8">
        <f t="shared" si="0"/>
        <v>3386</v>
      </c>
      <c r="E8" s="8">
        <f t="shared" si="1"/>
        <v>1110</v>
      </c>
      <c r="F8" s="9">
        <f t="shared" si="2"/>
        <v>0.50622775800711739</v>
      </c>
    </row>
    <row r="9" spans="1:7">
      <c r="A9" s="4" t="s">
        <v>35</v>
      </c>
      <c r="B9" s="8">
        <v>1062</v>
      </c>
      <c r="C9" s="8">
        <v>3</v>
      </c>
      <c r="D9" s="8">
        <f t="shared" si="0"/>
        <v>1065</v>
      </c>
      <c r="E9" s="8">
        <f t="shared" si="1"/>
        <v>-1059</v>
      </c>
      <c r="F9" s="9">
        <f t="shared" si="2"/>
        <v>354</v>
      </c>
    </row>
    <row r="10" spans="1:7">
      <c r="A10" s="4" t="s">
        <v>36</v>
      </c>
      <c r="B10" s="8">
        <v>1021</v>
      </c>
      <c r="C10" s="8">
        <v>1</v>
      </c>
      <c r="D10" s="8">
        <f t="shared" si="0"/>
        <v>1022</v>
      </c>
      <c r="E10" s="8">
        <f t="shared" si="1"/>
        <v>-1020</v>
      </c>
      <c r="F10" s="9">
        <f t="shared" si="2"/>
        <v>1021</v>
      </c>
    </row>
    <row r="11" spans="1:7">
      <c r="A11" s="4" t="s">
        <v>47</v>
      </c>
      <c r="B11" s="8">
        <v>1006</v>
      </c>
      <c r="C11" s="8">
        <v>3831</v>
      </c>
      <c r="D11" s="8">
        <f t="shared" si="0"/>
        <v>4837</v>
      </c>
      <c r="E11" s="8">
        <f t="shared" si="1"/>
        <v>2825</v>
      </c>
      <c r="F11" s="9">
        <f t="shared" si="2"/>
        <v>0.26259462281388674</v>
      </c>
    </row>
    <row r="12" spans="1:7">
      <c r="A12" s="4" t="s">
        <v>31</v>
      </c>
      <c r="B12" s="8">
        <v>916</v>
      </c>
      <c r="C12" s="8">
        <v>85</v>
      </c>
      <c r="D12" s="8">
        <f t="shared" si="0"/>
        <v>1001</v>
      </c>
      <c r="E12" s="8">
        <f t="shared" si="1"/>
        <v>-831</v>
      </c>
      <c r="F12" s="9">
        <f t="shared" si="2"/>
        <v>10.776470588235295</v>
      </c>
    </row>
    <row r="13" spans="1:7">
      <c r="A13" s="4" t="s">
        <v>32</v>
      </c>
      <c r="B13" s="8">
        <v>854</v>
      </c>
      <c r="C13" s="8">
        <v>299</v>
      </c>
      <c r="D13" s="8">
        <f t="shared" si="0"/>
        <v>1153</v>
      </c>
      <c r="E13" s="8">
        <f t="shared" si="1"/>
        <v>-555</v>
      </c>
      <c r="F13" s="9">
        <f t="shared" si="2"/>
        <v>2.8561872909698995</v>
      </c>
    </row>
    <row r="14" spans="1:7">
      <c r="A14" s="4" t="s">
        <v>30</v>
      </c>
      <c r="B14" s="8">
        <v>843</v>
      </c>
      <c r="C14" s="8">
        <v>6</v>
      </c>
      <c r="D14" s="8">
        <f t="shared" si="0"/>
        <v>849</v>
      </c>
      <c r="E14" s="8">
        <f t="shared" si="1"/>
        <v>-837</v>
      </c>
      <c r="F14" s="9">
        <f t="shared" si="2"/>
        <v>140.5</v>
      </c>
    </row>
    <row r="15" spans="1:7">
      <c r="A15" s="4" t="s">
        <v>37</v>
      </c>
      <c r="B15" s="8">
        <v>812</v>
      </c>
      <c r="C15" s="8">
        <v>4</v>
      </c>
      <c r="D15" s="8">
        <f t="shared" si="0"/>
        <v>816</v>
      </c>
      <c r="E15" s="8">
        <f t="shared" si="1"/>
        <v>-808</v>
      </c>
      <c r="F15" s="9">
        <f t="shared" si="2"/>
        <v>203</v>
      </c>
    </row>
    <row r="16" spans="1:7">
      <c r="A16" s="4" t="s">
        <v>27</v>
      </c>
      <c r="B16" s="8">
        <v>644</v>
      </c>
      <c r="C16" s="8">
        <v>29</v>
      </c>
      <c r="D16" s="8">
        <f t="shared" si="0"/>
        <v>673</v>
      </c>
      <c r="E16" s="8">
        <f t="shared" si="1"/>
        <v>-615</v>
      </c>
      <c r="F16" s="9">
        <f t="shared" si="2"/>
        <v>22.206896551724139</v>
      </c>
    </row>
    <row r="17" spans="1:6">
      <c r="A17" s="4" t="s">
        <v>33</v>
      </c>
      <c r="B17" s="8">
        <v>591</v>
      </c>
      <c r="C17" s="8">
        <v>17</v>
      </c>
      <c r="D17" s="8">
        <f t="shared" si="0"/>
        <v>608</v>
      </c>
      <c r="E17" s="8">
        <f t="shared" si="1"/>
        <v>-574</v>
      </c>
      <c r="F17" s="9">
        <f t="shared" si="2"/>
        <v>34.764705882352942</v>
      </c>
    </row>
    <row r="18" spans="1:6">
      <c r="A18" s="4" t="s">
        <v>48</v>
      </c>
      <c r="B18" s="8">
        <v>560</v>
      </c>
      <c r="C18" s="8">
        <v>809</v>
      </c>
      <c r="D18" s="8">
        <f t="shared" si="0"/>
        <v>1369</v>
      </c>
      <c r="E18" s="8">
        <f t="shared" si="1"/>
        <v>249</v>
      </c>
      <c r="F18" s="9">
        <f t="shared" si="2"/>
        <v>0.69221260815822006</v>
      </c>
    </row>
    <row r="19" spans="1:6">
      <c r="A19" s="4" t="s">
        <v>38</v>
      </c>
      <c r="B19" s="8">
        <v>559</v>
      </c>
      <c r="C19" s="8">
        <v>9</v>
      </c>
      <c r="D19" s="8">
        <f t="shared" si="0"/>
        <v>568</v>
      </c>
      <c r="E19" s="8">
        <f t="shared" si="1"/>
        <v>-550</v>
      </c>
      <c r="F19" s="9">
        <f t="shared" si="2"/>
        <v>62.111111111111114</v>
      </c>
    </row>
    <row r="20" spans="1:6">
      <c r="A20" s="4" t="s">
        <v>126</v>
      </c>
      <c r="B20" s="10">
        <v>521</v>
      </c>
      <c r="C20" s="10">
        <v>13</v>
      </c>
      <c r="D20" s="10">
        <f t="shared" si="0"/>
        <v>534</v>
      </c>
      <c r="E20" s="10">
        <f t="shared" si="1"/>
        <v>-508</v>
      </c>
      <c r="F20" s="9">
        <f t="shared" si="2"/>
        <v>40.07692307692308</v>
      </c>
    </row>
    <row r="21" spans="1:6">
      <c r="A21" s="4" t="s">
        <v>127</v>
      </c>
      <c r="B21" s="2">
        <v>513</v>
      </c>
      <c r="C21" s="2">
        <v>6</v>
      </c>
      <c r="D21" s="10">
        <f t="shared" si="0"/>
        <v>519</v>
      </c>
      <c r="E21" s="10">
        <f t="shared" si="1"/>
        <v>-507</v>
      </c>
      <c r="F21" s="9">
        <f t="shared" si="2"/>
        <v>85.5</v>
      </c>
    </row>
    <row r="22" spans="1:6">
      <c r="A22" s="4" t="s">
        <v>34</v>
      </c>
      <c r="B22" s="2">
        <v>508</v>
      </c>
      <c r="C22" s="2">
        <v>87</v>
      </c>
      <c r="D22" s="10">
        <f t="shared" si="0"/>
        <v>595</v>
      </c>
      <c r="E22" s="10">
        <f t="shared" si="1"/>
        <v>-421</v>
      </c>
      <c r="F22" s="9">
        <f t="shared" si="2"/>
        <v>5.8390804597701154</v>
      </c>
    </row>
    <row r="23" spans="1:6">
      <c r="A23" s="11" t="s">
        <v>8</v>
      </c>
      <c r="B23" s="5">
        <f>SUM(B4:B22)</f>
        <v>27103</v>
      </c>
      <c r="C23" s="5">
        <f>SUM(C4:C22)</f>
        <v>15279</v>
      </c>
      <c r="D23" s="7">
        <f t="shared" si="0"/>
        <v>42382</v>
      </c>
      <c r="E23" s="7">
        <f t="shared" si="1"/>
        <v>-11824</v>
      </c>
      <c r="F23" s="9">
        <f t="shared" si="2"/>
        <v>1.773872635643694</v>
      </c>
    </row>
  </sheetData>
  <mergeCells count="1">
    <mergeCell ref="A1:F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25" sqref="D25"/>
    </sheetView>
  </sheetViews>
  <sheetFormatPr defaultRowHeight="1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3" t="s">
        <v>129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>
      <c r="A3" s="4" t="s">
        <v>19</v>
      </c>
      <c r="B3" s="7" t="s">
        <v>9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>
      <c r="A4" s="4" t="s">
        <v>3</v>
      </c>
      <c r="B4" s="8">
        <v>6579</v>
      </c>
      <c r="C4" s="8">
        <v>3494</v>
      </c>
      <c r="D4" s="8">
        <f>SUM(B4:C4)</f>
        <v>10073</v>
      </c>
      <c r="E4" s="8">
        <f>C4-B4</f>
        <v>-3085</v>
      </c>
      <c r="F4" s="9">
        <f>B4/C4</f>
        <v>1.8829421866056095</v>
      </c>
    </row>
    <row r="5" spans="1:6">
      <c r="A5" s="4" t="s">
        <v>4</v>
      </c>
      <c r="B5" s="8">
        <v>7777</v>
      </c>
      <c r="C5" s="8">
        <v>3409</v>
      </c>
      <c r="D5" s="8">
        <f t="shared" ref="D5:D9" si="0">SUM(B5:C5)</f>
        <v>11186</v>
      </c>
      <c r="E5" s="8">
        <f t="shared" ref="E5:E9" si="1">C5-B5</f>
        <v>-4368</v>
      </c>
      <c r="F5" s="9">
        <f t="shared" ref="F5:F9" si="2">B5/C5</f>
        <v>2.2813141683778233</v>
      </c>
    </row>
    <row r="6" spans="1:6">
      <c r="A6" s="4" t="s">
        <v>5</v>
      </c>
      <c r="B6" s="8">
        <v>7053</v>
      </c>
      <c r="C6" s="8">
        <v>5103</v>
      </c>
      <c r="D6" s="8">
        <f t="shared" si="0"/>
        <v>12156</v>
      </c>
      <c r="E6" s="8">
        <f t="shared" si="1"/>
        <v>-1950</v>
      </c>
      <c r="F6" s="9">
        <f t="shared" si="2"/>
        <v>1.3821281599059376</v>
      </c>
    </row>
    <row r="7" spans="1:6">
      <c r="A7" s="4" t="s">
        <v>6</v>
      </c>
      <c r="B7" s="8">
        <v>4593</v>
      </c>
      <c r="C7" s="8">
        <v>2759</v>
      </c>
      <c r="D7" s="8">
        <f t="shared" si="0"/>
        <v>7352</v>
      </c>
      <c r="E7" s="8">
        <f t="shared" si="1"/>
        <v>-1834</v>
      </c>
      <c r="F7" s="9">
        <f t="shared" si="2"/>
        <v>1.6647335991301195</v>
      </c>
    </row>
    <row r="8" spans="1:6">
      <c r="A8" s="4" t="s">
        <v>7</v>
      </c>
      <c r="B8" s="8">
        <v>1101</v>
      </c>
      <c r="C8" s="8">
        <v>514</v>
      </c>
      <c r="D8" s="8">
        <f t="shared" si="0"/>
        <v>1615</v>
      </c>
      <c r="E8" s="8">
        <f t="shared" si="1"/>
        <v>-587</v>
      </c>
      <c r="F8" s="9">
        <f t="shared" si="2"/>
        <v>2.1420233463035019</v>
      </c>
    </row>
    <row r="9" spans="1:6">
      <c r="A9" s="4" t="s">
        <v>8</v>
      </c>
      <c r="B9" s="7">
        <f>SUM(B4:B8)</f>
        <v>27103</v>
      </c>
      <c r="C9" s="7">
        <f>SUM(C4:C8)</f>
        <v>15279</v>
      </c>
      <c r="D9" s="7">
        <f t="shared" si="0"/>
        <v>42382</v>
      </c>
      <c r="E9" s="7">
        <f t="shared" si="1"/>
        <v>-11824</v>
      </c>
      <c r="F9" s="9">
        <f t="shared" si="2"/>
        <v>1.773872635643694</v>
      </c>
    </row>
  </sheetData>
  <sortState ref="A4:F34">
    <sortCondition ref="A4:A34"/>
  </sortState>
  <mergeCells count="1">
    <mergeCell ref="A1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H21" sqref="H21"/>
    </sheetView>
  </sheetViews>
  <sheetFormatPr defaultRowHeight="1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>
      <c r="A1" s="13" t="s">
        <v>129</v>
      </c>
      <c r="B1" s="13"/>
      <c r="C1" s="13"/>
      <c r="D1" s="13"/>
      <c r="E1" s="13"/>
      <c r="F1" s="13"/>
      <c r="G1" s="1"/>
    </row>
    <row r="2" spans="1:7">
      <c r="A2" s="13"/>
      <c r="B2" s="13"/>
      <c r="C2" s="13"/>
      <c r="D2" s="13"/>
      <c r="E2" s="13"/>
      <c r="F2" s="13"/>
      <c r="G2" s="1"/>
    </row>
    <row r="3" spans="1:7">
      <c r="A3" s="4" t="s">
        <v>18</v>
      </c>
      <c r="B3" s="5" t="s">
        <v>0</v>
      </c>
      <c r="C3" s="5" t="s">
        <v>10</v>
      </c>
      <c r="D3" s="5" t="s">
        <v>40</v>
      </c>
      <c r="E3" s="5" t="s">
        <v>23</v>
      </c>
      <c r="F3" s="5" t="s">
        <v>39</v>
      </c>
    </row>
    <row r="4" spans="1:7">
      <c r="A4" s="12" t="s">
        <v>49</v>
      </c>
      <c r="B4" s="2">
        <v>243</v>
      </c>
      <c r="C4" s="2">
        <v>226</v>
      </c>
      <c r="D4" s="2">
        <f>SUM(B4:C4)</f>
        <v>469</v>
      </c>
      <c r="E4" s="2">
        <f>C4-B4</f>
        <v>-17</v>
      </c>
      <c r="F4" s="6">
        <f>B4/C4</f>
        <v>1.0752212389380531</v>
      </c>
    </row>
    <row r="5" spans="1:7">
      <c r="A5" s="12" t="s">
        <v>50</v>
      </c>
      <c r="B5" s="2">
        <v>266</v>
      </c>
      <c r="C5" s="2">
        <v>229</v>
      </c>
      <c r="D5" s="2">
        <f t="shared" ref="D5:D68" si="0">SUM(B5:C5)</f>
        <v>495</v>
      </c>
      <c r="E5" s="2">
        <f t="shared" ref="E5:E68" si="1">C5-B5</f>
        <v>-37</v>
      </c>
      <c r="F5" s="6">
        <f t="shared" ref="F5:F68" si="2">B5/C5</f>
        <v>1.1615720524017468</v>
      </c>
    </row>
    <row r="6" spans="1:7">
      <c r="A6" s="12" t="s">
        <v>51</v>
      </c>
      <c r="B6" s="2">
        <v>194</v>
      </c>
      <c r="C6" s="2">
        <v>157</v>
      </c>
      <c r="D6" s="2">
        <f t="shared" si="0"/>
        <v>351</v>
      </c>
      <c r="E6" s="2">
        <f t="shared" si="1"/>
        <v>-37</v>
      </c>
      <c r="F6" s="6">
        <f t="shared" si="2"/>
        <v>1.2356687898089171</v>
      </c>
    </row>
    <row r="7" spans="1:7">
      <c r="A7" s="12" t="s">
        <v>52</v>
      </c>
      <c r="B7" s="2">
        <v>193</v>
      </c>
      <c r="C7" s="2">
        <v>207</v>
      </c>
      <c r="D7" s="2">
        <f t="shared" si="0"/>
        <v>400</v>
      </c>
      <c r="E7" s="2">
        <f t="shared" si="1"/>
        <v>14</v>
      </c>
      <c r="F7" s="6">
        <f t="shared" si="2"/>
        <v>0.93236714975845414</v>
      </c>
    </row>
    <row r="8" spans="1:7">
      <c r="A8" s="12" t="s">
        <v>53</v>
      </c>
      <c r="B8" s="2">
        <v>250</v>
      </c>
      <c r="C8" s="2">
        <v>184</v>
      </c>
      <c r="D8" s="2">
        <f t="shared" si="0"/>
        <v>434</v>
      </c>
      <c r="E8" s="2">
        <f t="shared" si="1"/>
        <v>-66</v>
      </c>
      <c r="F8" s="6">
        <f t="shared" si="2"/>
        <v>1.3586956521739131</v>
      </c>
    </row>
    <row r="9" spans="1:7">
      <c r="A9" s="12" t="s">
        <v>54</v>
      </c>
      <c r="B9" s="2">
        <v>219</v>
      </c>
      <c r="C9" s="2">
        <v>140</v>
      </c>
      <c r="D9" s="2">
        <f t="shared" si="0"/>
        <v>359</v>
      </c>
      <c r="E9" s="2">
        <f t="shared" si="1"/>
        <v>-79</v>
      </c>
      <c r="F9" s="6">
        <f t="shared" si="2"/>
        <v>1.5642857142857143</v>
      </c>
    </row>
    <row r="10" spans="1:7">
      <c r="A10" s="12" t="s">
        <v>55</v>
      </c>
      <c r="B10" s="2">
        <v>422</v>
      </c>
      <c r="C10" s="2">
        <v>231</v>
      </c>
      <c r="D10" s="2">
        <f t="shared" si="0"/>
        <v>653</v>
      </c>
      <c r="E10" s="2">
        <f t="shared" si="1"/>
        <v>-191</v>
      </c>
      <c r="F10" s="6">
        <f t="shared" si="2"/>
        <v>1.8268398268398269</v>
      </c>
    </row>
    <row r="11" spans="1:7">
      <c r="A11" s="12" t="s">
        <v>56</v>
      </c>
      <c r="B11" s="2">
        <v>1113</v>
      </c>
      <c r="C11" s="2">
        <v>680</v>
      </c>
      <c r="D11" s="2">
        <f t="shared" si="0"/>
        <v>1793</v>
      </c>
      <c r="E11" s="2">
        <f t="shared" si="1"/>
        <v>-433</v>
      </c>
      <c r="F11" s="6">
        <f t="shared" si="2"/>
        <v>1.6367647058823529</v>
      </c>
    </row>
    <row r="12" spans="1:7">
      <c r="A12" s="12" t="s">
        <v>57</v>
      </c>
      <c r="B12" s="2">
        <v>90</v>
      </c>
      <c r="C12" s="2">
        <v>116</v>
      </c>
      <c r="D12" s="2">
        <f t="shared" si="0"/>
        <v>206</v>
      </c>
      <c r="E12" s="2">
        <f t="shared" si="1"/>
        <v>26</v>
      </c>
      <c r="F12" s="6">
        <f t="shared" si="2"/>
        <v>0.77586206896551724</v>
      </c>
    </row>
    <row r="13" spans="1:7">
      <c r="A13" s="12" t="s">
        <v>58</v>
      </c>
      <c r="B13" s="2">
        <v>385</v>
      </c>
      <c r="C13" s="2">
        <v>268</v>
      </c>
      <c r="D13" s="2">
        <f t="shared" si="0"/>
        <v>653</v>
      </c>
      <c r="E13" s="2">
        <f t="shared" si="1"/>
        <v>-117</v>
      </c>
      <c r="F13" s="6">
        <f t="shared" si="2"/>
        <v>1.4365671641791045</v>
      </c>
    </row>
    <row r="14" spans="1:7">
      <c r="A14" s="12" t="s">
        <v>59</v>
      </c>
      <c r="B14" s="2">
        <v>246</v>
      </c>
      <c r="C14" s="2">
        <v>169</v>
      </c>
      <c r="D14" s="2">
        <f t="shared" si="0"/>
        <v>415</v>
      </c>
      <c r="E14" s="2">
        <f t="shared" si="1"/>
        <v>-77</v>
      </c>
      <c r="F14" s="6">
        <f t="shared" si="2"/>
        <v>1.455621301775148</v>
      </c>
    </row>
    <row r="15" spans="1:7">
      <c r="A15" s="12" t="s">
        <v>60</v>
      </c>
      <c r="B15" s="2">
        <v>220</v>
      </c>
      <c r="C15" s="2">
        <v>109</v>
      </c>
      <c r="D15" s="2">
        <f t="shared" si="0"/>
        <v>329</v>
      </c>
      <c r="E15" s="2">
        <f t="shared" si="1"/>
        <v>-111</v>
      </c>
      <c r="F15" s="6">
        <f t="shared" si="2"/>
        <v>2.0183486238532109</v>
      </c>
    </row>
    <row r="16" spans="1:7">
      <c r="A16" s="12" t="s">
        <v>61</v>
      </c>
      <c r="B16" s="2">
        <v>10</v>
      </c>
      <c r="C16" s="2">
        <v>16</v>
      </c>
      <c r="D16" s="2">
        <f t="shared" si="0"/>
        <v>26</v>
      </c>
      <c r="E16" s="2">
        <f t="shared" si="1"/>
        <v>6</v>
      </c>
      <c r="F16" s="6">
        <f t="shared" si="2"/>
        <v>0.625</v>
      </c>
    </row>
    <row r="17" spans="1:6">
      <c r="A17" s="12" t="s">
        <v>62</v>
      </c>
      <c r="B17" s="2">
        <v>438</v>
      </c>
      <c r="C17" s="2">
        <v>289</v>
      </c>
      <c r="D17" s="2">
        <f t="shared" si="0"/>
        <v>727</v>
      </c>
      <c r="E17" s="2">
        <f t="shared" si="1"/>
        <v>-149</v>
      </c>
      <c r="F17" s="6">
        <f t="shared" si="2"/>
        <v>1.5155709342560553</v>
      </c>
    </row>
    <row r="18" spans="1:6">
      <c r="A18" s="12" t="s">
        <v>63</v>
      </c>
      <c r="B18" s="2">
        <v>201</v>
      </c>
      <c r="C18" s="2">
        <v>170</v>
      </c>
      <c r="D18" s="2">
        <f t="shared" si="0"/>
        <v>371</v>
      </c>
      <c r="E18" s="2">
        <f t="shared" si="1"/>
        <v>-31</v>
      </c>
      <c r="F18" s="6">
        <f t="shared" si="2"/>
        <v>1.1823529411764706</v>
      </c>
    </row>
    <row r="19" spans="1:6">
      <c r="A19" s="12" t="s">
        <v>64</v>
      </c>
      <c r="B19" s="2">
        <v>578</v>
      </c>
      <c r="C19" s="2">
        <v>431</v>
      </c>
      <c r="D19" s="2">
        <f t="shared" si="0"/>
        <v>1009</v>
      </c>
      <c r="E19" s="2">
        <f t="shared" si="1"/>
        <v>-147</v>
      </c>
      <c r="F19" s="6">
        <f t="shared" si="2"/>
        <v>1.3410672853828307</v>
      </c>
    </row>
    <row r="20" spans="1:6">
      <c r="A20" s="12" t="s">
        <v>65</v>
      </c>
      <c r="B20" s="2">
        <v>180</v>
      </c>
      <c r="C20" s="2">
        <v>143</v>
      </c>
      <c r="D20" s="2">
        <f t="shared" si="0"/>
        <v>323</v>
      </c>
      <c r="E20" s="2">
        <f t="shared" si="1"/>
        <v>-37</v>
      </c>
      <c r="F20" s="6">
        <f t="shared" si="2"/>
        <v>1.2587412587412588</v>
      </c>
    </row>
    <row r="21" spans="1:6">
      <c r="A21" s="12" t="s">
        <v>66</v>
      </c>
      <c r="B21" s="2">
        <v>410</v>
      </c>
      <c r="C21" s="2">
        <v>232</v>
      </c>
      <c r="D21" s="2">
        <f t="shared" si="0"/>
        <v>642</v>
      </c>
      <c r="E21" s="2">
        <f t="shared" si="1"/>
        <v>-178</v>
      </c>
      <c r="F21" s="6">
        <f t="shared" si="2"/>
        <v>1.7672413793103448</v>
      </c>
    </row>
    <row r="22" spans="1:6">
      <c r="A22" s="12" t="s">
        <v>67</v>
      </c>
      <c r="B22" s="2">
        <v>230</v>
      </c>
      <c r="C22" s="2">
        <v>269</v>
      </c>
      <c r="D22" s="2">
        <f t="shared" si="0"/>
        <v>499</v>
      </c>
      <c r="E22" s="2">
        <f t="shared" si="1"/>
        <v>39</v>
      </c>
      <c r="F22" s="6">
        <f t="shared" si="2"/>
        <v>0.85501858736059477</v>
      </c>
    </row>
    <row r="23" spans="1:6">
      <c r="A23" s="12" t="s">
        <v>68</v>
      </c>
      <c r="B23" s="2">
        <v>495</v>
      </c>
      <c r="C23" s="2">
        <v>302</v>
      </c>
      <c r="D23" s="2">
        <f t="shared" si="0"/>
        <v>797</v>
      </c>
      <c r="E23" s="2">
        <f t="shared" si="1"/>
        <v>-193</v>
      </c>
      <c r="F23" s="6">
        <f t="shared" si="2"/>
        <v>1.6390728476821192</v>
      </c>
    </row>
    <row r="24" spans="1:6">
      <c r="A24" s="12" t="s">
        <v>69</v>
      </c>
      <c r="B24" s="2">
        <v>348</v>
      </c>
      <c r="C24" s="2">
        <v>245</v>
      </c>
      <c r="D24" s="2">
        <f t="shared" si="0"/>
        <v>593</v>
      </c>
      <c r="E24" s="2">
        <f t="shared" si="1"/>
        <v>-103</v>
      </c>
      <c r="F24" s="6">
        <f t="shared" si="2"/>
        <v>1.4204081632653061</v>
      </c>
    </row>
    <row r="25" spans="1:6">
      <c r="A25" s="12" t="s">
        <v>70</v>
      </c>
      <c r="B25" s="2">
        <v>322</v>
      </c>
      <c r="C25" s="2">
        <v>290</v>
      </c>
      <c r="D25" s="2">
        <f t="shared" si="0"/>
        <v>612</v>
      </c>
      <c r="E25" s="2">
        <f t="shared" si="1"/>
        <v>-32</v>
      </c>
      <c r="F25" s="6">
        <f t="shared" si="2"/>
        <v>1.1103448275862069</v>
      </c>
    </row>
    <row r="26" spans="1:6">
      <c r="A26" s="12" t="s">
        <v>71</v>
      </c>
      <c r="B26" s="2">
        <v>1111</v>
      </c>
      <c r="C26" s="2">
        <v>591</v>
      </c>
      <c r="D26" s="2">
        <f t="shared" si="0"/>
        <v>1702</v>
      </c>
      <c r="E26" s="2">
        <f t="shared" si="1"/>
        <v>-520</v>
      </c>
      <c r="F26" s="6">
        <f t="shared" si="2"/>
        <v>1.8798646362098139</v>
      </c>
    </row>
    <row r="27" spans="1:6">
      <c r="A27" s="12" t="s">
        <v>72</v>
      </c>
      <c r="B27" s="2">
        <v>695</v>
      </c>
      <c r="C27" s="2">
        <v>269</v>
      </c>
      <c r="D27" s="2">
        <f t="shared" si="0"/>
        <v>964</v>
      </c>
      <c r="E27" s="2">
        <f t="shared" si="1"/>
        <v>-426</v>
      </c>
      <c r="F27" s="6">
        <f t="shared" si="2"/>
        <v>2.5836431226765799</v>
      </c>
    </row>
    <row r="28" spans="1:6">
      <c r="A28" s="12" t="s">
        <v>73</v>
      </c>
      <c r="B28" s="2">
        <v>527</v>
      </c>
      <c r="C28" s="2">
        <v>261</v>
      </c>
      <c r="D28" s="2">
        <f t="shared" si="0"/>
        <v>788</v>
      </c>
      <c r="E28" s="2">
        <f t="shared" si="1"/>
        <v>-266</v>
      </c>
      <c r="F28" s="6">
        <f t="shared" si="2"/>
        <v>2.0191570881226055</v>
      </c>
    </row>
    <row r="29" spans="1:6">
      <c r="A29" s="12" t="s">
        <v>74</v>
      </c>
      <c r="B29" s="2">
        <v>592</v>
      </c>
      <c r="C29" s="2">
        <v>341</v>
      </c>
      <c r="D29" s="2">
        <f t="shared" si="0"/>
        <v>933</v>
      </c>
      <c r="E29" s="2">
        <f t="shared" si="1"/>
        <v>-251</v>
      </c>
      <c r="F29" s="6">
        <f t="shared" si="2"/>
        <v>1.7360703812316716</v>
      </c>
    </row>
    <row r="30" spans="1:6">
      <c r="A30" s="12" t="s">
        <v>75</v>
      </c>
      <c r="B30" s="2">
        <v>859</v>
      </c>
      <c r="C30" s="2">
        <v>444</v>
      </c>
      <c r="D30" s="2">
        <f t="shared" si="0"/>
        <v>1303</v>
      </c>
      <c r="E30" s="2">
        <f t="shared" si="1"/>
        <v>-415</v>
      </c>
      <c r="F30" s="6">
        <f t="shared" si="2"/>
        <v>1.9346846846846846</v>
      </c>
    </row>
    <row r="31" spans="1:6">
      <c r="A31" s="12" t="s">
        <v>76</v>
      </c>
      <c r="B31" s="2">
        <v>229</v>
      </c>
      <c r="C31" s="2">
        <v>178</v>
      </c>
      <c r="D31" s="2">
        <f t="shared" si="0"/>
        <v>407</v>
      </c>
      <c r="E31" s="2">
        <f t="shared" si="1"/>
        <v>-51</v>
      </c>
      <c r="F31" s="6">
        <f t="shared" si="2"/>
        <v>1.2865168539325842</v>
      </c>
    </row>
    <row r="32" spans="1:6">
      <c r="A32" s="12" t="s">
        <v>77</v>
      </c>
      <c r="B32" s="2">
        <v>508</v>
      </c>
      <c r="C32" s="2">
        <v>147</v>
      </c>
      <c r="D32" s="2">
        <f t="shared" si="0"/>
        <v>655</v>
      </c>
      <c r="E32" s="2">
        <f t="shared" si="1"/>
        <v>-361</v>
      </c>
      <c r="F32" s="6">
        <f t="shared" si="2"/>
        <v>3.4557823129251699</v>
      </c>
    </row>
    <row r="33" spans="1:6">
      <c r="A33" s="12" t="s">
        <v>78</v>
      </c>
      <c r="B33" s="2">
        <v>495</v>
      </c>
      <c r="C33" s="2">
        <v>244</v>
      </c>
      <c r="D33" s="2">
        <f t="shared" si="0"/>
        <v>739</v>
      </c>
      <c r="E33" s="2">
        <f t="shared" si="1"/>
        <v>-251</v>
      </c>
      <c r="F33" s="6">
        <f t="shared" si="2"/>
        <v>2.028688524590164</v>
      </c>
    </row>
    <row r="34" spans="1:6">
      <c r="A34" s="12" t="s">
        <v>79</v>
      </c>
      <c r="B34" s="2">
        <v>533</v>
      </c>
      <c r="C34" s="2">
        <v>227</v>
      </c>
      <c r="D34" s="2">
        <f t="shared" si="0"/>
        <v>760</v>
      </c>
      <c r="E34" s="2">
        <f t="shared" si="1"/>
        <v>-306</v>
      </c>
      <c r="F34" s="6">
        <f t="shared" si="2"/>
        <v>2.3480176211453743</v>
      </c>
    </row>
    <row r="35" spans="1:6">
      <c r="A35" s="12" t="s">
        <v>80</v>
      </c>
      <c r="B35" s="2">
        <v>319</v>
      </c>
      <c r="C35" s="2">
        <v>259</v>
      </c>
      <c r="D35" s="2">
        <f t="shared" si="0"/>
        <v>578</v>
      </c>
      <c r="E35" s="2">
        <f t="shared" si="1"/>
        <v>-60</v>
      </c>
      <c r="F35" s="6">
        <f t="shared" si="2"/>
        <v>1.2316602316602316</v>
      </c>
    </row>
    <row r="36" spans="1:6">
      <c r="A36" s="12" t="s">
        <v>81</v>
      </c>
      <c r="B36" s="2">
        <v>145</v>
      </c>
      <c r="C36" s="2">
        <v>158</v>
      </c>
      <c r="D36" s="2">
        <f t="shared" si="0"/>
        <v>303</v>
      </c>
      <c r="E36" s="2">
        <f t="shared" si="1"/>
        <v>13</v>
      </c>
      <c r="F36" s="6">
        <f t="shared" si="2"/>
        <v>0.91772151898734178</v>
      </c>
    </row>
    <row r="37" spans="1:6">
      <c r="A37" s="12" t="s">
        <v>82</v>
      </c>
      <c r="B37" s="2">
        <v>566</v>
      </c>
      <c r="C37" s="2">
        <v>375</v>
      </c>
      <c r="D37" s="2">
        <f t="shared" si="0"/>
        <v>941</v>
      </c>
      <c r="E37" s="2">
        <f t="shared" si="1"/>
        <v>-191</v>
      </c>
      <c r="F37" s="6">
        <f t="shared" si="2"/>
        <v>1.5093333333333334</v>
      </c>
    </row>
    <row r="38" spans="1:6">
      <c r="A38" s="12" t="s">
        <v>83</v>
      </c>
      <c r="B38" s="2">
        <v>422</v>
      </c>
      <c r="C38" s="2">
        <v>225</v>
      </c>
      <c r="D38" s="2">
        <f t="shared" si="0"/>
        <v>647</v>
      </c>
      <c r="E38" s="2">
        <f t="shared" si="1"/>
        <v>-197</v>
      </c>
      <c r="F38" s="6">
        <f t="shared" si="2"/>
        <v>1.8755555555555556</v>
      </c>
    </row>
    <row r="39" spans="1:6">
      <c r="A39" s="12" t="s">
        <v>84</v>
      </c>
      <c r="B39" s="2">
        <v>198</v>
      </c>
      <c r="C39" s="2">
        <v>146</v>
      </c>
      <c r="D39" s="2">
        <f t="shared" si="0"/>
        <v>344</v>
      </c>
      <c r="E39" s="2">
        <f t="shared" si="1"/>
        <v>-52</v>
      </c>
      <c r="F39" s="6">
        <f t="shared" si="2"/>
        <v>1.3561643835616439</v>
      </c>
    </row>
    <row r="40" spans="1:6">
      <c r="A40" s="12" t="s">
        <v>85</v>
      </c>
      <c r="B40" s="2">
        <v>228</v>
      </c>
      <c r="C40" s="2">
        <v>115</v>
      </c>
      <c r="D40" s="2">
        <f t="shared" si="0"/>
        <v>343</v>
      </c>
      <c r="E40" s="2">
        <f t="shared" si="1"/>
        <v>-113</v>
      </c>
      <c r="F40" s="6">
        <f t="shared" si="2"/>
        <v>1.982608695652174</v>
      </c>
    </row>
    <row r="41" spans="1:6">
      <c r="A41" s="12" t="s">
        <v>86</v>
      </c>
      <c r="B41" s="2">
        <v>135</v>
      </c>
      <c r="C41" s="2">
        <v>124</v>
      </c>
      <c r="D41" s="2">
        <f t="shared" si="0"/>
        <v>259</v>
      </c>
      <c r="E41" s="2">
        <f t="shared" si="1"/>
        <v>-11</v>
      </c>
      <c r="F41" s="6">
        <f t="shared" si="2"/>
        <v>1.0887096774193548</v>
      </c>
    </row>
    <row r="42" spans="1:6">
      <c r="A42" s="12" t="s">
        <v>87</v>
      </c>
      <c r="B42" s="2">
        <v>156</v>
      </c>
      <c r="C42" s="2">
        <v>81</v>
      </c>
      <c r="D42" s="2">
        <f t="shared" si="0"/>
        <v>237</v>
      </c>
      <c r="E42" s="2">
        <f t="shared" si="1"/>
        <v>-75</v>
      </c>
      <c r="F42" s="6">
        <f t="shared" si="2"/>
        <v>1.9259259259259258</v>
      </c>
    </row>
    <row r="43" spans="1:6">
      <c r="A43" s="12" t="s">
        <v>88</v>
      </c>
      <c r="B43" s="2">
        <v>419</v>
      </c>
      <c r="C43" s="2">
        <v>155</v>
      </c>
      <c r="D43" s="2">
        <f t="shared" si="0"/>
        <v>574</v>
      </c>
      <c r="E43" s="2">
        <f t="shared" si="1"/>
        <v>-264</v>
      </c>
      <c r="F43" s="6">
        <f t="shared" si="2"/>
        <v>2.7032258064516128</v>
      </c>
    </row>
    <row r="44" spans="1:6">
      <c r="A44" s="12" t="s">
        <v>89</v>
      </c>
      <c r="B44" s="2">
        <v>180</v>
      </c>
      <c r="C44" s="2">
        <v>182</v>
      </c>
      <c r="D44" s="2">
        <f t="shared" si="0"/>
        <v>362</v>
      </c>
      <c r="E44" s="2">
        <f t="shared" si="1"/>
        <v>2</v>
      </c>
      <c r="F44" s="6">
        <f t="shared" si="2"/>
        <v>0.98901098901098905</v>
      </c>
    </row>
    <row r="45" spans="1:6">
      <c r="A45" s="12" t="s">
        <v>90</v>
      </c>
      <c r="B45" s="2">
        <v>216</v>
      </c>
      <c r="C45" s="2">
        <v>138</v>
      </c>
      <c r="D45" s="2">
        <f t="shared" si="0"/>
        <v>354</v>
      </c>
      <c r="E45" s="2">
        <f t="shared" si="1"/>
        <v>-78</v>
      </c>
      <c r="F45" s="6">
        <f t="shared" si="2"/>
        <v>1.5652173913043479</v>
      </c>
    </row>
    <row r="46" spans="1:6">
      <c r="A46" s="12" t="s">
        <v>91</v>
      </c>
      <c r="B46" s="2">
        <v>329</v>
      </c>
      <c r="C46" s="2">
        <v>164</v>
      </c>
      <c r="D46" s="2">
        <f t="shared" si="0"/>
        <v>493</v>
      </c>
      <c r="E46" s="2">
        <f t="shared" si="1"/>
        <v>-165</v>
      </c>
      <c r="F46" s="6">
        <f t="shared" si="2"/>
        <v>2.0060975609756095</v>
      </c>
    </row>
    <row r="47" spans="1:6">
      <c r="A47" s="12" t="s">
        <v>92</v>
      </c>
      <c r="B47" s="2">
        <v>369</v>
      </c>
      <c r="C47" s="2">
        <v>164</v>
      </c>
      <c r="D47" s="2">
        <f t="shared" si="0"/>
        <v>533</v>
      </c>
      <c r="E47" s="2">
        <f t="shared" si="1"/>
        <v>-205</v>
      </c>
      <c r="F47" s="6">
        <f t="shared" si="2"/>
        <v>2.25</v>
      </c>
    </row>
    <row r="48" spans="1:6">
      <c r="A48" s="12" t="s">
        <v>93</v>
      </c>
      <c r="B48" s="2">
        <v>337</v>
      </c>
      <c r="C48" s="2">
        <v>116</v>
      </c>
      <c r="D48" s="2">
        <f t="shared" si="0"/>
        <v>453</v>
      </c>
      <c r="E48" s="2">
        <f t="shared" si="1"/>
        <v>-221</v>
      </c>
      <c r="F48" s="6">
        <f t="shared" si="2"/>
        <v>2.9051724137931036</v>
      </c>
    </row>
    <row r="49" spans="1:6">
      <c r="A49" s="12" t="s">
        <v>94</v>
      </c>
      <c r="B49" s="2">
        <v>719</v>
      </c>
      <c r="C49" s="2">
        <v>282</v>
      </c>
      <c r="D49" s="2">
        <f t="shared" si="0"/>
        <v>1001</v>
      </c>
      <c r="E49" s="2">
        <f t="shared" si="1"/>
        <v>-437</v>
      </c>
      <c r="F49" s="6">
        <f t="shared" si="2"/>
        <v>2.5496453900709222</v>
      </c>
    </row>
    <row r="50" spans="1:6">
      <c r="A50" s="12" t="s">
        <v>95</v>
      </c>
      <c r="B50" s="2">
        <v>981</v>
      </c>
      <c r="C50" s="2">
        <v>324</v>
      </c>
      <c r="D50" s="2">
        <f t="shared" si="0"/>
        <v>1305</v>
      </c>
      <c r="E50" s="2">
        <f t="shared" si="1"/>
        <v>-657</v>
      </c>
      <c r="F50" s="6">
        <f t="shared" si="2"/>
        <v>3.0277777777777777</v>
      </c>
    </row>
    <row r="51" spans="1:6">
      <c r="A51" s="12" t="s">
        <v>96</v>
      </c>
      <c r="B51" s="2">
        <v>159</v>
      </c>
      <c r="C51" s="2">
        <v>117</v>
      </c>
      <c r="D51" s="2">
        <f t="shared" si="0"/>
        <v>276</v>
      </c>
      <c r="E51" s="2">
        <f t="shared" si="1"/>
        <v>-42</v>
      </c>
      <c r="F51" s="6">
        <f t="shared" si="2"/>
        <v>1.358974358974359</v>
      </c>
    </row>
    <row r="52" spans="1:6">
      <c r="A52" s="12" t="s">
        <v>97</v>
      </c>
      <c r="B52" s="2">
        <v>373</v>
      </c>
      <c r="C52" s="2">
        <v>99</v>
      </c>
      <c r="D52" s="2">
        <f t="shared" si="0"/>
        <v>472</v>
      </c>
      <c r="E52" s="2">
        <f t="shared" si="1"/>
        <v>-274</v>
      </c>
      <c r="F52" s="6">
        <f t="shared" si="2"/>
        <v>3.7676767676767677</v>
      </c>
    </row>
    <row r="53" spans="1:6">
      <c r="A53" s="12" t="s">
        <v>98</v>
      </c>
      <c r="B53" s="2">
        <v>197</v>
      </c>
      <c r="C53" s="2">
        <v>127</v>
      </c>
      <c r="D53" s="2">
        <f t="shared" si="0"/>
        <v>324</v>
      </c>
      <c r="E53" s="2">
        <f t="shared" si="1"/>
        <v>-70</v>
      </c>
      <c r="F53" s="6">
        <f t="shared" si="2"/>
        <v>1.5511811023622046</v>
      </c>
    </row>
    <row r="54" spans="1:6">
      <c r="A54" s="12" t="s">
        <v>99</v>
      </c>
      <c r="B54" s="2">
        <v>485</v>
      </c>
      <c r="C54" s="2">
        <v>109</v>
      </c>
      <c r="D54" s="2">
        <f t="shared" si="0"/>
        <v>594</v>
      </c>
      <c r="E54" s="2">
        <f t="shared" si="1"/>
        <v>-376</v>
      </c>
      <c r="F54" s="6">
        <f t="shared" si="2"/>
        <v>4.4495412844036695</v>
      </c>
    </row>
    <row r="55" spans="1:6">
      <c r="A55" s="12" t="s">
        <v>100</v>
      </c>
      <c r="B55" s="2">
        <v>341</v>
      </c>
      <c r="C55" s="2">
        <v>102</v>
      </c>
      <c r="D55" s="2">
        <f t="shared" si="0"/>
        <v>443</v>
      </c>
      <c r="E55" s="2">
        <f t="shared" si="1"/>
        <v>-239</v>
      </c>
      <c r="F55" s="6">
        <f t="shared" si="2"/>
        <v>3.3431372549019609</v>
      </c>
    </row>
    <row r="56" spans="1:6">
      <c r="A56" s="12" t="s">
        <v>101</v>
      </c>
      <c r="B56" s="2">
        <v>367</v>
      </c>
      <c r="C56" s="2">
        <v>111</v>
      </c>
      <c r="D56" s="2">
        <f t="shared" si="0"/>
        <v>478</v>
      </c>
      <c r="E56" s="2">
        <f t="shared" si="1"/>
        <v>-256</v>
      </c>
      <c r="F56" s="6">
        <f t="shared" si="2"/>
        <v>3.3063063063063063</v>
      </c>
    </row>
    <row r="57" spans="1:6">
      <c r="A57" s="12" t="s">
        <v>102</v>
      </c>
      <c r="B57" s="2">
        <v>421</v>
      </c>
      <c r="C57" s="2">
        <v>178</v>
      </c>
      <c r="D57" s="2">
        <f t="shared" si="0"/>
        <v>599</v>
      </c>
      <c r="E57" s="2">
        <f t="shared" si="1"/>
        <v>-243</v>
      </c>
      <c r="F57" s="6">
        <f t="shared" si="2"/>
        <v>2.3651685393258428</v>
      </c>
    </row>
    <row r="58" spans="1:6">
      <c r="A58" s="12" t="s">
        <v>103</v>
      </c>
      <c r="B58" s="2">
        <v>249</v>
      </c>
      <c r="C58" s="2">
        <v>84</v>
      </c>
      <c r="D58" s="2">
        <f t="shared" si="0"/>
        <v>333</v>
      </c>
      <c r="E58" s="2">
        <f t="shared" si="1"/>
        <v>-165</v>
      </c>
      <c r="F58" s="6">
        <f t="shared" si="2"/>
        <v>2.9642857142857144</v>
      </c>
    </row>
    <row r="59" spans="1:6">
      <c r="A59" s="12" t="s">
        <v>104</v>
      </c>
      <c r="B59" s="2">
        <v>366</v>
      </c>
      <c r="C59" s="2">
        <v>200</v>
      </c>
      <c r="D59" s="2">
        <f t="shared" si="0"/>
        <v>566</v>
      </c>
      <c r="E59" s="2">
        <f t="shared" si="1"/>
        <v>-166</v>
      </c>
      <c r="F59" s="6">
        <f t="shared" si="2"/>
        <v>1.83</v>
      </c>
    </row>
    <row r="60" spans="1:6">
      <c r="A60" s="12" t="s">
        <v>105</v>
      </c>
      <c r="B60" s="2">
        <v>130</v>
      </c>
      <c r="C60" s="2">
        <v>66</v>
      </c>
      <c r="D60" s="2">
        <f t="shared" si="0"/>
        <v>196</v>
      </c>
      <c r="E60" s="2">
        <f t="shared" si="1"/>
        <v>-64</v>
      </c>
      <c r="F60" s="6">
        <f t="shared" si="2"/>
        <v>1.9696969696969697</v>
      </c>
    </row>
    <row r="61" spans="1:6">
      <c r="A61" s="12" t="s">
        <v>106</v>
      </c>
      <c r="B61" s="2">
        <v>183</v>
      </c>
      <c r="C61" s="2">
        <v>47</v>
      </c>
      <c r="D61" s="2">
        <f t="shared" si="0"/>
        <v>230</v>
      </c>
      <c r="E61" s="2">
        <f t="shared" si="1"/>
        <v>-136</v>
      </c>
      <c r="F61" s="6">
        <f t="shared" si="2"/>
        <v>3.8936170212765959</v>
      </c>
    </row>
    <row r="62" spans="1:6">
      <c r="A62" s="12" t="s">
        <v>107</v>
      </c>
      <c r="B62" s="2">
        <v>233</v>
      </c>
      <c r="C62" s="2">
        <v>78</v>
      </c>
      <c r="D62" s="2">
        <f t="shared" si="0"/>
        <v>311</v>
      </c>
      <c r="E62" s="2">
        <f t="shared" si="1"/>
        <v>-155</v>
      </c>
      <c r="F62" s="6">
        <f t="shared" si="2"/>
        <v>2.9871794871794872</v>
      </c>
    </row>
    <row r="63" spans="1:6">
      <c r="A63" s="12" t="s">
        <v>108</v>
      </c>
      <c r="B63" s="2">
        <v>305</v>
      </c>
      <c r="C63" s="2">
        <v>115</v>
      </c>
      <c r="D63" s="2">
        <f t="shared" si="0"/>
        <v>420</v>
      </c>
      <c r="E63" s="2">
        <f t="shared" si="1"/>
        <v>-190</v>
      </c>
      <c r="F63" s="6">
        <f t="shared" si="2"/>
        <v>2.652173913043478</v>
      </c>
    </row>
    <row r="64" spans="1:6">
      <c r="A64" s="12" t="s">
        <v>109</v>
      </c>
      <c r="B64" s="2">
        <v>444</v>
      </c>
      <c r="C64" s="2">
        <v>397</v>
      </c>
      <c r="D64" s="2">
        <f t="shared" si="0"/>
        <v>841</v>
      </c>
      <c r="E64" s="2">
        <f t="shared" si="1"/>
        <v>-47</v>
      </c>
      <c r="F64" s="6">
        <f t="shared" si="2"/>
        <v>1.1183879093198992</v>
      </c>
    </row>
    <row r="65" spans="1:6">
      <c r="A65" s="12" t="s">
        <v>110</v>
      </c>
      <c r="B65" s="2">
        <v>290</v>
      </c>
      <c r="C65" s="2">
        <v>149</v>
      </c>
      <c r="D65" s="2">
        <f t="shared" si="0"/>
        <v>439</v>
      </c>
      <c r="E65" s="2">
        <f t="shared" si="1"/>
        <v>-141</v>
      </c>
      <c r="F65" s="6">
        <f t="shared" si="2"/>
        <v>1.9463087248322148</v>
      </c>
    </row>
    <row r="66" spans="1:6">
      <c r="A66" s="12" t="s">
        <v>111</v>
      </c>
      <c r="B66" s="2">
        <v>298</v>
      </c>
      <c r="C66" s="2">
        <v>130</v>
      </c>
      <c r="D66" s="2">
        <f t="shared" si="0"/>
        <v>428</v>
      </c>
      <c r="E66" s="2">
        <f t="shared" si="1"/>
        <v>-168</v>
      </c>
      <c r="F66" s="6">
        <f t="shared" si="2"/>
        <v>2.2923076923076922</v>
      </c>
    </row>
    <row r="67" spans="1:6">
      <c r="A67" s="12" t="s">
        <v>112</v>
      </c>
      <c r="B67" s="2">
        <v>272</v>
      </c>
      <c r="C67" s="2">
        <v>108</v>
      </c>
      <c r="D67" s="2">
        <f t="shared" si="0"/>
        <v>380</v>
      </c>
      <c r="E67" s="2">
        <f t="shared" si="1"/>
        <v>-164</v>
      </c>
      <c r="F67" s="6">
        <f t="shared" si="2"/>
        <v>2.5185185185185186</v>
      </c>
    </row>
    <row r="68" spans="1:6">
      <c r="A68" s="12" t="s">
        <v>113</v>
      </c>
      <c r="B68" s="2">
        <v>169</v>
      </c>
      <c r="C68" s="2">
        <v>201</v>
      </c>
      <c r="D68" s="2">
        <f t="shared" si="0"/>
        <v>370</v>
      </c>
      <c r="E68" s="2">
        <f t="shared" si="1"/>
        <v>32</v>
      </c>
      <c r="F68" s="6">
        <f t="shared" si="2"/>
        <v>0.84079601990049746</v>
      </c>
    </row>
    <row r="69" spans="1:6">
      <c r="A69" s="12" t="s">
        <v>114</v>
      </c>
      <c r="B69" s="2">
        <v>187</v>
      </c>
      <c r="C69" s="2">
        <v>103</v>
      </c>
      <c r="D69" s="2">
        <f t="shared" ref="D69:D81" si="3">SUM(B69:C69)</f>
        <v>290</v>
      </c>
      <c r="E69" s="2">
        <f t="shared" ref="E69:E81" si="4">C69-B69</f>
        <v>-84</v>
      </c>
      <c r="F69" s="6">
        <f t="shared" ref="F69:F81" si="5">B69/C69</f>
        <v>1.8155339805825244</v>
      </c>
    </row>
    <row r="70" spans="1:6">
      <c r="A70" s="12" t="s">
        <v>115</v>
      </c>
      <c r="B70" s="2">
        <v>270</v>
      </c>
      <c r="C70" s="2">
        <v>229</v>
      </c>
      <c r="D70" s="2">
        <f t="shared" si="3"/>
        <v>499</v>
      </c>
      <c r="E70" s="2">
        <f t="shared" si="4"/>
        <v>-41</v>
      </c>
      <c r="F70" s="6">
        <f t="shared" si="5"/>
        <v>1.1790393013100438</v>
      </c>
    </row>
    <row r="71" spans="1:6">
      <c r="A71" s="12" t="s">
        <v>116</v>
      </c>
      <c r="B71" s="2">
        <v>363</v>
      </c>
      <c r="C71" s="2">
        <v>311</v>
      </c>
      <c r="D71" s="2">
        <f t="shared" si="3"/>
        <v>674</v>
      </c>
      <c r="E71" s="2">
        <f t="shared" si="4"/>
        <v>-52</v>
      </c>
      <c r="F71" s="6">
        <f t="shared" si="5"/>
        <v>1.167202572347267</v>
      </c>
    </row>
    <row r="72" spans="1:6">
      <c r="A72" s="12" t="s">
        <v>117</v>
      </c>
      <c r="B72" s="2">
        <v>113</v>
      </c>
      <c r="C72" s="2">
        <v>71</v>
      </c>
      <c r="D72" s="2">
        <f t="shared" si="3"/>
        <v>184</v>
      </c>
      <c r="E72" s="2">
        <f t="shared" si="4"/>
        <v>-42</v>
      </c>
      <c r="F72" s="6">
        <f t="shared" si="5"/>
        <v>1.591549295774648</v>
      </c>
    </row>
    <row r="73" spans="1:6">
      <c r="A73" s="12" t="s">
        <v>118</v>
      </c>
      <c r="B73" s="2">
        <v>137</v>
      </c>
      <c r="C73" s="2">
        <v>111</v>
      </c>
      <c r="D73" s="2">
        <f t="shared" si="3"/>
        <v>248</v>
      </c>
      <c r="E73" s="2">
        <f t="shared" si="4"/>
        <v>-26</v>
      </c>
      <c r="F73" s="6">
        <f t="shared" si="5"/>
        <v>1.2342342342342343</v>
      </c>
    </row>
    <row r="74" spans="1:6">
      <c r="A74" s="12" t="s">
        <v>119</v>
      </c>
      <c r="B74" s="2">
        <v>471</v>
      </c>
      <c r="C74" s="2">
        <v>185</v>
      </c>
      <c r="D74" s="2">
        <f t="shared" si="3"/>
        <v>656</v>
      </c>
      <c r="E74" s="2">
        <f t="shared" si="4"/>
        <v>-286</v>
      </c>
      <c r="F74" s="6">
        <f t="shared" si="5"/>
        <v>2.5459459459459461</v>
      </c>
    </row>
    <row r="75" spans="1:6">
      <c r="A75" s="12" t="s">
        <v>120</v>
      </c>
      <c r="B75" s="2">
        <v>500</v>
      </c>
      <c r="C75" s="2">
        <v>299</v>
      </c>
      <c r="D75" s="2">
        <f t="shared" si="3"/>
        <v>799</v>
      </c>
      <c r="E75" s="2">
        <f t="shared" si="4"/>
        <v>-201</v>
      </c>
      <c r="F75" s="6">
        <f t="shared" si="5"/>
        <v>1.6722408026755853</v>
      </c>
    </row>
    <row r="76" spans="1:6">
      <c r="A76" s="12" t="s">
        <v>121</v>
      </c>
      <c r="B76" s="2">
        <v>358</v>
      </c>
      <c r="C76" s="2">
        <v>225</v>
      </c>
      <c r="D76" s="2">
        <f t="shared" si="3"/>
        <v>583</v>
      </c>
      <c r="E76" s="2">
        <f t="shared" si="4"/>
        <v>-133</v>
      </c>
      <c r="F76" s="6">
        <f t="shared" si="5"/>
        <v>1.5911111111111111</v>
      </c>
    </row>
    <row r="77" spans="1:6">
      <c r="A77" s="12" t="s">
        <v>122</v>
      </c>
      <c r="B77" s="2">
        <v>434</v>
      </c>
      <c r="C77" s="2">
        <v>143</v>
      </c>
      <c r="D77" s="2">
        <f t="shared" si="3"/>
        <v>577</v>
      </c>
      <c r="E77" s="2">
        <f t="shared" si="4"/>
        <v>-291</v>
      </c>
      <c r="F77" s="6">
        <f t="shared" si="5"/>
        <v>3.034965034965035</v>
      </c>
    </row>
    <row r="78" spans="1:6">
      <c r="A78" s="12" t="s">
        <v>123</v>
      </c>
      <c r="B78" s="2">
        <v>352</v>
      </c>
      <c r="C78" s="2">
        <v>173</v>
      </c>
      <c r="D78" s="2">
        <f t="shared" si="3"/>
        <v>525</v>
      </c>
      <c r="E78" s="2">
        <f t="shared" si="4"/>
        <v>-179</v>
      </c>
      <c r="F78" s="6">
        <f t="shared" si="5"/>
        <v>2.0346820809248554</v>
      </c>
    </row>
    <row r="79" spans="1:6">
      <c r="A79" s="12" t="s">
        <v>124</v>
      </c>
      <c r="B79" s="2">
        <v>170</v>
      </c>
      <c r="C79" s="2">
        <v>92</v>
      </c>
      <c r="D79" s="2">
        <f t="shared" si="3"/>
        <v>262</v>
      </c>
      <c r="E79" s="2">
        <f t="shared" si="4"/>
        <v>-78</v>
      </c>
      <c r="F79" s="6">
        <f t="shared" si="5"/>
        <v>1.8478260869565217</v>
      </c>
    </row>
    <row r="80" spans="1:6">
      <c r="A80" s="12" t="s">
        <v>125</v>
      </c>
      <c r="B80" s="2">
        <v>145</v>
      </c>
      <c r="C80" s="2">
        <v>106</v>
      </c>
      <c r="D80" s="2">
        <f t="shared" si="3"/>
        <v>251</v>
      </c>
      <c r="E80" s="2">
        <f t="shared" si="4"/>
        <v>-39</v>
      </c>
      <c r="F80" s="6">
        <f t="shared" si="5"/>
        <v>1.3679245283018868</v>
      </c>
    </row>
    <row r="81" spans="1:6">
      <c r="A81" s="4" t="s">
        <v>8</v>
      </c>
      <c r="B81" s="5">
        <f>SUM(B4:B80)</f>
        <v>27103</v>
      </c>
      <c r="C81" s="5">
        <f>SUM(C4:C80)</f>
        <v>15279</v>
      </c>
      <c r="D81" s="5">
        <f t="shared" si="3"/>
        <v>42382</v>
      </c>
      <c r="E81" s="5">
        <f t="shared" si="4"/>
        <v>-11824</v>
      </c>
      <c r="F81" s="6">
        <f t="shared" si="5"/>
        <v>1.773872635643694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L14" sqref="L14"/>
    </sheetView>
  </sheetViews>
  <sheetFormatPr defaultRowHeight="1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>
      <c r="A1" s="13" t="s">
        <v>129</v>
      </c>
      <c r="B1" s="13"/>
      <c r="C1" s="13"/>
      <c r="D1" s="13"/>
      <c r="E1" s="13"/>
      <c r="F1" s="13"/>
      <c r="G1" s="1"/>
    </row>
    <row r="2" spans="1:7">
      <c r="A2" s="14"/>
      <c r="B2" s="14"/>
      <c r="C2" s="14"/>
      <c r="D2" s="14"/>
      <c r="E2" s="14"/>
      <c r="F2" s="14"/>
      <c r="G2" s="1"/>
    </row>
    <row r="3" spans="1:7">
      <c r="A3" s="4" t="s">
        <v>20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7">
      <c r="A4" s="4" t="s">
        <v>11</v>
      </c>
      <c r="B4" s="8">
        <v>43</v>
      </c>
      <c r="C4" s="8">
        <v>51</v>
      </c>
      <c r="D4" s="8">
        <f>SUM(B4:C4)</f>
        <v>94</v>
      </c>
      <c r="E4" s="8">
        <f>C4-B4</f>
        <v>8</v>
      </c>
      <c r="F4" s="9">
        <f>B4/C4</f>
        <v>0.84313725490196079</v>
      </c>
    </row>
    <row r="5" spans="1:7">
      <c r="A5" s="4" t="s">
        <v>12</v>
      </c>
      <c r="B5" s="8">
        <v>938</v>
      </c>
      <c r="C5" s="8">
        <v>867</v>
      </c>
      <c r="D5" s="8">
        <f t="shared" ref="D5:D10" si="0">SUM(B5:C5)</f>
        <v>1805</v>
      </c>
      <c r="E5" s="8">
        <f t="shared" ref="E5:E10" si="1">C5-B5</f>
        <v>-71</v>
      </c>
      <c r="F5" s="9">
        <f t="shared" ref="F5:F10" si="2">B5/C5</f>
        <v>1.0818915801614764</v>
      </c>
    </row>
    <row r="6" spans="1:7">
      <c r="A6" s="4" t="s">
        <v>13</v>
      </c>
      <c r="B6" s="8">
        <v>13444</v>
      </c>
      <c r="C6" s="8">
        <v>6044</v>
      </c>
      <c r="D6" s="8">
        <f t="shared" si="0"/>
        <v>19488</v>
      </c>
      <c r="E6" s="8">
        <f t="shared" si="1"/>
        <v>-7400</v>
      </c>
      <c r="F6" s="9">
        <f t="shared" si="2"/>
        <v>2.2243547319655859</v>
      </c>
    </row>
    <row r="7" spans="1:7">
      <c r="A7" s="4" t="s">
        <v>130</v>
      </c>
      <c r="B7" s="8">
        <v>9532</v>
      </c>
      <c r="C7" s="8">
        <v>5540</v>
      </c>
      <c r="D7" s="8">
        <v>15072</v>
      </c>
      <c r="E7" s="8">
        <v>-3992</v>
      </c>
      <c r="F7" s="9">
        <f t="shared" si="2"/>
        <v>1.7205776173285199</v>
      </c>
    </row>
    <row r="8" spans="1:7">
      <c r="A8" s="4" t="s">
        <v>14</v>
      </c>
      <c r="B8" s="8">
        <v>221</v>
      </c>
      <c r="C8" s="8">
        <v>185</v>
      </c>
      <c r="D8" s="8">
        <f t="shared" si="0"/>
        <v>406</v>
      </c>
      <c r="E8" s="8">
        <f t="shared" si="1"/>
        <v>-36</v>
      </c>
      <c r="F8" s="9">
        <f t="shared" si="2"/>
        <v>1.1945945945945946</v>
      </c>
    </row>
    <row r="9" spans="1:7">
      <c r="A9" s="4" t="s">
        <v>15</v>
      </c>
      <c r="B9" s="8">
        <v>2925</v>
      </c>
      <c r="C9" s="8">
        <v>2592</v>
      </c>
      <c r="D9" s="8">
        <f t="shared" si="0"/>
        <v>5517</v>
      </c>
      <c r="E9" s="8">
        <f t="shared" si="1"/>
        <v>-333</v>
      </c>
      <c r="F9" s="9">
        <f t="shared" si="2"/>
        <v>1.1284722222222223</v>
      </c>
    </row>
    <row r="10" spans="1:7">
      <c r="A10" s="4" t="s">
        <v>8</v>
      </c>
      <c r="B10" s="7">
        <f>SUM(B4:B9)</f>
        <v>27103</v>
      </c>
      <c r="C10" s="7">
        <f>SUM(C4:C9)</f>
        <v>15279</v>
      </c>
      <c r="D10" s="7">
        <f t="shared" si="0"/>
        <v>42382</v>
      </c>
      <c r="E10" s="7">
        <f t="shared" si="1"/>
        <v>-11824</v>
      </c>
      <c r="F10" s="9">
        <f t="shared" si="2"/>
        <v>1.773872635643694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13" sqref="F13"/>
    </sheetView>
  </sheetViews>
  <sheetFormatPr defaultRowHeight="1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>
      <c r="A1" s="13" t="s">
        <v>129</v>
      </c>
      <c r="B1" s="13"/>
      <c r="C1" s="13"/>
      <c r="D1" s="13"/>
      <c r="E1" s="13"/>
      <c r="F1" s="13"/>
    </row>
    <row r="2" spans="1:6">
      <c r="A2" s="14"/>
      <c r="B2" s="14"/>
      <c r="C2" s="14"/>
      <c r="D2" s="14"/>
      <c r="E2" s="14"/>
      <c r="F2" s="14"/>
    </row>
    <row r="3" spans="1:6">
      <c r="A3" s="4" t="s">
        <v>21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>
      <c r="A4" s="4" t="s">
        <v>16</v>
      </c>
      <c r="B4" s="8">
        <v>4351</v>
      </c>
      <c r="C4" s="8">
        <v>3769</v>
      </c>
      <c r="D4" s="8">
        <f>SUM(B4:C4)</f>
        <v>8120</v>
      </c>
      <c r="E4" s="8">
        <f>C4-B4</f>
        <v>-582</v>
      </c>
      <c r="F4" s="9">
        <f>B4/C4</f>
        <v>1.1544176174051473</v>
      </c>
    </row>
    <row r="5" spans="1:6">
      <c r="A5" s="4" t="s">
        <v>17</v>
      </c>
      <c r="B5" s="8">
        <v>22752</v>
      </c>
      <c r="C5" s="8">
        <v>11510</v>
      </c>
      <c r="D5" s="8">
        <f t="shared" ref="D5:D6" si="0">SUM(B5:C5)</f>
        <v>34262</v>
      </c>
      <c r="E5" s="8">
        <f t="shared" ref="E5:E6" si="1">C5-B5</f>
        <v>-11242</v>
      </c>
      <c r="F5" s="9">
        <f t="shared" ref="F5:F6" si="2">B5/C5</f>
        <v>1.9767158992180713</v>
      </c>
    </row>
    <row r="6" spans="1:6">
      <c r="A6" s="4" t="s">
        <v>8</v>
      </c>
      <c r="B6" s="7">
        <f>SUM(B4:B5)</f>
        <v>27103</v>
      </c>
      <c r="C6" s="7">
        <f>SUM(C4:C5)</f>
        <v>15279</v>
      </c>
      <c r="D6" s="7">
        <f t="shared" si="0"/>
        <v>42382</v>
      </c>
      <c r="E6" s="7">
        <f t="shared" si="1"/>
        <v>-11824</v>
      </c>
      <c r="F6" s="9">
        <f t="shared" si="2"/>
        <v>1.773872635643694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12" sqref="C12"/>
    </sheetView>
  </sheetViews>
  <sheetFormatPr defaultRowHeight="1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3" t="s">
        <v>129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>
      <c r="A3" s="4" t="s">
        <v>22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>
      <c r="A4" s="4" t="s">
        <v>41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>
      <c r="A5" s="4" t="s">
        <v>42</v>
      </c>
      <c r="B5" s="8">
        <v>1417</v>
      </c>
      <c r="C5" s="8">
        <v>1147</v>
      </c>
      <c r="D5" s="8">
        <f t="shared" ref="D5:D10" si="0">SUM(B5:C5)</f>
        <v>2564</v>
      </c>
      <c r="E5" s="8">
        <f t="shared" ref="E5:E10" si="1">C5-B5</f>
        <v>-270</v>
      </c>
      <c r="F5" s="9">
        <f t="shared" ref="F5:F10" si="2">IF(C5=0,"**.*",(B5/C5))</f>
        <v>1.2353966870095903</v>
      </c>
    </row>
    <row r="6" spans="1:6">
      <c r="A6" s="4" t="s">
        <v>43</v>
      </c>
      <c r="B6" s="8">
        <v>6673</v>
      </c>
      <c r="C6" s="8">
        <v>4449</v>
      </c>
      <c r="D6" s="8">
        <f t="shared" si="0"/>
        <v>11122</v>
      </c>
      <c r="E6" s="8">
        <f t="shared" si="1"/>
        <v>-2224</v>
      </c>
      <c r="F6" s="9">
        <f t="shared" si="2"/>
        <v>1.4998876151944258</v>
      </c>
    </row>
    <row r="7" spans="1:6">
      <c r="A7" s="4" t="s">
        <v>44</v>
      </c>
      <c r="B7" s="8">
        <v>11798</v>
      </c>
      <c r="C7" s="8">
        <v>5944</v>
      </c>
      <c r="D7" s="8">
        <f t="shared" si="0"/>
        <v>17742</v>
      </c>
      <c r="E7" s="8">
        <f t="shared" si="1"/>
        <v>-5854</v>
      </c>
      <c r="F7" s="9">
        <f t="shared" si="2"/>
        <v>1.9848586810228803</v>
      </c>
    </row>
    <row r="8" spans="1:6">
      <c r="A8" s="4" t="s">
        <v>45</v>
      </c>
      <c r="B8" s="8">
        <v>6649</v>
      </c>
      <c r="C8" s="8">
        <v>3264</v>
      </c>
      <c r="D8" s="8">
        <f t="shared" si="0"/>
        <v>9913</v>
      </c>
      <c r="E8" s="8">
        <f t="shared" si="1"/>
        <v>-3385</v>
      </c>
      <c r="F8" s="9">
        <f t="shared" si="2"/>
        <v>2.0370710784313726</v>
      </c>
    </row>
    <row r="9" spans="1:6">
      <c r="A9" s="4" t="s">
        <v>46</v>
      </c>
      <c r="B9" s="8">
        <v>566</v>
      </c>
      <c r="C9" s="8">
        <v>475</v>
      </c>
      <c r="D9" s="8">
        <f t="shared" si="0"/>
        <v>1041</v>
      </c>
      <c r="E9" s="8">
        <f t="shared" si="1"/>
        <v>-91</v>
      </c>
      <c r="F9" s="9">
        <f t="shared" si="2"/>
        <v>1.1915789473684211</v>
      </c>
    </row>
    <row r="10" spans="1:6">
      <c r="A10" s="4" t="s">
        <v>8</v>
      </c>
      <c r="B10" s="7">
        <f>SUM(B4:B9)</f>
        <v>27103</v>
      </c>
      <c r="C10" s="7">
        <f>SUM(C4:C9)</f>
        <v>15279</v>
      </c>
      <c r="D10" s="7">
        <f t="shared" si="0"/>
        <v>42382</v>
      </c>
      <c r="E10" s="7">
        <f t="shared" si="1"/>
        <v>-11824</v>
      </c>
      <c r="F10" s="9">
        <f t="shared" si="2"/>
        <v>1.773872635643694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</cp:lastModifiedBy>
  <cp:lastPrinted>2016-09-12T21:05:12Z</cp:lastPrinted>
  <dcterms:created xsi:type="dcterms:W3CDTF">2016-07-22T11:47:05Z</dcterms:created>
  <dcterms:modified xsi:type="dcterms:W3CDTF">2016-09-12T21:05:24Z</dcterms:modified>
</cp:coreProperties>
</file>