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/>
  </bookViews>
  <sheets>
    <sheet name="Total" sheetId="1" r:id="rId1"/>
    <sheet name="Boro" sheetId="2" r:id="rId2"/>
    <sheet name="PCT" sheetId="3" r:id="rId3"/>
    <sheet name="Race" sheetId="5" r:id="rId4"/>
    <sheet name="Sex" sheetId="4" r:id="rId5"/>
    <sheet name="Age" sheetId="6" r:id="rId6"/>
  </sheets>
  <definedNames>
    <definedName name="crime">Total!$K$4:$L$19</definedName>
    <definedName name="crime3">#REF!</definedName>
  </definedNames>
  <calcPr calcId="145621"/>
</workbook>
</file>

<file path=xl/calcChain.xml><?xml version="1.0" encoding="utf-8"?>
<calcChain xmlns="http://schemas.openxmlformats.org/spreadsheetml/2006/main">
  <c r="D4" i="6" l="1"/>
  <c r="D5" i="6"/>
  <c r="D6" i="6"/>
  <c r="D7" i="6"/>
  <c r="D8" i="6"/>
  <c r="D9" i="6"/>
  <c r="C24" i="1" l="1"/>
  <c r="B24" i="1"/>
  <c r="F24" i="1" l="1"/>
  <c r="D24" i="1"/>
  <c r="E24" i="1"/>
  <c r="C9" i="2"/>
  <c r="B9" i="2"/>
  <c r="C10" i="6" l="1"/>
  <c r="B10" i="6"/>
  <c r="F9" i="6"/>
  <c r="E9" i="6"/>
  <c r="F8" i="6"/>
  <c r="E8" i="6"/>
  <c r="F7" i="6"/>
  <c r="E7" i="6"/>
  <c r="F6" i="6"/>
  <c r="E6" i="6"/>
  <c r="F5" i="6"/>
  <c r="E5" i="6"/>
  <c r="F4" i="6"/>
  <c r="E4" i="6"/>
  <c r="C6" i="4"/>
  <c r="B6" i="4"/>
  <c r="F5" i="4"/>
  <c r="E5" i="4"/>
  <c r="D5" i="4"/>
  <c r="F4" i="4"/>
  <c r="E4" i="4"/>
  <c r="D4" i="4"/>
  <c r="C10" i="5"/>
  <c r="B10" i="5"/>
  <c r="E6" i="4" l="1"/>
  <c r="F6" i="4"/>
  <c r="D10" i="6"/>
  <c r="F10" i="6"/>
  <c r="E10" i="6"/>
  <c r="D6" i="4"/>
  <c r="F10" i="5"/>
  <c r="E10" i="5"/>
  <c r="D10" i="5"/>
  <c r="F9" i="5"/>
  <c r="E9" i="5"/>
  <c r="D9" i="5"/>
  <c r="F8" i="5"/>
  <c r="E8" i="5"/>
  <c r="D8" i="5"/>
  <c r="F7" i="5"/>
  <c r="F6" i="5"/>
  <c r="E6" i="5"/>
  <c r="D6" i="5"/>
  <c r="F5" i="5"/>
  <c r="E5" i="5"/>
  <c r="D5" i="5"/>
  <c r="F4" i="5"/>
  <c r="E4" i="5"/>
  <c r="D4" i="5"/>
  <c r="C81" i="3"/>
  <c r="B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F4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4" i="1"/>
  <c r="F81" i="3" l="1"/>
  <c r="D81" i="3"/>
  <c r="E81" i="3"/>
</calcChain>
</file>

<file path=xl/sharedStrings.xml><?xml version="1.0" encoding="utf-8"?>
<sst xmlns="http://schemas.openxmlformats.org/spreadsheetml/2006/main" count="164" uniqueCount="133">
  <si>
    <t>PL 1200001-ASLT W/INT CAUSES PHYS INJURY</t>
  </si>
  <si>
    <t>PL 1651503-INTENT/FRAUD OBT TRANS W/O PAY</t>
  </si>
  <si>
    <t>LOC000000V-VIOL OF LOCAL LAW VIOL</t>
  </si>
  <si>
    <t>PL 1552500-PETIT LARCENY</t>
  </si>
  <si>
    <t>PL 2200300-CRIM POSS CONTRL SUBST-7TH</t>
  </si>
  <si>
    <t>VTL0511001-AGGRAVATED UNLIC OPER/MV-3RD</t>
  </si>
  <si>
    <t>PL 2053000-RESISTING ARREST</t>
  </si>
  <si>
    <t>PL 2214000-CRIM SALE MARIHUANA-4TH</t>
  </si>
  <si>
    <t xml:space="preserve">VTL11920U2-OPER MV .08 OF 1% ALCOHOL-1ST </t>
  </si>
  <si>
    <t>PL 1450001-CRIM MIS:INTENT DAMAGE PROPRTY</t>
  </si>
  <si>
    <t>PL 1201401-MENACING-2ND:WEAPON</t>
  </si>
  <si>
    <t>PL 1401000-CRIMINAL TRESPASS-3RD</t>
  </si>
  <si>
    <t>Total</t>
  </si>
  <si>
    <t>Difference</t>
  </si>
  <si>
    <t>Non DAT Rate</t>
  </si>
  <si>
    <t>Non DAT Arrests</t>
  </si>
  <si>
    <t>DAT Arrests</t>
  </si>
  <si>
    <t>Non DAT Totals</t>
  </si>
  <si>
    <t>DAT Totals</t>
  </si>
  <si>
    <t>Total Arrests</t>
  </si>
  <si>
    <t>Boro</t>
  </si>
  <si>
    <t>Non Dat Arrests</t>
  </si>
  <si>
    <t>BRONX</t>
  </si>
  <si>
    <t>BROOKLYN</t>
  </si>
  <si>
    <t>MANHATTAN</t>
  </si>
  <si>
    <t>QUEENS</t>
  </si>
  <si>
    <t>STATEN ISLAND</t>
  </si>
  <si>
    <t>Grand Total</t>
  </si>
  <si>
    <t>PCT</t>
  </si>
  <si>
    <t>Race</t>
  </si>
  <si>
    <t>AMER IND</t>
  </si>
  <si>
    <t>ASIAN/PAC.ISL</t>
  </si>
  <si>
    <t>BLACK</t>
  </si>
  <si>
    <t>UNKNOWN</t>
  </si>
  <si>
    <t>WHITE</t>
  </si>
  <si>
    <t>Sex</t>
  </si>
  <si>
    <t>FEMALE</t>
  </si>
  <si>
    <t>MALE</t>
  </si>
  <si>
    <t>Age</t>
  </si>
  <si>
    <t>0 - 9</t>
  </si>
  <si>
    <t>10 - 17</t>
  </si>
  <si>
    <t>18 - 24</t>
  </si>
  <si>
    <t>25 - 40</t>
  </si>
  <si>
    <t>41 - 59</t>
  </si>
  <si>
    <t>60+</t>
  </si>
  <si>
    <t>PL 1950500-OBSTRUCT GOVERNMENTL ADMIN-2ND</t>
  </si>
  <si>
    <t>PL 2211001-C/P MARIHUANA-5TH:PUBLIC PLACE</t>
  </si>
  <si>
    <t>VTL051101A-AGGRAVATED UNLIC OPER VEH-3RD</t>
  </si>
  <si>
    <t xml:space="preserve">VTL11920U3-DWI- 1ST OFFENSE              </t>
  </si>
  <si>
    <t>PL 2650101-CRIM POSS WEAP-4TH:FIREARM/WEP</t>
  </si>
  <si>
    <t xml:space="preserve">PL 1211100-CRIM OBSTRUCTION BREATHING    </t>
  </si>
  <si>
    <t>PL 2155003-CRIM CONTEMPT-2ND:DISOBEY CRT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</si>
  <si>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</si>
  <si>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</si>
  <si>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</si>
  <si>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</si>
  <si>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</si>
  <si>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</si>
  <si>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</si>
  <si>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</si>
  <si>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</si>
  <si>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</si>
  <si>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</si>
  <si>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</si>
  <si>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</si>
  <si>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</si>
  <si>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</si>
  <si>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</si>
  <si>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</si>
  <si>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</si>
  <si>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</si>
  <si>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</si>
  <si>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</si>
  <si>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</si>
  <si>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</si>
  <si>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</si>
  <si>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</si>
  <si>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</si>
  <si>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</si>
  <si>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</si>
  <si>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</si>
  <si>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</si>
  <si>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</si>
  <si>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</si>
  <si>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</si>
  <si>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</si>
  <si>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</si>
  <si>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</si>
  <si>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</si>
  <si>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</si>
  <si>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</si>
  <si>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</si>
  <si>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</si>
  <si>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</si>
  <si>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</si>
  <si>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</si>
  <si>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</si>
  <si>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</si>
  <si>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</si>
  <si>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</si>
  <si>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</si>
  <si>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</si>
  <si>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</si>
  <si>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</si>
  <si>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</si>
  <si>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</si>
  <si>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</si>
  <si>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</si>
  <si>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</si>
  <si>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</si>
  <si>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</si>
  <si>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</si>
  <si>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</si>
  <si>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</si>
  <si>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</si>
  <si>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</si>
  <si>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</si>
  <si>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</si>
  <si>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</si>
  <si>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</si>
  <si>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</si>
  <si>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</si>
  <si>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</si>
  <si>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</si>
  <si>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</si>
  <si>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</si>
  <si>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</si>
  <si>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</si>
  <si>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</si>
  <si>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LOC00000UM-VIOL OF LOCAL LAW MISD</t>
  </si>
  <si>
    <t>Non DAT and DAT Arrest Analysis 2Q 2014</t>
  </si>
  <si>
    <t>Non DAT Arrests 2Q 2014</t>
  </si>
  <si>
    <t>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</si>
</sst>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M18" sqref="M18"/>
    </sheetView>
  </sheetViews>
  <sheetFormatPr defaultRowHeight="15" x14ac:dyDescent="0.25"/>
  <cols>
    <col min="1" max="1" width="46.7109375" bestFit="1" customWidth="1"/>
    <col min="2" max="2" width="15.5703125" bestFit="1" customWidth="1"/>
    <col min="3" max="3" width="11.28515625" bestFit="1" customWidth="1"/>
    <col min="4" max="4" width="13.28515625" bestFit="1" customWidth="1"/>
    <col min="5" max="5" width="10.42578125" bestFit="1" customWidth="1"/>
    <col min="6" max="6" width="13.28515625" bestFit="1" customWidth="1"/>
    <col min="11" max="11" width="11.7109375" bestFit="1" customWidth="1"/>
  </cols>
  <sheetData>
    <row r="1" spans="1:6" x14ac:dyDescent="0.25">
      <c r="A1" s="10" t="s">
        <v>130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131</v>
      </c>
      <c r="B3" s="3" t="s">
        <v>17</v>
      </c>
      <c r="C3" s="3" t="s">
        <v>18</v>
      </c>
      <c r="D3" s="3" t="s">
        <v>19</v>
      </c>
      <c r="E3" s="3" t="s">
        <v>13</v>
      </c>
      <c r="F3" s="3" t="s">
        <v>14</v>
      </c>
    </row>
    <row r="4" spans="1:6" x14ac:dyDescent="0.25">
      <c r="A4" s="2" t="s">
        <v>2</v>
      </c>
      <c r="B4" s="1">
        <v>7192</v>
      </c>
      <c r="C4" s="1">
        <v>548</v>
      </c>
      <c r="D4" s="1">
        <f>SUM(B4:C4)</f>
        <v>7740</v>
      </c>
      <c r="E4" s="1">
        <f>C4-B4</f>
        <v>-6644</v>
      </c>
      <c r="F4" s="4">
        <f>IF(C4=0,"**.*",(B4/C4))</f>
        <v>13.124087591240876</v>
      </c>
    </row>
    <row r="5" spans="1:6" x14ac:dyDescent="0.25">
      <c r="A5" s="2" t="s">
        <v>0</v>
      </c>
      <c r="B5" s="1">
        <v>6446</v>
      </c>
      <c r="C5" s="1">
        <v>1449</v>
      </c>
      <c r="D5" s="1">
        <f t="shared" ref="D5:D24" si="0">SUM(B5:C5)</f>
        <v>7895</v>
      </c>
      <c r="E5" s="1">
        <f t="shared" ref="E5:E24" si="1">C5-B5</f>
        <v>-4997</v>
      </c>
      <c r="F5" s="4">
        <f t="shared" ref="F5:F24" si="2">IF(C5=0,"**.*",(B5/C5))</f>
        <v>4.4485852311939267</v>
      </c>
    </row>
    <row r="6" spans="1:6" x14ac:dyDescent="0.25">
      <c r="A6" s="2" t="s">
        <v>1</v>
      </c>
      <c r="B6" s="1">
        <v>5830</v>
      </c>
      <c r="C6" s="1">
        <v>2003</v>
      </c>
      <c r="D6" s="1">
        <f t="shared" si="0"/>
        <v>7833</v>
      </c>
      <c r="E6" s="1">
        <f t="shared" si="1"/>
        <v>-3827</v>
      </c>
      <c r="F6" s="4">
        <f t="shared" si="2"/>
        <v>2.9106340489266103</v>
      </c>
    </row>
    <row r="7" spans="1:6" x14ac:dyDescent="0.25">
      <c r="A7" s="2" t="s">
        <v>3</v>
      </c>
      <c r="B7" s="1">
        <v>3459</v>
      </c>
      <c r="C7" s="1">
        <v>3528</v>
      </c>
      <c r="D7" s="1">
        <f t="shared" si="0"/>
        <v>6987</v>
      </c>
      <c r="E7" s="1">
        <f t="shared" si="1"/>
        <v>69</v>
      </c>
      <c r="F7" s="4">
        <f t="shared" si="2"/>
        <v>0.98044217687074831</v>
      </c>
    </row>
    <row r="8" spans="1:6" x14ac:dyDescent="0.25">
      <c r="A8" s="2" t="s">
        <v>4</v>
      </c>
      <c r="B8" s="1">
        <v>3035</v>
      </c>
      <c r="C8" s="1">
        <v>2514</v>
      </c>
      <c r="D8" s="1">
        <f t="shared" si="0"/>
        <v>5549</v>
      </c>
      <c r="E8" s="1">
        <f t="shared" si="1"/>
        <v>-521</v>
      </c>
      <c r="F8" s="4">
        <f t="shared" si="2"/>
        <v>1.2072394590294351</v>
      </c>
    </row>
    <row r="9" spans="1:6" x14ac:dyDescent="0.25">
      <c r="A9" s="2" t="s">
        <v>6</v>
      </c>
      <c r="B9" s="1">
        <v>1734</v>
      </c>
      <c r="C9" s="1">
        <v>5</v>
      </c>
      <c r="D9" s="1">
        <f t="shared" si="0"/>
        <v>1739</v>
      </c>
      <c r="E9" s="1">
        <f t="shared" si="1"/>
        <v>-1729</v>
      </c>
      <c r="F9" s="4">
        <f t="shared" si="2"/>
        <v>346.8</v>
      </c>
    </row>
    <row r="10" spans="1:6" x14ac:dyDescent="0.25">
      <c r="A10" s="2" t="s">
        <v>5</v>
      </c>
      <c r="B10" s="1">
        <v>1726</v>
      </c>
      <c r="C10" s="1">
        <v>3207</v>
      </c>
      <c r="D10" s="1">
        <f t="shared" si="0"/>
        <v>4933</v>
      </c>
      <c r="E10" s="1">
        <f t="shared" si="1"/>
        <v>1481</v>
      </c>
      <c r="F10" s="4">
        <f t="shared" si="2"/>
        <v>0.53819769254755223</v>
      </c>
    </row>
    <row r="11" spans="1:6" x14ac:dyDescent="0.25">
      <c r="A11" s="2" t="s">
        <v>46</v>
      </c>
      <c r="B11" s="1">
        <v>1432</v>
      </c>
      <c r="C11" s="1">
        <v>6013</v>
      </c>
      <c r="D11" s="1">
        <f t="shared" si="0"/>
        <v>7445</v>
      </c>
      <c r="E11" s="1">
        <f t="shared" si="1"/>
        <v>4581</v>
      </c>
      <c r="F11" s="4">
        <f t="shared" si="2"/>
        <v>0.23815067354066191</v>
      </c>
    </row>
    <row r="12" spans="1:6" x14ac:dyDescent="0.25">
      <c r="A12" s="2" t="s">
        <v>7</v>
      </c>
      <c r="B12" s="1">
        <v>1387</v>
      </c>
      <c r="C12" s="1">
        <v>2</v>
      </c>
      <c r="D12" s="1">
        <f t="shared" si="0"/>
        <v>1389</v>
      </c>
      <c r="E12" s="1">
        <f t="shared" si="1"/>
        <v>-1385</v>
      </c>
      <c r="F12" s="4">
        <f t="shared" si="2"/>
        <v>693.5</v>
      </c>
    </row>
    <row r="13" spans="1:6" x14ac:dyDescent="0.25">
      <c r="A13" s="2" t="s">
        <v>8</v>
      </c>
      <c r="B13" s="1">
        <v>1315</v>
      </c>
      <c r="C13" s="1">
        <v>4</v>
      </c>
      <c r="D13" s="1">
        <f t="shared" si="0"/>
        <v>1319</v>
      </c>
      <c r="E13" s="1">
        <f t="shared" si="1"/>
        <v>-1311</v>
      </c>
      <c r="F13" s="4">
        <f t="shared" si="2"/>
        <v>328.75</v>
      </c>
    </row>
    <row r="14" spans="1:6" x14ac:dyDescent="0.25">
      <c r="A14" s="2" t="s">
        <v>9</v>
      </c>
      <c r="B14" s="1">
        <v>990</v>
      </c>
      <c r="C14" s="1">
        <v>274</v>
      </c>
      <c r="D14" s="1">
        <f t="shared" si="0"/>
        <v>1264</v>
      </c>
      <c r="E14" s="1">
        <f t="shared" si="1"/>
        <v>-716</v>
      </c>
      <c r="F14" s="4">
        <f t="shared" si="2"/>
        <v>3.613138686131387</v>
      </c>
    </row>
    <row r="15" spans="1:6" x14ac:dyDescent="0.25">
      <c r="A15" s="2" t="s">
        <v>10</v>
      </c>
      <c r="B15" s="1">
        <v>986</v>
      </c>
      <c r="C15" s="1">
        <v>101</v>
      </c>
      <c r="D15" s="1">
        <f t="shared" si="0"/>
        <v>1087</v>
      </c>
      <c r="E15" s="1">
        <f t="shared" si="1"/>
        <v>-885</v>
      </c>
      <c r="F15" s="4">
        <f t="shared" si="2"/>
        <v>9.7623762376237622</v>
      </c>
    </row>
    <row r="16" spans="1:6" x14ac:dyDescent="0.25">
      <c r="A16" s="2" t="s">
        <v>11</v>
      </c>
      <c r="B16" s="1">
        <v>837</v>
      </c>
      <c r="C16" s="1">
        <v>557</v>
      </c>
      <c r="D16" s="1">
        <f t="shared" si="0"/>
        <v>1394</v>
      </c>
      <c r="E16" s="1">
        <f t="shared" si="1"/>
        <v>-280</v>
      </c>
      <c r="F16" s="4">
        <f t="shared" si="2"/>
        <v>1.502692998204668</v>
      </c>
    </row>
    <row r="17" spans="1:6" x14ac:dyDescent="0.25">
      <c r="A17" s="2" t="s">
        <v>129</v>
      </c>
      <c r="B17" s="1">
        <v>727</v>
      </c>
      <c r="C17" s="1">
        <v>381</v>
      </c>
      <c r="D17" s="1">
        <f t="shared" si="0"/>
        <v>1108</v>
      </c>
      <c r="E17" s="1">
        <f t="shared" si="1"/>
        <v>-346</v>
      </c>
      <c r="F17" s="4">
        <f t="shared" si="2"/>
        <v>1.9081364829396326</v>
      </c>
    </row>
    <row r="18" spans="1:6" x14ac:dyDescent="0.25">
      <c r="A18" s="2" t="s">
        <v>47</v>
      </c>
      <c r="B18" s="1">
        <v>718</v>
      </c>
      <c r="C18" s="1">
        <v>1179</v>
      </c>
      <c r="D18" s="1">
        <f t="shared" si="0"/>
        <v>1897</v>
      </c>
      <c r="E18" s="1">
        <f t="shared" si="1"/>
        <v>461</v>
      </c>
      <c r="F18" s="4">
        <f t="shared" si="2"/>
        <v>0.60899067005937235</v>
      </c>
    </row>
    <row r="19" spans="1:6" x14ac:dyDescent="0.25">
      <c r="A19" s="2" t="s">
        <v>49</v>
      </c>
      <c r="B19" s="1">
        <v>703</v>
      </c>
      <c r="C19" s="1">
        <v>1009</v>
      </c>
      <c r="D19" s="1">
        <f t="shared" si="0"/>
        <v>1712</v>
      </c>
      <c r="E19" s="1">
        <f t="shared" si="1"/>
        <v>306</v>
      </c>
      <c r="F19" s="4">
        <f t="shared" si="2"/>
        <v>0.69672943508424179</v>
      </c>
    </row>
    <row r="20" spans="1:6" x14ac:dyDescent="0.25">
      <c r="A20" s="2" t="s">
        <v>50</v>
      </c>
      <c r="B20" s="1">
        <v>678</v>
      </c>
      <c r="C20" s="1">
        <v>6</v>
      </c>
      <c r="D20" s="1">
        <f t="shared" si="0"/>
        <v>684</v>
      </c>
      <c r="E20" s="1">
        <f t="shared" si="1"/>
        <v>-672</v>
      </c>
      <c r="F20" s="4">
        <f t="shared" si="2"/>
        <v>113</v>
      </c>
    </row>
    <row r="21" spans="1:6" x14ac:dyDescent="0.25">
      <c r="A21" s="2" t="s">
        <v>51</v>
      </c>
      <c r="B21" s="1">
        <v>662</v>
      </c>
      <c r="C21" s="1">
        <v>3</v>
      </c>
      <c r="D21" s="1">
        <f t="shared" si="0"/>
        <v>665</v>
      </c>
      <c r="E21" s="1">
        <f t="shared" si="1"/>
        <v>-659</v>
      </c>
      <c r="F21" s="4">
        <f t="shared" si="2"/>
        <v>220.66666666666666</v>
      </c>
    </row>
    <row r="22" spans="1:6" x14ac:dyDescent="0.25">
      <c r="A22" s="2" t="s">
        <v>48</v>
      </c>
      <c r="B22" s="1">
        <v>651</v>
      </c>
      <c r="C22" s="1">
        <v>1</v>
      </c>
      <c r="D22" s="1">
        <f t="shared" si="0"/>
        <v>652</v>
      </c>
      <c r="E22" s="1">
        <f t="shared" si="1"/>
        <v>-650</v>
      </c>
      <c r="F22" s="4">
        <f t="shared" si="2"/>
        <v>651</v>
      </c>
    </row>
    <row r="23" spans="1:6" x14ac:dyDescent="0.25">
      <c r="A23" s="2" t="s">
        <v>45</v>
      </c>
      <c r="B23" s="1">
        <v>533</v>
      </c>
      <c r="C23" s="1">
        <v>6</v>
      </c>
      <c r="D23" s="1">
        <f t="shared" si="0"/>
        <v>539</v>
      </c>
      <c r="E23" s="1">
        <f t="shared" si="1"/>
        <v>-527</v>
      </c>
      <c r="F23" s="4">
        <f t="shared" si="2"/>
        <v>88.833333333333329</v>
      </c>
    </row>
    <row r="24" spans="1:6" x14ac:dyDescent="0.25">
      <c r="A24" s="9" t="s">
        <v>12</v>
      </c>
      <c r="B24" s="3">
        <f>SUM(B4:B23)</f>
        <v>41041</v>
      </c>
      <c r="C24" s="3">
        <f>SUM(C4:C23)</f>
        <v>22790</v>
      </c>
      <c r="D24" s="3">
        <f t="shared" si="0"/>
        <v>63831</v>
      </c>
      <c r="E24" s="3">
        <f t="shared" si="1"/>
        <v>-18251</v>
      </c>
      <c r="F24" s="4">
        <f t="shared" si="2"/>
        <v>1.8008336989907854</v>
      </c>
    </row>
  </sheetData>
  <mergeCells count="1">
    <mergeCell ref="A1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21" sqref="G21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130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20</v>
      </c>
      <c r="B3" s="5" t="s">
        <v>21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22</v>
      </c>
      <c r="B4" s="6">
        <v>9167</v>
      </c>
      <c r="C4" s="6">
        <v>4993</v>
      </c>
      <c r="D4" s="6">
        <f>SUM(B4:C4)</f>
        <v>14160</v>
      </c>
      <c r="E4" s="6">
        <f>C4-B4</f>
        <v>-4174</v>
      </c>
      <c r="F4" s="7">
        <f>B4/C4</f>
        <v>1.8359703585019027</v>
      </c>
    </row>
    <row r="5" spans="1:6" x14ac:dyDescent="0.25">
      <c r="A5" s="2" t="s">
        <v>23</v>
      </c>
      <c r="B5" s="6">
        <v>11959</v>
      </c>
      <c r="C5" s="6">
        <v>5596</v>
      </c>
      <c r="D5" s="6">
        <f t="shared" ref="D5:D9" si="0">SUM(B5:C5)</f>
        <v>17555</v>
      </c>
      <c r="E5" s="6">
        <f t="shared" ref="E5:E9" si="1">C5-B5</f>
        <v>-6363</v>
      </c>
      <c r="F5" s="7">
        <f t="shared" ref="F5:F9" si="2">B5/C5</f>
        <v>2.137062187276626</v>
      </c>
    </row>
    <row r="6" spans="1:6" x14ac:dyDescent="0.25">
      <c r="A6" s="2" t="s">
        <v>24</v>
      </c>
      <c r="B6" s="6">
        <v>11871</v>
      </c>
      <c r="C6" s="6">
        <v>6911</v>
      </c>
      <c r="D6" s="6">
        <f t="shared" si="0"/>
        <v>18782</v>
      </c>
      <c r="E6" s="6">
        <f t="shared" si="1"/>
        <v>-4960</v>
      </c>
      <c r="F6" s="7">
        <f t="shared" si="2"/>
        <v>1.717696425987556</v>
      </c>
    </row>
    <row r="7" spans="1:6" x14ac:dyDescent="0.25">
      <c r="A7" s="2" t="s">
        <v>25</v>
      </c>
      <c r="B7" s="6">
        <v>6819</v>
      </c>
      <c r="C7" s="6">
        <v>4326</v>
      </c>
      <c r="D7" s="6">
        <f t="shared" si="0"/>
        <v>11145</v>
      </c>
      <c r="E7" s="6">
        <f t="shared" si="1"/>
        <v>-2493</v>
      </c>
      <c r="F7" s="7">
        <f t="shared" si="2"/>
        <v>1.5762829403606102</v>
      </c>
    </row>
    <row r="8" spans="1:6" x14ac:dyDescent="0.25">
      <c r="A8" s="2" t="s">
        <v>26</v>
      </c>
      <c r="B8" s="6">
        <v>1225</v>
      </c>
      <c r="C8" s="6">
        <v>964</v>
      </c>
      <c r="D8" s="6">
        <f t="shared" si="0"/>
        <v>2189</v>
      </c>
      <c r="E8" s="6">
        <f t="shared" si="1"/>
        <v>-261</v>
      </c>
      <c r="F8" s="7">
        <f t="shared" si="2"/>
        <v>1.2707468879668049</v>
      </c>
    </row>
    <row r="9" spans="1:6" x14ac:dyDescent="0.25">
      <c r="A9" s="2" t="s">
        <v>27</v>
      </c>
      <c r="B9" s="5">
        <f>SUM(B4:B8)</f>
        <v>41041</v>
      </c>
      <c r="C9" s="5">
        <f>SUM(C4:C8)</f>
        <v>22790</v>
      </c>
      <c r="D9" s="5">
        <f t="shared" si="0"/>
        <v>63831</v>
      </c>
      <c r="E9" s="5">
        <f t="shared" si="1"/>
        <v>-18251</v>
      </c>
      <c r="F9" s="7">
        <f t="shared" si="2"/>
        <v>1.8008336989907854</v>
      </c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49" workbookViewId="0">
      <selection activeCell="J15" sqref="J15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130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28</v>
      </c>
      <c r="B3" s="3" t="s">
        <v>15</v>
      </c>
      <c r="C3" s="3" t="s">
        <v>16</v>
      </c>
      <c r="D3" s="3" t="s">
        <v>19</v>
      </c>
      <c r="E3" s="3" t="s">
        <v>13</v>
      </c>
      <c r="F3" s="3" t="s">
        <v>14</v>
      </c>
    </row>
    <row r="4" spans="1:6" x14ac:dyDescent="0.25">
      <c r="A4" s="8" t="s">
        <v>52</v>
      </c>
      <c r="B4" s="1">
        <v>609</v>
      </c>
      <c r="C4" s="1">
        <v>266</v>
      </c>
      <c r="D4" s="1">
        <f>SUM(B4:C4)</f>
        <v>875</v>
      </c>
      <c r="E4" s="1">
        <f>C4-B4</f>
        <v>-343</v>
      </c>
      <c r="F4" s="4">
        <f>B4/C4</f>
        <v>2.2894736842105261</v>
      </c>
    </row>
    <row r="5" spans="1:6" x14ac:dyDescent="0.25">
      <c r="A5" s="8" t="s">
        <v>53</v>
      </c>
      <c r="B5" s="1">
        <v>495</v>
      </c>
      <c r="C5" s="1">
        <v>330</v>
      </c>
      <c r="D5" s="1">
        <f t="shared" ref="D5:D68" si="0">SUM(B5:C5)</f>
        <v>825</v>
      </c>
      <c r="E5" s="1">
        <f t="shared" ref="E5:E68" si="1">C5-B5</f>
        <v>-165</v>
      </c>
      <c r="F5" s="4">
        <f t="shared" ref="F5:F68" si="2">B5/C5</f>
        <v>1.5</v>
      </c>
    </row>
    <row r="6" spans="1:6" x14ac:dyDescent="0.25">
      <c r="A6" s="8" t="s">
        <v>54</v>
      </c>
      <c r="B6" s="1">
        <v>574</v>
      </c>
      <c r="C6" s="1">
        <v>239</v>
      </c>
      <c r="D6" s="1">
        <f t="shared" si="0"/>
        <v>813</v>
      </c>
      <c r="E6" s="1">
        <f t="shared" si="1"/>
        <v>-335</v>
      </c>
      <c r="F6" s="4">
        <f t="shared" si="2"/>
        <v>2.4016736401673642</v>
      </c>
    </row>
    <row r="7" spans="1:6" x14ac:dyDescent="0.25">
      <c r="A7" s="8" t="s">
        <v>55</v>
      </c>
      <c r="B7" s="1">
        <v>294</v>
      </c>
      <c r="C7" s="1">
        <v>223</v>
      </c>
      <c r="D7" s="1">
        <f t="shared" si="0"/>
        <v>517</v>
      </c>
      <c r="E7" s="1">
        <f t="shared" si="1"/>
        <v>-71</v>
      </c>
      <c r="F7" s="4">
        <f t="shared" si="2"/>
        <v>1.3183856502242153</v>
      </c>
    </row>
    <row r="8" spans="1:6" x14ac:dyDescent="0.25">
      <c r="A8" s="8" t="s">
        <v>56</v>
      </c>
      <c r="B8" s="1">
        <v>402</v>
      </c>
      <c r="C8" s="1">
        <v>200</v>
      </c>
      <c r="D8" s="1">
        <f t="shared" si="0"/>
        <v>602</v>
      </c>
      <c r="E8" s="1">
        <f t="shared" si="1"/>
        <v>-202</v>
      </c>
      <c r="F8" s="4">
        <f t="shared" si="2"/>
        <v>2.0099999999999998</v>
      </c>
    </row>
    <row r="9" spans="1:6" x14ac:dyDescent="0.25">
      <c r="A9" s="8" t="s">
        <v>57</v>
      </c>
      <c r="B9" s="1">
        <v>288</v>
      </c>
      <c r="C9" s="1">
        <v>198</v>
      </c>
      <c r="D9" s="1">
        <f t="shared" si="0"/>
        <v>486</v>
      </c>
      <c r="E9" s="1">
        <f t="shared" si="1"/>
        <v>-90</v>
      </c>
      <c r="F9" s="4">
        <f t="shared" si="2"/>
        <v>1.4545454545454546</v>
      </c>
    </row>
    <row r="10" spans="1:6" x14ac:dyDescent="0.25">
      <c r="A10" s="8" t="s">
        <v>58</v>
      </c>
      <c r="B10" s="1">
        <v>766</v>
      </c>
      <c r="C10" s="1">
        <v>354</v>
      </c>
      <c r="D10" s="1">
        <f t="shared" si="0"/>
        <v>1120</v>
      </c>
      <c r="E10" s="1">
        <f t="shared" si="1"/>
        <v>-412</v>
      </c>
      <c r="F10" s="4">
        <f t="shared" si="2"/>
        <v>2.1638418079096047</v>
      </c>
    </row>
    <row r="11" spans="1:6" x14ac:dyDescent="0.25">
      <c r="A11" s="8" t="s">
        <v>59</v>
      </c>
      <c r="B11" s="1">
        <v>1999</v>
      </c>
      <c r="C11" s="1">
        <v>887</v>
      </c>
      <c r="D11" s="1">
        <f t="shared" si="0"/>
        <v>2886</v>
      </c>
      <c r="E11" s="1">
        <f t="shared" si="1"/>
        <v>-1112</v>
      </c>
      <c r="F11" s="4">
        <f t="shared" si="2"/>
        <v>2.2536640360766631</v>
      </c>
    </row>
    <row r="12" spans="1:6" x14ac:dyDescent="0.25">
      <c r="A12" s="8" t="s">
        <v>60</v>
      </c>
      <c r="B12" s="1">
        <v>194</v>
      </c>
      <c r="C12" s="1">
        <v>97</v>
      </c>
      <c r="D12" s="1">
        <f t="shared" si="0"/>
        <v>291</v>
      </c>
      <c r="E12" s="1">
        <f t="shared" si="1"/>
        <v>-97</v>
      </c>
      <c r="F12" s="4">
        <f t="shared" si="2"/>
        <v>2</v>
      </c>
    </row>
    <row r="13" spans="1:6" x14ac:dyDescent="0.25">
      <c r="A13" s="8" t="s">
        <v>61</v>
      </c>
      <c r="B13" s="1">
        <v>733</v>
      </c>
      <c r="C13" s="1">
        <v>366</v>
      </c>
      <c r="D13" s="1">
        <f t="shared" si="0"/>
        <v>1099</v>
      </c>
      <c r="E13" s="1">
        <f t="shared" si="1"/>
        <v>-367</v>
      </c>
      <c r="F13" s="4">
        <f t="shared" si="2"/>
        <v>2.0027322404371586</v>
      </c>
    </row>
    <row r="14" spans="1:6" x14ac:dyDescent="0.25">
      <c r="A14" s="8" t="s">
        <v>62</v>
      </c>
      <c r="B14" s="1">
        <v>282</v>
      </c>
      <c r="C14" s="1">
        <v>267</v>
      </c>
      <c r="D14" s="1">
        <f t="shared" si="0"/>
        <v>549</v>
      </c>
      <c r="E14" s="1">
        <f t="shared" si="1"/>
        <v>-15</v>
      </c>
      <c r="F14" s="4">
        <f t="shared" si="2"/>
        <v>1.0561797752808988</v>
      </c>
    </row>
    <row r="15" spans="1:6" x14ac:dyDescent="0.25">
      <c r="A15" s="8" t="s">
        <v>63</v>
      </c>
      <c r="B15" s="1">
        <v>248</v>
      </c>
      <c r="C15" s="1">
        <v>184</v>
      </c>
      <c r="D15" s="1">
        <f t="shared" si="0"/>
        <v>432</v>
      </c>
      <c r="E15" s="1">
        <f t="shared" si="1"/>
        <v>-64</v>
      </c>
      <c r="F15" s="4">
        <f t="shared" si="2"/>
        <v>1.3478260869565217</v>
      </c>
    </row>
    <row r="16" spans="1:6" x14ac:dyDescent="0.25">
      <c r="A16" s="8" t="s">
        <v>64</v>
      </c>
      <c r="B16" s="1">
        <v>54</v>
      </c>
      <c r="C16" s="1">
        <v>41</v>
      </c>
      <c r="D16" s="1">
        <f t="shared" si="0"/>
        <v>95</v>
      </c>
      <c r="E16" s="1">
        <f t="shared" si="1"/>
        <v>-13</v>
      </c>
      <c r="F16" s="4">
        <f t="shared" si="2"/>
        <v>1.3170731707317074</v>
      </c>
    </row>
    <row r="17" spans="1:6" x14ac:dyDescent="0.25">
      <c r="A17" s="8" t="s">
        <v>65</v>
      </c>
      <c r="B17" s="1">
        <v>558</v>
      </c>
      <c r="C17" s="1">
        <v>332</v>
      </c>
      <c r="D17" s="1">
        <f t="shared" si="0"/>
        <v>890</v>
      </c>
      <c r="E17" s="1">
        <f t="shared" si="1"/>
        <v>-226</v>
      </c>
      <c r="F17" s="4">
        <f t="shared" si="2"/>
        <v>1.6807228915662651</v>
      </c>
    </row>
    <row r="18" spans="1:6" x14ac:dyDescent="0.25">
      <c r="A18" s="8" t="s">
        <v>66</v>
      </c>
      <c r="B18" s="1">
        <v>326</v>
      </c>
      <c r="C18" s="1">
        <v>181</v>
      </c>
      <c r="D18" s="1">
        <f t="shared" si="0"/>
        <v>507</v>
      </c>
      <c r="E18" s="1">
        <f t="shared" si="1"/>
        <v>-145</v>
      </c>
      <c r="F18" s="4">
        <f t="shared" si="2"/>
        <v>1.8011049723756907</v>
      </c>
    </row>
    <row r="19" spans="1:6" x14ac:dyDescent="0.25">
      <c r="A19" s="8" t="s">
        <v>67</v>
      </c>
      <c r="B19" s="1">
        <v>1109</v>
      </c>
      <c r="C19" s="1">
        <v>623</v>
      </c>
      <c r="D19" s="1">
        <f t="shared" si="0"/>
        <v>1732</v>
      </c>
      <c r="E19" s="1">
        <f t="shared" si="1"/>
        <v>-486</v>
      </c>
      <c r="F19" s="4">
        <f t="shared" si="2"/>
        <v>1.7800963081861958</v>
      </c>
    </row>
    <row r="20" spans="1:6" x14ac:dyDescent="0.25">
      <c r="A20" s="8" t="s">
        <v>68</v>
      </c>
      <c r="B20" s="1">
        <v>338</v>
      </c>
      <c r="C20" s="1">
        <v>131</v>
      </c>
      <c r="D20" s="1">
        <f t="shared" si="0"/>
        <v>469</v>
      </c>
      <c r="E20" s="1">
        <f t="shared" si="1"/>
        <v>-207</v>
      </c>
      <c r="F20" s="4">
        <f t="shared" si="2"/>
        <v>2.5801526717557253</v>
      </c>
    </row>
    <row r="21" spans="1:6" x14ac:dyDescent="0.25">
      <c r="A21" s="8" t="s">
        <v>69</v>
      </c>
      <c r="B21" s="1">
        <v>597</v>
      </c>
      <c r="C21" s="1">
        <v>365</v>
      </c>
      <c r="D21" s="1">
        <f t="shared" si="0"/>
        <v>962</v>
      </c>
      <c r="E21" s="1">
        <f t="shared" si="1"/>
        <v>-232</v>
      </c>
      <c r="F21" s="4">
        <f t="shared" si="2"/>
        <v>1.6356164383561644</v>
      </c>
    </row>
    <row r="22" spans="1:6" x14ac:dyDescent="0.25">
      <c r="A22" s="8" t="s">
        <v>70</v>
      </c>
      <c r="B22" s="1">
        <v>440</v>
      </c>
      <c r="C22" s="1">
        <v>267</v>
      </c>
      <c r="D22" s="1">
        <f t="shared" si="0"/>
        <v>707</v>
      </c>
      <c r="E22" s="1">
        <f t="shared" si="1"/>
        <v>-173</v>
      </c>
      <c r="F22" s="4">
        <f t="shared" si="2"/>
        <v>1.6479400749063671</v>
      </c>
    </row>
    <row r="23" spans="1:6" x14ac:dyDescent="0.25">
      <c r="A23" s="8" t="s">
        <v>71</v>
      </c>
      <c r="B23" s="1">
        <v>571</v>
      </c>
      <c r="C23" s="1">
        <v>383</v>
      </c>
      <c r="D23" s="1">
        <f t="shared" si="0"/>
        <v>954</v>
      </c>
      <c r="E23" s="1">
        <f t="shared" si="1"/>
        <v>-188</v>
      </c>
      <c r="F23" s="4">
        <f t="shared" si="2"/>
        <v>1.4908616187989556</v>
      </c>
    </row>
    <row r="24" spans="1:6" x14ac:dyDescent="0.25">
      <c r="A24" s="8" t="s">
        <v>72</v>
      </c>
      <c r="B24" s="1">
        <v>455</v>
      </c>
      <c r="C24" s="1">
        <v>397</v>
      </c>
      <c r="D24" s="1">
        <f t="shared" si="0"/>
        <v>852</v>
      </c>
      <c r="E24" s="1">
        <f t="shared" si="1"/>
        <v>-58</v>
      </c>
      <c r="F24" s="4">
        <f t="shared" si="2"/>
        <v>1.1460957178841309</v>
      </c>
    </row>
    <row r="25" spans="1:6" x14ac:dyDescent="0.25">
      <c r="A25" s="8" t="s">
        <v>73</v>
      </c>
      <c r="B25" s="1">
        <v>539</v>
      </c>
      <c r="C25" s="1">
        <v>580</v>
      </c>
      <c r="D25" s="1">
        <f t="shared" si="0"/>
        <v>1119</v>
      </c>
      <c r="E25" s="1">
        <f t="shared" si="1"/>
        <v>41</v>
      </c>
      <c r="F25" s="4">
        <f t="shared" si="2"/>
        <v>0.92931034482758623</v>
      </c>
    </row>
    <row r="26" spans="1:6" x14ac:dyDescent="0.25">
      <c r="A26" s="8" t="s">
        <v>74</v>
      </c>
      <c r="B26" s="1">
        <v>1579</v>
      </c>
      <c r="C26" s="1">
        <v>659</v>
      </c>
      <c r="D26" s="1">
        <f t="shared" si="0"/>
        <v>2238</v>
      </c>
      <c r="E26" s="1">
        <f t="shared" si="1"/>
        <v>-920</v>
      </c>
      <c r="F26" s="4">
        <f t="shared" si="2"/>
        <v>2.3960546282245825</v>
      </c>
    </row>
    <row r="27" spans="1:6" x14ac:dyDescent="0.25">
      <c r="A27" s="8" t="s">
        <v>75</v>
      </c>
      <c r="B27" s="1">
        <v>753</v>
      </c>
      <c r="C27" s="1">
        <v>262</v>
      </c>
      <c r="D27" s="1">
        <f t="shared" si="0"/>
        <v>1015</v>
      </c>
      <c r="E27" s="1">
        <f t="shared" si="1"/>
        <v>-491</v>
      </c>
      <c r="F27" s="4">
        <f t="shared" si="2"/>
        <v>2.8740458015267176</v>
      </c>
    </row>
    <row r="28" spans="1:6" x14ac:dyDescent="0.25">
      <c r="A28" s="8" t="s">
        <v>76</v>
      </c>
      <c r="B28" s="1">
        <v>700</v>
      </c>
      <c r="C28" s="1">
        <v>370</v>
      </c>
      <c r="D28" s="1">
        <f t="shared" si="0"/>
        <v>1070</v>
      </c>
      <c r="E28" s="1">
        <f t="shared" si="1"/>
        <v>-330</v>
      </c>
      <c r="F28" s="4">
        <f t="shared" si="2"/>
        <v>1.8918918918918919</v>
      </c>
    </row>
    <row r="29" spans="1:6" x14ac:dyDescent="0.25">
      <c r="A29" s="8" t="s">
        <v>77</v>
      </c>
      <c r="B29" s="1">
        <v>820</v>
      </c>
      <c r="C29" s="1">
        <v>497</v>
      </c>
      <c r="D29" s="1">
        <f t="shared" si="0"/>
        <v>1317</v>
      </c>
      <c r="E29" s="1">
        <f t="shared" si="1"/>
        <v>-323</v>
      </c>
      <c r="F29" s="4">
        <f t="shared" si="2"/>
        <v>1.6498993963782695</v>
      </c>
    </row>
    <row r="30" spans="1:6" x14ac:dyDescent="0.25">
      <c r="A30" s="8" t="s">
        <v>78</v>
      </c>
      <c r="B30" s="1">
        <v>1037</v>
      </c>
      <c r="C30" s="1">
        <v>592</v>
      </c>
      <c r="D30" s="1">
        <f t="shared" si="0"/>
        <v>1629</v>
      </c>
      <c r="E30" s="1">
        <f t="shared" si="1"/>
        <v>-445</v>
      </c>
      <c r="F30" s="4">
        <f t="shared" si="2"/>
        <v>1.7516891891891893</v>
      </c>
    </row>
    <row r="31" spans="1:6" x14ac:dyDescent="0.25">
      <c r="A31" s="8" t="s">
        <v>79</v>
      </c>
      <c r="B31" s="1">
        <v>317</v>
      </c>
      <c r="C31" s="1">
        <v>210</v>
      </c>
      <c r="D31" s="1">
        <f t="shared" si="0"/>
        <v>527</v>
      </c>
      <c r="E31" s="1">
        <f t="shared" si="1"/>
        <v>-107</v>
      </c>
      <c r="F31" s="4">
        <f t="shared" si="2"/>
        <v>1.5095238095238095</v>
      </c>
    </row>
    <row r="32" spans="1:6" x14ac:dyDescent="0.25">
      <c r="A32" s="8" t="s">
        <v>80</v>
      </c>
      <c r="B32" s="1">
        <v>855</v>
      </c>
      <c r="C32" s="1">
        <v>406</v>
      </c>
      <c r="D32" s="1">
        <f t="shared" si="0"/>
        <v>1261</v>
      </c>
      <c r="E32" s="1">
        <f t="shared" si="1"/>
        <v>-449</v>
      </c>
      <c r="F32" s="4">
        <f t="shared" si="2"/>
        <v>2.1059113300492611</v>
      </c>
    </row>
    <row r="33" spans="1:6" x14ac:dyDescent="0.25">
      <c r="A33" s="8" t="s">
        <v>81</v>
      </c>
      <c r="B33" s="1">
        <v>696</v>
      </c>
      <c r="C33" s="1">
        <v>420</v>
      </c>
      <c r="D33" s="1">
        <f t="shared" si="0"/>
        <v>1116</v>
      </c>
      <c r="E33" s="1">
        <f t="shared" si="1"/>
        <v>-276</v>
      </c>
      <c r="F33" s="4">
        <f t="shared" si="2"/>
        <v>1.6571428571428573</v>
      </c>
    </row>
    <row r="34" spans="1:6" x14ac:dyDescent="0.25">
      <c r="A34" s="8" t="s">
        <v>82</v>
      </c>
      <c r="B34" s="1">
        <v>742</v>
      </c>
      <c r="C34" s="1">
        <v>299</v>
      </c>
      <c r="D34" s="1">
        <f t="shared" si="0"/>
        <v>1041</v>
      </c>
      <c r="E34" s="1">
        <f t="shared" si="1"/>
        <v>-443</v>
      </c>
      <c r="F34" s="4">
        <f t="shared" si="2"/>
        <v>2.4816053511705687</v>
      </c>
    </row>
    <row r="35" spans="1:6" x14ac:dyDescent="0.25">
      <c r="A35" s="8" t="s">
        <v>83</v>
      </c>
      <c r="B35" s="1">
        <v>433</v>
      </c>
      <c r="C35" s="1">
        <v>336</v>
      </c>
      <c r="D35" s="1">
        <f t="shared" si="0"/>
        <v>769</v>
      </c>
      <c r="E35" s="1">
        <f t="shared" si="1"/>
        <v>-97</v>
      </c>
      <c r="F35" s="4">
        <f t="shared" si="2"/>
        <v>1.2886904761904763</v>
      </c>
    </row>
    <row r="36" spans="1:6" x14ac:dyDescent="0.25">
      <c r="A36" s="8" t="s">
        <v>84</v>
      </c>
      <c r="B36" s="1">
        <v>198</v>
      </c>
      <c r="C36" s="1">
        <v>197</v>
      </c>
      <c r="D36" s="1">
        <f t="shared" si="0"/>
        <v>395</v>
      </c>
      <c r="E36" s="1">
        <f t="shared" si="1"/>
        <v>-1</v>
      </c>
      <c r="F36" s="4">
        <f t="shared" si="2"/>
        <v>1.0050761421319796</v>
      </c>
    </row>
    <row r="37" spans="1:6" x14ac:dyDescent="0.25">
      <c r="A37" s="8" t="s">
        <v>85</v>
      </c>
      <c r="B37" s="1">
        <v>1037</v>
      </c>
      <c r="C37" s="1">
        <v>745</v>
      </c>
      <c r="D37" s="1">
        <f t="shared" si="0"/>
        <v>1782</v>
      </c>
      <c r="E37" s="1">
        <f t="shared" si="1"/>
        <v>-292</v>
      </c>
      <c r="F37" s="4">
        <f t="shared" si="2"/>
        <v>1.3919463087248323</v>
      </c>
    </row>
    <row r="38" spans="1:6" x14ac:dyDescent="0.25">
      <c r="A38" s="8" t="s">
        <v>86</v>
      </c>
      <c r="B38" s="1">
        <v>464</v>
      </c>
      <c r="C38" s="1">
        <v>328</v>
      </c>
      <c r="D38" s="1">
        <f t="shared" si="0"/>
        <v>792</v>
      </c>
      <c r="E38" s="1">
        <f t="shared" si="1"/>
        <v>-136</v>
      </c>
      <c r="F38" s="4">
        <f t="shared" si="2"/>
        <v>1.4146341463414633</v>
      </c>
    </row>
    <row r="39" spans="1:6" x14ac:dyDescent="0.25">
      <c r="A39" s="8" t="s">
        <v>87</v>
      </c>
      <c r="B39" s="1">
        <v>337</v>
      </c>
      <c r="C39" s="1">
        <v>168</v>
      </c>
      <c r="D39" s="1">
        <f t="shared" si="0"/>
        <v>505</v>
      </c>
      <c r="E39" s="1">
        <f t="shared" si="1"/>
        <v>-169</v>
      </c>
      <c r="F39" s="4">
        <f t="shared" si="2"/>
        <v>2.0059523809523809</v>
      </c>
    </row>
    <row r="40" spans="1:6" x14ac:dyDescent="0.25">
      <c r="A40" s="8" t="s">
        <v>88</v>
      </c>
      <c r="B40" s="1">
        <v>299</v>
      </c>
      <c r="C40" s="1">
        <v>147</v>
      </c>
      <c r="D40" s="1">
        <f t="shared" si="0"/>
        <v>446</v>
      </c>
      <c r="E40" s="1">
        <f t="shared" si="1"/>
        <v>-152</v>
      </c>
      <c r="F40" s="4">
        <f t="shared" si="2"/>
        <v>2.0340136054421767</v>
      </c>
    </row>
    <row r="41" spans="1:6" x14ac:dyDescent="0.25">
      <c r="A41" s="8" t="s">
        <v>89</v>
      </c>
      <c r="B41" s="1">
        <v>153</v>
      </c>
      <c r="C41" s="1">
        <v>186</v>
      </c>
      <c r="D41" s="1">
        <f t="shared" si="0"/>
        <v>339</v>
      </c>
      <c r="E41" s="1">
        <f t="shared" si="1"/>
        <v>33</v>
      </c>
      <c r="F41" s="4">
        <f t="shared" si="2"/>
        <v>0.82258064516129037</v>
      </c>
    </row>
    <row r="42" spans="1:6" x14ac:dyDescent="0.25">
      <c r="A42" s="8" t="s">
        <v>90</v>
      </c>
      <c r="B42" s="1">
        <v>217</v>
      </c>
      <c r="C42" s="1">
        <v>106</v>
      </c>
      <c r="D42" s="1">
        <f t="shared" si="0"/>
        <v>323</v>
      </c>
      <c r="E42" s="1">
        <f t="shared" si="1"/>
        <v>-111</v>
      </c>
      <c r="F42" s="4">
        <f t="shared" si="2"/>
        <v>2.0471698113207548</v>
      </c>
    </row>
    <row r="43" spans="1:6" x14ac:dyDescent="0.25">
      <c r="A43" s="8" t="s">
        <v>91</v>
      </c>
      <c r="B43" s="1">
        <v>689</v>
      </c>
      <c r="C43" s="1">
        <v>361</v>
      </c>
      <c r="D43" s="1">
        <f t="shared" si="0"/>
        <v>1050</v>
      </c>
      <c r="E43" s="1">
        <f t="shared" si="1"/>
        <v>-328</v>
      </c>
      <c r="F43" s="4">
        <f t="shared" si="2"/>
        <v>1.9085872576177285</v>
      </c>
    </row>
    <row r="44" spans="1:6" x14ac:dyDescent="0.25">
      <c r="A44" s="8" t="s">
        <v>92</v>
      </c>
      <c r="B44" s="1">
        <v>222</v>
      </c>
      <c r="C44" s="1">
        <v>170</v>
      </c>
      <c r="D44" s="1">
        <f t="shared" si="0"/>
        <v>392</v>
      </c>
      <c r="E44" s="1">
        <f t="shared" si="1"/>
        <v>-52</v>
      </c>
      <c r="F44" s="4">
        <f t="shared" si="2"/>
        <v>1.3058823529411765</v>
      </c>
    </row>
    <row r="45" spans="1:6" x14ac:dyDescent="0.25">
      <c r="A45" s="8" t="s">
        <v>93</v>
      </c>
      <c r="B45" s="1">
        <v>388</v>
      </c>
      <c r="C45" s="1">
        <v>247</v>
      </c>
      <c r="D45" s="1">
        <f t="shared" si="0"/>
        <v>635</v>
      </c>
      <c r="E45" s="1">
        <f t="shared" si="1"/>
        <v>-141</v>
      </c>
      <c r="F45" s="4">
        <f t="shared" si="2"/>
        <v>1.5708502024291497</v>
      </c>
    </row>
    <row r="46" spans="1:6" x14ac:dyDescent="0.25">
      <c r="A46" s="8" t="s">
        <v>94</v>
      </c>
      <c r="B46" s="1">
        <v>566</v>
      </c>
      <c r="C46" s="1">
        <v>351</v>
      </c>
      <c r="D46" s="1">
        <f t="shared" si="0"/>
        <v>917</v>
      </c>
      <c r="E46" s="1">
        <f t="shared" si="1"/>
        <v>-215</v>
      </c>
      <c r="F46" s="4">
        <f t="shared" si="2"/>
        <v>1.6125356125356125</v>
      </c>
    </row>
    <row r="47" spans="1:6" x14ac:dyDescent="0.25">
      <c r="A47" s="8" t="s">
        <v>95</v>
      </c>
      <c r="B47" s="1">
        <v>498</v>
      </c>
      <c r="C47" s="1">
        <v>296</v>
      </c>
      <c r="D47" s="1">
        <f t="shared" si="0"/>
        <v>794</v>
      </c>
      <c r="E47" s="1">
        <f t="shared" si="1"/>
        <v>-202</v>
      </c>
      <c r="F47" s="4">
        <f t="shared" si="2"/>
        <v>1.6824324324324325</v>
      </c>
    </row>
    <row r="48" spans="1:6" x14ac:dyDescent="0.25">
      <c r="A48" s="8" t="s">
        <v>96</v>
      </c>
      <c r="B48" s="1">
        <v>376</v>
      </c>
      <c r="C48" s="1">
        <v>212</v>
      </c>
      <c r="D48" s="1">
        <f t="shared" si="0"/>
        <v>588</v>
      </c>
      <c r="E48" s="1">
        <f t="shared" si="1"/>
        <v>-164</v>
      </c>
      <c r="F48" s="4">
        <f t="shared" si="2"/>
        <v>1.7735849056603774</v>
      </c>
    </row>
    <row r="49" spans="1:6" x14ac:dyDescent="0.25">
      <c r="A49" s="8" t="s">
        <v>97</v>
      </c>
      <c r="B49" s="1">
        <v>1344</v>
      </c>
      <c r="C49" s="1">
        <v>367</v>
      </c>
      <c r="D49" s="1">
        <f t="shared" si="0"/>
        <v>1711</v>
      </c>
      <c r="E49" s="1">
        <f t="shared" si="1"/>
        <v>-977</v>
      </c>
      <c r="F49" s="4">
        <f t="shared" si="2"/>
        <v>3.6621253405994549</v>
      </c>
    </row>
    <row r="50" spans="1:6" x14ac:dyDescent="0.25">
      <c r="A50" s="8" t="s">
        <v>98</v>
      </c>
      <c r="B50" s="1">
        <v>1425</v>
      </c>
      <c r="C50" s="1">
        <v>810</v>
      </c>
      <c r="D50" s="1">
        <f t="shared" si="0"/>
        <v>2235</v>
      </c>
      <c r="E50" s="1">
        <f t="shared" si="1"/>
        <v>-615</v>
      </c>
      <c r="F50" s="4">
        <f t="shared" si="2"/>
        <v>1.7592592592592593</v>
      </c>
    </row>
    <row r="51" spans="1:6" x14ac:dyDescent="0.25">
      <c r="A51" s="8" t="s">
        <v>99</v>
      </c>
      <c r="B51" s="1">
        <v>170</v>
      </c>
      <c r="C51" s="1">
        <v>95</v>
      </c>
      <c r="D51" s="1">
        <f t="shared" si="0"/>
        <v>265</v>
      </c>
      <c r="E51" s="1">
        <f t="shared" si="1"/>
        <v>-75</v>
      </c>
      <c r="F51" s="4">
        <f t="shared" si="2"/>
        <v>1.7894736842105263</v>
      </c>
    </row>
    <row r="52" spans="1:6" x14ac:dyDescent="0.25">
      <c r="A52" s="8" t="s">
        <v>100</v>
      </c>
      <c r="B52" s="1">
        <v>709</v>
      </c>
      <c r="C52" s="1">
        <v>265</v>
      </c>
      <c r="D52" s="1">
        <f t="shared" si="0"/>
        <v>974</v>
      </c>
      <c r="E52" s="1">
        <f t="shared" si="1"/>
        <v>-444</v>
      </c>
      <c r="F52" s="4">
        <f t="shared" si="2"/>
        <v>2.6754716981132076</v>
      </c>
    </row>
    <row r="53" spans="1:6" x14ac:dyDescent="0.25">
      <c r="A53" s="8" t="s">
        <v>101</v>
      </c>
      <c r="B53" s="1">
        <v>293</v>
      </c>
      <c r="C53" s="1">
        <v>133</v>
      </c>
      <c r="D53" s="1">
        <f t="shared" si="0"/>
        <v>426</v>
      </c>
      <c r="E53" s="1">
        <f t="shared" si="1"/>
        <v>-160</v>
      </c>
      <c r="F53" s="4">
        <f t="shared" si="2"/>
        <v>2.2030075187969924</v>
      </c>
    </row>
    <row r="54" spans="1:6" x14ac:dyDescent="0.25">
      <c r="A54" s="8" t="s">
        <v>102</v>
      </c>
      <c r="B54" s="1">
        <v>974</v>
      </c>
      <c r="C54" s="1">
        <v>190</v>
      </c>
      <c r="D54" s="1">
        <f t="shared" si="0"/>
        <v>1164</v>
      </c>
      <c r="E54" s="1">
        <f t="shared" si="1"/>
        <v>-784</v>
      </c>
      <c r="F54" s="4">
        <f t="shared" si="2"/>
        <v>5.1263157894736846</v>
      </c>
    </row>
    <row r="55" spans="1:6" x14ac:dyDescent="0.25">
      <c r="A55" s="8" t="s">
        <v>103</v>
      </c>
      <c r="B55" s="1">
        <v>550</v>
      </c>
      <c r="C55" s="1">
        <v>281</v>
      </c>
      <c r="D55" s="1">
        <f t="shared" si="0"/>
        <v>831</v>
      </c>
      <c r="E55" s="1">
        <f t="shared" si="1"/>
        <v>-269</v>
      </c>
      <c r="F55" s="4">
        <f t="shared" si="2"/>
        <v>1.9572953736654803</v>
      </c>
    </row>
    <row r="56" spans="1:6" x14ac:dyDescent="0.25">
      <c r="A56" s="8" t="s">
        <v>104</v>
      </c>
      <c r="B56" s="1">
        <v>670</v>
      </c>
      <c r="C56" s="1">
        <v>267</v>
      </c>
      <c r="D56" s="1">
        <f t="shared" si="0"/>
        <v>937</v>
      </c>
      <c r="E56" s="1">
        <f t="shared" si="1"/>
        <v>-403</v>
      </c>
      <c r="F56" s="4">
        <f t="shared" si="2"/>
        <v>2.5093632958801497</v>
      </c>
    </row>
    <row r="57" spans="1:6" x14ac:dyDescent="0.25">
      <c r="A57" s="8" t="s">
        <v>105</v>
      </c>
      <c r="B57" s="1">
        <v>562</v>
      </c>
      <c r="C57" s="1">
        <v>176</v>
      </c>
      <c r="D57" s="1">
        <f t="shared" si="0"/>
        <v>738</v>
      </c>
      <c r="E57" s="1">
        <f t="shared" si="1"/>
        <v>-386</v>
      </c>
      <c r="F57" s="4">
        <f t="shared" si="2"/>
        <v>3.1931818181818183</v>
      </c>
    </row>
    <row r="58" spans="1:6" x14ac:dyDescent="0.25">
      <c r="A58" s="8" t="s">
        <v>106</v>
      </c>
      <c r="B58" s="1">
        <v>344</v>
      </c>
      <c r="C58" s="1">
        <v>119</v>
      </c>
      <c r="D58" s="1">
        <f t="shared" si="0"/>
        <v>463</v>
      </c>
      <c r="E58" s="1">
        <f t="shared" si="1"/>
        <v>-225</v>
      </c>
      <c r="F58" s="4">
        <f t="shared" si="2"/>
        <v>2.8907563025210083</v>
      </c>
    </row>
    <row r="59" spans="1:6" x14ac:dyDescent="0.25">
      <c r="A59" s="8" t="s">
        <v>107</v>
      </c>
      <c r="B59" s="1">
        <v>482</v>
      </c>
      <c r="C59" s="1">
        <v>237</v>
      </c>
      <c r="D59" s="1">
        <f t="shared" si="0"/>
        <v>719</v>
      </c>
      <c r="E59" s="1">
        <f t="shared" si="1"/>
        <v>-245</v>
      </c>
      <c r="F59" s="4">
        <f t="shared" si="2"/>
        <v>2.0337552742616034</v>
      </c>
    </row>
    <row r="60" spans="1:6" x14ac:dyDescent="0.25">
      <c r="A60" s="8" t="s">
        <v>108</v>
      </c>
      <c r="B60" s="1">
        <v>227</v>
      </c>
      <c r="C60" s="1">
        <v>84</v>
      </c>
      <c r="D60" s="1">
        <f t="shared" si="0"/>
        <v>311</v>
      </c>
      <c r="E60" s="1">
        <f t="shared" si="1"/>
        <v>-143</v>
      </c>
      <c r="F60" s="4">
        <f t="shared" si="2"/>
        <v>2.7023809523809526</v>
      </c>
    </row>
    <row r="61" spans="1:6" x14ac:dyDescent="0.25">
      <c r="A61" s="8" t="s">
        <v>109</v>
      </c>
      <c r="B61" s="1">
        <v>256</v>
      </c>
      <c r="C61" s="1">
        <v>113</v>
      </c>
      <c r="D61" s="1">
        <f t="shared" si="0"/>
        <v>369</v>
      </c>
      <c r="E61" s="1">
        <f t="shared" si="1"/>
        <v>-143</v>
      </c>
      <c r="F61" s="4">
        <f t="shared" si="2"/>
        <v>2.2654867256637168</v>
      </c>
    </row>
    <row r="62" spans="1:6" x14ac:dyDescent="0.25">
      <c r="A62" s="8" t="s">
        <v>110</v>
      </c>
      <c r="B62" s="1">
        <v>432</v>
      </c>
      <c r="C62" s="1">
        <v>222</v>
      </c>
      <c r="D62" s="1">
        <f t="shared" si="0"/>
        <v>654</v>
      </c>
      <c r="E62" s="1">
        <f t="shared" si="1"/>
        <v>-210</v>
      </c>
      <c r="F62" s="4">
        <f t="shared" si="2"/>
        <v>1.9459459459459461</v>
      </c>
    </row>
    <row r="63" spans="1:6" x14ac:dyDescent="0.25">
      <c r="A63" s="8" t="s">
        <v>111</v>
      </c>
      <c r="B63" s="1">
        <v>308</v>
      </c>
      <c r="C63" s="1">
        <v>93</v>
      </c>
      <c r="D63" s="1">
        <f t="shared" si="0"/>
        <v>401</v>
      </c>
      <c r="E63" s="1">
        <f t="shared" si="1"/>
        <v>-215</v>
      </c>
      <c r="F63" s="4">
        <f t="shared" si="2"/>
        <v>3.3118279569892475</v>
      </c>
    </row>
    <row r="64" spans="1:6" x14ac:dyDescent="0.25">
      <c r="A64" s="8" t="s">
        <v>112</v>
      </c>
      <c r="B64" s="1">
        <v>909</v>
      </c>
      <c r="C64" s="1">
        <v>615</v>
      </c>
      <c r="D64" s="1">
        <f t="shared" si="0"/>
        <v>1524</v>
      </c>
      <c r="E64" s="1">
        <f t="shared" si="1"/>
        <v>-294</v>
      </c>
      <c r="F64" s="4">
        <f t="shared" si="2"/>
        <v>1.4780487804878049</v>
      </c>
    </row>
    <row r="65" spans="1:6" x14ac:dyDescent="0.25">
      <c r="A65" s="8" t="s">
        <v>113</v>
      </c>
      <c r="B65" s="1">
        <v>489</v>
      </c>
      <c r="C65" s="1">
        <v>234</v>
      </c>
      <c r="D65" s="1">
        <f t="shared" si="0"/>
        <v>723</v>
      </c>
      <c r="E65" s="1">
        <f t="shared" si="1"/>
        <v>-255</v>
      </c>
      <c r="F65" s="4">
        <f t="shared" si="2"/>
        <v>2.0897435897435899</v>
      </c>
    </row>
    <row r="66" spans="1:6" x14ac:dyDescent="0.25">
      <c r="A66" s="8" t="s">
        <v>114</v>
      </c>
      <c r="B66" s="1">
        <v>421</v>
      </c>
      <c r="C66" s="1">
        <v>225</v>
      </c>
      <c r="D66" s="1">
        <f t="shared" si="0"/>
        <v>646</v>
      </c>
      <c r="E66" s="1">
        <f t="shared" si="1"/>
        <v>-196</v>
      </c>
      <c r="F66" s="4">
        <f t="shared" si="2"/>
        <v>1.8711111111111112</v>
      </c>
    </row>
    <row r="67" spans="1:6" x14ac:dyDescent="0.25">
      <c r="A67" s="8" t="s">
        <v>115</v>
      </c>
      <c r="B67" s="1">
        <v>381</v>
      </c>
      <c r="C67" s="1">
        <v>144</v>
      </c>
      <c r="D67" s="1">
        <f t="shared" si="0"/>
        <v>525</v>
      </c>
      <c r="E67" s="1">
        <f t="shared" si="1"/>
        <v>-237</v>
      </c>
      <c r="F67" s="4">
        <f t="shared" si="2"/>
        <v>2.6458333333333335</v>
      </c>
    </row>
    <row r="68" spans="1:6" x14ac:dyDescent="0.25">
      <c r="A68" s="8" t="s">
        <v>116</v>
      </c>
      <c r="B68" s="1">
        <v>243</v>
      </c>
      <c r="C68" s="1">
        <v>258</v>
      </c>
      <c r="D68" s="1">
        <f t="shared" si="0"/>
        <v>501</v>
      </c>
      <c r="E68" s="1">
        <f t="shared" si="1"/>
        <v>15</v>
      </c>
      <c r="F68" s="4">
        <f t="shared" si="2"/>
        <v>0.94186046511627908</v>
      </c>
    </row>
    <row r="69" spans="1:6" x14ac:dyDescent="0.25">
      <c r="A69" s="8" t="s">
        <v>117</v>
      </c>
      <c r="B69" s="1">
        <v>284</v>
      </c>
      <c r="C69" s="1">
        <v>104</v>
      </c>
      <c r="D69" s="1">
        <f t="shared" ref="D69:D81" si="3">SUM(B69:C69)</f>
        <v>388</v>
      </c>
      <c r="E69" s="1">
        <f t="shared" ref="E69:E81" si="4">C69-B69</f>
        <v>-180</v>
      </c>
      <c r="F69" s="4">
        <f t="shared" ref="F69:F81" si="5">B69/C69</f>
        <v>2.7307692307692308</v>
      </c>
    </row>
    <row r="70" spans="1:6" x14ac:dyDescent="0.25">
      <c r="A70" s="8" t="s">
        <v>118</v>
      </c>
      <c r="B70" s="1">
        <v>363</v>
      </c>
      <c r="C70" s="1">
        <v>426</v>
      </c>
      <c r="D70" s="1">
        <f t="shared" si="3"/>
        <v>789</v>
      </c>
      <c r="E70" s="1">
        <f t="shared" si="4"/>
        <v>63</v>
      </c>
      <c r="F70" s="4">
        <f t="shared" si="5"/>
        <v>0.852112676056338</v>
      </c>
    </row>
    <row r="71" spans="1:6" x14ac:dyDescent="0.25">
      <c r="A71" s="8" t="s">
        <v>119</v>
      </c>
      <c r="B71" s="1">
        <v>525</v>
      </c>
      <c r="C71" s="1">
        <v>521</v>
      </c>
      <c r="D71" s="1">
        <f t="shared" si="3"/>
        <v>1046</v>
      </c>
      <c r="E71" s="1">
        <f t="shared" si="4"/>
        <v>-4</v>
      </c>
      <c r="F71" s="4">
        <f t="shared" si="5"/>
        <v>1.0076775431861804</v>
      </c>
    </row>
    <row r="72" spans="1:6" x14ac:dyDescent="0.25">
      <c r="A72" s="8" t="s">
        <v>120</v>
      </c>
      <c r="B72" s="1">
        <v>107</v>
      </c>
      <c r="C72" s="1">
        <v>115</v>
      </c>
      <c r="D72" s="1">
        <f t="shared" si="3"/>
        <v>222</v>
      </c>
      <c r="E72" s="1">
        <f t="shared" si="4"/>
        <v>8</v>
      </c>
      <c r="F72" s="4">
        <f t="shared" si="5"/>
        <v>0.93043478260869561</v>
      </c>
    </row>
    <row r="73" spans="1:6" x14ac:dyDescent="0.25">
      <c r="A73" s="8" t="s">
        <v>121</v>
      </c>
      <c r="B73" s="1">
        <v>213</v>
      </c>
      <c r="C73" s="1">
        <v>188</v>
      </c>
      <c r="D73" s="1">
        <f t="shared" si="3"/>
        <v>401</v>
      </c>
      <c r="E73" s="1">
        <f t="shared" si="4"/>
        <v>-25</v>
      </c>
      <c r="F73" s="4">
        <f t="shared" si="5"/>
        <v>1.1329787234042554</v>
      </c>
    </row>
    <row r="74" spans="1:6" x14ac:dyDescent="0.25">
      <c r="A74" s="8" t="s">
        <v>122</v>
      </c>
      <c r="B74" s="1">
        <v>535</v>
      </c>
      <c r="C74" s="1">
        <v>303</v>
      </c>
      <c r="D74" s="1">
        <f t="shared" si="3"/>
        <v>838</v>
      </c>
      <c r="E74" s="1">
        <f t="shared" si="4"/>
        <v>-232</v>
      </c>
      <c r="F74" s="4">
        <f t="shared" si="5"/>
        <v>1.7656765676567656</v>
      </c>
    </row>
    <row r="75" spans="1:6" x14ac:dyDescent="0.25">
      <c r="A75" s="8" t="s">
        <v>123</v>
      </c>
      <c r="B75" s="1">
        <v>523</v>
      </c>
      <c r="C75" s="1">
        <v>347</v>
      </c>
      <c r="D75" s="1">
        <f t="shared" si="3"/>
        <v>870</v>
      </c>
      <c r="E75" s="1">
        <f t="shared" si="4"/>
        <v>-176</v>
      </c>
      <c r="F75" s="4">
        <f t="shared" si="5"/>
        <v>1.5072046109510087</v>
      </c>
    </row>
    <row r="76" spans="1:6" x14ac:dyDescent="0.25">
      <c r="A76" s="8" t="s">
        <v>124</v>
      </c>
      <c r="B76" s="1">
        <v>830</v>
      </c>
      <c r="C76" s="1">
        <v>418</v>
      </c>
      <c r="D76" s="1">
        <f t="shared" si="3"/>
        <v>1248</v>
      </c>
      <c r="E76" s="1">
        <f t="shared" si="4"/>
        <v>-412</v>
      </c>
      <c r="F76" s="4">
        <f t="shared" si="5"/>
        <v>1.9856459330143541</v>
      </c>
    </row>
    <row r="77" spans="1:6" x14ac:dyDescent="0.25">
      <c r="A77" s="8" t="s">
        <v>125</v>
      </c>
      <c r="B77" s="1">
        <v>463</v>
      </c>
      <c r="C77" s="1">
        <v>225</v>
      </c>
      <c r="D77" s="1">
        <f t="shared" si="3"/>
        <v>688</v>
      </c>
      <c r="E77" s="1">
        <f t="shared" si="4"/>
        <v>-238</v>
      </c>
      <c r="F77" s="4">
        <f t="shared" si="5"/>
        <v>2.0577777777777779</v>
      </c>
    </row>
    <row r="78" spans="1:6" x14ac:dyDescent="0.25">
      <c r="A78" s="8" t="s">
        <v>126</v>
      </c>
      <c r="B78" s="1">
        <v>435</v>
      </c>
      <c r="C78" s="1">
        <v>435</v>
      </c>
      <c r="D78" s="1">
        <f t="shared" si="3"/>
        <v>870</v>
      </c>
      <c r="E78" s="1">
        <f t="shared" si="4"/>
        <v>0</v>
      </c>
      <c r="F78" s="4">
        <f t="shared" si="5"/>
        <v>1</v>
      </c>
    </row>
    <row r="79" spans="1:6" x14ac:dyDescent="0.25">
      <c r="A79" s="8" t="s">
        <v>127</v>
      </c>
      <c r="B79" s="1">
        <v>185</v>
      </c>
      <c r="C79" s="1">
        <v>164</v>
      </c>
      <c r="D79" s="1">
        <f t="shared" si="3"/>
        <v>349</v>
      </c>
      <c r="E79" s="1">
        <f t="shared" si="4"/>
        <v>-21</v>
      </c>
      <c r="F79" s="4">
        <f t="shared" si="5"/>
        <v>1.1280487804878048</v>
      </c>
    </row>
    <row r="80" spans="1:6" x14ac:dyDescent="0.25">
      <c r="A80" s="8" t="s">
        <v>128</v>
      </c>
      <c r="B80" s="1">
        <v>142</v>
      </c>
      <c r="C80" s="1">
        <v>140</v>
      </c>
      <c r="D80" s="1">
        <f t="shared" si="3"/>
        <v>282</v>
      </c>
      <c r="E80" s="1">
        <f t="shared" si="4"/>
        <v>-2</v>
      </c>
      <c r="F80" s="4">
        <f t="shared" si="5"/>
        <v>1.0142857142857142</v>
      </c>
    </row>
    <row r="81" spans="1:6" x14ac:dyDescent="0.25">
      <c r="A81" s="2" t="s">
        <v>12</v>
      </c>
      <c r="B81" s="3">
        <f>SUM(B4:B80)</f>
        <v>41041</v>
      </c>
      <c r="C81" s="3">
        <f>SUM(C4:C80)</f>
        <v>22790</v>
      </c>
      <c r="D81" s="3">
        <f t="shared" si="3"/>
        <v>63831</v>
      </c>
      <c r="E81" s="3">
        <f t="shared" si="4"/>
        <v>-18251</v>
      </c>
      <c r="F81" s="4">
        <f t="shared" si="5"/>
        <v>1.8008336989907854</v>
      </c>
    </row>
  </sheetData>
  <mergeCells count="1"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J13" sqref="J13"/>
    </sheetView>
  </sheetViews>
  <sheetFormatPr defaultRowHeight="15" x14ac:dyDescent="0.25"/>
  <cols>
    <col min="1" max="1" width="15.855468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130</v>
      </c>
      <c r="B1" s="10"/>
      <c r="C1" s="10"/>
      <c r="D1" s="10"/>
      <c r="E1" s="10"/>
      <c r="F1" s="10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29</v>
      </c>
      <c r="B3" s="5" t="s">
        <v>15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30</v>
      </c>
      <c r="B4" s="6">
        <v>70</v>
      </c>
      <c r="C4" s="6">
        <v>78</v>
      </c>
      <c r="D4" s="6">
        <f>SUM(B4:C4)</f>
        <v>148</v>
      </c>
      <c r="E4" s="6">
        <f>C4-B4</f>
        <v>8</v>
      </c>
      <c r="F4" s="7">
        <f>B4/C4</f>
        <v>0.89743589743589747</v>
      </c>
    </row>
    <row r="5" spans="1:6" x14ac:dyDescent="0.25">
      <c r="A5" s="2" t="s">
        <v>31</v>
      </c>
      <c r="B5" s="6">
        <v>1247</v>
      </c>
      <c r="C5" s="6">
        <v>1120</v>
      </c>
      <c r="D5" s="6">
        <f t="shared" ref="D5:D10" si="0">SUM(B5:C5)</f>
        <v>2367</v>
      </c>
      <c r="E5" s="6">
        <f t="shared" ref="E5:E10" si="1">C5-B5</f>
        <v>-127</v>
      </c>
      <c r="F5" s="7">
        <f t="shared" ref="F5:F10" si="2">B5/C5</f>
        <v>1.1133928571428571</v>
      </c>
    </row>
    <row r="6" spans="1:6" x14ac:dyDescent="0.25">
      <c r="A6" s="2" t="s">
        <v>32</v>
      </c>
      <c r="B6" s="6">
        <v>20733</v>
      </c>
      <c r="C6" s="6">
        <v>9418</v>
      </c>
      <c r="D6" s="6">
        <f t="shared" si="0"/>
        <v>30151</v>
      </c>
      <c r="E6" s="6">
        <f t="shared" si="1"/>
        <v>-11315</v>
      </c>
      <c r="F6" s="7">
        <f t="shared" si="2"/>
        <v>2.2014228073901041</v>
      </c>
    </row>
    <row r="7" spans="1:6" x14ac:dyDescent="0.25">
      <c r="A7" s="2" t="s">
        <v>132</v>
      </c>
      <c r="B7" s="6">
        <v>14187</v>
      </c>
      <c r="C7" s="6">
        <v>8004</v>
      </c>
      <c r="D7" s="6">
        <v>22191</v>
      </c>
      <c r="E7" s="6">
        <v>-6183</v>
      </c>
      <c r="F7" s="7">
        <f t="shared" si="2"/>
        <v>1.7724887556221889</v>
      </c>
    </row>
    <row r="8" spans="1:6" x14ac:dyDescent="0.25">
      <c r="A8" s="2" t="s">
        <v>33</v>
      </c>
      <c r="B8" s="6">
        <v>461</v>
      </c>
      <c r="C8" s="6">
        <v>305</v>
      </c>
      <c r="D8" s="6">
        <f t="shared" si="0"/>
        <v>766</v>
      </c>
      <c r="E8" s="6">
        <f t="shared" si="1"/>
        <v>-156</v>
      </c>
      <c r="F8" s="7">
        <f t="shared" si="2"/>
        <v>1.5114754098360657</v>
      </c>
    </row>
    <row r="9" spans="1:6" x14ac:dyDescent="0.25">
      <c r="A9" s="2" t="s">
        <v>34</v>
      </c>
      <c r="B9" s="6">
        <v>4343</v>
      </c>
      <c r="C9" s="6">
        <v>3865</v>
      </c>
      <c r="D9" s="6">
        <f t="shared" si="0"/>
        <v>8208</v>
      </c>
      <c r="E9" s="6">
        <f t="shared" si="1"/>
        <v>-478</v>
      </c>
      <c r="F9" s="7">
        <f t="shared" si="2"/>
        <v>1.1236739974126779</v>
      </c>
    </row>
    <row r="10" spans="1:6" x14ac:dyDescent="0.25">
      <c r="A10" s="2" t="s">
        <v>12</v>
      </c>
      <c r="B10" s="5">
        <f>SUM(B4:B9)</f>
        <v>41041</v>
      </c>
      <c r="C10" s="5">
        <f>SUM(C4:C9)</f>
        <v>22790</v>
      </c>
      <c r="D10" s="5">
        <f t="shared" si="0"/>
        <v>63831</v>
      </c>
      <c r="E10" s="5">
        <f t="shared" si="1"/>
        <v>-18251</v>
      </c>
      <c r="F10" s="7">
        <f t="shared" si="2"/>
        <v>1.8008336989907854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G12" sqref="G12"/>
    </sheetView>
  </sheetViews>
  <sheetFormatPr defaultRowHeight="15" x14ac:dyDescent="0.25"/>
  <cols>
    <col min="1" max="1" width="8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130</v>
      </c>
      <c r="B1" s="10"/>
      <c r="C1" s="10"/>
      <c r="D1" s="10"/>
      <c r="E1" s="10"/>
      <c r="F1" s="10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35</v>
      </c>
      <c r="B3" s="5" t="s">
        <v>15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36</v>
      </c>
      <c r="B4" s="6">
        <v>5710</v>
      </c>
      <c r="C4" s="6">
        <v>5043</v>
      </c>
      <c r="D4" s="6">
        <f>SUM(B4:C4)</f>
        <v>10753</v>
      </c>
      <c r="E4" s="6">
        <f>C4-B4</f>
        <v>-667</v>
      </c>
      <c r="F4" s="7">
        <f>B4/C4</f>
        <v>1.1322625421376165</v>
      </c>
    </row>
    <row r="5" spans="1:6" x14ac:dyDescent="0.25">
      <c r="A5" s="2" t="s">
        <v>37</v>
      </c>
      <c r="B5" s="6">
        <v>35331</v>
      </c>
      <c r="C5" s="6">
        <v>17747</v>
      </c>
      <c r="D5" s="6">
        <f t="shared" ref="D5:D6" si="0">SUM(B5:C5)</f>
        <v>53078</v>
      </c>
      <c r="E5" s="6">
        <f t="shared" ref="E5:E6" si="1">C5-B5</f>
        <v>-17584</v>
      </c>
      <c r="F5" s="7">
        <f t="shared" ref="F5:F6" si="2">B5/C5</f>
        <v>1.9908153490730829</v>
      </c>
    </row>
    <row r="6" spans="1:6" x14ac:dyDescent="0.25">
      <c r="A6" s="2" t="s">
        <v>12</v>
      </c>
      <c r="B6" s="5">
        <f>SUM(B4:B5)</f>
        <v>41041</v>
      </c>
      <c r="C6" s="5">
        <f>SUM(C4:C5)</f>
        <v>22790</v>
      </c>
      <c r="D6" s="5">
        <f t="shared" si="0"/>
        <v>63831</v>
      </c>
      <c r="E6" s="5">
        <f t="shared" si="1"/>
        <v>-18251</v>
      </c>
      <c r="F6" s="7">
        <f t="shared" si="2"/>
        <v>1.8008336989907854</v>
      </c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L12" sqref="L12"/>
    </sheetView>
  </sheetViews>
  <sheetFormatPr defaultRowHeight="15" x14ac:dyDescent="0.25"/>
  <cols>
    <col min="1" max="1" width="6.57031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0" t="s">
        <v>130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2" t="s">
        <v>38</v>
      </c>
      <c r="B3" s="5" t="s">
        <v>15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39</v>
      </c>
      <c r="B4" s="6">
        <v>2</v>
      </c>
      <c r="C4" s="6">
        <v>0</v>
      </c>
      <c r="D4" s="6">
        <f>SUM(B4:C4)</f>
        <v>2</v>
      </c>
      <c r="E4" s="6">
        <f>C4-B4</f>
        <v>-2</v>
      </c>
      <c r="F4" s="7" t="str">
        <f>IF(C4=0,"**.*",(B4/C4))</f>
        <v>**.*</v>
      </c>
    </row>
    <row r="5" spans="1:6" x14ac:dyDescent="0.25">
      <c r="A5" s="2" t="s">
        <v>40</v>
      </c>
      <c r="B5" s="6">
        <v>2296</v>
      </c>
      <c r="C5" s="6">
        <v>1758</v>
      </c>
      <c r="D5" s="6">
        <f t="shared" ref="D5:D10" si="0">SUM(B5:C5)</f>
        <v>4054</v>
      </c>
      <c r="E5" s="6">
        <f t="shared" ref="E5:E10" si="1">C5-B5</f>
        <v>-538</v>
      </c>
      <c r="F5" s="7">
        <f t="shared" ref="F5:F10" si="2">IF(C5=0,"**.*",(B5/C5))</f>
        <v>1.3060295790671217</v>
      </c>
    </row>
    <row r="6" spans="1:6" x14ac:dyDescent="0.25">
      <c r="A6" s="2" t="s">
        <v>41</v>
      </c>
      <c r="B6" s="6">
        <v>10351</v>
      </c>
      <c r="C6" s="6">
        <v>6553</v>
      </c>
      <c r="D6" s="6">
        <f t="shared" si="0"/>
        <v>16904</v>
      </c>
      <c r="E6" s="6">
        <f t="shared" si="1"/>
        <v>-3798</v>
      </c>
      <c r="F6" s="7">
        <f t="shared" si="2"/>
        <v>1.579581870898825</v>
      </c>
    </row>
    <row r="7" spans="1:6" x14ac:dyDescent="0.25">
      <c r="A7" s="2" t="s">
        <v>42</v>
      </c>
      <c r="B7" s="6">
        <v>16842</v>
      </c>
      <c r="C7" s="6">
        <v>8414</v>
      </c>
      <c r="D7" s="6">
        <f t="shared" si="0"/>
        <v>25256</v>
      </c>
      <c r="E7" s="6">
        <f t="shared" si="1"/>
        <v>-8428</v>
      </c>
      <c r="F7" s="7">
        <f t="shared" si="2"/>
        <v>2.0016638935108153</v>
      </c>
    </row>
    <row r="8" spans="1:6" x14ac:dyDescent="0.25">
      <c r="A8" s="2" t="s">
        <v>43</v>
      </c>
      <c r="B8" s="6">
        <v>10653</v>
      </c>
      <c r="C8" s="6">
        <v>5337</v>
      </c>
      <c r="D8" s="6">
        <f t="shared" si="0"/>
        <v>15990</v>
      </c>
      <c r="E8" s="6">
        <f t="shared" si="1"/>
        <v>-5316</v>
      </c>
      <c r="F8" s="7">
        <f t="shared" si="2"/>
        <v>1.9960652051714447</v>
      </c>
    </row>
    <row r="9" spans="1:6" x14ac:dyDescent="0.25">
      <c r="A9" s="2" t="s">
        <v>44</v>
      </c>
      <c r="B9" s="6">
        <v>897</v>
      </c>
      <c r="C9" s="6">
        <v>728</v>
      </c>
      <c r="D9" s="6">
        <f t="shared" si="0"/>
        <v>1625</v>
      </c>
      <c r="E9" s="6">
        <f t="shared" si="1"/>
        <v>-169</v>
      </c>
      <c r="F9" s="7">
        <f t="shared" si="2"/>
        <v>1.2321428571428572</v>
      </c>
    </row>
    <row r="10" spans="1:6" x14ac:dyDescent="0.25">
      <c r="A10" s="2" t="s">
        <v>12</v>
      </c>
      <c r="B10" s="5">
        <f>SUM(B4:B9)</f>
        <v>41041</v>
      </c>
      <c r="C10" s="5">
        <f>SUM(C4:C9)</f>
        <v>22790</v>
      </c>
      <c r="D10" s="5">
        <f t="shared" si="0"/>
        <v>63831</v>
      </c>
      <c r="E10" s="5">
        <f t="shared" si="1"/>
        <v>-18251</v>
      </c>
      <c r="F10" s="7">
        <f t="shared" si="2"/>
        <v>1.8008336989907854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crime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CAPPS-02</cp:lastModifiedBy>
  <dcterms:created xsi:type="dcterms:W3CDTF">2016-07-26T12:51:36Z</dcterms:created>
  <dcterms:modified xsi:type="dcterms:W3CDTF">2016-09-12T17:49:10Z</dcterms:modified>
</cp:coreProperties>
</file>