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Reports-1st Qtr 2020\"/>
    </mc:Choice>
  </mc:AlternateContent>
  <bookViews>
    <workbookView xWindow="480" yWindow="75" windowWidth="27795" windowHeight="12345" activeTab="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62913"/>
</workbook>
</file>

<file path=xl/calcChain.xml><?xml version="1.0" encoding="utf-8"?>
<calcChain xmlns="http://schemas.openxmlformats.org/spreadsheetml/2006/main">
  <c r="E15" i="2" l="1"/>
  <c r="D15" i="2"/>
  <c r="C15" i="2"/>
  <c r="E14" i="2"/>
  <c r="F14" i="2"/>
  <c r="G14" i="2"/>
  <c r="E5" i="2" l="1"/>
  <c r="E6" i="2"/>
  <c r="E7" i="2"/>
  <c r="E8" i="2"/>
  <c r="E9" i="2"/>
  <c r="E10" i="2"/>
  <c r="E11" i="2"/>
  <c r="E12" i="2"/>
  <c r="E13" i="2"/>
  <c r="E4" i="2"/>
  <c r="D10" i="5" l="1"/>
  <c r="E10" i="5"/>
  <c r="F10" i="5"/>
  <c r="C11" i="5"/>
  <c r="B11" i="5"/>
  <c r="A1" i="7" l="1"/>
  <c r="A1" i="6"/>
  <c r="A1" i="5"/>
  <c r="A1" i="4"/>
  <c r="A1" i="3"/>
  <c r="G15" i="2" l="1"/>
  <c r="F15" i="2"/>
  <c r="C6" i="6"/>
  <c r="B6" i="6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8" i="5"/>
  <c r="D9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G6" i="2"/>
  <c r="G7" i="2"/>
  <c r="G8" i="2"/>
  <c r="G9" i="2"/>
  <c r="G10" i="2"/>
  <c r="G11" i="2"/>
  <c r="G12" i="2"/>
  <c r="G13" i="2"/>
  <c r="G5" i="2"/>
  <c r="F5" i="6"/>
  <c r="F6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G4" i="2"/>
  <c r="F10" i="7" l="1"/>
  <c r="E10" i="7"/>
  <c r="D10" i="7"/>
  <c r="E5" i="6"/>
  <c r="E6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9" i="2"/>
  <c r="F10" i="2"/>
  <c r="F11" i="2"/>
  <c r="F12" i="2"/>
  <c r="F13" i="2"/>
  <c r="F4" i="2"/>
</calcChain>
</file>

<file path=xl/sharedStrings.xml><?xml version="1.0" encoding="utf-8"?>
<sst xmlns="http://schemas.openxmlformats.org/spreadsheetml/2006/main" count="98" uniqueCount="61">
  <si>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</si>
  <si>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</si>
  <si>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</si>
  <si>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</si>
  <si>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</si>
  <si>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</si>
  <si>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</si>
  <si>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</si>
  <si>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</si>
  <si>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</si>
  <si>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</si>
  <si>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</si>
  <si>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</si>
  <si>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</si>
  <si>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</si>
  <si>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</si>
  <si>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</si>
  <si>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</si>
  <si>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</si>
  <si>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</si>
  <si>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</si>
  <si>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</si>
  <si>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</si>
  <si>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</si>
  <si>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</si>
  <si>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</si>
  <si>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</si>
  <si>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</si>
  <si>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</si>
  <si>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</si>
  <si>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</si>
  <si>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</si>
  <si>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</si>
  <si>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</si>
  <si>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</si>
  <si>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</si>
  <si>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</si>
  <si>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</si>
  <si>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</si>
  <si>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</si>
  <si>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</si>
  <si>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VTL0511001</t>
  </si>
  <si>
    <t>PL 1450001</t>
  </si>
  <si>
    <t>CRIM MIS:INTENT DAMAGE PROPRTY</t>
  </si>
  <si>
    <t>VTL05110MU</t>
  </si>
  <si>
    <t>PL 1201401</t>
  </si>
  <si>
    <t>VTL11920U2</t>
  </si>
  <si>
    <t>PL 1211100</t>
  </si>
  <si>
    <t xml:space="preserve">ASLT W/INT CAUSES PHYS INJURY </t>
  </si>
  <si>
    <t xml:space="preserve">PETIT LARCENY                 </t>
  </si>
  <si>
    <t xml:space="preserve">CRIM POSS CONTRL SUBST-7TH    </t>
  </si>
  <si>
    <t xml:space="preserve">AGGRAVATED UNLIC OPER/MV-3RD  </t>
  </si>
  <si>
    <t xml:space="preserve">MENACING-2ND:WEAPON           </t>
  </si>
  <si>
    <t xml:space="preserve">AGGRAVATED UNLIC OPER/MV-2ND  </t>
  </si>
  <si>
    <t xml:space="preserve">CRIM OBSTRUCTION BREATHING    </t>
  </si>
  <si>
    <t xml:space="preserve">OPER MV .08 OF 1% ALCOHOL-1ST </t>
  </si>
  <si>
    <t>Non DAT and DAT Arrest Analysis 1Q 2020</t>
  </si>
  <si>
    <t>PL 2053000</t>
  </si>
  <si>
    <t xml:space="preserve">RESISTING ARREST              </t>
  </si>
  <si>
    <t>VTL051101A</t>
  </si>
  <si>
    <t xml:space="preserve">AGGRAVATED UNLIC OPER VEH-3RD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</si>
</sst>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17" sqref="A17:B18"/>
    </sheetView>
  </sheetViews>
  <sheetFormatPr defaultRowHeight="15" x14ac:dyDescent="0.25"/>
  <cols>
    <col min="1" max="1" width="16.85546875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8" x14ac:dyDescent="0.25">
      <c r="A1" s="14" t="s">
        <v>56</v>
      </c>
      <c r="B1" s="14"/>
      <c r="C1" s="14"/>
      <c r="D1" s="14"/>
      <c r="E1" s="14"/>
      <c r="F1" s="14"/>
      <c r="G1" s="14"/>
      <c r="H1" s="1"/>
    </row>
    <row r="2" spans="1:8" x14ac:dyDescent="0.25">
      <c r="A2" s="14"/>
      <c r="B2" s="14"/>
      <c r="C2" s="14"/>
      <c r="D2" s="14"/>
      <c r="E2" s="14"/>
      <c r="F2" s="14"/>
      <c r="G2" s="14"/>
      <c r="H2" s="1"/>
    </row>
    <row r="3" spans="1:8" x14ac:dyDescent="0.25">
      <c r="A3" s="3" t="s">
        <v>36</v>
      </c>
      <c r="B3" s="3" t="s">
        <v>37</v>
      </c>
      <c r="C3" s="7" t="s">
        <v>2</v>
      </c>
      <c r="D3" s="7" t="s">
        <v>1</v>
      </c>
      <c r="E3" s="7" t="s">
        <v>23</v>
      </c>
      <c r="F3" s="7" t="s">
        <v>21</v>
      </c>
      <c r="G3" s="7" t="s">
        <v>22</v>
      </c>
    </row>
    <row r="4" spans="1:8" x14ac:dyDescent="0.25">
      <c r="A4" s="4" t="s">
        <v>39</v>
      </c>
      <c r="B4" s="4" t="s">
        <v>48</v>
      </c>
      <c r="C4" s="8">
        <v>3614</v>
      </c>
      <c r="D4" s="8">
        <v>1503</v>
      </c>
      <c r="E4" s="8">
        <f>SUM(C4:D4)</f>
        <v>5117</v>
      </c>
      <c r="F4" s="8">
        <f>D4-C4</f>
        <v>-2111</v>
      </c>
      <c r="G4" s="9">
        <f>IF(D4=0,"**.*",(C4/D4))</f>
        <v>2.4045242847638058</v>
      </c>
    </row>
    <row r="5" spans="1:8" x14ac:dyDescent="0.25">
      <c r="A5" s="4" t="s">
        <v>38</v>
      </c>
      <c r="B5" s="4" t="s">
        <v>49</v>
      </c>
      <c r="C5" s="8">
        <v>1883</v>
      </c>
      <c r="D5" s="8">
        <v>2335</v>
      </c>
      <c r="E5" s="8">
        <f t="shared" ref="E5:E13" si="0">SUM(C5:D5)</f>
        <v>4218</v>
      </c>
      <c r="F5" s="8">
        <f t="shared" ref="F5:F15" si="1">D5-C5</f>
        <v>452</v>
      </c>
      <c r="G5" s="9">
        <f>IF(D5=0,"**.*",(C5/D5))</f>
        <v>0.806423982869379</v>
      </c>
    </row>
    <row r="6" spans="1:8" x14ac:dyDescent="0.25">
      <c r="A6" s="4" t="s">
        <v>40</v>
      </c>
      <c r="B6" s="4" t="s">
        <v>50</v>
      </c>
      <c r="C6" s="8">
        <v>737</v>
      </c>
      <c r="D6" s="8">
        <v>1117</v>
      </c>
      <c r="E6" s="8">
        <f t="shared" si="0"/>
        <v>1854</v>
      </c>
      <c r="F6" s="8">
        <f t="shared" si="1"/>
        <v>380</v>
      </c>
      <c r="G6" s="9">
        <f t="shared" ref="G6:G15" si="2">IF(D6=0,"**.*",(C6/D6))</f>
        <v>0.65980304386750221</v>
      </c>
    </row>
    <row r="7" spans="1:8" x14ac:dyDescent="0.25">
      <c r="A7" s="4" t="s">
        <v>41</v>
      </c>
      <c r="B7" s="4" t="s">
        <v>51</v>
      </c>
      <c r="C7" s="8">
        <v>159</v>
      </c>
      <c r="D7" s="8">
        <v>841</v>
      </c>
      <c r="E7" s="8">
        <f t="shared" si="0"/>
        <v>1000</v>
      </c>
      <c r="F7" s="8">
        <f t="shared" si="1"/>
        <v>682</v>
      </c>
      <c r="G7" s="9">
        <f t="shared" si="2"/>
        <v>0.18906064209274673</v>
      </c>
    </row>
    <row r="8" spans="1:8" x14ac:dyDescent="0.25">
      <c r="A8" s="4" t="s">
        <v>42</v>
      </c>
      <c r="B8" s="4" t="s">
        <v>43</v>
      </c>
      <c r="C8" s="8">
        <v>573</v>
      </c>
      <c r="D8" s="8">
        <v>240</v>
      </c>
      <c r="E8" s="8">
        <f t="shared" si="0"/>
        <v>813</v>
      </c>
      <c r="F8" s="8">
        <f t="shared" si="1"/>
        <v>-333</v>
      </c>
      <c r="G8" s="9">
        <f t="shared" si="2"/>
        <v>2.3875000000000002</v>
      </c>
    </row>
    <row r="9" spans="1:8" x14ac:dyDescent="0.25">
      <c r="A9" s="4" t="s">
        <v>45</v>
      </c>
      <c r="B9" s="4" t="s">
        <v>52</v>
      </c>
      <c r="C9" s="8">
        <v>722</v>
      </c>
      <c r="D9" s="8">
        <v>12</v>
      </c>
      <c r="E9" s="8">
        <f t="shared" si="0"/>
        <v>734</v>
      </c>
      <c r="F9" s="8">
        <f t="shared" si="1"/>
        <v>-710</v>
      </c>
      <c r="G9" s="9">
        <f t="shared" si="2"/>
        <v>60.166666666666664</v>
      </c>
    </row>
    <row r="10" spans="1:8" x14ac:dyDescent="0.25">
      <c r="A10" s="4" t="s">
        <v>44</v>
      </c>
      <c r="B10" s="4" t="s">
        <v>53</v>
      </c>
      <c r="C10" s="8">
        <v>111</v>
      </c>
      <c r="D10" s="8">
        <v>612</v>
      </c>
      <c r="E10" s="8">
        <f t="shared" si="0"/>
        <v>723</v>
      </c>
      <c r="F10" s="8">
        <f t="shared" si="1"/>
        <v>501</v>
      </c>
      <c r="G10" s="9">
        <f t="shared" si="2"/>
        <v>0.18137254901960784</v>
      </c>
    </row>
    <row r="11" spans="1:8" x14ac:dyDescent="0.25">
      <c r="A11" s="4" t="s">
        <v>46</v>
      </c>
      <c r="B11" s="4" t="s">
        <v>55</v>
      </c>
      <c r="C11" s="8">
        <v>592</v>
      </c>
      <c r="D11" s="8">
        <v>0</v>
      </c>
      <c r="E11" s="8">
        <f t="shared" si="0"/>
        <v>592</v>
      </c>
      <c r="F11" s="8">
        <f t="shared" si="1"/>
        <v>-592</v>
      </c>
      <c r="G11" s="9" t="str">
        <f t="shared" si="2"/>
        <v>**.*</v>
      </c>
    </row>
    <row r="12" spans="1:8" x14ac:dyDescent="0.25">
      <c r="A12" s="4" t="s">
        <v>57</v>
      </c>
      <c r="B12" s="4" t="s">
        <v>58</v>
      </c>
      <c r="C12" s="8">
        <v>353</v>
      </c>
      <c r="D12" s="8">
        <v>161</v>
      </c>
      <c r="E12" s="8">
        <f t="shared" si="0"/>
        <v>514</v>
      </c>
      <c r="F12" s="8">
        <f t="shared" si="1"/>
        <v>-192</v>
      </c>
      <c r="G12" s="9">
        <f t="shared" si="2"/>
        <v>2.1925465838509317</v>
      </c>
    </row>
    <row r="13" spans="1:8" x14ac:dyDescent="0.25">
      <c r="A13" s="4" t="s">
        <v>59</v>
      </c>
      <c r="B13" s="4" t="s">
        <v>60</v>
      </c>
      <c r="C13" s="8">
        <v>91</v>
      </c>
      <c r="D13" s="8">
        <v>422</v>
      </c>
      <c r="E13" s="8">
        <f t="shared" si="0"/>
        <v>513</v>
      </c>
      <c r="F13" s="8">
        <f t="shared" si="1"/>
        <v>331</v>
      </c>
      <c r="G13" s="9">
        <f t="shared" si="2"/>
        <v>0.21563981042654029</v>
      </c>
    </row>
    <row r="14" spans="1:8" x14ac:dyDescent="0.25">
      <c r="A14" s="4" t="s">
        <v>47</v>
      </c>
      <c r="B14" s="4" t="s">
        <v>54</v>
      </c>
      <c r="C14" s="8">
        <v>491</v>
      </c>
      <c r="D14" s="8">
        <v>21</v>
      </c>
      <c r="E14" s="8">
        <f t="shared" ref="E14" si="3">SUM(C14:D14)</f>
        <v>512</v>
      </c>
      <c r="F14" s="8">
        <f t="shared" ref="F14" si="4">D14-C14</f>
        <v>-470</v>
      </c>
      <c r="G14" s="9">
        <f t="shared" ref="G14" si="5">IF(D14=0,"**.*",(C14/D14))</f>
        <v>23.38095238095238</v>
      </c>
    </row>
    <row r="15" spans="1:8" x14ac:dyDescent="0.25">
      <c r="A15" s="10" t="s">
        <v>8</v>
      </c>
      <c r="B15" s="10"/>
      <c r="C15" s="5">
        <f>SUM(C4:C14)</f>
        <v>9326</v>
      </c>
      <c r="D15" s="5">
        <f>SUM(D4:D14)</f>
        <v>7264</v>
      </c>
      <c r="E15" s="5">
        <f>SUM(E4:E14)</f>
        <v>16590</v>
      </c>
      <c r="F15" s="7">
        <f t="shared" si="1"/>
        <v>-2062</v>
      </c>
      <c r="G15" s="9">
        <f t="shared" si="2"/>
        <v>1.2838656387665199</v>
      </c>
    </row>
    <row r="17" spans="1:7" x14ac:dyDescent="0.25">
      <c r="A17" s="11" t="s">
        <v>30</v>
      </c>
      <c r="B17" s="11"/>
      <c r="D17" s="12"/>
      <c r="G17" s="13"/>
    </row>
    <row r="18" spans="1:7" x14ac:dyDescent="0.25">
      <c r="A18" s="11" t="s">
        <v>31</v>
      </c>
      <c r="B18" s="11"/>
      <c r="G18" s="13"/>
    </row>
    <row r="19" spans="1:7" x14ac:dyDescent="0.25">
      <c r="G19" s="13"/>
    </row>
  </sheetData>
  <mergeCells count="1">
    <mergeCell ref="A1:G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11" sqref="A11:B12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4" t="str">
        <f>Total!A1</f>
        <v>Non DAT and DAT Arrest Analysis 1Q 2020</v>
      </c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4" t="s">
        <v>17</v>
      </c>
      <c r="B3" s="7" t="s">
        <v>9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3</v>
      </c>
      <c r="B4" s="8">
        <v>2349</v>
      </c>
      <c r="C4" s="8">
        <v>1716</v>
      </c>
      <c r="D4" s="8">
        <f>SUM(B4:C4)</f>
        <v>4065</v>
      </c>
      <c r="E4" s="8">
        <f>C4-B4</f>
        <v>-633</v>
      </c>
      <c r="F4" s="9">
        <f>B4/C4</f>
        <v>1.368881118881119</v>
      </c>
    </row>
    <row r="5" spans="1:6" x14ac:dyDescent="0.25">
      <c r="A5" s="4" t="s">
        <v>4</v>
      </c>
      <c r="B5" s="8">
        <v>2456</v>
      </c>
      <c r="C5" s="8">
        <v>1492</v>
      </c>
      <c r="D5" s="8">
        <f t="shared" ref="D5:D9" si="0">SUM(B5:C5)</f>
        <v>3948</v>
      </c>
      <c r="E5" s="8">
        <f t="shared" ref="E5:E9" si="1">C5-B5</f>
        <v>-964</v>
      </c>
      <c r="F5" s="9">
        <f t="shared" ref="F5:F9" si="2">B5/C5</f>
        <v>1.646112600536193</v>
      </c>
    </row>
    <row r="6" spans="1:6" x14ac:dyDescent="0.25">
      <c r="A6" s="4" t="s">
        <v>5</v>
      </c>
      <c r="B6" s="8">
        <v>2278</v>
      </c>
      <c r="C6" s="8">
        <v>2379</v>
      </c>
      <c r="D6" s="8">
        <f t="shared" si="0"/>
        <v>4657</v>
      </c>
      <c r="E6" s="8">
        <f t="shared" si="1"/>
        <v>101</v>
      </c>
      <c r="F6" s="9">
        <f t="shared" si="2"/>
        <v>0.95754518705338376</v>
      </c>
    </row>
    <row r="7" spans="1:6" x14ac:dyDescent="0.25">
      <c r="A7" s="4" t="s">
        <v>6</v>
      </c>
      <c r="B7" s="8">
        <v>1844</v>
      </c>
      <c r="C7" s="8">
        <v>1299</v>
      </c>
      <c r="D7" s="8">
        <f t="shared" si="0"/>
        <v>3143</v>
      </c>
      <c r="E7" s="8">
        <f t="shared" si="1"/>
        <v>-545</v>
      </c>
      <c r="F7" s="9">
        <f t="shared" si="2"/>
        <v>1.4195535026943802</v>
      </c>
    </row>
    <row r="8" spans="1:6" x14ac:dyDescent="0.25">
      <c r="A8" s="4" t="s">
        <v>7</v>
      </c>
      <c r="B8" s="8">
        <v>399</v>
      </c>
      <c r="C8" s="8">
        <v>378</v>
      </c>
      <c r="D8" s="8">
        <f t="shared" si="0"/>
        <v>777</v>
      </c>
      <c r="E8" s="8">
        <f t="shared" si="1"/>
        <v>-21</v>
      </c>
      <c r="F8" s="9">
        <f t="shared" si="2"/>
        <v>1.0555555555555556</v>
      </c>
    </row>
    <row r="9" spans="1:6" x14ac:dyDescent="0.25">
      <c r="A9" s="4" t="s">
        <v>8</v>
      </c>
      <c r="B9" s="7">
        <f>SUM(B4:B8)</f>
        <v>9326</v>
      </c>
      <c r="C9" s="7">
        <f>SUM(C4:C8)</f>
        <v>7264</v>
      </c>
      <c r="D9" s="7">
        <f t="shared" si="0"/>
        <v>16590</v>
      </c>
      <c r="E9" s="7">
        <f t="shared" si="1"/>
        <v>-2062</v>
      </c>
      <c r="F9" s="9">
        <f t="shared" si="2"/>
        <v>1.2838656387665199</v>
      </c>
    </row>
    <row r="11" spans="1:6" x14ac:dyDescent="0.25">
      <c r="A11" s="11" t="s">
        <v>30</v>
      </c>
      <c r="B11" s="11"/>
    </row>
    <row r="12" spans="1:6" x14ac:dyDescent="0.25">
      <c r="A12" s="11" t="s">
        <v>31</v>
      </c>
      <c r="B12" s="11"/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69" workbookViewId="0">
      <selection activeCell="A84" sqref="A84:B85"/>
    </sheetView>
  </sheetViews>
  <sheetFormatPr defaultRowHeight="15" x14ac:dyDescent="0.25"/>
  <cols>
    <col min="1" max="1" width="9.140625" style="16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4" t="str">
        <f>Total!A1</f>
        <v>Non DAT and DAT Arrest Analysis 1Q 2020</v>
      </c>
      <c r="B1" s="14"/>
      <c r="C1" s="14"/>
      <c r="D1" s="14"/>
      <c r="E1" s="14"/>
      <c r="F1" s="14"/>
      <c r="G1" s="1"/>
    </row>
    <row r="2" spans="1:7" x14ac:dyDescent="0.25">
      <c r="A2" s="14"/>
      <c r="B2" s="14"/>
      <c r="C2" s="14"/>
      <c r="D2" s="14"/>
      <c r="E2" s="14"/>
      <c r="F2" s="14"/>
      <c r="G2" s="1"/>
    </row>
    <row r="3" spans="1:7" x14ac:dyDescent="0.25">
      <c r="A3" s="5" t="s">
        <v>16</v>
      </c>
      <c r="B3" s="5" t="s">
        <v>0</v>
      </c>
      <c r="C3" s="5" t="s">
        <v>10</v>
      </c>
      <c r="D3" s="5" t="s">
        <v>23</v>
      </c>
      <c r="E3" s="5" t="s">
        <v>21</v>
      </c>
      <c r="F3" s="5" t="s">
        <v>22</v>
      </c>
    </row>
    <row r="4" spans="1:7" x14ac:dyDescent="0.25">
      <c r="A4" s="5">
        <v>1</v>
      </c>
      <c r="B4" s="2">
        <v>87</v>
      </c>
      <c r="C4" s="2">
        <v>116</v>
      </c>
      <c r="D4" s="2">
        <f>SUM(B4:C4)</f>
        <v>203</v>
      </c>
      <c r="E4" s="2">
        <f>C4-B4</f>
        <v>29</v>
      </c>
      <c r="F4" s="6">
        <f>B4/C4</f>
        <v>0.75</v>
      </c>
    </row>
    <row r="5" spans="1:7" x14ac:dyDescent="0.25">
      <c r="A5" s="5">
        <v>5</v>
      </c>
      <c r="B5" s="2">
        <v>70</v>
      </c>
      <c r="C5" s="2">
        <v>93</v>
      </c>
      <c r="D5" s="2">
        <f t="shared" ref="D5:D68" si="0">SUM(B5:C5)</f>
        <v>163</v>
      </c>
      <c r="E5" s="2">
        <f t="shared" ref="E5:E68" si="1">C5-B5</f>
        <v>23</v>
      </c>
      <c r="F5" s="6">
        <f t="shared" ref="F5:F68" si="2">B5/C5</f>
        <v>0.75268817204301075</v>
      </c>
    </row>
    <row r="6" spans="1:7" x14ac:dyDescent="0.25">
      <c r="A6" s="5">
        <v>6</v>
      </c>
      <c r="B6" s="2">
        <v>165</v>
      </c>
      <c r="C6" s="2">
        <v>66</v>
      </c>
      <c r="D6" s="2">
        <f t="shared" si="0"/>
        <v>231</v>
      </c>
      <c r="E6" s="2">
        <f t="shared" si="1"/>
        <v>-99</v>
      </c>
      <c r="F6" s="6">
        <f t="shared" si="2"/>
        <v>2.5</v>
      </c>
    </row>
    <row r="7" spans="1:7" x14ac:dyDescent="0.25">
      <c r="A7" s="5">
        <v>7</v>
      </c>
      <c r="B7" s="2">
        <v>82</v>
      </c>
      <c r="C7" s="2">
        <v>115</v>
      </c>
      <c r="D7" s="2">
        <f t="shared" si="0"/>
        <v>197</v>
      </c>
      <c r="E7" s="2">
        <f t="shared" si="1"/>
        <v>33</v>
      </c>
      <c r="F7" s="6">
        <f t="shared" si="2"/>
        <v>0.71304347826086956</v>
      </c>
    </row>
    <row r="8" spans="1:7" x14ac:dyDescent="0.25">
      <c r="A8" s="5">
        <v>9</v>
      </c>
      <c r="B8" s="2">
        <v>74</v>
      </c>
      <c r="C8" s="2">
        <v>73</v>
      </c>
      <c r="D8" s="2">
        <f t="shared" si="0"/>
        <v>147</v>
      </c>
      <c r="E8" s="2">
        <f t="shared" si="1"/>
        <v>-1</v>
      </c>
      <c r="F8" s="6">
        <f t="shared" si="2"/>
        <v>1.0136986301369864</v>
      </c>
    </row>
    <row r="9" spans="1:7" x14ac:dyDescent="0.25">
      <c r="A9" s="5">
        <v>10</v>
      </c>
      <c r="B9" s="2">
        <v>75</v>
      </c>
      <c r="C9" s="2">
        <v>107</v>
      </c>
      <c r="D9" s="2">
        <f t="shared" si="0"/>
        <v>182</v>
      </c>
      <c r="E9" s="2">
        <f t="shared" si="1"/>
        <v>32</v>
      </c>
      <c r="F9" s="6">
        <f t="shared" si="2"/>
        <v>0.7009345794392523</v>
      </c>
    </row>
    <row r="10" spans="1:7" x14ac:dyDescent="0.25">
      <c r="A10" s="5">
        <v>13</v>
      </c>
      <c r="B10" s="2">
        <v>84</v>
      </c>
      <c r="C10" s="2">
        <v>105</v>
      </c>
      <c r="D10" s="2">
        <f t="shared" si="0"/>
        <v>189</v>
      </c>
      <c r="E10" s="2">
        <f t="shared" si="1"/>
        <v>21</v>
      </c>
      <c r="F10" s="6">
        <f t="shared" si="2"/>
        <v>0.8</v>
      </c>
    </row>
    <row r="11" spans="1:7" x14ac:dyDescent="0.25">
      <c r="A11" s="5">
        <v>14</v>
      </c>
      <c r="B11" s="2">
        <v>230</v>
      </c>
      <c r="C11" s="2">
        <v>338</v>
      </c>
      <c r="D11" s="2">
        <f t="shared" si="0"/>
        <v>568</v>
      </c>
      <c r="E11" s="2">
        <f t="shared" si="1"/>
        <v>108</v>
      </c>
      <c r="F11" s="6">
        <f t="shared" si="2"/>
        <v>0.68047337278106512</v>
      </c>
    </row>
    <row r="12" spans="1:7" x14ac:dyDescent="0.25">
      <c r="A12" s="5">
        <v>17</v>
      </c>
      <c r="B12" s="2">
        <v>62</v>
      </c>
      <c r="C12" s="2">
        <v>67</v>
      </c>
      <c r="D12" s="2">
        <f t="shared" si="0"/>
        <v>129</v>
      </c>
      <c r="E12" s="2">
        <f t="shared" si="1"/>
        <v>5</v>
      </c>
      <c r="F12" s="6">
        <f t="shared" si="2"/>
        <v>0.92537313432835822</v>
      </c>
    </row>
    <row r="13" spans="1:7" x14ac:dyDescent="0.25">
      <c r="A13" s="5">
        <v>18</v>
      </c>
      <c r="B13" s="2">
        <v>112</v>
      </c>
      <c r="C13" s="2">
        <v>144</v>
      </c>
      <c r="D13" s="2">
        <f t="shared" si="0"/>
        <v>256</v>
      </c>
      <c r="E13" s="2">
        <f t="shared" si="1"/>
        <v>32</v>
      </c>
      <c r="F13" s="6">
        <f t="shared" si="2"/>
        <v>0.77777777777777779</v>
      </c>
    </row>
    <row r="14" spans="1:7" x14ac:dyDescent="0.25">
      <c r="A14" s="5">
        <v>19</v>
      </c>
      <c r="B14" s="2">
        <v>123</v>
      </c>
      <c r="C14" s="2">
        <v>117</v>
      </c>
      <c r="D14" s="2">
        <f t="shared" si="0"/>
        <v>240</v>
      </c>
      <c r="E14" s="2">
        <f t="shared" si="1"/>
        <v>-6</v>
      </c>
      <c r="F14" s="6">
        <f t="shared" si="2"/>
        <v>1.0512820512820513</v>
      </c>
    </row>
    <row r="15" spans="1:7" x14ac:dyDescent="0.25">
      <c r="A15" s="5">
        <v>20</v>
      </c>
      <c r="B15" s="2">
        <v>68</v>
      </c>
      <c r="C15" s="2">
        <v>56</v>
      </c>
      <c r="D15" s="2">
        <f t="shared" si="0"/>
        <v>124</v>
      </c>
      <c r="E15" s="2">
        <f t="shared" si="1"/>
        <v>-12</v>
      </c>
      <c r="F15" s="6">
        <f t="shared" si="2"/>
        <v>1.2142857142857142</v>
      </c>
    </row>
    <row r="16" spans="1:7" x14ac:dyDescent="0.25">
      <c r="A16" s="5">
        <v>22</v>
      </c>
      <c r="B16" s="2">
        <v>2</v>
      </c>
      <c r="C16" s="2">
        <v>6</v>
      </c>
      <c r="D16" s="2">
        <f t="shared" si="0"/>
        <v>8</v>
      </c>
      <c r="E16" s="2">
        <f t="shared" si="1"/>
        <v>4</v>
      </c>
      <c r="F16" s="6">
        <f t="shared" si="2"/>
        <v>0.33333333333333331</v>
      </c>
    </row>
    <row r="17" spans="1:6" x14ac:dyDescent="0.25">
      <c r="A17" s="5">
        <v>23</v>
      </c>
      <c r="B17" s="2">
        <v>157</v>
      </c>
      <c r="C17" s="2">
        <v>77</v>
      </c>
      <c r="D17" s="2">
        <f t="shared" si="0"/>
        <v>234</v>
      </c>
      <c r="E17" s="2">
        <f t="shared" si="1"/>
        <v>-80</v>
      </c>
      <c r="F17" s="6">
        <f t="shared" si="2"/>
        <v>2.0389610389610389</v>
      </c>
    </row>
    <row r="18" spans="1:6" x14ac:dyDescent="0.25">
      <c r="A18" s="5">
        <v>24</v>
      </c>
      <c r="B18" s="2">
        <v>100</v>
      </c>
      <c r="C18" s="2">
        <v>95</v>
      </c>
      <c r="D18" s="2">
        <f t="shared" si="0"/>
        <v>195</v>
      </c>
      <c r="E18" s="2">
        <f t="shared" si="1"/>
        <v>-5</v>
      </c>
      <c r="F18" s="6">
        <f t="shared" si="2"/>
        <v>1.0526315789473684</v>
      </c>
    </row>
    <row r="19" spans="1:6" x14ac:dyDescent="0.25">
      <c r="A19" s="5">
        <v>25</v>
      </c>
      <c r="B19" s="2">
        <v>210</v>
      </c>
      <c r="C19" s="2">
        <v>361</v>
      </c>
      <c r="D19" s="2">
        <f t="shared" si="0"/>
        <v>571</v>
      </c>
      <c r="E19" s="2">
        <f t="shared" si="1"/>
        <v>151</v>
      </c>
      <c r="F19" s="6">
        <f t="shared" si="2"/>
        <v>0.5817174515235457</v>
      </c>
    </row>
    <row r="20" spans="1:6" x14ac:dyDescent="0.25">
      <c r="A20" s="5">
        <v>26</v>
      </c>
      <c r="B20" s="2">
        <v>67</v>
      </c>
      <c r="C20" s="2">
        <v>46</v>
      </c>
      <c r="D20" s="2">
        <f t="shared" si="0"/>
        <v>113</v>
      </c>
      <c r="E20" s="2">
        <f t="shared" si="1"/>
        <v>-21</v>
      </c>
      <c r="F20" s="6">
        <f t="shared" si="2"/>
        <v>1.4565217391304348</v>
      </c>
    </row>
    <row r="21" spans="1:6" x14ac:dyDescent="0.25">
      <c r="A21" s="5">
        <v>28</v>
      </c>
      <c r="B21" s="2">
        <v>102</v>
      </c>
      <c r="C21" s="2">
        <v>103</v>
      </c>
      <c r="D21" s="2">
        <f t="shared" si="0"/>
        <v>205</v>
      </c>
      <c r="E21" s="2">
        <f t="shared" si="1"/>
        <v>1</v>
      </c>
      <c r="F21" s="6">
        <f t="shared" si="2"/>
        <v>0.99029126213592233</v>
      </c>
    </row>
    <row r="22" spans="1:6" x14ac:dyDescent="0.25">
      <c r="A22" s="5">
        <v>30</v>
      </c>
      <c r="B22" s="2">
        <v>69</v>
      </c>
      <c r="C22" s="2">
        <v>42</v>
      </c>
      <c r="D22" s="2">
        <f t="shared" si="0"/>
        <v>111</v>
      </c>
      <c r="E22" s="2">
        <f t="shared" si="1"/>
        <v>-27</v>
      </c>
      <c r="F22" s="6">
        <f t="shared" si="2"/>
        <v>1.6428571428571428</v>
      </c>
    </row>
    <row r="23" spans="1:6" x14ac:dyDescent="0.25">
      <c r="A23" s="5">
        <v>32</v>
      </c>
      <c r="B23" s="2">
        <v>137</v>
      </c>
      <c r="C23" s="2">
        <v>86</v>
      </c>
      <c r="D23" s="2">
        <f t="shared" si="0"/>
        <v>223</v>
      </c>
      <c r="E23" s="2">
        <f t="shared" si="1"/>
        <v>-51</v>
      </c>
      <c r="F23" s="6">
        <f t="shared" si="2"/>
        <v>1.5930232558139534</v>
      </c>
    </row>
    <row r="24" spans="1:6" x14ac:dyDescent="0.25">
      <c r="A24" s="5">
        <v>33</v>
      </c>
      <c r="B24" s="2">
        <v>106</v>
      </c>
      <c r="C24" s="2">
        <v>89</v>
      </c>
      <c r="D24" s="2">
        <f t="shared" si="0"/>
        <v>195</v>
      </c>
      <c r="E24" s="2">
        <f t="shared" si="1"/>
        <v>-17</v>
      </c>
      <c r="F24" s="6">
        <f t="shared" si="2"/>
        <v>1.1910112359550562</v>
      </c>
    </row>
    <row r="25" spans="1:6" x14ac:dyDescent="0.25">
      <c r="A25" s="5">
        <v>34</v>
      </c>
      <c r="B25" s="2">
        <v>96</v>
      </c>
      <c r="C25" s="2">
        <v>77</v>
      </c>
      <c r="D25" s="2">
        <f t="shared" si="0"/>
        <v>173</v>
      </c>
      <c r="E25" s="2">
        <f t="shared" si="1"/>
        <v>-19</v>
      </c>
      <c r="F25" s="6">
        <f t="shared" si="2"/>
        <v>1.2467532467532467</v>
      </c>
    </row>
    <row r="26" spans="1:6" x14ac:dyDescent="0.25">
      <c r="A26" s="5">
        <v>40</v>
      </c>
      <c r="B26" s="2">
        <v>387</v>
      </c>
      <c r="C26" s="2">
        <v>287</v>
      </c>
      <c r="D26" s="2">
        <f t="shared" si="0"/>
        <v>674</v>
      </c>
      <c r="E26" s="2">
        <f t="shared" si="1"/>
        <v>-100</v>
      </c>
      <c r="F26" s="6">
        <f t="shared" si="2"/>
        <v>1.3484320557491289</v>
      </c>
    </row>
    <row r="27" spans="1:6" x14ac:dyDescent="0.25">
      <c r="A27" s="5">
        <v>41</v>
      </c>
      <c r="B27" s="2">
        <v>82</v>
      </c>
      <c r="C27" s="2">
        <v>50</v>
      </c>
      <c r="D27" s="2">
        <f t="shared" si="0"/>
        <v>132</v>
      </c>
      <c r="E27" s="2">
        <f t="shared" si="1"/>
        <v>-32</v>
      </c>
      <c r="F27" s="6">
        <f t="shared" si="2"/>
        <v>1.64</v>
      </c>
    </row>
    <row r="28" spans="1:6" x14ac:dyDescent="0.25">
      <c r="A28" s="5">
        <v>42</v>
      </c>
      <c r="B28" s="2">
        <v>175</v>
      </c>
      <c r="C28" s="2">
        <v>104</v>
      </c>
      <c r="D28" s="2">
        <f t="shared" si="0"/>
        <v>279</v>
      </c>
      <c r="E28" s="2">
        <f t="shared" si="1"/>
        <v>-71</v>
      </c>
      <c r="F28" s="6">
        <f t="shared" si="2"/>
        <v>1.6826923076923077</v>
      </c>
    </row>
    <row r="29" spans="1:6" x14ac:dyDescent="0.25">
      <c r="A29" s="5">
        <v>43</v>
      </c>
      <c r="B29" s="2">
        <v>260</v>
      </c>
      <c r="C29" s="2">
        <v>150</v>
      </c>
      <c r="D29" s="2">
        <f t="shared" si="0"/>
        <v>410</v>
      </c>
      <c r="E29" s="2">
        <f t="shared" si="1"/>
        <v>-110</v>
      </c>
      <c r="F29" s="6">
        <f t="shared" si="2"/>
        <v>1.7333333333333334</v>
      </c>
    </row>
    <row r="30" spans="1:6" x14ac:dyDescent="0.25">
      <c r="A30" s="5">
        <v>44</v>
      </c>
      <c r="B30" s="2">
        <v>238</v>
      </c>
      <c r="C30" s="2">
        <v>280</v>
      </c>
      <c r="D30" s="2">
        <f t="shared" si="0"/>
        <v>518</v>
      </c>
      <c r="E30" s="2">
        <f t="shared" si="1"/>
        <v>42</v>
      </c>
      <c r="F30" s="6">
        <f t="shared" si="2"/>
        <v>0.85</v>
      </c>
    </row>
    <row r="31" spans="1:6" x14ac:dyDescent="0.25">
      <c r="A31" s="5">
        <v>45</v>
      </c>
      <c r="B31" s="2">
        <v>107</v>
      </c>
      <c r="C31" s="2">
        <v>127</v>
      </c>
      <c r="D31" s="2">
        <f t="shared" si="0"/>
        <v>234</v>
      </c>
      <c r="E31" s="2">
        <f t="shared" si="1"/>
        <v>20</v>
      </c>
      <c r="F31" s="6">
        <f t="shared" si="2"/>
        <v>0.84251968503937003</v>
      </c>
    </row>
    <row r="32" spans="1:6" x14ac:dyDescent="0.25">
      <c r="A32" s="5">
        <v>46</v>
      </c>
      <c r="B32" s="2">
        <v>220</v>
      </c>
      <c r="C32" s="2">
        <v>136</v>
      </c>
      <c r="D32" s="2">
        <f t="shared" si="0"/>
        <v>356</v>
      </c>
      <c r="E32" s="2">
        <f t="shared" si="1"/>
        <v>-84</v>
      </c>
      <c r="F32" s="6">
        <f t="shared" si="2"/>
        <v>1.6176470588235294</v>
      </c>
    </row>
    <row r="33" spans="1:6" x14ac:dyDescent="0.25">
      <c r="A33" s="5">
        <v>47</v>
      </c>
      <c r="B33" s="2">
        <v>204</v>
      </c>
      <c r="C33" s="2">
        <v>93</v>
      </c>
      <c r="D33" s="2">
        <f t="shared" si="0"/>
        <v>297</v>
      </c>
      <c r="E33" s="2">
        <f t="shared" si="1"/>
        <v>-111</v>
      </c>
      <c r="F33" s="6">
        <f t="shared" si="2"/>
        <v>2.193548387096774</v>
      </c>
    </row>
    <row r="34" spans="1:6" x14ac:dyDescent="0.25">
      <c r="A34" s="5">
        <v>48</v>
      </c>
      <c r="B34" s="2">
        <v>204</v>
      </c>
      <c r="C34" s="2">
        <v>97</v>
      </c>
      <c r="D34" s="2">
        <f t="shared" si="0"/>
        <v>301</v>
      </c>
      <c r="E34" s="2">
        <f t="shared" si="1"/>
        <v>-107</v>
      </c>
      <c r="F34" s="6">
        <f t="shared" si="2"/>
        <v>2.1030927835051547</v>
      </c>
    </row>
    <row r="35" spans="1:6" x14ac:dyDescent="0.25">
      <c r="A35" s="5">
        <v>49</v>
      </c>
      <c r="B35" s="2">
        <v>125</v>
      </c>
      <c r="C35" s="2">
        <v>123</v>
      </c>
      <c r="D35" s="2">
        <f t="shared" si="0"/>
        <v>248</v>
      </c>
      <c r="E35" s="2">
        <f t="shared" si="1"/>
        <v>-2</v>
      </c>
      <c r="F35" s="6">
        <f t="shared" si="2"/>
        <v>1.0162601626016261</v>
      </c>
    </row>
    <row r="36" spans="1:6" x14ac:dyDescent="0.25">
      <c r="A36" s="5">
        <v>50</v>
      </c>
      <c r="B36" s="2">
        <v>108</v>
      </c>
      <c r="C36" s="2">
        <v>68</v>
      </c>
      <c r="D36" s="2">
        <f t="shared" si="0"/>
        <v>176</v>
      </c>
      <c r="E36" s="2">
        <f t="shared" si="1"/>
        <v>-40</v>
      </c>
      <c r="F36" s="6">
        <f t="shared" si="2"/>
        <v>1.588235294117647</v>
      </c>
    </row>
    <row r="37" spans="1:6" x14ac:dyDescent="0.25">
      <c r="A37" s="5">
        <v>52</v>
      </c>
      <c r="B37" s="2">
        <v>239</v>
      </c>
      <c r="C37" s="2">
        <v>201</v>
      </c>
      <c r="D37" s="2">
        <f t="shared" si="0"/>
        <v>440</v>
      </c>
      <c r="E37" s="2">
        <f t="shared" si="1"/>
        <v>-38</v>
      </c>
      <c r="F37" s="6">
        <f t="shared" si="2"/>
        <v>1.1890547263681592</v>
      </c>
    </row>
    <row r="38" spans="1:6" x14ac:dyDescent="0.25">
      <c r="A38" s="5">
        <v>60</v>
      </c>
      <c r="B38" s="2">
        <v>140</v>
      </c>
      <c r="C38" s="2">
        <v>91</v>
      </c>
      <c r="D38" s="2">
        <f t="shared" si="0"/>
        <v>231</v>
      </c>
      <c r="E38" s="2">
        <f t="shared" si="1"/>
        <v>-49</v>
      </c>
      <c r="F38" s="6">
        <f t="shared" si="2"/>
        <v>1.5384615384615385</v>
      </c>
    </row>
    <row r="39" spans="1:6" x14ac:dyDescent="0.25">
      <c r="A39" s="5">
        <v>61</v>
      </c>
      <c r="B39" s="2">
        <v>109</v>
      </c>
      <c r="C39" s="2">
        <v>36</v>
      </c>
      <c r="D39" s="2">
        <f t="shared" si="0"/>
        <v>145</v>
      </c>
      <c r="E39" s="2">
        <f t="shared" si="1"/>
        <v>-73</v>
      </c>
      <c r="F39" s="6">
        <f t="shared" si="2"/>
        <v>3.0277777777777777</v>
      </c>
    </row>
    <row r="40" spans="1:6" x14ac:dyDescent="0.25">
      <c r="A40" s="5">
        <v>62</v>
      </c>
      <c r="B40" s="2">
        <v>74</v>
      </c>
      <c r="C40" s="2">
        <v>46</v>
      </c>
      <c r="D40" s="2">
        <f t="shared" si="0"/>
        <v>120</v>
      </c>
      <c r="E40" s="2">
        <f t="shared" si="1"/>
        <v>-28</v>
      </c>
      <c r="F40" s="6">
        <f t="shared" si="2"/>
        <v>1.6086956521739131</v>
      </c>
    </row>
    <row r="41" spans="1:6" x14ac:dyDescent="0.25">
      <c r="A41" s="5">
        <v>63</v>
      </c>
      <c r="B41" s="2">
        <v>75</v>
      </c>
      <c r="C41" s="2">
        <v>84</v>
      </c>
      <c r="D41" s="2">
        <f t="shared" si="0"/>
        <v>159</v>
      </c>
      <c r="E41" s="2">
        <f t="shared" si="1"/>
        <v>9</v>
      </c>
      <c r="F41" s="6">
        <f t="shared" si="2"/>
        <v>0.8928571428571429</v>
      </c>
    </row>
    <row r="42" spans="1:6" x14ac:dyDescent="0.25">
      <c r="A42" s="5">
        <v>66</v>
      </c>
      <c r="B42" s="2">
        <v>67</v>
      </c>
      <c r="C42" s="2">
        <v>39</v>
      </c>
      <c r="D42" s="2">
        <f t="shared" si="0"/>
        <v>106</v>
      </c>
      <c r="E42" s="2">
        <f t="shared" si="1"/>
        <v>-28</v>
      </c>
      <c r="F42" s="6">
        <f t="shared" si="2"/>
        <v>1.7179487179487178</v>
      </c>
    </row>
    <row r="43" spans="1:6" x14ac:dyDescent="0.25">
      <c r="A43" s="5">
        <v>67</v>
      </c>
      <c r="B43" s="2">
        <v>151</v>
      </c>
      <c r="C43" s="2">
        <v>52</v>
      </c>
      <c r="D43" s="2">
        <f t="shared" si="0"/>
        <v>203</v>
      </c>
      <c r="E43" s="2">
        <f t="shared" si="1"/>
        <v>-99</v>
      </c>
      <c r="F43" s="6">
        <f t="shared" si="2"/>
        <v>2.9038461538461537</v>
      </c>
    </row>
    <row r="44" spans="1:6" x14ac:dyDescent="0.25">
      <c r="A44" s="5">
        <v>68</v>
      </c>
      <c r="B44" s="2">
        <v>66</v>
      </c>
      <c r="C44" s="2">
        <v>107</v>
      </c>
      <c r="D44" s="2">
        <f t="shared" si="0"/>
        <v>173</v>
      </c>
      <c r="E44" s="2">
        <f t="shared" si="1"/>
        <v>41</v>
      </c>
      <c r="F44" s="6">
        <f t="shared" si="2"/>
        <v>0.61682242990654201</v>
      </c>
    </row>
    <row r="45" spans="1:6" x14ac:dyDescent="0.25">
      <c r="A45" s="5">
        <v>69</v>
      </c>
      <c r="B45" s="2">
        <v>98</v>
      </c>
      <c r="C45" s="2">
        <v>21</v>
      </c>
      <c r="D45" s="2">
        <f t="shared" si="0"/>
        <v>119</v>
      </c>
      <c r="E45" s="2">
        <f t="shared" si="1"/>
        <v>-77</v>
      </c>
      <c r="F45" s="6">
        <f t="shared" si="2"/>
        <v>4.666666666666667</v>
      </c>
    </row>
    <row r="46" spans="1:6" x14ac:dyDescent="0.25">
      <c r="A46" s="5">
        <v>70</v>
      </c>
      <c r="B46" s="2">
        <v>152</v>
      </c>
      <c r="C46" s="2">
        <v>92</v>
      </c>
      <c r="D46" s="2">
        <f t="shared" si="0"/>
        <v>244</v>
      </c>
      <c r="E46" s="2">
        <f t="shared" si="1"/>
        <v>-60</v>
      </c>
      <c r="F46" s="6">
        <f t="shared" si="2"/>
        <v>1.6521739130434783</v>
      </c>
    </row>
    <row r="47" spans="1:6" x14ac:dyDescent="0.25">
      <c r="A47" s="5">
        <v>71</v>
      </c>
      <c r="B47" s="2">
        <v>108</v>
      </c>
      <c r="C47" s="2">
        <v>59</v>
      </c>
      <c r="D47" s="2">
        <f t="shared" si="0"/>
        <v>167</v>
      </c>
      <c r="E47" s="2">
        <f t="shared" si="1"/>
        <v>-49</v>
      </c>
      <c r="F47" s="6">
        <f t="shared" si="2"/>
        <v>1.8305084745762712</v>
      </c>
    </row>
    <row r="48" spans="1:6" x14ac:dyDescent="0.25">
      <c r="A48" s="5">
        <v>72</v>
      </c>
      <c r="B48" s="2">
        <v>125</v>
      </c>
      <c r="C48" s="2">
        <v>112</v>
      </c>
      <c r="D48" s="2">
        <f t="shared" si="0"/>
        <v>237</v>
      </c>
      <c r="E48" s="2">
        <f t="shared" si="1"/>
        <v>-13</v>
      </c>
      <c r="F48" s="6">
        <f t="shared" si="2"/>
        <v>1.1160714285714286</v>
      </c>
    </row>
    <row r="49" spans="1:6" x14ac:dyDescent="0.25">
      <c r="A49" s="5">
        <v>73</v>
      </c>
      <c r="B49" s="2">
        <v>163</v>
      </c>
      <c r="C49" s="2">
        <v>61</v>
      </c>
      <c r="D49" s="2">
        <f t="shared" si="0"/>
        <v>224</v>
      </c>
      <c r="E49" s="2">
        <f t="shared" si="1"/>
        <v>-102</v>
      </c>
      <c r="F49" s="6">
        <f t="shared" si="2"/>
        <v>2.6721311475409837</v>
      </c>
    </row>
    <row r="50" spans="1:6" x14ac:dyDescent="0.25">
      <c r="A50" s="5">
        <v>75</v>
      </c>
      <c r="B50" s="2">
        <v>257</v>
      </c>
      <c r="C50" s="2">
        <v>98</v>
      </c>
      <c r="D50" s="2">
        <f t="shared" si="0"/>
        <v>355</v>
      </c>
      <c r="E50" s="2">
        <f t="shared" si="1"/>
        <v>-159</v>
      </c>
      <c r="F50" s="6">
        <f t="shared" si="2"/>
        <v>2.6224489795918369</v>
      </c>
    </row>
    <row r="51" spans="1:6" x14ac:dyDescent="0.25">
      <c r="A51" s="5">
        <v>76</v>
      </c>
      <c r="B51" s="2">
        <v>49</v>
      </c>
      <c r="C51" s="2">
        <v>72</v>
      </c>
      <c r="D51" s="2">
        <f t="shared" si="0"/>
        <v>121</v>
      </c>
      <c r="E51" s="2">
        <f t="shared" si="1"/>
        <v>23</v>
      </c>
      <c r="F51" s="6">
        <f t="shared" si="2"/>
        <v>0.68055555555555558</v>
      </c>
    </row>
    <row r="52" spans="1:6" x14ac:dyDescent="0.25">
      <c r="A52" s="5">
        <v>77</v>
      </c>
      <c r="B52" s="2">
        <v>142</v>
      </c>
      <c r="C52" s="2">
        <v>74</v>
      </c>
      <c r="D52" s="2">
        <f t="shared" si="0"/>
        <v>216</v>
      </c>
      <c r="E52" s="2">
        <f t="shared" si="1"/>
        <v>-68</v>
      </c>
      <c r="F52" s="6">
        <f t="shared" si="2"/>
        <v>1.9189189189189189</v>
      </c>
    </row>
    <row r="53" spans="1:6" x14ac:dyDescent="0.25">
      <c r="A53" s="5">
        <v>78</v>
      </c>
      <c r="B53" s="2">
        <v>69</v>
      </c>
      <c r="C53" s="2">
        <v>64</v>
      </c>
      <c r="D53" s="2">
        <f t="shared" si="0"/>
        <v>133</v>
      </c>
      <c r="E53" s="2">
        <f t="shared" si="1"/>
        <v>-5</v>
      </c>
      <c r="F53" s="6">
        <f t="shared" si="2"/>
        <v>1.078125</v>
      </c>
    </row>
    <row r="54" spans="1:6" x14ac:dyDescent="0.25">
      <c r="A54" s="5">
        <v>79</v>
      </c>
      <c r="B54" s="2">
        <v>137</v>
      </c>
      <c r="C54" s="2">
        <v>82</v>
      </c>
      <c r="D54" s="2">
        <f t="shared" si="0"/>
        <v>219</v>
      </c>
      <c r="E54" s="2">
        <f t="shared" si="1"/>
        <v>-55</v>
      </c>
      <c r="F54" s="6">
        <f t="shared" si="2"/>
        <v>1.6707317073170731</v>
      </c>
    </row>
    <row r="55" spans="1:6" x14ac:dyDescent="0.25">
      <c r="A55" s="5">
        <v>81</v>
      </c>
      <c r="B55" s="2">
        <v>80</v>
      </c>
      <c r="C55" s="2">
        <v>42</v>
      </c>
      <c r="D55" s="2">
        <f t="shared" si="0"/>
        <v>122</v>
      </c>
      <c r="E55" s="2">
        <f t="shared" si="1"/>
        <v>-38</v>
      </c>
      <c r="F55" s="6">
        <f t="shared" si="2"/>
        <v>1.9047619047619047</v>
      </c>
    </row>
    <row r="56" spans="1:6" x14ac:dyDescent="0.25">
      <c r="A56" s="5">
        <v>83</v>
      </c>
      <c r="B56" s="2">
        <v>126</v>
      </c>
      <c r="C56" s="2">
        <v>88</v>
      </c>
      <c r="D56" s="2">
        <f t="shared" si="0"/>
        <v>214</v>
      </c>
      <c r="E56" s="2">
        <f t="shared" si="1"/>
        <v>-38</v>
      </c>
      <c r="F56" s="6">
        <f t="shared" si="2"/>
        <v>1.4318181818181819</v>
      </c>
    </row>
    <row r="57" spans="1:6" x14ac:dyDescent="0.25">
      <c r="A57" s="5">
        <v>84</v>
      </c>
      <c r="B57" s="2">
        <v>97</v>
      </c>
      <c r="C57" s="2">
        <v>73</v>
      </c>
      <c r="D57" s="2">
        <f t="shared" si="0"/>
        <v>170</v>
      </c>
      <c r="E57" s="2">
        <f t="shared" si="1"/>
        <v>-24</v>
      </c>
      <c r="F57" s="6">
        <f t="shared" si="2"/>
        <v>1.3287671232876712</v>
      </c>
    </row>
    <row r="58" spans="1:6" x14ac:dyDescent="0.25">
      <c r="A58" s="5">
        <v>88</v>
      </c>
      <c r="B58" s="2">
        <v>70</v>
      </c>
      <c r="C58" s="2">
        <v>44</v>
      </c>
      <c r="D58" s="2">
        <f t="shared" si="0"/>
        <v>114</v>
      </c>
      <c r="E58" s="2">
        <f t="shared" si="1"/>
        <v>-26</v>
      </c>
      <c r="F58" s="6">
        <f t="shared" si="2"/>
        <v>1.5909090909090908</v>
      </c>
    </row>
    <row r="59" spans="1:6" x14ac:dyDescent="0.25">
      <c r="A59" s="5">
        <v>90</v>
      </c>
      <c r="B59" s="2">
        <v>64</v>
      </c>
      <c r="C59" s="2">
        <v>36</v>
      </c>
      <c r="D59" s="2">
        <f t="shared" si="0"/>
        <v>100</v>
      </c>
      <c r="E59" s="2">
        <f t="shared" si="1"/>
        <v>-28</v>
      </c>
      <c r="F59" s="6">
        <f t="shared" si="2"/>
        <v>1.7777777777777777</v>
      </c>
    </row>
    <row r="60" spans="1:6" x14ac:dyDescent="0.25">
      <c r="A60" s="5">
        <v>94</v>
      </c>
      <c r="B60" s="2">
        <v>37</v>
      </c>
      <c r="C60" s="2">
        <v>19</v>
      </c>
      <c r="D60" s="2">
        <f t="shared" si="0"/>
        <v>56</v>
      </c>
      <c r="E60" s="2">
        <f t="shared" si="1"/>
        <v>-18</v>
      </c>
      <c r="F60" s="6">
        <f t="shared" si="2"/>
        <v>1.9473684210526316</v>
      </c>
    </row>
    <row r="61" spans="1:6" x14ac:dyDescent="0.25">
      <c r="A61" s="5">
        <v>100</v>
      </c>
      <c r="B61" s="2">
        <v>52</v>
      </c>
      <c r="C61" s="2">
        <v>29</v>
      </c>
      <c r="D61" s="2">
        <f t="shared" si="0"/>
        <v>81</v>
      </c>
      <c r="E61" s="2">
        <f t="shared" si="1"/>
        <v>-23</v>
      </c>
      <c r="F61" s="6">
        <f t="shared" si="2"/>
        <v>1.7931034482758621</v>
      </c>
    </row>
    <row r="62" spans="1:6" x14ac:dyDescent="0.25">
      <c r="A62" s="5">
        <v>101</v>
      </c>
      <c r="B62" s="2">
        <v>94</v>
      </c>
      <c r="C62" s="2">
        <v>26</v>
      </c>
      <c r="D62" s="2">
        <f t="shared" si="0"/>
        <v>120</v>
      </c>
      <c r="E62" s="2">
        <f t="shared" si="1"/>
        <v>-68</v>
      </c>
      <c r="F62" s="6">
        <f t="shared" si="2"/>
        <v>3.6153846153846154</v>
      </c>
    </row>
    <row r="63" spans="1:6" x14ac:dyDescent="0.25">
      <c r="A63" s="5">
        <v>102</v>
      </c>
      <c r="B63" s="2">
        <v>134</v>
      </c>
      <c r="C63" s="2">
        <v>60</v>
      </c>
      <c r="D63" s="2">
        <f t="shared" si="0"/>
        <v>194</v>
      </c>
      <c r="E63" s="2">
        <f t="shared" si="1"/>
        <v>-74</v>
      </c>
      <c r="F63" s="6">
        <f t="shared" si="2"/>
        <v>2.2333333333333334</v>
      </c>
    </row>
    <row r="64" spans="1:6" x14ac:dyDescent="0.25">
      <c r="A64" s="5">
        <v>103</v>
      </c>
      <c r="B64" s="2">
        <v>165</v>
      </c>
      <c r="C64" s="2">
        <v>123</v>
      </c>
      <c r="D64" s="2">
        <f t="shared" si="0"/>
        <v>288</v>
      </c>
      <c r="E64" s="2">
        <f t="shared" si="1"/>
        <v>-42</v>
      </c>
      <c r="F64" s="6">
        <f t="shared" si="2"/>
        <v>1.3414634146341464</v>
      </c>
    </row>
    <row r="65" spans="1:6" x14ac:dyDescent="0.25">
      <c r="A65" s="5">
        <v>104</v>
      </c>
      <c r="B65" s="2">
        <v>141</v>
      </c>
      <c r="C65" s="2">
        <v>103</v>
      </c>
      <c r="D65" s="2">
        <f t="shared" si="0"/>
        <v>244</v>
      </c>
      <c r="E65" s="2">
        <f t="shared" si="1"/>
        <v>-38</v>
      </c>
      <c r="F65" s="6">
        <f t="shared" si="2"/>
        <v>1.3689320388349515</v>
      </c>
    </row>
    <row r="66" spans="1:6" x14ac:dyDescent="0.25">
      <c r="A66" s="5">
        <v>105</v>
      </c>
      <c r="B66" s="2">
        <v>138</v>
      </c>
      <c r="C66" s="2">
        <v>44</v>
      </c>
      <c r="D66" s="2">
        <f t="shared" si="0"/>
        <v>182</v>
      </c>
      <c r="E66" s="2">
        <f t="shared" si="1"/>
        <v>-94</v>
      </c>
      <c r="F66" s="6">
        <f t="shared" si="2"/>
        <v>3.1363636363636362</v>
      </c>
    </row>
    <row r="67" spans="1:6" x14ac:dyDescent="0.25">
      <c r="A67" s="5">
        <v>106</v>
      </c>
      <c r="B67" s="2">
        <v>107</v>
      </c>
      <c r="C67" s="2">
        <v>56</v>
      </c>
      <c r="D67" s="2">
        <f t="shared" si="0"/>
        <v>163</v>
      </c>
      <c r="E67" s="2">
        <f t="shared" si="1"/>
        <v>-51</v>
      </c>
      <c r="F67" s="6">
        <f t="shared" si="2"/>
        <v>1.9107142857142858</v>
      </c>
    </row>
    <row r="68" spans="1:6" x14ac:dyDescent="0.25">
      <c r="A68" s="5">
        <v>107</v>
      </c>
      <c r="B68" s="2">
        <v>94</v>
      </c>
      <c r="C68" s="2">
        <v>53</v>
      </c>
      <c r="D68" s="2">
        <f t="shared" si="0"/>
        <v>147</v>
      </c>
      <c r="E68" s="2">
        <f t="shared" si="1"/>
        <v>-41</v>
      </c>
      <c r="F68" s="6">
        <f t="shared" si="2"/>
        <v>1.7735849056603774</v>
      </c>
    </row>
    <row r="69" spans="1:6" x14ac:dyDescent="0.25">
      <c r="A69" s="5">
        <v>108</v>
      </c>
      <c r="B69" s="2">
        <v>68</v>
      </c>
      <c r="C69" s="2">
        <v>43</v>
      </c>
      <c r="D69" s="2">
        <f t="shared" ref="D69:D81" si="3">SUM(B69:C69)</f>
        <v>111</v>
      </c>
      <c r="E69" s="2">
        <f t="shared" ref="E69:E81" si="4">C69-B69</f>
        <v>-25</v>
      </c>
      <c r="F69" s="6">
        <f t="shared" ref="F69:F81" si="5">B69/C69</f>
        <v>1.5813953488372092</v>
      </c>
    </row>
    <row r="70" spans="1:6" x14ac:dyDescent="0.25">
      <c r="A70" s="5">
        <v>109</v>
      </c>
      <c r="B70" s="2">
        <v>141</v>
      </c>
      <c r="C70" s="2">
        <v>148</v>
      </c>
      <c r="D70" s="2">
        <f t="shared" si="3"/>
        <v>289</v>
      </c>
      <c r="E70" s="2">
        <f t="shared" si="4"/>
        <v>7</v>
      </c>
      <c r="F70" s="6">
        <f t="shared" si="5"/>
        <v>0.95270270270270274</v>
      </c>
    </row>
    <row r="71" spans="1:6" x14ac:dyDescent="0.25">
      <c r="A71" s="5">
        <v>110</v>
      </c>
      <c r="B71" s="2">
        <v>140</v>
      </c>
      <c r="C71" s="2">
        <v>147</v>
      </c>
      <c r="D71" s="2">
        <f t="shared" si="3"/>
        <v>287</v>
      </c>
      <c r="E71" s="2">
        <f t="shared" si="4"/>
        <v>7</v>
      </c>
      <c r="F71" s="6">
        <f t="shared" si="5"/>
        <v>0.95238095238095233</v>
      </c>
    </row>
    <row r="72" spans="1:6" x14ac:dyDescent="0.25">
      <c r="A72" s="5">
        <v>111</v>
      </c>
      <c r="B72" s="2">
        <v>52</v>
      </c>
      <c r="C72" s="2">
        <v>37</v>
      </c>
      <c r="D72" s="2">
        <f t="shared" si="3"/>
        <v>89</v>
      </c>
      <c r="E72" s="2">
        <f t="shared" si="4"/>
        <v>-15</v>
      </c>
      <c r="F72" s="6">
        <f t="shared" si="5"/>
        <v>1.4054054054054055</v>
      </c>
    </row>
    <row r="73" spans="1:6" x14ac:dyDescent="0.25">
      <c r="A73" s="5">
        <v>112</v>
      </c>
      <c r="B73" s="2">
        <v>59</v>
      </c>
      <c r="C73" s="2">
        <v>57</v>
      </c>
      <c r="D73" s="2">
        <f t="shared" si="3"/>
        <v>116</v>
      </c>
      <c r="E73" s="2">
        <f t="shared" si="4"/>
        <v>-2</v>
      </c>
      <c r="F73" s="6">
        <f t="shared" si="5"/>
        <v>1.0350877192982457</v>
      </c>
    </row>
    <row r="74" spans="1:6" x14ac:dyDescent="0.25">
      <c r="A74" s="5">
        <v>113</v>
      </c>
      <c r="B74" s="2">
        <v>175</v>
      </c>
      <c r="C74" s="2">
        <v>137</v>
      </c>
      <c r="D74" s="2">
        <f t="shared" si="3"/>
        <v>312</v>
      </c>
      <c r="E74" s="2">
        <f t="shared" si="4"/>
        <v>-38</v>
      </c>
      <c r="F74" s="6">
        <f t="shared" si="5"/>
        <v>1.2773722627737227</v>
      </c>
    </row>
    <row r="75" spans="1:6" x14ac:dyDescent="0.25">
      <c r="A75" s="5">
        <v>114</v>
      </c>
      <c r="B75" s="2">
        <v>127</v>
      </c>
      <c r="C75" s="2">
        <v>130</v>
      </c>
      <c r="D75" s="2">
        <f t="shared" si="3"/>
        <v>257</v>
      </c>
      <c r="E75" s="2">
        <f t="shared" si="4"/>
        <v>3</v>
      </c>
      <c r="F75" s="6">
        <f t="shared" si="5"/>
        <v>0.97692307692307689</v>
      </c>
    </row>
    <row r="76" spans="1:6" x14ac:dyDescent="0.25">
      <c r="A76" s="5">
        <v>115</v>
      </c>
      <c r="B76" s="2">
        <v>157</v>
      </c>
      <c r="C76" s="2">
        <v>106</v>
      </c>
      <c r="D76" s="2">
        <f t="shared" si="3"/>
        <v>263</v>
      </c>
      <c r="E76" s="2">
        <f t="shared" si="4"/>
        <v>-51</v>
      </c>
      <c r="F76" s="6">
        <f t="shared" si="5"/>
        <v>1.4811320754716981</v>
      </c>
    </row>
    <row r="77" spans="1:6" x14ac:dyDescent="0.25">
      <c r="A77" s="5">
        <v>120</v>
      </c>
      <c r="B77" s="2">
        <v>161</v>
      </c>
      <c r="C77" s="2">
        <v>110</v>
      </c>
      <c r="D77" s="2">
        <f t="shared" si="3"/>
        <v>271</v>
      </c>
      <c r="E77" s="2">
        <f t="shared" si="4"/>
        <v>-51</v>
      </c>
      <c r="F77" s="6">
        <f t="shared" si="5"/>
        <v>1.4636363636363636</v>
      </c>
    </row>
    <row r="78" spans="1:6" x14ac:dyDescent="0.25">
      <c r="A78" s="5">
        <v>121</v>
      </c>
      <c r="B78" s="2">
        <v>126</v>
      </c>
      <c r="C78" s="2">
        <v>146</v>
      </c>
      <c r="D78" s="2">
        <f t="shared" si="3"/>
        <v>272</v>
      </c>
      <c r="E78" s="2">
        <f t="shared" si="4"/>
        <v>20</v>
      </c>
      <c r="F78" s="6">
        <f t="shared" si="5"/>
        <v>0.86301369863013699</v>
      </c>
    </row>
    <row r="79" spans="1:6" x14ac:dyDescent="0.25">
      <c r="A79" s="5">
        <v>122</v>
      </c>
      <c r="B79" s="2">
        <v>69</v>
      </c>
      <c r="C79" s="2">
        <v>73</v>
      </c>
      <c r="D79" s="2">
        <f t="shared" si="3"/>
        <v>142</v>
      </c>
      <c r="E79" s="2">
        <f t="shared" si="4"/>
        <v>4</v>
      </c>
      <c r="F79" s="6">
        <f t="shared" si="5"/>
        <v>0.9452054794520548</v>
      </c>
    </row>
    <row r="80" spans="1:6" x14ac:dyDescent="0.25">
      <c r="A80" s="5">
        <v>123</v>
      </c>
      <c r="B80" s="2">
        <v>43</v>
      </c>
      <c r="C80" s="2">
        <v>49</v>
      </c>
      <c r="D80" s="2">
        <f t="shared" si="3"/>
        <v>92</v>
      </c>
      <c r="E80" s="2">
        <f t="shared" si="4"/>
        <v>6</v>
      </c>
      <c r="F80" s="6">
        <f t="shared" si="5"/>
        <v>0.87755102040816324</v>
      </c>
    </row>
    <row r="81" spans="1:6" x14ac:dyDescent="0.25">
      <c r="A81" s="5" t="s">
        <v>8</v>
      </c>
      <c r="B81" s="5">
        <f>SUM(B4:B80)</f>
        <v>9326</v>
      </c>
      <c r="C81" s="5">
        <f>SUM(C4:C80)</f>
        <v>7264</v>
      </c>
      <c r="D81" s="5">
        <f t="shared" si="3"/>
        <v>16590</v>
      </c>
      <c r="E81" s="5">
        <f t="shared" si="4"/>
        <v>-2062</v>
      </c>
      <c r="F81" s="6">
        <f t="shared" si="5"/>
        <v>1.2838656387665199</v>
      </c>
    </row>
    <row r="84" spans="1:6" x14ac:dyDescent="0.25">
      <c r="A84" s="11" t="s">
        <v>30</v>
      </c>
      <c r="B84" s="11"/>
    </row>
    <row r="85" spans="1:6" x14ac:dyDescent="0.25">
      <c r="A85" s="11" t="s">
        <v>31</v>
      </c>
      <c r="B85" s="11"/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4" sqref="A14:B15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4" t="str">
        <f>Total!A1</f>
        <v>Non DAT and DAT Arrest Analysis 1Q 2020</v>
      </c>
      <c r="B1" s="14"/>
      <c r="C1" s="14"/>
      <c r="D1" s="14"/>
      <c r="E1" s="14"/>
      <c r="F1" s="14"/>
      <c r="G1" s="1"/>
    </row>
    <row r="2" spans="1:7" x14ac:dyDescent="0.25">
      <c r="A2" s="15"/>
      <c r="B2" s="15"/>
      <c r="C2" s="15"/>
      <c r="D2" s="15"/>
      <c r="E2" s="15"/>
      <c r="F2" s="15"/>
      <c r="G2" s="1"/>
    </row>
    <row r="3" spans="1:7" x14ac:dyDescent="0.25">
      <c r="A3" s="4" t="s">
        <v>18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7" x14ac:dyDescent="0.25">
      <c r="A4" s="4" t="s">
        <v>32</v>
      </c>
      <c r="B4" s="8">
        <v>33</v>
      </c>
      <c r="C4" s="8">
        <v>21</v>
      </c>
      <c r="D4" s="8">
        <f>SUM(B4:C4)</f>
        <v>54</v>
      </c>
      <c r="E4" s="8">
        <f>C4-B4</f>
        <v>-12</v>
      </c>
      <c r="F4" s="9">
        <f>B4/C4</f>
        <v>1.5714285714285714</v>
      </c>
    </row>
    <row r="5" spans="1:7" x14ac:dyDescent="0.25">
      <c r="A5" s="4" t="s">
        <v>33</v>
      </c>
      <c r="B5" s="8">
        <v>495</v>
      </c>
      <c r="C5" s="8">
        <v>411</v>
      </c>
      <c r="D5" s="8">
        <f t="shared" ref="D5:D11" si="0">SUM(B5:C5)</f>
        <v>906</v>
      </c>
      <c r="E5" s="8">
        <f t="shared" ref="E5:E11" si="1">C5-B5</f>
        <v>-84</v>
      </c>
      <c r="F5" s="9">
        <f t="shared" ref="F5:F11" si="2">B5/C5</f>
        <v>1.2043795620437956</v>
      </c>
    </row>
    <row r="6" spans="1:7" x14ac:dyDescent="0.25">
      <c r="A6" s="4" t="s">
        <v>11</v>
      </c>
      <c r="B6" s="8">
        <v>4524</v>
      </c>
      <c r="C6" s="8">
        <v>3043</v>
      </c>
      <c r="D6" s="8">
        <f t="shared" si="0"/>
        <v>7567</v>
      </c>
      <c r="E6" s="8">
        <f t="shared" si="1"/>
        <v>-1481</v>
      </c>
      <c r="F6" s="9">
        <f t="shared" si="2"/>
        <v>1.4866907656917516</v>
      </c>
    </row>
    <row r="7" spans="1:7" x14ac:dyDescent="0.25">
      <c r="A7" s="4" t="s">
        <v>34</v>
      </c>
      <c r="B7" s="8">
        <v>769</v>
      </c>
      <c r="C7" s="8">
        <v>630</v>
      </c>
      <c r="D7" s="8">
        <v>15072</v>
      </c>
      <c r="E7" s="8">
        <v>-3992</v>
      </c>
      <c r="F7" s="9">
        <f t="shared" si="2"/>
        <v>1.2206349206349207</v>
      </c>
    </row>
    <row r="8" spans="1:7" x14ac:dyDescent="0.25">
      <c r="A8" s="4" t="s">
        <v>12</v>
      </c>
      <c r="B8" s="8">
        <v>54</v>
      </c>
      <c r="C8" s="8">
        <v>65</v>
      </c>
      <c r="D8" s="8">
        <f t="shared" si="0"/>
        <v>119</v>
      </c>
      <c r="E8" s="8">
        <f t="shared" si="1"/>
        <v>11</v>
      </c>
      <c r="F8" s="9">
        <f t="shared" si="2"/>
        <v>0.83076923076923082</v>
      </c>
    </row>
    <row r="9" spans="1:7" x14ac:dyDescent="0.25">
      <c r="A9" s="4" t="s">
        <v>13</v>
      </c>
      <c r="B9" s="8">
        <v>1021</v>
      </c>
      <c r="C9" s="8">
        <v>1108</v>
      </c>
      <c r="D9" s="8">
        <f t="shared" si="0"/>
        <v>2129</v>
      </c>
      <c r="E9" s="8">
        <f t="shared" si="1"/>
        <v>87</v>
      </c>
      <c r="F9" s="9">
        <f t="shared" si="2"/>
        <v>0.92148014440433212</v>
      </c>
    </row>
    <row r="10" spans="1:7" x14ac:dyDescent="0.25">
      <c r="A10" s="4" t="s">
        <v>35</v>
      </c>
      <c r="B10" s="8">
        <v>2430</v>
      </c>
      <c r="C10" s="8">
        <v>1986</v>
      </c>
      <c r="D10" s="8">
        <f t="shared" ref="D10" si="3">SUM(B10:C10)</f>
        <v>4416</v>
      </c>
      <c r="E10" s="8">
        <f t="shared" ref="E10" si="4">C10-B10</f>
        <v>-444</v>
      </c>
      <c r="F10" s="9">
        <f t="shared" ref="F10" si="5">B10/C10</f>
        <v>1.2235649546827794</v>
      </c>
    </row>
    <row r="11" spans="1:7" x14ac:dyDescent="0.25">
      <c r="A11" s="4" t="s">
        <v>8</v>
      </c>
      <c r="B11" s="7">
        <f>SUM(B4:B10)</f>
        <v>9326</v>
      </c>
      <c r="C11" s="7">
        <f>SUM(C4:C10)</f>
        <v>7264</v>
      </c>
      <c r="D11" s="7">
        <f t="shared" si="0"/>
        <v>16590</v>
      </c>
      <c r="E11" s="7">
        <f t="shared" si="1"/>
        <v>-2062</v>
      </c>
      <c r="F11" s="9">
        <f t="shared" si="2"/>
        <v>1.2838656387665199</v>
      </c>
    </row>
    <row r="14" spans="1:7" x14ac:dyDescent="0.25">
      <c r="A14" s="11" t="s">
        <v>30</v>
      </c>
      <c r="B14" s="11"/>
    </row>
    <row r="15" spans="1:7" x14ac:dyDescent="0.25">
      <c r="A15" s="11" t="s">
        <v>31</v>
      </c>
      <c r="B15" s="11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9" sqref="A9:B10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4" t="str">
        <f>Total!A1</f>
        <v>Non DAT and DAT Arrest Analysis 1Q 2020</v>
      </c>
      <c r="B1" s="14"/>
      <c r="C1" s="14"/>
      <c r="D1" s="14"/>
      <c r="E1" s="14"/>
      <c r="F1" s="14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19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14</v>
      </c>
      <c r="B4" s="8">
        <v>1814</v>
      </c>
      <c r="C4" s="8">
        <v>1610</v>
      </c>
      <c r="D4" s="8">
        <f>SUM(B4:C4)</f>
        <v>3424</v>
      </c>
      <c r="E4" s="8">
        <f>C4-B4</f>
        <v>-204</v>
      </c>
      <c r="F4" s="9">
        <f>B4/C4</f>
        <v>1.1267080745341616</v>
      </c>
    </row>
    <row r="5" spans="1:6" x14ac:dyDescent="0.25">
      <c r="A5" s="4" t="s">
        <v>15</v>
      </c>
      <c r="B5" s="8">
        <v>7512</v>
      </c>
      <c r="C5" s="8">
        <v>5654</v>
      </c>
      <c r="D5" s="8">
        <f t="shared" ref="D5:D6" si="0">SUM(B5:C5)</f>
        <v>13166</v>
      </c>
      <c r="E5" s="8">
        <f t="shared" ref="E5:E6" si="1">C5-B5</f>
        <v>-1858</v>
      </c>
      <c r="F5" s="9">
        <f t="shared" ref="F5:F6" si="2">B5/C5</f>
        <v>1.3286169083834454</v>
      </c>
    </row>
    <row r="6" spans="1:6" x14ac:dyDescent="0.25">
      <c r="A6" s="4" t="s">
        <v>8</v>
      </c>
      <c r="B6" s="7">
        <f>SUM(B4:B5)</f>
        <v>9326</v>
      </c>
      <c r="C6" s="7">
        <f>SUM(C4:C5)</f>
        <v>7264</v>
      </c>
      <c r="D6" s="7">
        <f t="shared" si="0"/>
        <v>16590</v>
      </c>
      <c r="E6" s="7">
        <f t="shared" si="1"/>
        <v>-2062</v>
      </c>
      <c r="F6" s="9">
        <f t="shared" si="2"/>
        <v>1.2838656387665199</v>
      </c>
    </row>
    <row r="9" spans="1:6" x14ac:dyDescent="0.25">
      <c r="A9" s="11" t="s">
        <v>30</v>
      </c>
      <c r="B9" s="11"/>
    </row>
    <row r="10" spans="1:6" x14ac:dyDescent="0.25">
      <c r="A10" s="11" t="s">
        <v>31</v>
      </c>
      <c r="B10" s="11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E20" sqref="E20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4" t="str">
        <f>Total!A1</f>
        <v>Non DAT and DAT Arrest Analysis 1Q 2020</v>
      </c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4" t="s">
        <v>20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24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25</v>
      </c>
      <c r="B5" s="8">
        <v>409</v>
      </c>
      <c r="C5" s="8">
        <v>3</v>
      </c>
      <c r="D5" s="8">
        <f t="shared" ref="D5:D10" si="0">SUM(B5:C5)</f>
        <v>412</v>
      </c>
      <c r="E5" s="8">
        <f t="shared" ref="E5:E10" si="1">C5-B5</f>
        <v>-406</v>
      </c>
      <c r="F5" s="9">
        <f t="shared" ref="F5:F10" si="2">IF(C5=0,"**.*",(B5/C5))</f>
        <v>136.33333333333334</v>
      </c>
    </row>
    <row r="6" spans="1:6" x14ac:dyDescent="0.25">
      <c r="A6" s="4" t="s">
        <v>26</v>
      </c>
      <c r="B6" s="8">
        <v>1457</v>
      </c>
      <c r="C6" s="8">
        <v>1300</v>
      </c>
      <c r="D6" s="8">
        <f t="shared" si="0"/>
        <v>2757</v>
      </c>
      <c r="E6" s="8">
        <f t="shared" si="1"/>
        <v>-157</v>
      </c>
      <c r="F6" s="9">
        <f t="shared" si="2"/>
        <v>1.1207692307692307</v>
      </c>
    </row>
    <row r="7" spans="1:6" x14ac:dyDescent="0.25">
      <c r="A7" s="4" t="s">
        <v>27</v>
      </c>
      <c r="B7" s="8">
        <v>4791</v>
      </c>
      <c r="C7" s="8">
        <v>3433</v>
      </c>
      <c r="D7" s="8">
        <f t="shared" si="0"/>
        <v>8224</v>
      </c>
      <c r="E7" s="8">
        <f t="shared" si="1"/>
        <v>-1358</v>
      </c>
      <c r="F7" s="9">
        <f t="shared" si="2"/>
        <v>1.3955723856685116</v>
      </c>
    </row>
    <row r="8" spans="1:6" x14ac:dyDescent="0.25">
      <c r="A8" s="4" t="s">
        <v>28</v>
      </c>
      <c r="B8" s="8">
        <v>2333</v>
      </c>
      <c r="C8" s="8">
        <v>2168</v>
      </c>
      <c r="D8" s="8">
        <f t="shared" si="0"/>
        <v>4501</v>
      </c>
      <c r="E8" s="8">
        <f t="shared" si="1"/>
        <v>-165</v>
      </c>
      <c r="F8" s="9">
        <f t="shared" si="2"/>
        <v>1.0761070110701108</v>
      </c>
    </row>
    <row r="9" spans="1:6" x14ac:dyDescent="0.25">
      <c r="A9" s="4" t="s">
        <v>29</v>
      </c>
      <c r="B9" s="8">
        <v>336</v>
      </c>
      <c r="C9" s="8">
        <v>360</v>
      </c>
      <c r="D9" s="8">
        <f t="shared" si="0"/>
        <v>696</v>
      </c>
      <c r="E9" s="8">
        <f t="shared" si="1"/>
        <v>24</v>
      </c>
      <c r="F9" s="9">
        <f t="shared" si="2"/>
        <v>0.93333333333333335</v>
      </c>
    </row>
    <row r="10" spans="1:6" x14ac:dyDescent="0.25">
      <c r="A10" s="4" t="s">
        <v>8</v>
      </c>
      <c r="B10" s="7">
        <f>SUM(B4:B9)</f>
        <v>9326</v>
      </c>
      <c r="C10" s="7">
        <f>SUM(C4:C9)</f>
        <v>7264</v>
      </c>
      <c r="D10" s="7">
        <f t="shared" si="0"/>
        <v>16590</v>
      </c>
      <c r="E10" s="7">
        <f t="shared" si="1"/>
        <v>-2062</v>
      </c>
      <c r="F10" s="9">
        <f t="shared" si="2"/>
        <v>1.2838656387665199</v>
      </c>
    </row>
    <row r="13" spans="1:6" x14ac:dyDescent="0.25">
      <c r="A13" s="11" t="s">
        <v>30</v>
      </c>
      <c r="B13" s="11"/>
    </row>
    <row r="14" spans="1:6" x14ac:dyDescent="0.25">
      <c r="A14" s="11" t="s">
        <v>31</v>
      </c>
      <c r="B14" s="11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SCARAZZINI, DANTE</cp:lastModifiedBy>
  <cp:lastPrinted>2020-04-28T21:23:28Z</cp:lastPrinted>
  <dcterms:created xsi:type="dcterms:W3CDTF">2016-07-22T11:47:05Z</dcterms:created>
  <dcterms:modified xsi:type="dcterms:W3CDTF">2020-04-28T21:28:52Z</dcterms:modified>
</cp:coreProperties>
</file>