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OMAP 819-2017 Request ITB publish Opark Crime, C Summ, Tranit Crime, DAT, SSD Reports\Reports\"/>
    </mc:Choice>
  </mc:AlternateContent>
  <bookViews>
    <workbookView xWindow="480" yWindow="75" windowWidth="27795" windowHeight="12345" activeTab="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  <definedName name="_xlnm.Print_Titles" localSheetId="2">PCT!$1:$3</definedName>
  </definedNames>
  <calcPr calcId="152511"/>
</workbook>
</file>

<file path=xl/calcChain.xml><?xml version="1.0" encoding="utf-8"?>
<calcChain xmlns="http://schemas.openxmlformats.org/spreadsheetml/2006/main">
  <c r="C10" i="5" l="1"/>
  <c r="E10" i="5" s="1"/>
  <c r="B10" i="5"/>
  <c r="D10" i="5" s="1"/>
  <c r="F9" i="5"/>
  <c r="E9" i="5"/>
  <c r="D9" i="5"/>
  <c r="F8" i="5"/>
  <c r="E8" i="5"/>
  <c r="D8" i="5"/>
  <c r="F7" i="5"/>
  <c r="F6" i="5"/>
  <c r="E6" i="5"/>
  <c r="D6" i="5"/>
  <c r="F5" i="5"/>
  <c r="E5" i="5"/>
  <c r="D5" i="5"/>
  <c r="F4" i="5"/>
  <c r="E4" i="5"/>
  <c r="D4" i="5"/>
  <c r="F10" i="5" l="1"/>
  <c r="C18" i="2" l="1"/>
  <c r="B18" i="2"/>
  <c r="F18" i="2" l="1"/>
  <c r="D18" i="2"/>
  <c r="E18" i="2"/>
  <c r="C6" i="6"/>
  <c r="B6" i="6"/>
  <c r="C81" i="4"/>
  <c r="B81" i="4"/>
  <c r="C9" i="3"/>
  <c r="B9" i="3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C10" i="7"/>
  <c r="B10" i="7"/>
  <c r="D5" i="6"/>
  <c r="D6" i="6"/>
  <c r="D4" i="6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D5" i="3"/>
  <c r="D6" i="3"/>
  <c r="D7" i="3"/>
  <c r="D8" i="3"/>
  <c r="D9" i="3"/>
  <c r="D4" i="3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4" i="2"/>
  <c r="F6" i="2"/>
  <c r="F7" i="2"/>
  <c r="F8" i="2"/>
  <c r="F9" i="2"/>
  <c r="F10" i="2"/>
  <c r="F11" i="2"/>
  <c r="F12" i="2"/>
  <c r="F13" i="2"/>
  <c r="F14" i="2"/>
  <c r="F15" i="2"/>
  <c r="F16" i="2"/>
  <c r="F17" i="2"/>
  <c r="F5" i="2"/>
  <c r="F5" i="6"/>
  <c r="F6" i="6"/>
  <c r="F4" i="6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4" i="2"/>
  <c r="F10" i="7" l="1"/>
  <c r="E10" i="7"/>
  <c r="D10" i="7"/>
  <c r="E5" i="6"/>
  <c r="E6" i="6"/>
  <c r="E4" i="6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4" i="2"/>
</calcChain>
</file>

<file path=xl/sharedStrings.xml><?xml version="1.0" encoding="utf-8"?>
<sst xmlns="http://schemas.openxmlformats.org/spreadsheetml/2006/main" count="158" uniqueCount="126">
  <si>
    <t>Non DAT Arrests</t>
  </si>
  <si>
    <t>Non DAT Arrests 1Q 2016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</si>
  <si>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</si>
  <si>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</si>
  <si>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</si>
  <si>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</si>
  <si>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</si>
  <si>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</si>
  <si>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</si>
  <si>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</si>
  <si>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</si>
  <si>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</si>
  <si>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AMER IND</t>
  </si>
  <si>
    <t>ASIAN/PAC.ISL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</si>
  <si>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</si>
  <si>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</si>
  <si>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</si>
  <si>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</si>
  <si>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</si>
  <si>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</si>
  <si>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</si>
  <si>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</si>
  <si>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</si>
  <si>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</si>
  <si>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</si>
  <si>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PL 1651503-INTENT/FRAUD OBT TRANS W/O PAY</t>
  </si>
  <si>
    <t>PL 1200001-ASLT W/INT CAUSES PHYS INJURY</t>
  </si>
  <si>
    <t>PL 1552500-PETIT LARCENY</t>
  </si>
  <si>
    <t>LOC000000V-VIOL OF LOCAL LAW VIOL</t>
  </si>
  <si>
    <t>PL 2200300-CRIM POSS CONTRL SUBST-7TH</t>
  </si>
  <si>
    <t>VTL0511001-AGGRAVATED UNLIC OPER/MV-3RD</t>
  </si>
  <si>
    <t>PL 2214000-CRIM SALE MARIHUANA-4TH</t>
  </si>
  <si>
    <t>PL 1201401-MENACING-2ND:WEAPON</t>
  </si>
  <si>
    <t>PL 1450001-CRIM MIS:INTENT DAMAGE PROPRTY</t>
  </si>
  <si>
    <t xml:space="preserve">PL 1211100-CRIM OBSTRUCTION BREATHING    </t>
  </si>
  <si>
    <t xml:space="preserve">VTL11920U2-OPER MV .08 OF 1% ALCOHOL-1ST </t>
  </si>
  <si>
    <t>PL 2053000-RESISTING ARREST</t>
  </si>
  <si>
    <t>PL 2155003-CRIM CONTEMPT-2ND:DISOBEY CRT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</si>
  <si>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</si>
  <si>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</si>
  <si>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</si>
  <si>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</si>
  <si>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</si>
  <si>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</si>
  <si>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</si>
  <si>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</si>
  <si>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PL 2211001-C/P MARIHUANA-5TH:PUBLIC PLACE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</si>
  <si>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</si>
  <si>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</si>
  <si>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</si>
  <si>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</si>
  <si>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</si>
  <si>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</si>
  <si>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</si>
  <si>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</si>
  <si>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</si>
  <si>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</si>
  <si>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</si>
  <si>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</si>
  <si>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</si>
  <si>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</si>
  <si>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</si>
  <si>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</si>
  <si>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</si>
  <si>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</si>
  <si>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</si>
  <si>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</si>
  <si>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</si>
  <si>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</si>
  <si>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</si>
  <si>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</si>
  <si>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</si>
  <si>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</si>
  <si>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</si>
  <si>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</si>
  <si>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</si>
  <si>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</si>
  <si>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</si>
  <si>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</si>
  <si>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</si>
  <si>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</si>
  <si>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</si>
  <si>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</si>
  <si>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</si>
  <si>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</si>
  <si>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</si>
  <si>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</si>
  <si>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</si>
  <si>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</si>
  <si>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</si>
  <si>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</si>
  <si>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</si>
  <si>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</si>
  <si>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</si>
  <si>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</si>
  <si>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</si>
  <si>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</si>
  <si>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</si>
  <si>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</si>
  <si>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</si>
  <si>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</si>
  <si>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</si>
  <si>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</si>
  <si>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</si>
  <si>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</si>
  <si>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</si>
  <si>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</si>
  <si>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</si>
  <si>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</si>
  <si>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</si>
  <si>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</si>
  <si>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</si>
  <si>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</si>
  <si>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</si>
  <si>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</si>
  <si>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</si>
  <si>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</si>
  <si>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</si>
  <si>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</si>
  <si>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</si>
  <si>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</si>
  <si>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</si>
  <si>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</si>
  <si>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</si>
  <si>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HISPANIC</t>
  </si>
  <si>
    <t>Non DAT and DAT Arrest Analysis 1Q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</si>
</sst>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I17" sqref="I17"/>
    </sheetView>
  </sheetViews>
  <sheetFormatPr defaultRowHeight="15" x14ac:dyDescent="0.25"/>
  <cols>
    <col min="1" max="1" width="45.7109375" bestFit="1" customWidth="1"/>
    <col min="2" max="2" width="14.5703125" bestFit="1" customWidth="1"/>
    <col min="3" max="3" width="10.28515625" bestFit="1" customWidth="1"/>
    <col min="4" max="4" width="12.140625" bestFit="1" customWidth="1"/>
    <col min="5" max="5" width="10.42578125" bestFit="1" customWidth="1"/>
    <col min="6" max="6" width="13.28515625" bestFit="1" customWidth="1"/>
    <col min="8" max="8" width="34.28515625" bestFit="1" customWidth="1"/>
    <col min="11" max="11" width="44.28515625" bestFit="1" customWidth="1"/>
    <col min="13" max="13" width="44.28515625" bestFit="1" customWidth="1"/>
  </cols>
  <sheetData>
    <row r="1" spans="1:7" x14ac:dyDescent="0.25">
      <c r="A1" s="12" t="s">
        <v>125</v>
      </c>
      <c r="B1" s="12"/>
      <c r="C1" s="12"/>
      <c r="D1" s="12"/>
      <c r="E1" s="12"/>
      <c r="F1" s="12"/>
      <c r="G1" s="1"/>
    </row>
    <row r="2" spans="1:7" x14ac:dyDescent="0.25">
      <c r="A2" s="12"/>
      <c r="B2" s="12"/>
      <c r="C2" s="12"/>
      <c r="D2" s="12"/>
      <c r="E2" s="12"/>
      <c r="F2" s="12"/>
      <c r="G2" s="1"/>
    </row>
    <row r="3" spans="1:7" x14ac:dyDescent="0.25">
      <c r="A3" s="3" t="s">
        <v>1</v>
      </c>
      <c r="B3" s="7" t="s">
        <v>3</v>
      </c>
      <c r="C3" s="7" t="s">
        <v>2</v>
      </c>
      <c r="D3" s="7" t="s">
        <v>39</v>
      </c>
      <c r="E3" s="7" t="s">
        <v>24</v>
      </c>
      <c r="F3" s="7" t="s">
        <v>38</v>
      </c>
    </row>
    <row r="4" spans="1:7" x14ac:dyDescent="0.25">
      <c r="A4" s="4" t="s">
        <v>26</v>
      </c>
      <c r="B4" s="8">
        <v>4886</v>
      </c>
      <c r="C4" s="8">
        <v>1321</v>
      </c>
      <c r="D4" s="8">
        <f>SUM(B4:C4)</f>
        <v>6207</v>
      </c>
      <c r="E4" s="8">
        <f>C4-B4</f>
        <v>-3565</v>
      </c>
      <c r="F4" s="9">
        <f>IF(C4=0,"**.*",(B4/C4))</f>
        <v>3.6987130961392882</v>
      </c>
    </row>
    <row r="5" spans="1:7" x14ac:dyDescent="0.25">
      <c r="A5" s="4" t="s">
        <v>25</v>
      </c>
      <c r="B5" s="8">
        <v>4524</v>
      </c>
      <c r="C5" s="8">
        <v>1526</v>
      </c>
      <c r="D5" s="8">
        <f t="shared" ref="D5:D18" si="0">SUM(B5:C5)</f>
        <v>6050</v>
      </c>
      <c r="E5" s="8">
        <f t="shared" ref="E5:E18" si="1">C5-B5</f>
        <v>-2998</v>
      </c>
      <c r="F5" s="9">
        <f>IF(C5=0,"**.*",(B5/C5))</f>
        <v>2.9646133682830929</v>
      </c>
    </row>
    <row r="6" spans="1:7" x14ac:dyDescent="0.25">
      <c r="A6" s="4" t="s">
        <v>27</v>
      </c>
      <c r="B6" s="8">
        <v>3259</v>
      </c>
      <c r="C6" s="8">
        <v>2206</v>
      </c>
      <c r="D6" s="8">
        <f t="shared" si="0"/>
        <v>5465</v>
      </c>
      <c r="E6" s="8">
        <f t="shared" si="1"/>
        <v>-1053</v>
      </c>
      <c r="F6" s="9">
        <f t="shared" ref="F6:F18" si="2">IF(C6=0,"**.*",(B6/C6))</f>
        <v>1.4773345421577515</v>
      </c>
    </row>
    <row r="7" spans="1:7" x14ac:dyDescent="0.25">
      <c r="A7" s="4" t="s">
        <v>29</v>
      </c>
      <c r="B7" s="8">
        <v>1720</v>
      </c>
      <c r="C7" s="8">
        <v>1722</v>
      </c>
      <c r="D7" s="8">
        <f t="shared" si="0"/>
        <v>3442</v>
      </c>
      <c r="E7" s="8">
        <f t="shared" si="1"/>
        <v>2</v>
      </c>
      <c r="F7" s="9">
        <f t="shared" si="2"/>
        <v>0.99883855981416958</v>
      </c>
    </row>
    <row r="8" spans="1:7" x14ac:dyDescent="0.25">
      <c r="A8" s="4" t="s">
        <v>30</v>
      </c>
      <c r="B8" s="8">
        <v>1526</v>
      </c>
      <c r="C8" s="8">
        <v>2829</v>
      </c>
      <c r="D8" s="8">
        <f t="shared" si="0"/>
        <v>4355</v>
      </c>
      <c r="E8" s="8">
        <f t="shared" si="1"/>
        <v>1303</v>
      </c>
      <c r="F8" s="9">
        <f t="shared" si="2"/>
        <v>0.53941322021915872</v>
      </c>
    </row>
    <row r="9" spans="1:7" x14ac:dyDescent="0.25">
      <c r="A9" s="4" t="s">
        <v>35</v>
      </c>
      <c r="B9" s="8">
        <v>1005</v>
      </c>
      <c r="C9" s="8">
        <v>1</v>
      </c>
      <c r="D9" s="8">
        <f t="shared" si="0"/>
        <v>1006</v>
      </c>
      <c r="E9" s="8">
        <f t="shared" si="1"/>
        <v>-1004</v>
      </c>
      <c r="F9" s="9">
        <f t="shared" si="2"/>
        <v>1005</v>
      </c>
    </row>
    <row r="10" spans="1:7" x14ac:dyDescent="0.25">
      <c r="A10" s="4" t="s">
        <v>31</v>
      </c>
      <c r="B10" s="8">
        <v>960</v>
      </c>
      <c r="C10" s="8">
        <v>9</v>
      </c>
      <c r="D10" s="8">
        <f t="shared" si="0"/>
        <v>969</v>
      </c>
      <c r="E10" s="8">
        <f t="shared" si="1"/>
        <v>-951</v>
      </c>
      <c r="F10" s="9">
        <f t="shared" si="2"/>
        <v>106.66666666666667</v>
      </c>
    </row>
    <row r="11" spans="1:7" x14ac:dyDescent="0.25">
      <c r="A11" s="4" t="s">
        <v>46</v>
      </c>
      <c r="B11" s="8">
        <v>820</v>
      </c>
      <c r="C11" s="8">
        <v>3075</v>
      </c>
      <c r="D11" s="8">
        <f t="shared" si="0"/>
        <v>3895</v>
      </c>
      <c r="E11" s="8">
        <f t="shared" si="1"/>
        <v>2255</v>
      </c>
      <c r="F11" s="9">
        <f t="shared" si="2"/>
        <v>0.26666666666666666</v>
      </c>
    </row>
    <row r="12" spans="1:7" x14ac:dyDescent="0.25">
      <c r="A12" s="4" t="s">
        <v>33</v>
      </c>
      <c r="B12" s="8">
        <v>767</v>
      </c>
      <c r="C12" s="8">
        <v>242</v>
      </c>
      <c r="D12" s="8">
        <f t="shared" si="0"/>
        <v>1009</v>
      </c>
      <c r="E12" s="8">
        <f t="shared" si="1"/>
        <v>-525</v>
      </c>
      <c r="F12" s="9">
        <f t="shared" si="2"/>
        <v>3.169421487603306</v>
      </c>
    </row>
    <row r="13" spans="1:7" x14ac:dyDescent="0.25">
      <c r="A13" s="4" t="s">
        <v>32</v>
      </c>
      <c r="B13" s="8">
        <v>756</v>
      </c>
      <c r="C13" s="8">
        <v>85</v>
      </c>
      <c r="D13" s="8">
        <f t="shared" si="0"/>
        <v>841</v>
      </c>
      <c r="E13" s="8">
        <f t="shared" si="1"/>
        <v>-671</v>
      </c>
      <c r="F13" s="9">
        <f t="shared" si="2"/>
        <v>8.8941176470588239</v>
      </c>
    </row>
    <row r="14" spans="1:7" x14ac:dyDescent="0.25">
      <c r="A14" s="4" t="s">
        <v>36</v>
      </c>
      <c r="B14" s="8">
        <v>696</v>
      </c>
      <c r="C14" s="8">
        <v>1</v>
      </c>
      <c r="D14" s="8">
        <f t="shared" si="0"/>
        <v>697</v>
      </c>
      <c r="E14" s="8">
        <f t="shared" si="1"/>
        <v>-695</v>
      </c>
      <c r="F14" s="9">
        <f t="shared" si="2"/>
        <v>696</v>
      </c>
    </row>
    <row r="15" spans="1:7" x14ac:dyDescent="0.25">
      <c r="A15" s="4" t="s">
        <v>34</v>
      </c>
      <c r="B15" s="8">
        <v>595</v>
      </c>
      <c r="C15" s="8">
        <v>14</v>
      </c>
      <c r="D15" s="8">
        <f t="shared" si="0"/>
        <v>609</v>
      </c>
      <c r="E15" s="8">
        <f t="shared" si="1"/>
        <v>-581</v>
      </c>
      <c r="F15" s="9">
        <f t="shared" si="2"/>
        <v>42.5</v>
      </c>
    </row>
    <row r="16" spans="1:7" x14ac:dyDescent="0.25">
      <c r="A16" s="4" t="s">
        <v>37</v>
      </c>
      <c r="B16" s="8">
        <v>571</v>
      </c>
      <c r="C16" s="8">
        <v>7</v>
      </c>
      <c r="D16" s="8">
        <f t="shared" si="0"/>
        <v>578</v>
      </c>
      <c r="E16" s="8">
        <f t="shared" si="1"/>
        <v>-564</v>
      </c>
      <c r="F16" s="9">
        <f t="shared" si="2"/>
        <v>81.571428571428569</v>
      </c>
    </row>
    <row r="17" spans="1:6" x14ac:dyDescent="0.25">
      <c r="A17" s="4" t="s">
        <v>28</v>
      </c>
      <c r="B17" s="8">
        <v>532</v>
      </c>
      <c r="C17" s="8">
        <v>23</v>
      </c>
      <c r="D17" s="8">
        <f t="shared" si="0"/>
        <v>555</v>
      </c>
      <c r="E17" s="8">
        <f t="shared" si="1"/>
        <v>-509</v>
      </c>
      <c r="F17" s="9">
        <f t="shared" si="2"/>
        <v>23.130434782608695</v>
      </c>
    </row>
    <row r="18" spans="1:6" x14ac:dyDescent="0.25">
      <c r="A18" s="10" t="s">
        <v>9</v>
      </c>
      <c r="B18" s="5">
        <f>SUM(B4:B17)</f>
        <v>22617</v>
      </c>
      <c r="C18" s="5">
        <f>SUM(C4:C17)</f>
        <v>13061</v>
      </c>
      <c r="D18" s="7">
        <f t="shared" si="0"/>
        <v>35678</v>
      </c>
      <c r="E18" s="7">
        <f t="shared" si="1"/>
        <v>-9556</v>
      </c>
      <c r="F18" s="9">
        <f t="shared" si="2"/>
        <v>1.7316438251282444</v>
      </c>
    </row>
  </sheetData>
  <mergeCells count="1">
    <mergeCell ref="A1:F2"/>
  </mergeCells>
  <pageMargins left="0.7" right="0.7" top="0.75" bottom="0.75" header="0.3" footer="0.3"/>
  <pageSetup orientation="landscape" r:id="rId1"/>
  <headerFooter>
    <oddFooter>&amp;LNYPD/OMAP&amp;C&amp;P of &amp;N&amp;R05/05/2017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L17" sqref="L17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2" t="s">
        <v>125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4" t="s">
        <v>20</v>
      </c>
      <c r="B3" s="7" t="s">
        <v>10</v>
      </c>
      <c r="C3" s="7" t="s">
        <v>11</v>
      </c>
      <c r="D3" s="7" t="s">
        <v>39</v>
      </c>
      <c r="E3" s="7" t="s">
        <v>24</v>
      </c>
      <c r="F3" s="7" t="s">
        <v>38</v>
      </c>
    </row>
    <row r="4" spans="1:6" x14ac:dyDescent="0.25">
      <c r="A4" s="4" t="s">
        <v>4</v>
      </c>
      <c r="B4" s="8">
        <v>5895</v>
      </c>
      <c r="C4" s="8">
        <v>2713</v>
      </c>
      <c r="D4" s="8">
        <f>SUM(B4:C4)</f>
        <v>8608</v>
      </c>
      <c r="E4" s="8">
        <f>C4-B4</f>
        <v>-3182</v>
      </c>
      <c r="F4" s="9">
        <f>B4/C4</f>
        <v>2.1728713601179508</v>
      </c>
    </row>
    <row r="5" spans="1:6" x14ac:dyDescent="0.25">
      <c r="A5" s="4" t="s">
        <v>5</v>
      </c>
      <c r="B5" s="8">
        <v>6196</v>
      </c>
      <c r="C5" s="8">
        <v>3328</v>
      </c>
      <c r="D5" s="8">
        <f t="shared" ref="D5:D9" si="0">SUM(B5:C5)</f>
        <v>9524</v>
      </c>
      <c r="E5" s="8">
        <f t="shared" ref="E5:E9" si="1">C5-B5</f>
        <v>-2868</v>
      </c>
      <c r="F5" s="9">
        <f t="shared" ref="F5:F9" si="2">B5/C5</f>
        <v>1.8617788461538463</v>
      </c>
    </row>
    <row r="6" spans="1:6" x14ac:dyDescent="0.25">
      <c r="A6" s="4" t="s">
        <v>6</v>
      </c>
      <c r="B6" s="8">
        <v>6138</v>
      </c>
      <c r="C6" s="8">
        <v>4167</v>
      </c>
      <c r="D6" s="8">
        <f t="shared" si="0"/>
        <v>10305</v>
      </c>
      <c r="E6" s="8">
        <f t="shared" si="1"/>
        <v>-1971</v>
      </c>
      <c r="F6" s="9">
        <f t="shared" si="2"/>
        <v>1.4730021598272138</v>
      </c>
    </row>
    <row r="7" spans="1:6" x14ac:dyDescent="0.25">
      <c r="A7" s="4" t="s">
        <v>7</v>
      </c>
      <c r="B7" s="8">
        <v>3530</v>
      </c>
      <c r="C7" s="8">
        <v>2345</v>
      </c>
      <c r="D7" s="8">
        <f t="shared" si="0"/>
        <v>5875</v>
      </c>
      <c r="E7" s="8">
        <f t="shared" si="1"/>
        <v>-1185</v>
      </c>
      <c r="F7" s="9">
        <f t="shared" si="2"/>
        <v>1.5053304904051172</v>
      </c>
    </row>
    <row r="8" spans="1:6" x14ac:dyDescent="0.25">
      <c r="A8" s="4" t="s">
        <v>8</v>
      </c>
      <c r="B8" s="8">
        <v>858</v>
      </c>
      <c r="C8" s="8">
        <v>508</v>
      </c>
      <c r="D8" s="8">
        <f t="shared" si="0"/>
        <v>1366</v>
      </c>
      <c r="E8" s="8">
        <f t="shared" si="1"/>
        <v>-350</v>
      </c>
      <c r="F8" s="9">
        <f t="shared" si="2"/>
        <v>1.688976377952756</v>
      </c>
    </row>
    <row r="9" spans="1:6" x14ac:dyDescent="0.25">
      <c r="A9" s="4" t="s">
        <v>9</v>
      </c>
      <c r="B9" s="7">
        <f>SUM(B4:B8)</f>
        <v>22617</v>
      </c>
      <c r="C9" s="7">
        <f>SUM(C4:C8)</f>
        <v>13061</v>
      </c>
      <c r="D9" s="7">
        <f t="shared" si="0"/>
        <v>35678</v>
      </c>
      <c r="E9" s="7">
        <f t="shared" si="1"/>
        <v>-9556</v>
      </c>
      <c r="F9" s="9">
        <f t="shared" si="2"/>
        <v>1.7316438251282444</v>
      </c>
    </row>
  </sheetData>
  <sortState ref="A4:F34">
    <sortCondition ref="A4:A34"/>
  </sortState>
  <mergeCells count="1">
    <mergeCell ref="A1:F2"/>
  </mergeCells>
  <pageMargins left="0.7" right="0.7" top="0.75" bottom="0.75" header="0.3" footer="0.3"/>
  <pageSetup orientation="landscape" r:id="rId1"/>
  <headerFooter>
    <oddFooter>&amp;LNYPD/OMAP&amp;C&amp;P of &amp;N&amp;R05/05/2017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J12" sqref="J12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2" t="s">
        <v>125</v>
      </c>
      <c r="B1" s="12"/>
      <c r="C1" s="12"/>
      <c r="D1" s="12"/>
      <c r="E1" s="12"/>
      <c r="F1" s="12"/>
      <c r="G1" s="1"/>
    </row>
    <row r="2" spans="1:7" x14ac:dyDescent="0.25">
      <c r="A2" s="12"/>
      <c r="B2" s="12"/>
      <c r="C2" s="12"/>
      <c r="D2" s="12"/>
      <c r="E2" s="12"/>
      <c r="F2" s="12"/>
      <c r="G2" s="1"/>
    </row>
    <row r="3" spans="1:7" x14ac:dyDescent="0.25">
      <c r="A3" s="4" t="s">
        <v>19</v>
      </c>
      <c r="B3" s="5" t="s">
        <v>0</v>
      </c>
      <c r="C3" s="5" t="s">
        <v>11</v>
      </c>
      <c r="D3" s="5" t="s">
        <v>39</v>
      </c>
      <c r="E3" s="5" t="s">
        <v>24</v>
      </c>
      <c r="F3" s="5" t="s">
        <v>38</v>
      </c>
    </row>
    <row r="4" spans="1:7" x14ac:dyDescent="0.25">
      <c r="A4" s="11" t="s">
        <v>47</v>
      </c>
      <c r="B4" s="2">
        <v>213</v>
      </c>
      <c r="C4" s="2">
        <v>199</v>
      </c>
      <c r="D4" s="2">
        <f>SUM(B4:C4)</f>
        <v>412</v>
      </c>
      <c r="E4" s="2">
        <f>C4-B4</f>
        <v>-14</v>
      </c>
      <c r="F4" s="6">
        <f>B4/C4</f>
        <v>1.0703517587939699</v>
      </c>
    </row>
    <row r="5" spans="1:7" x14ac:dyDescent="0.25">
      <c r="A5" s="11" t="s">
        <v>48</v>
      </c>
      <c r="B5" s="2">
        <v>201</v>
      </c>
      <c r="C5" s="2">
        <v>191</v>
      </c>
      <c r="D5" s="2">
        <f t="shared" ref="D5:D68" si="0">SUM(B5:C5)</f>
        <v>392</v>
      </c>
      <c r="E5" s="2">
        <f t="shared" ref="E5:E68" si="1">C5-B5</f>
        <v>-10</v>
      </c>
      <c r="F5" s="6">
        <f t="shared" ref="F5:F68" si="2">B5/C5</f>
        <v>1.0523560209424083</v>
      </c>
    </row>
    <row r="6" spans="1:7" x14ac:dyDescent="0.25">
      <c r="A6" s="11" t="s">
        <v>49</v>
      </c>
      <c r="B6" s="2">
        <v>227</v>
      </c>
      <c r="C6" s="2">
        <v>134</v>
      </c>
      <c r="D6" s="2">
        <f t="shared" si="0"/>
        <v>361</v>
      </c>
      <c r="E6" s="2">
        <f t="shared" si="1"/>
        <v>-93</v>
      </c>
      <c r="F6" s="6">
        <f t="shared" si="2"/>
        <v>1.6940298507462686</v>
      </c>
    </row>
    <row r="7" spans="1:7" x14ac:dyDescent="0.25">
      <c r="A7" s="11" t="s">
        <v>50</v>
      </c>
      <c r="B7" s="2">
        <v>181</v>
      </c>
      <c r="C7" s="2">
        <v>196</v>
      </c>
      <c r="D7" s="2">
        <f t="shared" si="0"/>
        <v>377</v>
      </c>
      <c r="E7" s="2">
        <f t="shared" si="1"/>
        <v>15</v>
      </c>
      <c r="F7" s="6">
        <f t="shared" si="2"/>
        <v>0.92346938775510201</v>
      </c>
    </row>
    <row r="8" spans="1:7" x14ac:dyDescent="0.25">
      <c r="A8" s="11" t="s">
        <v>51</v>
      </c>
      <c r="B8" s="2">
        <v>236</v>
      </c>
      <c r="C8" s="2">
        <v>143</v>
      </c>
      <c r="D8" s="2">
        <f t="shared" si="0"/>
        <v>379</v>
      </c>
      <c r="E8" s="2">
        <f t="shared" si="1"/>
        <v>-93</v>
      </c>
      <c r="F8" s="6">
        <f t="shared" si="2"/>
        <v>1.6503496503496504</v>
      </c>
    </row>
    <row r="9" spans="1:7" x14ac:dyDescent="0.25">
      <c r="A9" s="11" t="s">
        <v>52</v>
      </c>
      <c r="B9" s="2">
        <v>145</v>
      </c>
      <c r="C9" s="2">
        <v>139</v>
      </c>
      <c r="D9" s="2">
        <f t="shared" si="0"/>
        <v>284</v>
      </c>
      <c r="E9" s="2">
        <f t="shared" si="1"/>
        <v>-6</v>
      </c>
      <c r="F9" s="6">
        <f t="shared" si="2"/>
        <v>1.0431654676258992</v>
      </c>
    </row>
    <row r="10" spans="1:7" x14ac:dyDescent="0.25">
      <c r="A10" s="11" t="s">
        <v>53</v>
      </c>
      <c r="B10" s="2">
        <v>442</v>
      </c>
      <c r="C10" s="2">
        <v>162</v>
      </c>
      <c r="D10" s="2">
        <f t="shared" si="0"/>
        <v>604</v>
      </c>
      <c r="E10" s="2">
        <f t="shared" si="1"/>
        <v>-280</v>
      </c>
      <c r="F10" s="6">
        <f t="shared" si="2"/>
        <v>2.7283950617283952</v>
      </c>
    </row>
    <row r="11" spans="1:7" x14ac:dyDescent="0.25">
      <c r="A11" s="11" t="s">
        <v>54</v>
      </c>
      <c r="B11" s="2">
        <v>1064</v>
      </c>
      <c r="C11" s="2">
        <v>516</v>
      </c>
      <c r="D11" s="2">
        <f t="shared" si="0"/>
        <v>1580</v>
      </c>
      <c r="E11" s="2">
        <f t="shared" si="1"/>
        <v>-548</v>
      </c>
      <c r="F11" s="6">
        <f t="shared" si="2"/>
        <v>2.0620155038759691</v>
      </c>
    </row>
    <row r="12" spans="1:7" x14ac:dyDescent="0.25">
      <c r="A12" s="11" t="s">
        <v>55</v>
      </c>
      <c r="B12" s="2">
        <v>110</v>
      </c>
      <c r="C12" s="2">
        <v>139</v>
      </c>
      <c r="D12" s="2">
        <f t="shared" si="0"/>
        <v>249</v>
      </c>
      <c r="E12" s="2">
        <f t="shared" si="1"/>
        <v>29</v>
      </c>
      <c r="F12" s="6">
        <f t="shared" si="2"/>
        <v>0.79136690647482011</v>
      </c>
    </row>
    <row r="13" spans="1:7" x14ac:dyDescent="0.25">
      <c r="A13" s="11" t="s">
        <v>56</v>
      </c>
      <c r="B13" s="2">
        <v>307</v>
      </c>
      <c r="C13" s="2">
        <v>294</v>
      </c>
      <c r="D13" s="2">
        <f t="shared" si="0"/>
        <v>601</v>
      </c>
      <c r="E13" s="2">
        <f t="shared" si="1"/>
        <v>-13</v>
      </c>
      <c r="F13" s="6">
        <f t="shared" si="2"/>
        <v>1.0442176870748299</v>
      </c>
    </row>
    <row r="14" spans="1:7" x14ac:dyDescent="0.25">
      <c r="A14" s="11" t="s">
        <v>57</v>
      </c>
      <c r="B14" s="2">
        <v>201</v>
      </c>
      <c r="C14" s="2">
        <v>168</v>
      </c>
      <c r="D14" s="2">
        <f t="shared" si="0"/>
        <v>369</v>
      </c>
      <c r="E14" s="2">
        <f t="shared" si="1"/>
        <v>-33</v>
      </c>
      <c r="F14" s="6">
        <f t="shared" si="2"/>
        <v>1.1964285714285714</v>
      </c>
    </row>
    <row r="15" spans="1:7" x14ac:dyDescent="0.25">
      <c r="A15" s="11" t="s">
        <v>58</v>
      </c>
      <c r="B15" s="2">
        <v>151</v>
      </c>
      <c r="C15" s="2">
        <v>101</v>
      </c>
      <c r="D15" s="2">
        <f t="shared" si="0"/>
        <v>252</v>
      </c>
      <c r="E15" s="2">
        <f t="shared" si="1"/>
        <v>-50</v>
      </c>
      <c r="F15" s="6">
        <f t="shared" si="2"/>
        <v>1.495049504950495</v>
      </c>
    </row>
    <row r="16" spans="1:7" x14ac:dyDescent="0.25">
      <c r="A16" s="11" t="s">
        <v>59</v>
      </c>
      <c r="B16" s="2">
        <v>9</v>
      </c>
      <c r="C16" s="2">
        <v>14</v>
      </c>
      <c r="D16" s="2">
        <f t="shared" si="0"/>
        <v>23</v>
      </c>
      <c r="E16" s="2">
        <f t="shared" si="1"/>
        <v>5</v>
      </c>
      <c r="F16" s="6">
        <f t="shared" si="2"/>
        <v>0.6428571428571429</v>
      </c>
    </row>
    <row r="17" spans="1:6" x14ac:dyDescent="0.25">
      <c r="A17" s="11" t="s">
        <v>60</v>
      </c>
      <c r="B17" s="2">
        <v>323</v>
      </c>
      <c r="C17" s="2">
        <v>270</v>
      </c>
      <c r="D17" s="2">
        <f t="shared" si="0"/>
        <v>593</v>
      </c>
      <c r="E17" s="2">
        <f t="shared" si="1"/>
        <v>-53</v>
      </c>
      <c r="F17" s="6">
        <f t="shared" si="2"/>
        <v>1.1962962962962962</v>
      </c>
    </row>
    <row r="18" spans="1:6" x14ac:dyDescent="0.25">
      <c r="A18" s="11" t="s">
        <v>61</v>
      </c>
      <c r="B18" s="2">
        <v>222</v>
      </c>
      <c r="C18" s="2">
        <v>99</v>
      </c>
      <c r="D18" s="2">
        <f t="shared" si="0"/>
        <v>321</v>
      </c>
      <c r="E18" s="2">
        <f t="shared" si="1"/>
        <v>-123</v>
      </c>
      <c r="F18" s="6">
        <f t="shared" si="2"/>
        <v>2.2424242424242422</v>
      </c>
    </row>
    <row r="19" spans="1:6" x14ac:dyDescent="0.25">
      <c r="A19" s="11" t="s">
        <v>62</v>
      </c>
      <c r="B19" s="2">
        <v>529</v>
      </c>
      <c r="C19" s="2">
        <v>347</v>
      </c>
      <c r="D19" s="2">
        <f t="shared" si="0"/>
        <v>876</v>
      </c>
      <c r="E19" s="2">
        <f t="shared" si="1"/>
        <v>-182</v>
      </c>
      <c r="F19" s="6">
        <f t="shared" si="2"/>
        <v>1.5244956772334295</v>
      </c>
    </row>
    <row r="20" spans="1:6" x14ac:dyDescent="0.25">
      <c r="A20" s="11" t="s">
        <v>63</v>
      </c>
      <c r="B20" s="2">
        <v>172</v>
      </c>
      <c r="C20" s="2">
        <v>162</v>
      </c>
      <c r="D20" s="2">
        <f t="shared" si="0"/>
        <v>334</v>
      </c>
      <c r="E20" s="2">
        <f t="shared" si="1"/>
        <v>-10</v>
      </c>
      <c r="F20" s="6">
        <f t="shared" si="2"/>
        <v>1.0617283950617284</v>
      </c>
    </row>
    <row r="21" spans="1:6" x14ac:dyDescent="0.25">
      <c r="A21" s="11" t="s">
        <v>64</v>
      </c>
      <c r="B21" s="2">
        <v>348</v>
      </c>
      <c r="C21" s="2">
        <v>161</v>
      </c>
      <c r="D21" s="2">
        <f t="shared" si="0"/>
        <v>509</v>
      </c>
      <c r="E21" s="2">
        <f t="shared" si="1"/>
        <v>-187</v>
      </c>
      <c r="F21" s="6">
        <f t="shared" si="2"/>
        <v>2.1614906832298137</v>
      </c>
    </row>
    <row r="22" spans="1:6" x14ac:dyDescent="0.25">
      <c r="A22" s="11" t="s">
        <v>65</v>
      </c>
      <c r="B22" s="2">
        <v>153</v>
      </c>
      <c r="C22" s="2">
        <v>121</v>
      </c>
      <c r="D22" s="2">
        <f t="shared" si="0"/>
        <v>274</v>
      </c>
      <c r="E22" s="2">
        <f t="shared" si="1"/>
        <v>-32</v>
      </c>
      <c r="F22" s="6">
        <f t="shared" si="2"/>
        <v>1.2644628099173554</v>
      </c>
    </row>
    <row r="23" spans="1:6" x14ac:dyDescent="0.25">
      <c r="A23" s="11" t="s">
        <v>66</v>
      </c>
      <c r="B23" s="2">
        <v>315</v>
      </c>
      <c r="C23" s="2">
        <v>144</v>
      </c>
      <c r="D23" s="2">
        <f t="shared" si="0"/>
        <v>459</v>
      </c>
      <c r="E23" s="2">
        <f t="shared" si="1"/>
        <v>-171</v>
      </c>
      <c r="F23" s="6">
        <f t="shared" si="2"/>
        <v>2.1875</v>
      </c>
    </row>
    <row r="24" spans="1:6" x14ac:dyDescent="0.25">
      <c r="A24" s="11" t="s">
        <v>67</v>
      </c>
      <c r="B24" s="2">
        <v>294</v>
      </c>
      <c r="C24" s="2">
        <v>202</v>
      </c>
      <c r="D24" s="2">
        <f t="shared" si="0"/>
        <v>496</v>
      </c>
      <c r="E24" s="2">
        <f t="shared" si="1"/>
        <v>-92</v>
      </c>
      <c r="F24" s="6">
        <f t="shared" si="2"/>
        <v>1.4554455445544554</v>
      </c>
    </row>
    <row r="25" spans="1:6" x14ac:dyDescent="0.25">
      <c r="A25" s="11" t="s">
        <v>68</v>
      </c>
      <c r="B25" s="2">
        <v>295</v>
      </c>
      <c r="C25" s="2">
        <v>265</v>
      </c>
      <c r="D25" s="2">
        <f t="shared" si="0"/>
        <v>560</v>
      </c>
      <c r="E25" s="2">
        <f t="shared" si="1"/>
        <v>-30</v>
      </c>
      <c r="F25" s="6">
        <f t="shared" si="2"/>
        <v>1.1132075471698113</v>
      </c>
    </row>
    <row r="26" spans="1:6" x14ac:dyDescent="0.25">
      <c r="A26" s="11" t="s">
        <v>69</v>
      </c>
      <c r="B26" s="2">
        <v>943</v>
      </c>
      <c r="C26" s="2">
        <v>444</v>
      </c>
      <c r="D26" s="2">
        <f t="shared" si="0"/>
        <v>1387</v>
      </c>
      <c r="E26" s="2">
        <f t="shared" si="1"/>
        <v>-499</v>
      </c>
      <c r="F26" s="6">
        <f t="shared" si="2"/>
        <v>2.1238738738738738</v>
      </c>
    </row>
    <row r="27" spans="1:6" x14ac:dyDescent="0.25">
      <c r="A27" s="11" t="s">
        <v>70</v>
      </c>
      <c r="B27" s="2">
        <v>302</v>
      </c>
      <c r="C27" s="2">
        <v>231</v>
      </c>
      <c r="D27" s="2">
        <f t="shared" si="0"/>
        <v>533</v>
      </c>
      <c r="E27" s="2">
        <f t="shared" si="1"/>
        <v>-71</v>
      </c>
      <c r="F27" s="6">
        <f t="shared" si="2"/>
        <v>1.3073593073593073</v>
      </c>
    </row>
    <row r="28" spans="1:6" x14ac:dyDescent="0.25">
      <c r="A28" s="11" t="s">
        <v>71</v>
      </c>
      <c r="B28" s="2">
        <v>605</v>
      </c>
      <c r="C28" s="2">
        <v>303</v>
      </c>
      <c r="D28" s="2">
        <f t="shared" si="0"/>
        <v>908</v>
      </c>
      <c r="E28" s="2">
        <f t="shared" si="1"/>
        <v>-302</v>
      </c>
      <c r="F28" s="6">
        <f t="shared" si="2"/>
        <v>1.9966996699669968</v>
      </c>
    </row>
    <row r="29" spans="1:6" x14ac:dyDescent="0.25">
      <c r="A29" s="11" t="s">
        <v>72</v>
      </c>
      <c r="B29" s="2">
        <v>606</v>
      </c>
      <c r="C29" s="2">
        <v>289</v>
      </c>
      <c r="D29" s="2">
        <f t="shared" si="0"/>
        <v>895</v>
      </c>
      <c r="E29" s="2">
        <f t="shared" si="1"/>
        <v>-317</v>
      </c>
      <c r="F29" s="6">
        <f t="shared" si="2"/>
        <v>2.0968858131487891</v>
      </c>
    </row>
    <row r="30" spans="1:6" x14ac:dyDescent="0.25">
      <c r="A30" s="11" t="s">
        <v>73</v>
      </c>
      <c r="B30" s="2">
        <v>721</v>
      </c>
      <c r="C30" s="2">
        <v>301</v>
      </c>
      <c r="D30" s="2">
        <f t="shared" si="0"/>
        <v>1022</v>
      </c>
      <c r="E30" s="2">
        <f t="shared" si="1"/>
        <v>-420</v>
      </c>
      <c r="F30" s="6">
        <f t="shared" si="2"/>
        <v>2.3953488372093021</v>
      </c>
    </row>
    <row r="31" spans="1:6" x14ac:dyDescent="0.25">
      <c r="A31" s="11" t="s">
        <v>74</v>
      </c>
      <c r="B31" s="2">
        <v>194</v>
      </c>
      <c r="C31" s="2">
        <v>113</v>
      </c>
      <c r="D31" s="2">
        <f t="shared" si="0"/>
        <v>307</v>
      </c>
      <c r="E31" s="2">
        <f t="shared" si="1"/>
        <v>-81</v>
      </c>
      <c r="F31" s="6">
        <f t="shared" si="2"/>
        <v>1.7168141592920354</v>
      </c>
    </row>
    <row r="32" spans="1:6" x14ac:dyDescent="0.25">
      <c r="A32" s="11" t="s">
        <v>75</v>
      </c>
      <c r="B32" s="2">
        <v>591</v>
      </c>
      <c r="C32" s="2">
        <v>137</v>
      </c>
      <c r="D32" s="2">
        <f t="shared" si="0"/>
        <v>728</v>
      </c>
      <c r="E32" s="2">
        <f t="shared" si="1"/>
        <v>-454</v>
      </c>
      <c r="F32" s="6">
        <f t="shared" si="2"/>
        <v>4.3138686131386859</v>
      </c>
    </row>
    <row r="33" spans="1:6" x14ac:dyDescent="0.25">
      <c r="A33" s="11" t="s">
        <v>76</v>
      </c>
      <c r="B33" s="2">
        <v>506</v>
      </c>
      <c r="C33" s="2">
        <v>108</v>
      </c>
      <c r="D33" s="2">
        <f t="shared" si="0"/>
        <v>614</v>
      </c>
      <c r="E33" s="2">
        <f t="shared" si="1"/>
        <v>-398</v>
      </c>
      <c r="F33" s="6">
        <f t="shared" si="2"/>
        <v>4.6851851851851851</v>
      </c>
    </row>
    <row r="34" spans="1:6" x14ac:dyDescent="0.25">
      <c r="A34" s="11" t="s">
        <v>77</v>
      </c>
      <c r="B34" s="2">
        <v>479</v>
      </c>
      <c r="C34" s="2">
        <v>203</v>
      </c>
      <c r="D34" s="2">
        <f t="shared" si="0"/>
        <v>682</v>
      </c>
      <c r="E34" s="2">
        <f t="shared" si="1"/>
        <v>-276</v>
      </c>
      <c r="F34" s="6">
        <f t="shared" si="2"/>
        <v>2.3596059113300494</v>
      </c>
    </row>
    <row r="35" spans="1:6" x14ac:dyDescent="0.25">
      <c r="A35" s="11" t="s">
        <v>78</v>
      </c>
      <c r="B35" s="2">
        <v>280</v>
      </c>
      <c r="C35" s="2">
        <v>202</v>
      </c>
      <c r="D35" s="2">
        <f t="shared" si="0"/>
        <v>482</v>
      </c>
      <c r="E35" s="2">
        <f t="shared" si="1"/>
        <v>-78</v>
      </c>
      <c r="F35" s="6">
        <f t="shared" si="2"/>
        <v>1.386138613861386</v>
      </c>
    </row>
    <row r="36" spans="1:6" x14ac:dyDescent="0.25">
      <c r="A36" s="11" t="s">
        <v>79</v>
      </c>
      <c r="B36" s="2">
        <v>110</v>
      </c>
      <c r="C36" s="2">
        <v>106</v>
      </c>
      <c r="D36" s="2">
        <f t="shared" si="0"/>
        <v>216</v>
      </c>
      <c r="E36" s="2">
        <f t="shared" si="1"/>
        <v>-4</v>
      </c>
      <c r="F36" s="6">
        <f t="shared" si="2"/>
        <v>1.0377358490566038</v>
      </c>
    </row>
    <row r="37" spans="1:6" x14ac:dyDescent="0.25">
      <c r="A37" s="11" t="s">
        <v>80</v>
      </c>
      <c r="B37" s="2">
        <v>558</v>
      </c>
      <c r="C37" s="2">
        <v>276</v>
      </c>
      <c r="D37" s="2">
        <f t="shared" si="0"/>
        <v>834</v>
      </c>
      <c r="E37" s="2">
        <f t="shared" si="1"/>
        <v>-282</v>
      </c>
      <c r="F37" s="6">
        <f t="shared" si="2"/>
        <v>2.0217391304347827</v>
      </c>
    </row>
    <row r="38" spans="1:6" x14ac:dyDescent="0.25">
      <c r="A38" s="11" t="s">
        <v>81</v>
      </c>
      <c r="B38" s="2">
        <v>292</v>
      </c>
      <c r="C38" s="2">
        <v>215</v>
      </c>
      <c r="D38" s="2">
        <f t="shared" si="0"/>
        <v>507</v>
      </c>
      <c r="E38" s="2">
        <f t="shared" si="1"/>
        <v>-77</v>
      </c>
      <c r="F38" s="6">
        <f t="shared" si="2"/>
        <v>1.3581395348837209</v>
      </c>
    </row>
    <row r="39" spans="1:6" x14ac:dyDescent="0.25">
      <c r="A39" s="11" t="s">
        <v>82</v>
      </c>
      <c r="B39" s="2">
        <v>202</v>
      </c>
      <c r="C39" s="2">
        <v>144</v>
      </c>
      <c r="D39" s="2">
        <f t="shared" si="0"/>
        <v>346</v>
      </c>
      <c r="E39" s="2">
        <f t="shared" si="1"/>
        <v>-58</v>
      </c>
      <c r="F39" s="6">
        <f t="shared" si="2"/>
        <v>1.4027777777777777</v>
      </c>
    </row>
    <row r="40" spans="1:6" x14ac:dyDescent="0.25">
      <c r="A40" s="11" t="s">
        <v>83</v>
      </c>
      <c r="B40" s="2">
        <v>159</v>
      </c>
      <c r="C40" s="2">
        <v>88</v>
      </c>
      <c r="D40" s="2">
        <f t="shared" si="0"/>
        <v>247</v>
      </c>
      <c r="E40" s="2">
        <f t="shared" si="1"/>
        <v>-71</v>
      </c>
      <c r="F40" s="6">
        <f t="shared" si="2"/>
        <v>1.8068181818181819</v>
      </c>
    </row>
    <row r="41" spans="1:6" x14ac:dyDescent="0.25">
      <c r="A41" s="11" t="s">
        <v>84</v>
      </c>
      <c r="B41" s="2">
        <v>118</v>
      </c>
      <c r="C41" s="2">
        <v>77</v>
      </c>
      <c r="D41" s="2">
        <f t="shared" si="0"/>
        <v>195</v>
      </c>
      <c r="E41" s="2">
        <f t="shared" si="1"/>
        <v>-41</v>
      </c>
      <c r="F41" s="6">
        <f t="shared" si="2"/>
        <v>1.5324675324675325</v>
      </c>
    </row>
    <row r="42" spans="1:6" x14ac:dyDescent="0.25">
      <c r="A42" s="11" t="s">
        <v>85</v>
      </c>
      <c r="B42" s="2">
        <v>138</v>
      </c>
      <c r="C42" s="2">
        <v>78</v>
      </c>
      <c r="D42" s="2">
        <f t="shared" si="0"/>
        <v>216</v>
      </c>
      <c r="E42" s="2">
        <f t="shared" si="1"/>
        <v>-60</v>
      </c>
      <c r="F42" s="6">
        <f t="shared" si="2"/>
        <v>1.7692307692307692</v>
      </c>
    </row>
    <row r="43" spans="1:6" x14ac:dyDescent="0.25">
      <c r="A43" s="11" t="s">
        <v>86</v>
      </c>
      <c r="B43" s="2">
        <v>321</v>
      </c>
      <c r="C43" s="2">
        <v>169</v>
      </c>
      <c r="D43" s="2">
        <f t="shared" si="0"/>
        <v>490</v>
      </c>
      <c r="E43" s="2">
        <f t="shared" si="1"/>
        <v>-152</v>
      </c>
      <c r="F43" s="6">
        <f t="shared" si="2"/>
        <v>1.8994082840236686</v>
      </c>
    </row>
    <row r="44" spans="1:6" x14ac:dyDescent="0.25">
      <c r="A44" s="11" t="s">
        <v>87</v>
      </c>
      <c r="B44" s="2">
        <v>166</v>
      </c>
      <c r="C44" s="2">
        <v>207</v>
      </c>
      <c r="D44" s="2">
        <f t="shared" si="0"/>
        <v>373</v>
      </c>
      <c r="E44" s="2">
        <f t="shared" si="1"/>
        <v>41</v>
      </c>
      <c r="F44" s="6">
        <f t="shared" si="2"/>
        <v>0.80193236714975846</v>
      </c>
    </row>
    <row r="45" spans="1:6" x14ac:dyDescent="0.25">
      <c r="A45" s="11" t="s">
        <v>88</v>
      </c>
      <c r="B45" s="2">
        <v>185</v>
      </c>
      <c r="C45" s="2">
        <v>143</v>
      </c>
      <c r="D45" s="2">
        <f t="shared" si="0"/>
        <v>328</v>
      </c>
      <c r="E45" s="2">
        <f t="shared" si="1"/>
        <v>-42</v>
      </c>
      <c r="F45" s="6">
        <f t="shared" si="2"/>
        <v>1.2937062937062938</v>
      </c>
    </row>
    <row r="46" spans="1:6" x14ac:dyDescent="0.25">
      <c r="A46" s="11" t="s">
        <v>89</v>
      </c>
      <c r="B46" s="2">
        <v>325</v>
      </c>
      <c r="C46" s="2">
        <v>221</v>
      </c>
      <c r="D46" s="2">
        <f t="shared" si="0"/>
        <v>546</v>
      </c>
      <c r="E46" s="2">
        <f t="shared" si="1"/>
        <v>-104</v>
      </c>
      <c r="F46" s="6">
        <f t="shared" si="2"/>
        <v>1.4705882352941178</v>
      </c>
    </row>
    <row r="47" spans="1:6" x14ac:dyDescent="0.25">
      <c r="A47" s="11" t="s">
        <v>90</v>
      </c>
      <c r="B47" s="2">
        <v>276</v>
      </c>
      <c r="C47" s="2">
        <v>244</v>
      </c>
      <c r="D47" s="2">
        <f t="shared" si="0"/>
        <v>520</v>
      </c>
      <c r="E47" s="2">
        <f t="shared" si="1"/>
        <v>-32</v>
      </c>
      <c r="F47" s="6">
        <f t="shared" si="2"/>
        <v>1.1311475409836065</v>
      </c>
    </row>
    <row r="48" spans="1:6" x14ac:dyDescent="0.25">
      <c r="A48" s="11" t="s">
        <v>91</v>
      </c>
      <c r="B48" s="2">
        <v>308</v>
      </c>
      <c r="C48" s="2">
        <v>164</v>
      </c>
      <c r="D48" s="2">
        <f t="shared" si="0"/>
        <v>472</v>
      </c>
      <c r="E48" s="2">
        <f t="shared" si="1"/>
        <v>-144</v>
      </c>
      <c r="F48" s="6">
        <f t="shared" si="2"/>
        <v>1.8780487804878048</v>
      </c>
    </row>
    <row r="49" spans="1:6" x14ac:dyDescent="0.25">
      <c r="A49" s="11" t="s">
        <v>92</v>
      </c>
      <c r="B49" s="2">
        <v>526</v>
      </c>
      <c r="C49" s="2">
        <v>218</v>
      </c>
      <c r="D49" s="2">
        <f t="shared" si="0"/>
        <v>744</v>
      </c>
      <c r="E49" s="2">
        <f t="shared" si="1"/>
        <v>-308</v>
      </c>
      <c r="F49" s="6">
        <f t="shared" si="2"/>
        <v>2.4128440366972477</v>
      </c>
    </row>
    <row r="50" spans="1:6" x14ac:dyDescent="0.25">
      <c r="A50" s="11" t="s">
        <v>93</v>
      </c>
      <c r="B50" s="2">
        <v>670</v>
      </c>
      <c r="C50" s="2">
        <v>213</v>
      </c>
      <c r="D50" s="2">
        <f t="shared" si="0"/>
        <v>883</v>
      </c>
      <c r="E50" s="2">
        <f t="shared" si="1"/>
        <v>-457</v>
      </c>
      <c r="F50" s="6">
        <f t="shared" si="2"/>
        <v>3.1455399061032865</v>
      </c>
    </row>
    <row r="51" spans="1:6" x14ac:dyDescent="0.25">
      <c r="A51" s="11" t="s">
        <v>94</v>
      </c>
      <c r="B51" s="2">
        <v>152</v>
      </c>
      <c r="C51" s="2">
        <v>122</v>
      </c>
      <c r="D51" s="2">
        <f t="shared" si="0"/>
        <v>274</v>
      </c>
      <c r="E51" s="2">
        <f t="shared" si="1"/>
        <v>-30</v>
      </c>
      <c r="F51" s="6">
        <f t="shared" si="2"/>
        <v>1.2459016393442623</v>
      </c>
    </row>
    <row r="52" spans="1:6" x14ac:dyDescent="0.25">
      <c r="A52" s="11" t="s">
        <v>95</v>
      </c>
      <c r="B52" s="2">
        <v>361</v>
      </c>
      <c r="C52" s="2">
        <v>130</v>
      </c>
      <c r="D52" s="2">
        <f t="shared" si="0"/>
        <v>491</v>
      </c>
      <c r="E52" s="2">
        <f t="shared" si="1"/>
        <v>-231</v>
      </c>
      <c r="F52" s="6">
        <f t="shared" si="2"/>
        <v>2.7769230769230768</v>
      </c>
    </row>
    <row r="53" spans="1:6" x14ac:dyDescent="0.25">
      <c r="A53" s="11" t="s">
        <v>96</v>
      </c>
      <c r="B53" s="2">
        <v>202</v>
      </c>
      <c r="C53" s="2">
        <v>127</v>
      </c>
      <c r="D53" s="2">
        <f t="shared" si="0"/>
        <v>329</v>
      </c>
      <c r="E53" s="2">
        <f t="shared" si="1"/>
        <v>-75</v>
      </c>
      <c r="F53" s="6">
        <f t="shared" si="2"/>
        <v>1.5905511811023623</v>
      </c>
    </row>
    <row r="54" spans="1:6" x14ac:dyDescent="0.25">
      <c r="A54" s="11" t="s">
        <v>97</v>
      </c>
      <c r="B54" s="2">
        <v>352</v>
      </c>
      <c r="C54" s="2">
        <v>137</v>
      </c>
      <c r="D54" s="2">
        <f t="shared" si="0"/>
        <v>489</v>
      </c>
      <c r="E54" s="2">
        <f t="shared" si="1"/>
        <v>-215</v>
      </c>
      <c r="F54" s="6">
        <f t="shared" si="2"/>
        <v>2.5693430656934306</v>
      </c>
    </row>
    <row r="55" spans="1:6" x14ac:dyDescent="0.25">
      <c r="A55" s="11" t="s">
        <v>98</v>
      </c>
      <c r="B55" s="2">
        <v>226</v>
      </c>
      <c r="C55" s="2">
        <v>103</v>
      </c>
      <c r="D55" s="2">
        <f t="shared" si="0"/>
        <v>329</v>
      </c>
      <c r="E55" s="2">
        <f t="shared" si="1"/>
        <v>-123</v>
      </c>
      <c r="F55" s="6">
        <f t="shared" si="2"/>
        <v>2.1941747572815533</v>
      </c>
    </row>
    <row r="56" spans="1:6" x14ac:dyDescent="0.25">
      <c r="A56" s="11" t="s">
        <v>99</v>
      </c>
      <c r="B56" s="2">
        <v>282</v>
      </c>
      <c r="C56" s="2">
        <v>112</v>
      </c>
      <c r="D56" s="2">
        <f t="shared" si="0"/>
        <v>394</v>
      </c>
      <c r="E56" s="2">
        <f t="shared" si="1"/>
        <v>-170</v>
      </c>
      <c r="F56" s="6">
        <f t="shared" si="2"/>
        <v>2.5178571428571428</v>
      </c>
    </row>
    <row r="57" spans="1:6" x14ac:dyDescent="0.25">
      <c r="A57" s="11" t="s">
        <v>100</v>
      </c>
      <c r="B57" s="2">
        <v>410</v>
      </c>
      <c r="C57" s="2">
        <v>146</v>
      </c>
      <c r="D57" s="2">
        <f t="shared" si="0"/>
        <v>556</v>
      </c>
      <c r="E57" s="2">
        <f t="shared" si="1"/>
        <v>-264</v>
      </c>
      <c r="F57" s="6">
        <f t="shared" si="2"/>
        <v>2.8082191780821919</v>
      </c>
    </row>
    <row r="58" spans="1:6" x14ac:dyDescent="0.25">
      <c r="A58" s="11" t="s">
        <v>101</v>
      </c>
      <c r="B58" s="2">
        <v>163</v>
      </c>
      <c r="C58" s="2">
        <v>68</v>
      </c>
      <c r="D58" s="2">
        <f t="shared" si="0"/>
        <v>231</v>
      </c>
      <c r="E58" s="2">
        <f t="shared" si="1"/>
        <v>-95</v>
      </c>
      <c r="F58" s="6">
        <f t="shared" si="2"/>
        <v>2.3970588235294117</v>
      </c>
    </row>
    <row r="59" spans="1:6" x14ac:dyDescent="0.25">
      <c r="A59" s="11" t="s">
        <v>102</v>
      </c>
      <c r="B59" s="2">
        <v>244</v>
      </c>
      <c r="C59" s="2">
        <v>124</v>
      </c>
      <c r="D59" s="2">
        <f t="shared" si="0"/>
        <v>368</v>
      </c>
      <c r="E59" s="2">
        <f t="shared" si="1"/>
        <v>-120</v>
      </c>
      <c r="F59" s="6">
        <f t="shared" si="2"/>
        <v>1.967741935483871</v>
      </c>
    </row>
    <row r="60" spans="1:6" x14ac:dyDescent="0.25">
      <c r="A60" s="11" t="s">
        <v>103</v>
      </c>
      <c r="B60" s="2">
        <v>118</v>
      </c>
      <c r="C60" s="2">
        <v>78</v>
      </c>
      <c r="D60" s="2">
        <f t="shared" si="0"/>
        <v>196</v>
      </c>
      <c r="E60" s="2">
        <f t="shared" si="1"/>
        <v>-40</v>
      </c>
      <c r="F60" s="6">
        <f t="shared" si="2"/>
        <v>1.5128205128205128</v>
      </c>
    </row>
    <row r="61" spans="1:6" x14ac:dyDescent="0.25">
      <c r="A61" s="11" t="s">
        <v>104</v>
      </c>
      <c r="B61" s="2">
        <v>130</v>
      </c>
      <c r="C61" s="2">
        <v>54</v>
      </c>
      <c r="D61" s="2">
        <f t="shared" si="0"/>
        <v>184</v>
      </c>
      <c r="E61" s="2">
        <f t="shared" si="1"/>
        <v>-76</v>
      </c>
      <c r="F61" s="6">
        <f t="shared" si="2"/>
        <v>2.4074074074074074</v>
      </c>
    </row>
    <row r="62" spans="1:6" x14ac:dyDescent="0.25">
      <c r="A62" s="11" t="s">
        <v>105</v>
      </c>
      <c r="B62" s="2">
        <v>189</v>
      </c>
      <c r="C62" s="2">
        <v>88</v>
      </c>
      <c r="D62" s="2">
        <f t="shared" si="0"/>
        <v>277</v>
      </c>
      <c r="E62" s="2">
        <f t="shared" si="1"/>
        <v>-101</v>
      </c>
      <c r="F62" s="6">
        <f t="shared" si="2"/>
        <v>2.1477272727272729</v>
      </c>
    </row>
    <row r="63" spans="1:6" x14ac:dyDescent="0.25">
      <c r="A63" s="11" t="s">
        <v>106</v>
      </c>
      <c r="B63" s="2">
        <v>193</v>
      </c>
      <c r="C63" s="2">
        <v>176</v>
      </c>
      <c r="D63" s="2">
        <f t="shared" si="0"/>
        <v>369</v>
      </c>
      <c r="E63" s="2">
        <f t="shared" si="1"/>
        <v>-17</v>
      </c>
      <c r="F63" s="6">
        <f t="shared" si="2"/>
        <v>1.0965909090909092</v>
      </c>
    </row>
    <row r="64" spans="1:6" x14ac:dyDescent="0.25">
      <c r="A64" s="11" t="s">
        <v>107</v>
      </c>
      <c r="B64" s="2">
        <v>384</v>
      </c>
      <c r="C64" s="2">
        <v>278</v>
      </c>
      <c r="D64" s="2">
        <f t="shared" si="0"/>
        <v>662</v>
      </c>
      <c r="E64" s="2">
        <f t="shared" si="1"/>
        <v>-106</v>
      </c>
      <c r="F64" s="6">
        <f t="shared" si="2"/>
        <v>1.3812949640287771</v>
      </c>
    </row>
    <row r="65" spans="1:6" x14ac:dyDescent="0.25">
      <c r="A65" s="11" t="s">
        <v>108</v>
      </c>
      <c r="B65" s="2">
        <v>200</v>
      </c>
      <c r="C65" s="2">
        <v>84</v>
      </c>
      <c r="D65" s="2">
        <f t="shared" si="0"/>
        <v>284</v>
      </c>
      <c r="E65" s="2">
        <f t="shared" si="1"/>
        <v>-116</v>
      </c>
      <c r="F65" s="6">
        <f t="shared" si="2"/>
        <v>2.3809523809523809</v>
      </c>
    </row>
    <row r="66" spans="1:6" x14ac:dyDescent="0.25">
      <c r="A66" s="11" t="s">
        <v>109</v>
      </c>
      <c r="B66" s="2">
        <v>222</v>
      </c>
      <c r="C66" s="2">
        <v>118</v>
      </c>
      <c r="D66" s="2">
        <f t="shared" si="0"/>
        <v>340</v>
      </c>
      <c r="E66" s="2">
        <f t="shared" si="1"/>
        <v>-104</v>
      </c>
      <c r="F66" s="6">
        <f t="shared" si="2"/>
        <v>1.8813559322033899</v>
      </c>
    </row>
    <row r="67" spans="1:6" x14ac:dyDescent="0.25">
      <c r="A67" s="11" t="s">
        <v>110</v>
      </c>
      <c r="B67" s="2">
        <v>200</v>
      </c>
      <c r="C67" s="2">
        <v>101</v>
      </c>
      <c r="D67" s="2">
        <f t="shared" si="0"/>
        <v>301</v>
      </c>
      <c r="E67" s="2">
        <f t="shared" si="1"/>
        <v>-99</v>
      </c>
      <c r="F67" s="6">
        <f t="shared" si="2"/>
        <v>1.9801980198019802</v>
      </c>
    </row>
    <row r="68" spans="1:6" x14ac:dyDescent="0.25">
      <c r="A68" s="11" t="s">
        <v>111</v>
      </c>
      <c r="B68" s="2">
        <v>152</v>
      </c>
      <c r="C68" s="2">
        <v>212</v>
      </c>
      <c r="D68" s="2">
        <f t="shared" si="0"/>
        <v>364</v>
      </c>
      <c r="E68" s="2">
        <f t="shared" si="1"/>
        <v>60</v>
      </c>
      <c r="F68" s="6">
        <f t="shared" si="2"/>
        <v>0.71698113207547165</v>
      </c>
    </row>
    <row r="69" spans="1:6" x14ac:dyDescent="0.25">
      <c r="A69" s="11" t="s">
        <v>112</v>
      </c>
      <c r="B69" s="2">
        <v>130</v>
      </c>
      <c r="C69" s="2">
        <v>74</v>
      </c>
      <c r="D69" s="2">
        <f t="shared" ref="D69:D81" si="3">SUM(B69:C69)</f>
        <v>204</v>
      </c>
      <c r="E69" s="2">
        <f t="shared" ref="E69:E81" si="4">C69-B69</f>
        <v>-56</v>
      </c>
      <c r="F69" s="6">
        <f t="shared" ref="F69:F81" si="5">B69/C69</f>
        <v>1.7567567567567568</v>
      </c>
    </row>
    <row r="70" spans="1:6" x14ac:dyDescent="0.25">
      <c r="A70" s="11" t="s">
        <v>113</v>
      </c>
      <c r="B70" s="2">
        <v>258</v>
      </c>
      <c r="C70" s="2">
        <v>242</v>
      </c>
      <c r="D70" s="2">
        <f t="shared" si="3"/>
        <v>500</v>
      </c>
      <c r="E70" s="2">
        <f t="shared" si="4"/>
        <v>-16</v>
      </c>
      <c r="F70" s="6">
        <f t="shared" si="5"/>
        <v>1.0661157024793388</v>
      </c>
    </row>
    <row r="71" spans="1:6" x14ac:dyDescent="0.25">
      <c r="A71" s="11" t="s">
        <v>114</v>
      </c>
      <c r="B71" s="2">
        <v>256</v>
      </c>
      <c r="C71" s="2">
        <v>152</v>
      </c>
      <c r="D71" s="2">
        <f t="shared" si="3"/>
        <v>408</v>
      </c>
      <c r="E71" s="2">
        <f t="shared" si="4"/>
        <v>-104</v>
      </c>
      <c r="F71" s="6">
        <f t="shared" si="5"/>
        <v>1.6842105263157894</v>
      </c>
    </row>
    <row r="72" spans="1:6" x14ac:dyDescent="0.25">
      <c r="A72" s="11" t="s">
        <v>115</v>
      </c>
      <c r="B72" s="2">
        <v>93</v>
      </c>
      <c r="C72" s="2">
        <v>76</v>
      </c>
      <c r="D72" s="2">
        <f t="shared" si="3"/>
        <v>169</v>
      </c>
      <c r="E72" s="2">
        <f t="shared" si="4"/>
        <v>-17</v>
      </c>
      <c r="F72" s="6">
        <f t="shared" si="5"/>
        <v>1.2236842105263157</v>
      </c>
    </row>
    <row r="73" spans="1:6" x14ac:dyDescent="0.25">
      <c r="A73" s="11" t="s">
        <v>116</v>
      </c>
      <c r="B73" s="2">
        <v>121</v>
      </c>
      <c r="C73" s="2">
        <v>66</v>
      </c>
      <c r="D73" s="2">
        <f t="shared" si="3"/>
        <v>187</v>
      </c>
      <c r="E73" s="2">
        <f t="shared" si="4"/>
        <v>-55</v>
      </c>
      <c r="F73" s="6">
        <f t="shared" si="5"/>
        <v>1.8333333333333333</v>
      </c>
    </row>
    <row r="74" spans="1:6" x14ac:dyDescent="0.25">
      <c r="A74" s="11" t="s">
        <v>117</v>
      </c>
      <c r="B74" s="2">
        <v>374</v>
      </c>
      <c r="C74" s="2">
        <v>173</v>
      </c>
      <c r="D74" s="2">
        <f t="shared" si="3"/>
        <v>547</v>
      </c>
      <c r="E74" s="2">
        <f t="shared" si="4"/>
        <v>-201</v>
      </c>
      <c r="F74" s="6">
        <f t="shared" si="5"/>
        <v>2.1618497109826591</v>
      </c>
    </row>
    <row r="75" spans="1:6" x14ac:dyDescent="0.25">
      <c r="A75" s="11" t="s">
        <v>118</v>
      </c>
      <c r="B75" s="2">
        <v>389</v>
      </c>
      <c r="C75" s="2">
        <v>246</v>
      </c>
      <c r="D75" s="2">
        <f t="shared" si="3"/>
        <v>635</v>
      </c>
      <c r="E75" s="2">
        <f t="shared" si="4"/>
        <v>-143</v>
      </c>
      <c r="F75" s="6">
        <f t="shared" si="5"/>
        <v>1.5813008130081301</v>
      </c>
    </row>
    <row r="76" spans="1:6" x14ac:dyDescent="0.25">
      <c r="A76" s="11" t="s">
        <v>119</v>
      </c>
      <c r="B76" s="2">
        <v>239</v>
      </c>
      <c r="C76" s="2">
        <v>205</v>
      </c>
      <c r="D76" s="2">
        <f t="shared" si="3"/>
        <v>444</v>
      </c>
      <c r="E76" s="2">
        <f t="shared" si="4"/>
        <v>-34</v>
      </c>
      <c r="F76" s="6">
        <f t="shared" si="5"/>
        <v>1.1658536585365853</v>
      </c>
    </row>
    <row r="77" spans="1:6" x14ac:dyDescent="0.25">
      <c r="A77" s="11" t="s">
        <v>120</v>
      </c>
      <c r="B77" s="2">
        <v>368</v>
      </c>
      <c r="C77" s="2">
        <v>183</v>
      </c>
      <c r="D77" s="2">
        <f t="shared" si="3"/>
        <v>551</v>
      </c>
      <c r="E77" s="2">
        <f t="shared" si="4"/>
        <v>-185</v>
      </c>
      <c r="F77" s="6">
        <f t="shared" si="5"/>
        <v>2.0109289617486339</v>
      </c>
    </row>
    <row r="78" spans="1:6" x14ac:dyDescent="0.25">
      <c r="A78" s="11" t="s">
        <v>121</v>
      </c>
      <c r="B78" s="2">
        <v>238</v>
      </c>
      <c r="C78" s="2">
        <v>146</v>
      </c>
      <c r="D78" s="2">
        <f t="shared" si="3"/>
        <v>384</v>
      </c>
      <c r="E78" s="2">
        <f t="shared" si="4"/>
        <v>-92</v>
      </c>
      <c r="F78" s="6">
        <f t="shared" si="5"/>
        <v>1.6301369863013699</v>
      </c>
    </row>
    <row r="79" spans="1:6" x14ac:dyDescent="0.25">
      <c r="A79" s="11" t="s">
        <v>122</v>
      </c>
      <c r="B79" s="2">
        <v>147</v>
      </c>
      <c r="C79" s="2">
        <v>79</v>
      </c>
      <c r="D79" s="2">
        <f t="shared" si="3"/>
        <v>226</v>
      </c>
      <c r="E79" s="2">
        <f t="shared" si="4"/>
        <v>-68</v>
      </c>
      <c r="F79" s="6">
        <f t="shared" si="5"/>
        <v>1.860759493670886</v>
      </c>
    </row>
    <row r="80" spans="1:6" x14ac:dyDescent="0.25">
      <c r="A80" s="11" t="s">
        <v>123</v>
      </c>
      <c r="B80" s="2">
        <v>105</v>
      </c>
      <c r="C80" s="2">
        <v>100</v>
      </c>
      <c r="D80" s="2">
        <f t="shared" si="3"/>
        <v>205</v>
      </c>
      <c r="E80" s="2">
        <f t="shared" si="4"/>
        <v>-5</v>
      </c>
      <c r="F80" s="6">
        <f t="shared" si="5"/>
        <v>1.05</v>
      </c>
    </row>
    <row r="81" spans="1:6" x14ac:dyDescent="0.25">
      <c r="A81" s="4" t="s">
        <v>9</v>
      </c>
      <c r="B81" s="5">
        <f>SUM(B4:B80)</f>
        <v>22617</v>
      </c>
      <c r="C81" s="5">
        <f>SUM(C4:C80)</f>
        <v>13061</v>
      </c>
      <c r="D81" s="5">
        <f t="shared" si="3"/>
        <v>35678</v>
      </c>
      <c r="E81" s="5">
        <f t="shared" si="4"/>
        <v>-9556</v>
      </c>
      <c r="F81" s="6">
        <f t="shared" si="5"/>
        <v>1.7316438251282444</v>
      </c>
    </row>
  </sheetData>
  <mergeCells count="1">
    <mergeCell ref="A1:F2"/>
  </mergeCells>
  <pageMargins left="0.7" right="0.7" top="0.75" bottom="0.75" header="0.3" footer="0.3"/>
  <pageSetup orientation="portrait" horizontalDpi="1200" verticalDpi="1200" r:id="rId1"/>
  <headerFooter>
    <oddFooter>&amp;LNYPD/OMAP&amp;C&amp;P of &amp;N&amp;R05/05/2017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K9" sqref="K9"/>
    </sheetView>
  </sheetViews>
  <sheetFormatPr defaultRowHeight="15" x14ac:dyDescent="0.25"/>
  <cols>
    <col min="1" max="1" width="15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2" t="s">
        <v>125</v>
      </c>
      <c r="B1" s="12"/>
      <c r="C1" s="12"/>
      <c r="D1" s="12"/>
      <c r="E1" s="12"/>
      <c r="F1" s="12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4" t="s">
        <v>21</v>
      </c>
      <c r="B3" s="7" t="s">
        <v>0</v>
      </c>
      <c r="C3" s="7" t="s">
        <v>11</v>
      </c>
      <c r="D3" s="7" t="s">
        <v>39</v>
      </c>
      <c r="E3" s="7" t="s">
        <v>24</v>
      </c>
      <c r="F3" s="7" t="s">
        <v>38</v>
      </c>
    </row>
    <row r="4" spans="1:6" x14ac:dyDescent="0.25">
      <c r="A4" s="4" t="s">
        <v>12</v>
      </c>
      <c r="B4" s="8">
        <v>40</v>
      </c>
      <c r="C4" s="8">
        <v>41</v>
      </c>
      <c r="D4" s="8">
        <f>SUM(B4:C4)</f>
        <v>81</v>
      </c>
      <c r="E4" s="8">
        <f>C4-B4</f>
        <v>1</v>
      </c>
      <c r="F4" s="9">
        <f>B4/C4</f>
        <v>0.97560975609756095</v>
      </c>
    </row>
    <row r="5" spans="1:6" x14ac:dyDescent="0.25">
      <c r="A5" s="4" t="s">
        <v>13</v>
      </c>
      <c r="B5" s="8">
        <v>766</v>
      </c>
      <c r="C5" s="8">
        <v>751</v>
      </c>
      <c r="D5" s="8">
        <f t="shared" ref="D5:D10" si="0">SUM(B5:C5)</f>
        <v>1517</v>
      </c>
      <c r="E5" s="8">
        <f t="shared" ref="E5:E10" si="1">C5-B5</f>
        <v>-15</v>
      </c>
      <c r="F5" s="9">
        <f t="shared" ref="F5:F10" si="2">B5/C5</f>
        <v>1.0199733688415447</v>
      </c>
    </row>
    <row r="6" spans="1:6" x14ac:dyDescent="0.25">
      <c r="A6" s="4" t="s">
        <v>14</v>
      </c>
      <c r="B6" s="8">
        <v>11405</v>
      </c>
      <c r="C6" s="8">
        <v>5149</v>
      </c>
      <c r="D6" s="8">
        <f t="shared" si="0"/>
        <v>16554</v>
      </c>
      <c r="E6" s="8">
        <f t="shared" si="1"/>
        <v>-6256</v>
      </c>
      <c r="F6" s="9">
        <f t="shared" si="2"/>
        <v>2.2149932025636048</v>
      </c>
    </row>
    <row r="7" spans="1:6" x14ac:dyDescent="0.25">
      <c r="A7" s="4" t="s">
        <v>124</v>
      </c>
      <c r="B7" s="8">
        <v>7775</v>
      </c>
      <c r="C7" s="8">
        <v>4692</v>
      </c>
      <c r="D7" s="8">
        <v>15072</v>
      </c>
      <c r="E7" s="8">
        <v>-3992</v>
      </c>
      <c r="F7" s="9">
        <f t="shared" si="2"/>
        <v>1.657075873827792</v>
      </c>
    </row>
    <row r="8" spans="1:6" x14ac:dyDescent="0.25">
      <c r="A8" s="4" t="s">
        <v>15</v>
      </c>
      <c r="B8" s="8">
        <v>193</v>
      </c>
      <c r="C8" s="8">
        <v>140</v>
      </c>
      <c r="D8" s="8">
        <f t="shared" si="0"/>
        <v>333</v>
      </c>
      <c r="E8" s="8">
        <f t="shared" si="1"/>
        <v>-53</v>
      </c>
      <c r="F8" s="9">
        <f t="shared" si="2"/>
        <v>1.3785714285714286</v>
      </c>
    </row>
    <row r="9" spans="1:6" x14ac:dyDescent="0.25">
      <c r="A9" s="4" t="s">
        <v>16</v>
      </c>
      <c r="B9" s="8">
        <v>2438</v>
      </c>
      <c r="C9" s="8">
        <v>2288</v>
      </c>
      <c r="D9" s="8">
        <f t="shared" si="0"/>
        <v>4726</v>
      </c>
      <c r="E9" s="8">
        <f t="shared" si="1"/>
        <v>-150</v>
      </c>
      <c r="F9" s="9">
        <f t="shared" si="2"/>
        <v>1.0655594405594406</v>
      </c>
    </row>
    <row r="10" spans="1:6" x14ac:dyDescent="0.25">
      <c r="A10" s="4" t="s">
        <v>9</v>
      </c>
      <c r="B10" s="7">
        <f>SUM(B4:B9)</f>
        <v>22617</v>
      </c>
      <c r="C10" s="7">
        <f>SUM(C4:C9)</f>
        <v>13061</v>
      </c>
      <c r="D10" s="7">
        <f t="shared" si="0"/>
        <v>35678</v>
      </c>
      <c r="E10" s="7">
        <f t="shared" si="1"/>
        <v>-9556</v>
      </c>
      <c r="F10" s="9">
        <f t="shared" si="2"/>
        <v>1.7316438251282444</v>
      </c>
    </row>
  </sheetData>
  <mergeCells count="1">
    <mergeCell ref="A1:F2"/>
  </mergeCells>
  <pageMargins left="0.7" right="0.7" top="0.75" bottom="0.75" header="0.3" footer="0.3"/>
  <pageSetup orientation="landscape" horizontalDpi="1200" verticalDpi="1200" r:id="rId1"/>
  <headerFooter>
    <oddFooter>&amp;LNYPD/OMAP&amp;C&amp;P of &amp;N&amp;R05/05/2017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K12" sqref="K12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2" t="s">
        <v>125</v>
      </c>
      <c r="B1" s="12"/>
      <c r="C1" s="12"/>
      <c r="D1" s="12"/>
      <c r="E1" s="12"/>
      <c r="F1" s="12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4" t="s">
        <v>22</v>
      </c>
      <c r="B3" s="7" t="s">
        <v>0</v>
      </c>
      <c r="C3" s="7" t="s">
        <v>11</v>
      </c>
      <c r="D3" s="7" t="s">
        <v>39</v>
      </c>
      <c r="E3" s="7" t="s">
        <v>24</v>
      </c>
      <c r="F3" s="7" t="s">
        <v>38</v>
      </c>
    </row>
    <row r="4" spans="1:6" x14ac:dyDescent="0.25">
      <c r="A4" s="4" t="s">
        <v>17</v>
      </c>
      <c r="B4" s="8">
        <v>3510</v>
      </c>
      <c r="C4" s="8">
        <v>3012</v>
      </c>
      <c r="D4" s="8">
        <f>SUM(B4:C4)</f>
        <v>6522</v>
      </c>
      <c r="E4" s="8">
        <f>C4-B4</f>
        <v>-498</v>
      </c>
      <c r="F4" s="9">
        <f>B4/C4</f>
        <v>1.1653386454183268</v>
      </c>
    </row>
    <row r="5" spans="1:6" x14ac:dyDescent="0.25">
      <c r="A5" s="4" t="s">
        <v>18</v>
      </c>
      <c r="B5" s="8">
        <v>19107</v>
      </c>
      <c r="C5" s="8">
        <v>10049</v>
      </c>
      <c r="D5" s="8">
        <f t="shared" ref="D5:D6" si="0">SUM(B5:C5)</f>
        <v>29156</v>
      </c>
      <c r="E5" s="8">
        <f t="shared" ref="E5:E6" si="1">C5-B5</f>
        <v>-9058</v>
      </c>
      <c r="F5" s="9">
        <f t="shared" ref="F5:F6" si="2">B5/C5</f>
        <v>1.9013832222111653</v>
      </c>
    </row>
    <row r="6" spans="1:6" x14ac:dyDescent="0.25">
      <c r="A6" s="4" t="s">
        <v>9</v>
      </c>
      <c r="B6" s="7">
        <f>SUM(B4:B5)</f>
        <v>22617</v>
      </c>
      <c r="C6" s="7">
        <f>SUM(C4:C5)</f>
        <v>13061</v>
      </c>
      <c r="D6" s="7">
        <f t="shared" si="0"/>
        <v>35678</v>
      </c>
      <c r="E6" s="7">
        <f t="shared" si="1"/>
        <v>-9556</v>
      </c>
      <c r="F6" s="9">
        <f t="shared" si="2"/>
        <v>1.7316438251282444</v>
      </c>
    </row>
  </sheetData>
  <mergeCells count="1">
    <mergeCell ref="A1:F2"/>
  </mergeCells>
  <pageMargins left="0.7" right="0.7" top="0.75" bottom="0.75" header="0.3" footer="0.3"/>
  <pageSetup orientation="landscape" horizontalDpi="1200" verticalDpi="1200" r:id="rId1"/>
  <headerFooter>
    <oddFooter>&amp;LNYPD/OMAP&amp;C&amp;P of &amp;N&amp;R05/05/2017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I6" sqref="I6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2" t="s">
        <v>125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4" t="s">
        <v>23</v>
      </c>
      <c r="B3" s="7" t="s">
        <v>0</v>
      </c>
      <c r="C3" s="7" t="s">
        <v>11</v>
      </c>
      <c r="D3" s="7" t="s">
        <v>39</v>
      </c>
      <c r="E3" s="7" t="s">
        <v>24</v>
      </c>
      <c r="F3" s="7" t="s">
        <v>38</v>
      </c>
    </row>
    <row r="4" spans="1:6" x14ac:dyDescent="0.25">
      <c r="A4" s="4" t="s">
        <v>40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6" x14ac:dyDescent="0.25">
      <c r="A5" s="4" t="s">
        <v>41</v>
      </c>
      <c r="B5" s="8">
        <v>1017</v>
      </c>
      <c r="C5" s="8">
        <v>810</v>
      </c>
      <c r="D5" s="8">
        <f t="shared" ref="D5:D10" si="0">SUM(B5:C5)</f>
        <v>1827</v>
      </c>
      <c r="E5" s="8">
        <f t="shared" ref="E5:E10" si="1">C5-B5</f>
        <v>-207</v>
      </c>
      <c r="F5" s="9">
        <f t="shared" ref="F5:F10" si="2">IF(C5=0,"**.*",(B5/C5))</f>
        <v>1.2555555555555555</v>
      </c>
    </row>
    <row r="6" spans="1:6" x14ac:dyDescent="0.25">
      <c r="A6" s="4" t="s">
        <v>42</v>
      </c>
      <c r="B6" s="8">
        <v>5221</v>
      </c>
      <c r="C6" s="8">
        <v>3774</v>
      </c>
      <c r="D6" s="8">
        <f t="shared" si="0"/>
        <v>8995</v>
      </c>
      <c r="E6" s="8">
        <f t="shared" si="1"/>
        <v>-1447</v>
      </c>
      <c r="F6" s="9">
        <f t="shared" si="2"/>
        <v>1.3834128245892952</v>
      </c>
    </row>
    <row r="7" spans="1:6" x14ac:dyDescent="0.25">
      <c r="A7" s="4" t="s">
        <v>43</v>
      </c>
      <c r="B7" s="8">
        <v>10372</v>
      </c>
      <c r="C7" s="8">
        <v>5242</v>
      </c>
      <c r="D7" s="8">
        <f t="shared" si="0"/>
        <v>15614</v>
      </c>
      <c r="E7" s="8">
        <f t="shared" si="1"/>
        <v>-5130</v>
      </c>
      <c r="F7" s="9">
        <f t="shared" si="2"/>
        <v>1.978634109118657</v>
      </c>
    </row>
    <row r="8" spans="1:6" x14ac:dyDescent="0.25">
      <c r="A8" s="4" t="s">
        <v>44</v>
      </c>
      <c r="B8" s="8">
        <v>5512</v>
      </c>
      <c r="C8" s="8">
        <v>2808</v>
      </c>
      <c r="D8" s="8">
        <f t="shared" si="0"/>
        <v>8320</v>
      </c>
      <c r="E8" s="8">
        <f t="shared" si="1"/>
        <v>-2704</v>
      </c>
      <c r="F8" s="9">
        <f t="shared" si="2"/>
        <v>1.962962962962963</v>
      </c>
    </row>
    <row r="9" spans="1:6" x14ac:dyDescent="0.25">
      <c r="A9" s="4" t="s">
        <v>45</v>
      </c>
      <c r="B9" s="8">
        <v>495</v>
      </c>
      <c r="C9" s="8">
        <v>427</v>
      </c>
      <c r="D9" s="8">
        <f t="shared" si="0"/>
        <v>922</v>
      </c>
      <c r="E9" s="8">
        <f t="shared" si="1"/>
        <v>-68</v>
      </c>
      <c r="F9" s="9">
        <f t="shared" si="2"/>
        <v>1.1592505854800936</v>
      </c>
    </row>
    <row r="10" spans="1:6" x14ac:dyDescent="0.25">
      <c r="A10" s="4" t="s">
        <v>9</v>
      </c>
      <c r="B10" s="7">
        <f>SUM(B4:B9)</f>
        <v>22617</v>
      </c>
      <c r="C10" s="7">
        <f>SUM(C4:C9)</f>
        <v>13061</v>
      </c>
      <c r="D10" s="7">
        <f t="shared" si="0"/>
        <v>35678</v>
      </c>
      <c r="E10" s="7">
        <f t="shared" si="1"/>
        <v>-9556</v>
      </c>
      <c r="F10" s="9">
        <f t="shared" si="2"/>
        <v>1.7316438251282444</v>
      </c>
    </row>
  </sheetData>
  <mergeCells count="1">
    <mergeCell ref="A1:F2"/>
  </mergeCells>
  <pageMargins left="0.7" right="0.7" top="0.75" bottom="0.75" header="0.3" footer="0.3"/>
  <pageSetup orientation="landscape" horizontalDpi="1200" verticalDpi="1200" r:id="rId1"/>
  <headerFooter>
    <oddFooter>&amp;LNYPD/OMAP&amp;C&amp;P of &amp;N&amp;R05/05/2017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PCT!Print_Titles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scarazzini895973</cp:lastModifiedBy>
  <cp:lastPrinted>2017-05-08T22:17:31Z</cp:lastPrinted>
  <dcterms:created xsi:type="dcterms:W3CDTF">2016-07-22T11:47:05Z</dcterms:created>
  <dcterms:modified xsi:type="dcterms:W3CDTF">2017-05-08T22:18:47Z</dcterms:modified>
</cp:coreProperties>
</file>