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toragemtc01\fiaoppd\FIA Procedures\Writers\Shamar Cosom\Andrew Buchhalter\Current Projects\Project #7071 - CityFHEPS Payment Standards and Utility Allowance\OCM\"/>
    </mc:Choice>
  </mc:AlternateContent>
  <xr:revisionPtr revIDLastSave="0" documentId="8_{A807C741-CDE7-40BB-9977-71F1495B7F89}" xr6:coauthVersionLast="47" xr6:coauthVersionMax="47" xr10:uidLastSave="{00000000-0000-0000-0000-000000000000}"/>
  <workbookProtection workbookAlgorithmName="SHA-512" workbookHashValue="N3u2WmHXgbqB1J4/H4AN3+zDesgAprEOSjyr+YokdVGpuPW64bYc7IXBo7iIEVR1wEoh2HY5A66LRRwByAvV2A==" workbookSaltValue="TkgpbkbQ1lGa21AGZ7X5zQ==" workbookSpinCount="100000" lockStructure="1"/>
  <bookViews>
    <workbookView xWindow="-120" yWindow="-120" windowWidth="29040" windowHeight="15840" xr2:uid="{6BACB13D-8AB3-4076-B368-A6D2BF365302}"/>
  </bookViews>
  <sheets>
    <sheet name="Calculator" sheetId="1" r:id="rId1"/>
    <sheet name="Utility Allowance Schedule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6" i="1" l="1"/>
  <c r="E14" i="1"/>
  <c r="E15" i="1"/>
  <c r="E13" i="1"/>
  <c r="C15" i="1"/>
  <c r="C14" i="1"/>
  <c r="C13" i="1"/>
  <c r="B21" i="1"/>
  <c r="D14" i="1" l="1" a="1"/>
  <c r="D14" i="1" s="1"/>
  <c r="G14" i="1" s="1"/>
  <c r="D13" i="1" a="1"/>
  <c r="D13" i="1" s="1"/>
  <c r="D16" i="1" a="1"/>
  <c r="D16" i="1" s="1"/>
  <c r="D15" i="1" a="1"/>
  <c r="D15" i="1" s="1"/>
  <c r="H14" i="1" l="1"/>
  <c r="H16" i="1"/>
  <c r="G16" i="1"/>
  <c r="H15" i="1"/>
  <c r="G15" i="1"/>
  <c r="H13" i="1"/>
  <c r="G13" i="1"/>
  <c r="D17" i="1"/>
  <c r="G17" i="1" l="1"/>
  <c r="H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<sst xmlns="http://schemas.openxmlformats.org/spreadsheetml/2006/main" count="48" uniqueCount="33">
  <si>
    <t>Item</t>
  </si>
  <si>
    <t>Specify Fuel Type</t>
  </si>
  <si>
    <t>Heating</t>
  </si>
  <si>
    <t>Cooking</t>
  </si>
  <si>
    <t>Water Heating</t>
  </si>
  <si>
    <t>Paid By (check one)</t>
  </si>
  <si>
    <t>Number of Bedrooms:</t>
  </si>
  <si>
    <t>5+</t>
  </si>
  <si>
    <t># of Bedrooms</t>
  </si>
  <si>
    <t>Cooking Gas</t>
  </si>
  <si>
    <t>Other Electric</t>
  </si>
  <si>
    <t>Oil Hot Water</t>
  </si>
  <si>
    <t>Oil Heat</t>
  </si>
  <si>
    <t>Gas Heat</t>
  </si>
  <si>
    <t>Gas Hot Water</t>
  </si>
  <si>
    <t>Eletric Hot Water</t>
  </si>
  <si>
    <t>Electric Heat</t>
  </si>
  <si>
    <t>Bedroom Column</t>
  </si>
  <si>
    <t>Total</t>
  </si>
  <si>
    <t>Electric (w/o Cooking Range)</t>
  </si>
  <si>
    <t>Electric (w/ Cooking Range)</t>
  </si>
  <si>
    <t>Cooking Electric</t>
  </si>
  <si>
    <t>Landlord</t>
  </si>
  <si>
    <t>Tenant</t>
  </si>
  <si>
    <t>Fuel Type</t>
  </si>
  <si>
    <t>Cost</t>
  </si>
  <si>
    <t>Hot Water</t>
  </si>
  <si>
    <t>version:</t>
  </si>
  <si>
    <t>Utility Allowance Schedules</t>
  </si>
  <si>
    <t>Paid By</t>
  </si>
  <si>
    <t xml:space="preserve"> </t>
  </si>
  <si>
    <r>
      <t xml:space="preserve">Landlord Utility Calculator for NYC </t>
    </r>
    <r>
      <rPr>
        <b/>
        <u/>
        <sz val="14"/>
        <color theme="1"/>
        <rFont val="Calibri"/>
        <family val="2"/>
        <scheme val="minor"/>
      </rPr>
      <t>Only</t>
    </r>
    <r>
      <rPr>
        <b/>
        <sz val="14"/>
        <color theme="1"/>
        <rFont val="Calibri"/>
        <family val="2"/>
        <scheme val="minor"/>
      </rPr>
      <t xml:space="preserve">
</t>
    </r>
  </si>
  <si>
    <r>
      <rPr>
        <b/>
        <sz val="9"/>
        <color theme="1"/>
        <rFont val="Arial"/>
        <family val="2"/>
      </rPr>
      <t>Note:</t>
    </r>
    <r>
      <rPr>
        <sz val="9"/>
        <color theme="1"/>
        <rFont val="Arial"/>
        <family val="2"/>
      </rPr>
      <t xml:space="preserve"> For the CityFHEPS utility allowance amounts for outside of NYC, but within NYS, please go to the DSS CityFHEPS website  
          at https://www.nyc.gov/site/hra/help/cityfheps-documents.page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</si>
</sst>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71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5" xfId="0" applyFont="1" applyBorder="1" applyAlignment="1">
      <alignment vertical="center"/>
    </xf>
    <xf numFmtId="14" fontId="0" fillId="0" borderId="0" xfId="0" applyNumberFormat="1"/>
    <xf numFmtId="0" fontId="0" fillId="0" borderId="0" xfId="0" applyAlignment="1">
      <alignment horizontal="right"/>
    </xf>
    <xf numFmtId="0" fontId="2" fillId="0" borderId="23" xfId="0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42" fontId="0" fillId="0" borderId="21" xfId="1" applyNumberFormat="1" applyFont="1" applyBorder="1" applyProtection="1"/>
    <xf numFmtId="42" fontId="0" fillId="0" borderId="1" xfId="1" applyNumberFormat="1" applyFont="1" applyBorder="1" applyProtection="1"/>
    <xf numFmtId="42" fontId="0" fillId="0" borderId="9" xfId="1" applyNumberFormat="1" applyFont="1" applyBorder="1" applyProtection="1"/>
    <xf numFmtId="42" fontId="0" fillId="0" borderId="22" xfId="1" applyNumberFormat="1" applyFont="1" applyBorder="1" applyProtection="1"/>
    <xf numFmtId="42" fontId="0" fillId="0" borderId="18" xfId="1" applyNumberFormat="1" applyFont="1" applyBorder="1" applyProtection="1"/>
    <xf numFmtId="42" fontId="0" fillId="0" borderId="19" xfId="1" applyNumberFormat="1" applyFont="1" applyBorder="1" applyProtection="1"/>
    <xf numFmtId="0" fontId="0" fillId="0" borderId="4" xfId="0" applyBorder="1" applyProtection="1"/>
    <xf numFmtId="42" fontId="2" fillId="2" borderId="2" xfId="0" applyNumberFormat="1" applyFont="1" applyFill="1" applyBorder="1" applyProtection="1"/>
    <xf numFmtId="42" fontId="2" fillId="2" borderId="24" xfId="0" applyNumberFormat="1" applyFont="1" applyFill="1" applyBorder="1" applyProtection="1"/>
    <xf numFmtId="42" fontId="2" fillId="2" borderId="25" xfId="0" applyNumberFormat="1" applyFont="1" applyFill="1" applyBorder="1" applyProtection="1"/>
    <xf numFmtId="0" fontId="4" fillId="0" borderId="0" xfId="0" applyFont="1" applyProtection="1"/>
    <xf numFmtId="0" fontId="0" fillId="0" borderId="0" xfId="0" applyProtection="1"/>
    <xf numFmtId="0" fontId="2" fillId="0" borderId="1" xfId="0" applyFont="1" applyBorder="1" applyAlignment="1" applyProtection="1">
      <alignment horizontal="center"/>
    </xf>
    <xf numFmtId="0" fontId="2" fillId="0" borderId="1" xfId="0" applyFont="1" applyBorder="1" applyProtection="1"/>
    <xf numFmtId="0" fontId="2" fillId="0" borderId="21" xfId="0" applyFont="1" applyBorder="1" applyProtection="1"/>
    <xf numFmtId="0" fontId="0" fillId="0" borderId="1" xfId="0" applyFill="1" applyBorder="1" applyAlignment="1" applyProtection="1">
      <alignment horizont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0" fontId="2" fillId="0" borderId="6" xfId="0" applyFon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0" fillId="2" borderId="0" xfId="0" applyFill="1" applyBorder="1" applyAlignment="1" applyProtection="1">
      <alignment vertical="center"/>
    </xf>
    <xf numFmtId="0" fontId="0" fillId="2" borderId="11" xfId="0" applyFill="1" applyBorder="1" applyAlignment="1" applyProtection="1">
      <alignment vertical="center"/>
    </xf>
    <xf numFmtId="0" fontId="0" fillId="2" borderId="14" xfId="0" applyFill="1" applyBorder="1" applyProtection="1"/>
    <xf numFmtId="0" fontId="0" fillId="2" borderId="15" xfId="0" applyFill="1" applyBorder="1" applyProtection="1"/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0" fillId="0" borderId="8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0" fillId="0" borderId="13" xfId="0" applyFill="1" applyBorder="1" applyProtection="1"/>
    <xf numFmtId="0" fontId="0" fillId="0" borderId="14" xfId="0" applyBorder="1" applyProtection="1"/>
    <xf numFmtId="0" fontId="0" fillId="2" borderId="2" xfId="0" applyFill="1" applyBorder="1" applyAlignment="1" applyProtection="1">
      <alignment horizontal="center"/>
      <protection locked="0"/>
    </xf>
    <xf numFmtId="0" fontId="8" fillId="0" borderId="0" xfId="2"/>
    <xf numFmtId="0" fontId="0" fillId="0" borderId="8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0" fillId="0" borderId="8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26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6" fillId="0" borderId="21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/>
    </xf>
    <xf numFmtId="0" fontId="6" fillId="0" borderId="28" xfId="0" applyFont="1" applyBorder="1" applyAlignment="1">
      <alignment horizontal="left"/>
    </xf>
    <xf numFmtId="0" fontId="2" fillId="0" borderId="7" xfId="0" applyFont="1" applyBorder="1" applyAlignment="1">
      <alignment horizontal="left" vertic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Radio" firstButton="1" fmlaLink="$B$25" noThreeD="1"/>
</file>

<file path=xl/ctrlProps/ctrlProp12.xml><?xml version="1.0" encoding="utf-8"?>
<formControlPr xmlns="http://schemas.microsoft.com/office/spreadsheetml/2009/9/main" objectType="Radio" noThreeD="1"/>
</file>

<file path=xl/ctrlProps/ctrlProp13.xml><?xml version="1.0" encoding="utf-8"?>
<formControlPr xmlns="http://schemas.microsoft.com/office/spreadsheetml/2009/9/main" objectType="Radio" noThreeD="1"/>
</file>

<file path=xl/ctrlProps/ctrlProp14.xml><?xml version="1.0" encoding="utf-8"?>
<formControlPr xmlns="http://schemas.microsoft.com/office/spreadsheetml/2009/9/main" objectType="Radio" checked="Checked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C$23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C$24" noThreeD="1"/>
</file>

<file path=xl/ctrlProps/ctrlProp2.xml><?xml version="1.0" encoding="utf-8"?>
<formControlPr xmlns="http://schemas.microsoft.com/office/spreadsheetml/2009/9/main" objectType="Radio" firstButton="1" fmlaLink="$B$24" noThreeD="1"/>
</file>

<file path=xl/ctrlProps/ctrlProp20.xml><?xml version="1.0" encoding="utf-8"?>
<formControlPr xmlns="http://schemas.microsoft.com/office/spreadsheetml/2009/9/main" objectType="Radio" checked="Checked" firstButton="1" fmlaLink="$C$25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Radio" checked="Checked" firstButton="1" fmlaLink="$C$26" noThreeD="1"/>
</file>

<file path=xl/ctrlProps/ctrlProp23.xml><?xml version="1.0" encoding="utf-8"?>
<formControlPr xmlns="http://schemas.microsoft.com/office/spreadsheetml/2009/9/main" objectType="Radio" noThreeD="1"/>
</file>

<file path=xl/ctrlProps/ctrlProp24.xml><?xml version="1.0" encoding="utf-8"?>
<formControlPr xmlns="http://schemas.microsoft.com/office/spreadsheetml/2009/9/main" objectType="Radio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checked="Checked" noThreeD="1"/>
</file>

<file path=xl/ctrlProps/ctrlProp3.xml><?xml version="1.0" encoding="utf-8"?>
<formControlPr xmlns="http://schemas.microsoft.com/office/spreadsheetml/2009/9/main" objectType="Radio" checked="Checked" noThreeD="1"/>
</file>

<file path=xl/ctrlProps/ctrlProp4.xml><?xml version="1.0" encoding="utf-8"?>
<formControlPr xmlns="http://schemas.microsoft.com/office/spreadsheetml/2009/9/main" objectType="Radio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checked="Checked" firstButton="1" fmlaLink="$B$23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19050</xdr:rowOff>
        </xdr:from>
        <xdr:to>
          <xdr:col>6</xdr:col>
          <xdr:colOff>0</xdr:colOff>
          <xdr:row>8</xdr:row>
          <xdr:rowOff>0</xdr:rowOff>
        </xdr:to>
        <xdr:sp macro="" textlink="">
          <xdr:nvSpPr>
            <xdr:cNvPr id="1050" name="Group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7</xdr:row>
          <xdr:rowOff>76200</xdr:rowOff>
        </xdr:from>
        <xdr:to>
          <xdr:col>1</xdr:col>
          <xdr:colOff>666750</xdr:colOff>
          <xdr:row>7</xdr:row>
          <xdr:rowOff>276225</xdr:rowOff>
        </xdr:to>
        <xdr:sp macro="" textlink="">
          <xdr:nvSpPr>
            <xdr:cNvPr id="1051" name="Option Butto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7</xdr:row>
          <xdr:rowOff>57150</xdr:rowOff>
        </xdr:from>
        <xdr:to>
          <xdr:col>3</xdr:col>
          <xdr:colOff>19050</xdr:colOff>
          <xdr:row>7</xdr:row>
          <xdr:rowOff>285750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Electric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7</xdr:row>
          <xdr:rowOff>57150</xdr:rowOff>
        </xdr:from>
        <xdr:to>
          <xdr:col>4</xdr:col>
          <xdr:colOff>647700</xdr:colOff>
          <xdr:row>7</xdr:row>
          <xdr:rowOff>285750</xdr:rowOff>
        </xdr:to>
        <xdr:sp macro="" textlink="">
          <xdr:nvSpPr>
            <xdr:cNvPr id="1054" name="Option Butto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Other: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0</xdr:rowOff>
        </xdr:from>
        <xdr:to>
          <xdr:col>6</xdr:col>
          <xdr:colOff>0</xdr:colOff>
          <xdr:row>7</xdr:row>
          <xdr:rowOff>19050</xdr:rowOff>
        </xdr:to>
        <xdr:sp macro="" textlink="">
          <xdr:nvSpPr>
            <xdr:cNvPr id="1060" name="Group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6</xdr:row>
          <xdr:rowOff>57150</xdr:rowOff>
        </xdr:from>
        <xdr:to>
          <xdr:col>1</xdr:col>
          <xdr:colOff>695325</xdr:colOff>
          <xdr:row>6</xdr:row>
          <xdr:rowOff>247650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6</xdr:row>
          <xdr:rowOff>57150</xdr:rowOff>
        </xdr:from>
        <xdr:to>
          <xdr:col>2</xdr:col>
          <xdr:colOff>762000</xdr:colOff>
          <xdr:row>6</xdr:row>
          <xdr:rowOff>247650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Electric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6</xdr:row>
          <xdr:rowOff>38100</xdr:rowOff>
        </xdr:from>
        <xdr:to>
          <xdr:col>3</xdr:col>
          <xdr:colOff>590550</xdr:colOff>
          <xdr:row>6</xdr:row>
          <xdr:rowOff>266700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6</xdr:row>
          <xdr:rowOff>57150</xdr:rowOff>
        </xdr:from>
        <xdr:to>
          <xdr:col>4</xdr:col>
          <xdr:colOff>714375</xdr:colOff>
          <xdr:row>6</xdr:row>
          <xdr:rowOff>247650</xdr:rowOff>
        </xdr:to>
        <xdr:sp macro="" textlink="">
          <xdr:nvSpPr>
            <xdr:cNvPr id="1064" name="Option Butto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Other: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19050</xdr:rowOff>
        </xdr:from>
        <xdr:to>
          <xdr:col>6</xdr:col>
          <xdr:colOff>0</xdr:colOff>
          <xdr:row>9</xdr:row>
          <xdr:rowOff>0</xdr:rowOff>
        </xdr:to>
        <xdr:sp macro="" textlink="">
          <xdr:nvSpPr>
            <xdr:cNvPr id="1065" name="Group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8</xdr:row>
          <xdr:rowOff>57150</xdr:rowOff>
        </xdr:from>
        <xdr:to>
          <xdr:col>1</xdr:col>
          <xdr:colOff>695325</xdr:colOff>
          <xdr:row>8</xdr:row>
          <xdr:rowOff>285750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8</xdr:row>
          <xdr:rowOff>57150</xdr:rowOff>
        </xdr:from>
        <xdr:to>
          <xdr:col>2</xdr:col>
          <xdr:colOff>781050</xdr:colOff>
          <xdr:row>8</xdr:row>
          <xdr:rowOff>285750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Electric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</xdr:row>
          <xdr:rowOff>57150</xdr:rowOff>
        </xdr:from>
        <xdr:to>
          <xdr:col>3</xdr:col>
          <xdr:colOff>561975</xdr:colOff>
          <xdr:row>8</xdr:row>
          <xdr:rowOff>285750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8</xdr:row>
          <xdr:rowOff>57150</xdr:rowOff>
        </xdr:from>
        <xdr:to>
          <xdr:col>4</xdr:col>
          <xdr:colOff>666750</xdr:colOff>
          <xdr:row>8</xdr:row>
          <xdr:rowOff>285750</xdr:rowOff>
        </xdr:to>
        <xdr:sp macro="" textlink="">
          <xdr:nvSpPr>
            <xdr:cNvPr id="1069" name="Option Button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Other: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6</xdr:row>
          <xdr:rowOff>0</xdr:rowOff>
        </xdr:from>
        <xdr:to>
          <xdr:col>7</xdr:col>
          <xdr:colOff>628650</xdr:colOff>
          <xdr:row>7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6</xdr:row>
          <xdr:rowOff>57150</xdr:rowOff>
        </xdr:from>
        <xdr:to>
          <xdr:col>6</xdr:col>
          <xdr:colOff>571500</xdr:colOff>
          <xdr:row>6</xdr:row>
          <xdr:rowOff>285750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Landlord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7</xdr:row>
          <xdr:rowOff>19050</xdr:rowOff>
        </xdr:from>
        <xdr:to>
          <xdr:col>7</xdr:col>
          <xdr:colOff>628650</xdr:colOff>
          <xdr:row>8</xdr:row>
          <xdr:rowOff>9525</xdr:rowOff>
        </xdr:to>
        <xdr:sp macro="" textlink="">
          <xdr:nvSpPr>
            <xdr:cNvPr id="1076" name="Group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8</xdr:row>
          <xdr:rowOff>28575</xdr:rowOff>
        </xdr:from>
        <xdr:to>
          <xdr:col>7</xdr:col>
          <xdr:colOff>628650</xdr:colOff>
          <xdr:row>9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</xdr:row>
          <xdr:rowOff>57150</xdr:rowOff>
        </xdr:from>
        <xdr:to>
          <xdr:col>6</xdr:col>
          <xdr:colOff>685800</xdr:colOff>
          <xdr:row>7</xdr:row>
          <xdr:rowOff>285750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Landlord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8</xdr:row>
          <xdr:rowOff>76200</xdr:rowOff>
        </xdr:from>
        <xdr:to>
          <xdr:col>6</xdr:col>
          <xdr:colOff>714375</xdr:colOff>
          <xdr:row>8</xdr:row>
          <xdr:rowOff>295275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Landlord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9</xdr:row>
          <xdr:rowOff>19050</xdr:rowOff>
        </xdr:from>
        <xdr:to>
          <xdr:col>7</xdr:col>
          <xdr:colOff>619125</xdr:colOff>
          <xdr:row>10</xdr:row>
          <xdr:rowOff>0</xdr:rowOff>
        </xdr:to>
        <xdr:sp macro="" textlink="">
          <xdr:nvSpPr>
            <xdr:cNvPr id="1083" name="Group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9</xdr:row>
          <xdr:rowOff>57150</xdr:rowOff>
        </xdr:from>
        <xdr:to>
          <xdr:col>6</xdr:col>
          <xdr:colOff>723900</xdr:colOff>
          <xdr:row>9</xdr:row>
          <xdr:rowOff>285750</xdr:rowOff>
        </xdr:to>
        <xdr:sp macro="" textlink="">
          <xdr:nvSpPr>
            <xdr:cNvPr id="1084" name="Option Button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Landlord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8</xdr:row>
          <xdr:rowOff>76200</xdr:rowOff>
        </xdr:from>
        <xdr:to>
          <xdr:col>7</xdr:col>
          <xdr:colOff>581025</xdr:colOff>
          <xdr:row>8</xdr:row>
          <xdr:rowOff>285750</xdr:rowOff>
        </xdr:to>
        <xdr:sp macro="" textlink="">
          <xdr:nvSpPr>
            <xdr:cNvPr id="1086" name="Option Button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Tenant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9</xdr:row>
          <xdr:rowOff>57150</xdr:rowOff>
        </xdr:from>
        <xdr:to>
          <xdr:col>7</xdr:col>
          <xdr:colOff>571500</xdr:colOff>
          <xdr:row>9</xdr:row>
          <xdr:rowOff>285750</xdr:rowOff>
        </xdr:to>
        <xdr:sp macro="" textlink="">
          <xdr:nvSpPr>
            <xdr:cNvPr id="1087" name="Option Button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Tenant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6</xdr:row>
          <xdr:rowOff>57150</xdr:rowOff>
        </xdr:from>
        <xdr:to>
          <xdr:col>7</xdr:col>
          <xdr:colOff>628650</xdr:colOff>
          <xdr:row>6</xdr:row>
          <xdr:rowOff>276225</xdr:rowOff>
        </xdr:to>
        <xdr:sp macro="" textlink="">
          <xdr:nvSpPr>
            <xdr:cNvPr id="1088" name="Option Button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Tenant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7</xdr:row>
          <xdr:rowOff>57150</xdr:rowOff>
        </xdr:from>
        <xdr:to>
          <xdr:col>7</xdr:col>
          <xdr:colOff>552450</xdr:colOff>
          <xdr:row>7</xdr:row>
          <xdr:rowOff>285750</xdr:rowOff>
        </xdr:to>
        <xdr:sp macro="" textlink="">
          <xdr:nvSpPr>
            <xdr:cNvPr id="1089" name="Option Button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Tenant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B605C-A8EE-4A02-A667-8798ABEA97AC}">
  <sheetPr codeName="Sheet1"/>
  <dimension ref="A1:L27"/>
  <sheetViews>
    <sheetView showGridLines="0" tabSelected="1" zoomScale="120" zoomScaleNormal="120" workbookViewId="0">
      <selection activeCell="H1" sqref="H1"/>
    </sheetView>
  </sheetViews>
  <sheetFormatPr defaultRowHeight="15" x14ac:dyDescent="0.25"/>
  <cols>
    <col min="1" max="1" width="16.42578125" customWidth="1"/>
    <col min="2" max="2" width="10.5703125" customWidth="1"/>
    <col min="3" max="3" width="12.28515625" customWidth="1"/>
    <col min="5" max="5" width="11" customWidth="1"/>
    <col min="6" max="6" width="14.7109375" customWidth="1"/>
    <col min="7" max="7" width="11.7109375" customWidth="1"/>
    <col min="8" max="8" width="11.28515625" customWidth="1"/>
    <col min="9" max="9" width="7.85546875" customWidth="1"/>
    <col min="10" max="10" width="10.140625" customWidth="1"/>
  </cols>
  <sheetData>
    <row r="1" spans="1:12" ht="19.5" customHeight="1" x14ac:dyDescent="0.25">
      <c r="A1" s="58" t="s">
        <v>31</v>
      </c>
      <c r="B1" s="59"/>
      <c r="C1" s="59"/>
      <c r="D1" s="59"/>
      <c r="E1" s="59"/>
      <c r="F1" s="59"/>
      <c r="G1" s="6" t="s">
        <v>27</v>
      </c>
      <c r="H1" s="5">
        <v>46054</v>
      </c>
    </row>
    <row r="2" spans="1:12" ht="25.5" customHeight="1" x14ac:dyDescent="0.25">
      <c r="A2" s="67" t="s">
        <v>32</v>
      </c>
      <c r="B2" s="68"/>
      <c r="C2" s="68"/>
      <c r="D2" s="68"/>
      <c r="E2" s="68"/>
      <c r="F2" s="68"/>
      <c r="G2" s="68"/>
      <c r="H2" s="69"/>
    </row>
    <row r="3" spans="1:12" ht="15.75" thickBot="1" x14ac:dyDescent="0.3">
      <c r="L3" s="49"/>
    </row>
    <row r="4" spans="1:12" ht="15.75" thickBot="1" x14ac:dyDescent="0.3">
      <c r="A4" s="1" t="s">
        <v>6</v>
      </c>
      <c r="C4" s="48" t="s">
        <v>7</v>
      </c>
    </row>
    <row r="5" spans="1:12" ht="15.75" thickBot="1" x14ac:dyDescent="0.3">
      <c r="L5" s="49"/>
    </row>
    <row r="6" spans="1:12" s="2" customFormat="1" ht="24" customHeight="1" x14ac:dyDescent="0.25">
      <c r="A6" s="4" t="s">
        <v>0</v>
      </c>
      <c r="B6" s="60" t="s">
        <v>1</v>
      </c>
      <c r="C6" s="60"/>
      <c r="D6" s="60"/>
      <c r="E6" s="60"/>
      <c r="F6" s="60"/>
      <c r="G6" s="60" t="s">
        <v>5</v>
      </c>
      <c r="H6" s="70"/>
    </row>
    <row r="7" spans="1:12" s="3" customFormat="1" ht="24.6" customHeight="1" x14ac:dyDescent="0.25">
      <c r="A7" s="43" t="s">
        <v>2</v>
      </c>
      <c r="B7" s="31"/>
      <c r="C7" s="31"/>
      <c r="D7" s="31"/>
      <c r="E7" s="31"/>
      <c r="F7" s="31"/>
      <c r="G7" s="31"/>
      <c r="H7" s="32"/>
    </row>
    <row r="8" spans="1:12" s="3" customFormat="1" ht="24.6" customHeight="1" x14ac:dyDescent="0.25">
      <c r="A8" s="43" t="s">
        <v>3</v>
      </c>
      <c r="B8" s="31"/>
      <c r="C8" s="31"/>
      <c r="D8" s="31"/>
      <c r="E8" s="31"/>
      <c r="F8" s="31"/>
      <c r="G8" s="31"/>
      <c r="H8" s="32"/>
    </row>
    <row r="9" spans="1:12" s="3" customFormat="1" ht="24.6" customHeight="1" x14ac:dyDescent="0.25">
      <c r="A9" s="44" t="s">
        <v>4</v>
      </c>
      <c r="B9" s="31"/>
      <c r="C9" s="31"/>
      <c r="D9" s="31"/>
      <c r="E9" s="31"/>
      <c r="F9" s="31"/>
      <c r="G9" s="31"/>
      <c r="H9" s="32"/>
    </row>
    <row r="10" spans="1:12" ht="24.6" customHeight="1" thickBot="1" x14ac:dyDescent="0.3">
      <c r="A10" s="45" t="s">
        <v>10</v>
      </c>
      <c r="B10" s="46"/>
      <c r="C10" s="47"/>
      <c r="D10" s="47"/>
      <c r="E10" s="47"/>
      <c r="F10" s="47"/>
      <c r="G10" s="33"/>
      <c r="H10" s="34"/>
    </row>
    <row r="11" spans="1:12" ht="16.149999999999999" customHeight="1" thickBot="1" x14ac:dyDescent="0.3">
      <c r="A11" s="3"/>
    </row>
    <row r="12" spans="1:12" x14ac:dyDescent="0.25">
      <c r="A12" s="54" t="s">
        <v>0</v>
      </c>
      <c r="B12" s="55"/>
      <c r="C12" s="28" t="s">
        <v>24</v>
      </c>
      <c r="D12" s="7" t="s">
        <v>25</v>
      </c>
      <c r="E12" s="54" t="s">
        <v>29</v>
      </c>
      <c r="F12" s="55"/>
      <c r="G12" s="28" t="s">
        <v>22</v>
      </c>
      <c r="H12" s="8" t="s">
        <v>23</v>
      </c>
    </row>
    <row r="13" spans="1:12" x14ac:dyDescent="0.25">
      <c r="A13" s="50" t="s">
        <v>2</v>
      </c>
      <c r="B13" s="51"/>
      <c r="C13" s="29" t="str">
        <f>IF(B23=1, "Gas", IF(B23=2, "Electric", IF(B23=3, "Oil", IF(B23=4, "Other", ""))))</f>
        <v>Gas</v>
      </c>
      <c r="D13" s="10" cm="1">
        <f t="array" ref="D13">IF(AND(B23&gt;=1, B23&lt;=3),INDEX('Utility Allowance Schedules'!B13:G15,Calculator!B23,Calculator!B21),0)</f>
        <v>134</v>
      </c>
      <c r="E13" s="61" t="str">
        <f>IF(C23=1, "Landlord", IF(C23=2, "Tenant", ""))</f>
        <v>Landlord</v>
      </c>
      <c r="F13" s="62"/>
      <c r="G13" s="11">
        <f>IF(C23=1,D13,0)</f>
        <v>134</v>
      </c>
      <c r="H13" s="12">
        <f>IF(C23=2,D13,0)</f>
        <v>0</v>
      </c>
    </row>
    <row r="14" spans="1:12" x14ac:dyDescent="0.25">
      <c r="A14" s="50" t="s">
        <v>3</v>
      </c>
      <c r="B14" s="51"/>
      <c r="C14" s="29" t="str">
        <f>IF(B24=1, "Gas", IF(B24=2, "Electric", IF(B24=3, "Oil", IF(B24=4, "Other", ""))))</f>
        <v>Electric</v>
      </c>
      <c r="D14" s="10" cm="1">
        <f t="array" ref="D14">IF(AND(B24&gt;=1, B24&lt;=2),INDEX('Utility Allowance Schedules'!B18:G19,Calculator!B24,Calculator!B21),0)</f>
        <v>49</v>
      </c>
      <c r="E14" s="61" t="str">
        <f>IF(C24=1, "Landlord", IF(C24=2, "Tenant", ""))</f>
        <v>Tenant</v>
      </c>
      <c r="F14" s="62"/>
      <c r="G14" s="11">
        <f>IF(C24=1,D14,0)</f>
        <v>0</v>
      </c>
      <c r="H14" s="12">
        <f>IF(C24=2,D14,0)</f>
        <v>49</v>
      </c>
      <c r="I14" t="s">
        <v>30</v>
      </c>
    </row>
    <row r="15" spans="1:12" x14ac:dyDescent="0.25">
      <c r="A15" s="50" t="s">
        <v>4</v>
      </c>
      <c r="B15" s="51"/>
      <c r="C15" s="29" t="str">
        <f>IF(B25=1, "Gas", IF(B25=2, "Electric", IF(B25=3, "Oil", IF(B25=4, "Other", ""))))</f>
        <v>Other</v>
      </c>
      <c r="D15" s="10" cm="1">
        <f t="array" ref="D15">IF(AND(B25&gt;=1, B25&lt;=3),INDEX('Utility Allowance Schedules'!B22:G24,Calculator!B25,Calculator!B21),0)</f>
        <v>0</v>
      </c>
      <c r="E15" s="61" t="str">
        <f>IF(C25=1, "Landlord", IF(C25=2, "Tenant", ""))</f>
        <v>Landlord</v>
      </c>
      <c r="F15" s="62"/>
      <c r="G15" s="11">
        <f>IF(C25=1,D15,0)</f>
        <v>0</v>
      </c>
      <c r="H15" s="12">
        <f>IF(C25=2,D15,0)</f>
        <v>0</v>
      </c>
    </row>
    <row r="16" spans="1:12" ht="15.75" thickBot="1" x14ac:dyDescent="0.3">
      <c r="A16" s="52" t="s">
        <v>10</v>
      </c>
      <c r="B16" s="53"/>
      <c r="C16" s="30"/>
      <c r="D16" s="13" cm="1">
        <f t="array" ref="D16">IF(AND(B21&gt;=1, B21&lt;=6), INDEX('Utility Allowance Schedules'!B26:G26,1,Calculator!B21), 0)</f>
        <v>244</v>
      </c>
      <c r="E16" s="63" t="str">
        <f>IF(C26=1, "Landlord", IF(C26=2, "Tenant", ""))</f>
        <v>Landlord</v>
      </c>
      <c r="F16" s="64"/>
      <c r="G16" s="14">
        <f>IF(C26=1,D16,0)</f>
        <v>244</v>
      </c>
      <c r="H16" s="15">
        <f>IF(C26=2,D16,0)</f>
        <v>0</v>
      </c>
    </row>
    <row r="17" spans="1:8" ht="15.75" thickBot="1" x14ac:dyDescent="0.3">
      <c r="A17" s="56" t="s">
        <v>18</v>
      </c>
      <c r="B17" s="57"/>
      <c r="C17" s="16"/>
      <c r="D17" s="17">
        <f>SUM(D13:D16)</f>
        <v>427</v>
      </c>
      <c r="E17" s="65"/>
      <c r="F17" s="66"/>
      <c r="G17" s="18">
        <f>SUM(G13:G16)</f>
        <v>378</v>
      </c>
      <c r="H17" s="19">
        <f>SUM(H13:H16)</f>
        <v>49</v>
      </c>
    </row>
    <row r="20" spans="1:8" hidden="1" x14ac:dyDescent="0.25"/>
    <row r="21" spans="1:8" hidden="1" x14ac:dyDescent="0.25">
      <c r="A21" s="35" t="s">
        <v>17</v>
      </c>
      <c r="B21" s="36">
        <f>IF(C4=0, 1, IF(C4=1,2, IF(C4=2, 3, IF(C4=3, 4, IF(C4=4, 5, IF(C4="5+", 6, 0))))))</f>
        <v>6</v>
      </c>
      <c r="C21" s="37"/>
    </row>
    <row r="22" spans="1:8" hidden="1" x14ac:dyDescent="0.25">
      <c r="A22" s="35"/>
      <c r="B22" s="38" t="s">
        <v>24</v>
      </c>
      <c r="C22" s="39" t="s">
        <v>29</v>
      </c>
    </row>
    <row r="23" spans="1:8" hidden="1" x14ac:dyDescent="0.25">
      <c r="A23" s="35" t="s">
        <v>2</v>
      </c>
      <c r="B23" s="40">
        <v>1</v>
      </c>
      <c r="C23" s="36">
        <v>1</v>
      </c>
    </row>
    <row r="24" spans="1:8" hidden="1" x14ac:dyDescent="0.25">
      <c r="A24" s="35" t="s">
        <v>3</v>
      </c>
      <c r="B24" s="36">
        <v>2</v>
      </c>
      <c r="C24" s="36">
        <v>2</v>
      </c>
    </row>
    <row r="25" spans="1:8" hidden="1" x14ac:dyDescent="0.25">
      <c r="A25" s="35" t="s">
        <v>4</v>
      </c>
      <c r="B25" s="36">
        <v>4</v>
      </c>
      <c r="C25" s="36">
        <v>1</v>
      </c>
    </row>
    <row r="26" spans="1:8" hidden="1" x14ac:dyDescent="0.25">
      <c r="A26" s="41" t="s">
        <v>10</v>
      </c>
      <c r="B26" s="42"/>
      <c r="C26" s="36">
        <v>1</v>
      </c>
    </row>
    <row r="27" spans="1:8" hidden="1" x14ac:dyDescent="0.25"/>
  </sheetData>
  <sheetProtection algorithmName="SHA-512" hashValue="wXsS8wDmARFMTyX2oyshFfXRN7BVuZxFsdZD8+K8BaIW4Y+PNfjMyG6gn936sYqgoBK2m4jntVAcfDu4u8ef6w==" saltValue="X2EmzaxTD7FeA6JePYavjA==" spinCount="100000" sheet="1" objects="1" scenarios="1"/>
  <mergeCells count="16">
    <mergeCell ref="A15:B15"/>
    <mergeCell ref="A16:B16"/>
    <mergeCell ref="A12:B12"/>
    <mergeCell ref="A17:B17"/>
    <mergeCell ref="A1:F1"/>
    <mergeCell ref="B6:F6"/>
    <mergeCell ref="E15:F15"/>
    <mergeCell ref="E16:F16"/>
    <mergeCell ref="E17:F17"/>
    <mergeCell ref="A2:H2"/>
    <mergeCell ref="G6:H6"/>
    <mergeCell ref="E12:F12"/>
    <mergeCell ref="A13:B13"/>
    <mergeCell ref="A14:B14"/>
    <mergeCell ref="E13:F13"/>
    <mergeCell ref="E14:F14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0" r:id="rId4" name="Group Box 26">
              <controlPr defaultSize="0" autoFill="0" autoPict="0">
                <anchor moveWithCells="1">
                  <from>
                    <xdr:col>1</xdr:col>
                    <xdr:colOff>0</xdr:colOff>
                    <xdr:row>7</xdr:row>
                    <xdr:rowOff>19050</xdr:rowOff>
                  </from>
                  <to>
                    <xdr:col>6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5" name="Option Button 27">
              <controlPr locked="0" defaultSize="0" autoFill="0" autoLine="0" autoPict="0">
                <anchor moveWithCells="1">
                  <from>
                    <xdr:col>1</xdr:col>
                    <xdr:colOff>133350</xdr:colOff>
                    <xdr:row>7</xdr:row>
                    <xdr:rowOff>76200</xdr:rowOff>
                  </from>
                  <to>
                    <xdr:col>1</xdr:col>
                    <xdr:colOff>666750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6" name="Option Button 28">
              <controlPr locked="0" defaultSize="0" autoFill="0" autoLine="0" autoPict="0">
                <anchor moveWithCells="1">
                  <from>
                    <xdr:col>2</xdr:col>
                    <xdr:colOff>133350</xdr:colOff>
                    <xdr:row>7</xdr:row>
                    <xdr:rowOff>57150</xdr:rowOff>
                  </from>
                  <to>
                    <xdr:col>3</xdr:col>
                    <xdr:colOff>19050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7" name="Option Button 30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7</xdr:row>
                    <xdr:rowOff>57150</xdr:rowOff>
                  </from>
                  <to>
                    <xdr:col>4</xdr:col>
                    <xdr:colOff>647700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8" name="Group Box 36">
              <controlPr defaultSize="0" autoFill="0" autoPict="0">
                <anchor moveWithCells="1">
                  <from>
                    <xdr:col>1</xdr:col>
                    <xdr:colOff>0</xdr:colOff>
                    <xdr:row>6</xdr:row>
                    <xdr:rowOff>0</xdr:rowOff>
                  </from>
                  <to>
                    <xdr:col>6</xdr:col>
                    <xdr:colOff>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9" name="Option Button 37">
              <controlPr locked="0" defaultSize="0" autoFill="0" autoLine="0" autoPict="0">
                <anchor moveWithCells="1">
                  <from>
                    <xdr:col>1</xdr:col>
                    <xdr:colOff>123825</xdr:colOff>
                    <xdr:row>6</xdr:row>
                    <xdr:rowOff>57150</xdr:rowOff>
                  </from>
                  <to>
                    <xdr:col>1</xdr:col>
                    <xdr:colOff>695325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0" name="Option Button 38">
              <controlPr locked="0" defaultSize="0" autoFill="0" autoLine="0" autoPict="0">
                <anchor moveWithCells="1">
                  <from>
                    <xdr:col>2</xdr:col>
                    <xdr:colOff>133350</xdr:colOff>
                    <xdr:row>6</xdr:row>
                    <xdr:rowOff>57150</xdr:rowOff>
                  </from>
                  <to>
                    <xdr:col>2</xdr:col>
                    <xdr:colOff>762000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1" name="Option Button 39">
              <controlPr locked="0" defaultSize="0" autoFill="0" autoLine="0" autoPict="0">
                <anchor moveWithCells="1">
                  <from>
                    <xdr:col>3</xdr:col>
                    <xdr:colOff>66675</xdr:colOff>
                    <xdr:row>6</xdr:row>
                    <xdr:rowOff>38100</xdr:rowOff>
                  </from>
                  <to>
                    <xdr:col>3</xdr:col>
                    <xdr:colOff>590550</xdr:colOff>
                    <xdr:row>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2" name="Option Button 40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6</xdr:row>
                    <xdr:rowOff>57150</xdr:rowOff>
                  </from>
                  <to>
                    <xdr:col>4</xdr:col>
                    <xdr:colOff>714375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3" name="Group Box 41">
              <controlPr defaultSize="0" autoFill="0" autoPict="0">
                <anchor moveWithCells="1">
                  <from>
                    <xdr:col>1</xdr:col>
                    <xdr:colOff>0</xdr:colOff>
                    <xdr:row>8</xdr:row>
                    <xdr:rowOff>19050</xdr:rowOff>
                  </from>
                  <to>
                    <xdr:col>6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4" name="Option Button 42">
              <controlPr locked="0" defaultSize="0" autoFill="0" autoLine="0" autoPict="0">
                <anchor moveWithCells="1">
                  <from>
                    <xdr:col>1</xdr:col>
                    <xdr:colOff>133350</xdr:colOff>
                    <xdr:row>8</xdr:row>
                    <xdr:rowOff>57150</xdr:rowOff>
                  </from>
                  <to>
                    <xdr:col>1</xdr:col>
                    <xdr:colOff>695325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5" name="Option Button 43">
              <controlPr locked="0" defaultSize="0" autoFill="0" autoLine="0" autoPict="0">
                <anchor moveWithCells="1">
                  <from>
                    <xdr:col>2</xdr:col>
                    <xdr:colOff>142875</xdr:colOff>
                    <xdr:row>8</xdr:row>
                    <xdr:rowOff>57150</xdr:rowOff>
                  </from>
                  <to>
                    <xdr:col>2</xdr:col>
                    <xdr:colOff>781050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6" name="Option Button 44">
              <controlPr locked="0" defaultSize="0" autoFill="0" autoLine="0" autoPict="0">
                <anchor moveWithCells="1">
                  <from>
                    <xdr:col>3</xdr:col>
                    <xdr:colOff>76200</xdr:colOff>
                    <xdr:row>8</xdr:row>
                    <xdr:rowOff>57150</xdr:rowOff>
                  </from>
                  <to>
                    <xdr:col>3</xdr:col>
                    <xdr:colOff>561975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7" name="Option Button 45">
              <controlPr locked="0" defaultSize="0" autoFill="0" autoLine="0" autoPict="0">
                <anchor moveWithCells="1">
                  <from>
                    <xdr:col>4</xdr:col>
                    <xdr:colOff>104775</xdr:colOff>
                    <xdr:row>8</xdr:row>
                    <xdr:rowOff>57150</xdr:rowOff>
                  </from>
                  <to>
                    <xdr:col>4</xdr:col>
                    <xdr:colOff>666750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8" name="Group Box 49">
              <controlPr defaultSize="0" autoFill="0" autoPict="0">
                <anchor moveWithCells="1">
                  <from>
                    <xdr:col>6</xdr:col>
                    <xdr:colOff>9525</xdr:colOff>
                    <xdr:row>6</xdr:row>
                    <xdr:rowOff>0</xdr:rowOff>
                  </from>
                  <to>
                    <xdr:col>7</xdr:col>
                    <xdr:colOff>628650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9" name="Option Button 50">
              <controlPr locked="0" defaultSize="0" autoFill="0" autoLine="0" autoPict="0">
                <anchor moveWithCells="1">
                  <from>
                    <xdr:col>6</xdr:col>
                    <xdr:colOff>57150</xdr:colOff>
                    <xdr:row>6</xdr:row>
                    <xdr:rowOff>57150</xdr:rowOff>
                  </from>
                  <to>
                    <xdr:col>6</xdr:col>
                    <xdr:colOff>571500</xdr:colOff>
                    <xdr:row>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0" name="Group Box 52">
              <controlPr defaultSize="0" autoFill="0" autoPict="0">
                <anchor moveWithCells="1">
                  <from>
                    <xdr:col>6</xdr:col>
                    <xdr:colOff>9525</xdr:colOff>
                    <xdr:row>7</xdr:row>
                    <xdr:rowOff>19050</xdr:rowOff>
                  </from>
                  <to>
                    <xdr:col>7</xdr:col>
                    <xdr:colOff>628650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1" name="Group Box 53">
              <controlPr defaultSize="0" autoFill="0" autoPict="0">
                <anchor moveWithCells="1">
                  <from>
                    <xdr:col>6</xdr:col>
                    <xdr:colOff>19050</xdr:colOff>
                    <xdr:row>8</xdr:row>
                    <xdr:rowOff>28575</xdr:rowOff>
                  </from>
                  <to>
                    <xdr:col>7</xdr:col>
                    <xdr:colOff>628650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22" name="Option Button 54">
              <controlPr locked="0" defaultSize="0" autoFill="0" autoLine="0" autoPict="0">
                <anchor moveWithCells="1">
                  <from>
                    <xdr:col>6</xdr:col>
                    <xdr:colOff>57150</xdr:colOff>
                    <xdr:row>7</xdr:row>
                    <xdr:rowOff>57150</xdr:rowOff>
                  </from>
                  <to>
                    <xdr:col>6</xdr:col>
                    <xdr:colOff>685800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23" name="Option Button 56">
              <controlPr locked="0" defaultSize="0" autoFill="0" autoLine="0" autoPict="0">
                <anchor moveWithCells="1">
                  <from>
                    <xdr:col>6</xdr:col>
                    <xdr:colOff>57150</xdr:colOff>
                    <xdr:row>8</xdr:row>
                    <xdr:rowOff>76200</xdr:rowOff>
                  </from>
                  <to>
                    <xdr:col>6</xdr:col>
                    <xdr:colOff>714375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24" name="Group Box 59">
              <controlPr defaultSize="0" autoFill="0" autoPict="0">
                <anchor moveWithCells="1">
                  <from>
                    <xdr:col>6</xdr:col>
                    <xdr:colOff>19050</xdr:colOff>
                    <xdr:row>9</xdr:row>
                    <xdr:rowOff>19050</xdr:rowOff>
                  </from>
                  <to>
                    <xdr:col>7</xdr:col>
                    <xdr:colOff>619125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25" name="Option Button 60">
              <controlPr locked="0" defaultSize="0" autoFill="0" autoLine="0" autoPict="0">
                <anchor moveWithCells="1">
                  <from>
                    <xdr:col>6</xdr:col>
                    <xdr:colOff>66675</xdr:colOff>
                    <xdr:row>9</xdr:row>
                    <xdr:rowOff>57150</xdr:rowOff>
                  </from>
                  <to>
                    <xdr:col>6</xdr:col>
                    <xdr:colOff>723900</xdr:colOff>
                    <xdr:row>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6" name="Option Button 62">
              <controlPr locked="0" defaultSize="0" autoFill="0" autoLine="0" autoPict="0">
                <anchor moveWithCells="1">
                  <from>
                    <xdr:col>7</xdr:col>
                    <xdr:colOff>38100</xdr:colOff>
                    <xdr:row>8</xdr:row>
                    <xdr:rowOff>76200</xdr:rowOff>
                  </from>
                  <to>
                    <xdr:col>7</xdr:col>
                    <xdr:colOff>581025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27" name="Option Button 63">
              <controlPr locked="0" defaultSize="0" autoFill="0" autoLine="0" autoPict="0">
                <anchor moveWithCells="1">
                  <from>
                    <xdr:col>7</xdr:col>
                    <xdr:colOff>38100</xdr:colOff>
                    <xdr:row>9</xdr:row>
                    <xdr:rowOff>57150</xdr:rowOff>
                  </from>
                  <to>
                    <xdr:col>7</xdr:col>
                    <xdr:colOff>571500</xdr:colOff>
                    <xdr:row>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28" name="Option Button 64">
              <controlPr locked="0" defaultSize="0" autoFill="0" autoLine="0" autoPict="0">
                <anchor moveWithCells="1">
                  <from>
                    <xdr:col>7</xdr:col>
                    <xdr:colOff>38100</xdr:colOff>
                    <xdr:row>6</xdr:row>
                    <xdr:rowOff>57150</xdr:rowOff>
                  </from>
                  <to>
                    <xdr:col>7</xdr:col>
                    <xdr:colOff>628650</xdr:colOff>
                    <xdr:row>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29" name="Option Button 65">
              <controlPr locked="0" defaultSize="0" autoFill="0" autoLine="0" autoPict="0">
                <anchor moveWithCells="1">
                  <from>
                    <xdr:col>7</xdr:col>
                    <xdr:colOff>38100</xdr:colOff>
                    <xdr:row>7</xdr:row>
                    <xdr:rowOff>57150</xdr:rowOff>
                  </from>
                  <to>
                    <xdr:col>7</xdr:col>
                    <xdr:colOff>552450</xdr:colOff>
                    <xdr:row>7</xdr:row>
                    <xdr:rowOff>285750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B0C494-2175-4727-A759-4EBBE5A0F646}">
          <x14:formula1>
            <xm:f>'Utility Allowance Schedules'!$A$4:$A$9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2A56A-243C-4EB1-9482-C8A5EC1CE58E}">
  <sheetPr codeName="Sheet2"/>
  <dimension ref="A1:G43"/>
  <sheetViews>
    <sheetView showGridLines="0" zoomScale="120" zoomScaleNormal="120" workbookViewId="0">
      <selection activeCell="E4" sqref="E4"/>
    </sheetView>
  </sheetViews>
  <sheetFormatPr defaultRowHeight="15" x14ac:dyDescent="0.25"/>
  <cols>
    <col min="1" max="1" width="26.85546875" style="21" bestFit="1" customWidth="1"/>
    <col min="2" max="16384" width="9.140625" style="21"/>
  </cols>
  <sheetData>
    <row r="1" spans="1:7" ht="18.75" x14ac:dyDescent="0.3">
      <c r="A1" s="20" t="s">
        <v>28</v>
      </c>
    </row>
    <row r="3" spans="1:7" x14ac:dyDescent="0.25">
      <c r="A3" s="22" t="s">
        <v>8</v>
      </c>
    </row>
    <row r="4" spans="1:7" x14ac:dyDescent="0.25">
      <c r="A4" s="9">
        <v>0</v>
      </c>
    </row>
    <row r="5" spans="1:7" x14ac:dyDescent="0.25">
      <c r="A5" s="9">
        <v>1</v>
      </c>
    </row>
    <row r="6" spans="1:7" x14ac:dyDescent="0.25">
      <c r="A6" s="9">
        <v>2</v>
      </c>
    </row>
    <row r="7" spans="1:7" x14ac:dyDescent="0.25">
      <c r="A7" s="9">
        <v>3</v>
      </c>
    </row>
    <row r="8" spans="1:7" x14ac:dyDescent="0.25">
      <c r="A8" s="9">
        <v>4</v>
      </c>
    </row>
    <row r="9" spans="1:7" x14ac:dyDescent="0.25">
      <c r="A9" s="9" t="s">
        <v>7</v>
      </c>
    </row>
    <row r="11" spans="1:7" x14ac:dyDescent="0.25">
      <c r="A11" s="23"/>
      <c r="B11" s="22">
        <v>0</v>
      </c>
      <c r="C11" s="22">
        <v>1</v>
      </c>
      <c r="D11" s="22">
        <v>2</v>
      </c>
      <c r="E11" s="22">
        <v>3</v>
      </c>
      <c r="F11" s="22">
        <v>4</v>
      </c>
      <c r="G11" s="22" t="s">
        <v>7</v>
      </c>
    </row>
    <row r="12" spans="1:7" x14ac:dyDescent="0.25">
      <c r="A12" s="23" t="s">
        <v>2</v>
      </c>
      <c r="B12" s="22"/>
      <c r="C12" s="22"/>
      <c r="D12" s="22"/>
      <c r="E12" s="22"/>
      <c r="F12" s="22"/>
      <c r="G12" s="22"/>
    </row>
    <row r="13" spans="1:7" x14ac:dyDescent="0.25">
      <c r="A13" s="24" t="s">
        <v>13</v>
      </c>
      <c r="B13" s="25">
        <v>73</v>
      </c>
      <c r="C13" s="25">
        <v>86</v>
      </c>
      <c r="D13" s="25">
        <v>100</v>
      </c>
      <c r="E13" s="25">
        <v>110</v>
      </c>
      <c r="F13" s="25">
        <v>122</v>
      </c>
      <c r="G13" s="25">
        <v>134</v>
      </c>
    </row>
    <row r="14" spans="1:7" x14ac:dyDescent="0.25">
      <c r="A14" s="24" t="s">
        <v>16</v>
      </c>
      <c r="B14" s="26">
        <v>52</v>
      </c>
      <c r="C14" s="26">
        <v>62</v>
      </c>
      <c r="D14" s="26">
        <v>82</v>
      </c>
      <c r="E14" s="26">
        <v>103</v>
      </c>
      <c r="F14" s="26">
        <v>123</v>
      </c>
      <c r="G14" s="26">
        <v>144</v>
      </c>
    </row>
    <row r="15" spans="1:7" x14ac:dyDescent="0.25">
      <c r="A15" s="24" t="s">
        <v>12</v>
      </c>
      <c r="B15" s="25">
        <v>91</v>
      </c>
      <c r="C15" s="25">
        <v>107</v>
      </c>
      <c r="D15" s="25">
        <v>122</v>
      </c>
      <c r="E15" s="25">
        <v>138</v>
      </c>
      <c r="F15" s="25">
        <v>153</v>
      </c>
      <c r="G15" s="25">
        <v>168</v>
      </c>
    </row>
    <row r="16" spans="1:7" x14ac:dyDescent="0.25">
      <c r="A16" s="24"/>
      <c r="B16" s="25"/>
      <c r="C16" s="25"/>
      <c r="D16" s="25"/>
      <c r="E16" s="25"/>
      <c r="F16" s="25"/>
      <c r="G16" s="25"/>
    </row>
    <row r="17" spans="1:7" x14ac:dyDescent="0.25">
      <c r="A17" s="24" t="s">
        <v>3</v>
      </c>
      <c r="B17" s="25"/>
      <c r="C17" s="25"/>
      <c r="D17" s="25"/>
      <c r="E17" s="25"/>
      <c r="F17" s="25"/>
      <c r="G17" s="25"/>
    </row>
    <row r="18" spans="1:7" x14ac:dyDescent="0.25">
      <c r="A18" s="24" t="s">
        <v>9</v>
      </c>
      <c r="B18" s="25">
        <v>29</v>
      </c>
      <c r="C18" s="25">
        <v>33</v>
      </c>
      <c r="D18" s="25">
        <v>39</v>
      </c>
      <c r="E18" s="25">
        <v>45</v>
      </c>
      <c r="F18" s="25">
        <v>51</v>
      </c>
      <c r="G18" s="25">
        <v>57</v>
      </c>
    </row>
    <row r="19" spans="1:7" x14ac:dyDescent="0.25">
      <c r="A19" s="24" t="s">
        <v>21</v>
      </c>
      <c r="B19" s="25">
        <v>15</v>
      </c>
      <c r="C19" s="25">
        <v>18</v>
      </c>
      <c r="D19" s="25">
        <v>25</v>
      </c>
      <c r="E19" s="25">
        <v>33</v>
      </c>
      <c r="F19" s="25">
        <v>41</v>
      </c>
      <c r="G19" s="25">
        <v>49</v>
      </c>
    </row>
    <row r="20" spans="1:7" x14ac:dyDescent="0.25">
      <c r="A20" s="24"/>
      <c r="B20" s="25"/>
      <c r="C20" s="25"/>
      <c r="D20" s="25"/>
      <c r="E20" s="25"/>
      <c r="F20" s="25"/>
      <c r="G20" s="25"/>
    </row>
    <row r="21" spans="1:7" x14ac:dyDescent="0.25">
      <c r="A21" s="24" t="s">
        <v>26</v>
      </c>
      <c r="B21" s="25"/>
      <c r="C21" s="25"/>
      <c r="D21" s="25"/>
      <c r="E21" s="25"/>
      <c r="F21" s="25"/>
      <c r="G21" s="25"/>
    </row>
    <row r="22" spans="1:7" x14ac:dyDescent="0.25">
      <c r="A22" s="24" t="s">
        <v>14</v>
      </c>
      <c r="B22" s="25">
        <v>22</v>
      </c>
      <c r="C22" s="25">
        <v>26</v>
      </c>
      <c r="D22" s="25">
        <v>38</v>
      </c>
      <c r="E22" s="25">
        <v>49</v>
      </c>
      <c r="F22" s="25">
        <v>61</v>
      </c>
      <c r="G22" s="25">
        <v>72</v>
      </c>
    </row>
    <row r="23" spans="1:7" x14ac:dyDescent="0.25">
      <c r="A23" s="24" t="s">
        <v>15</v>
      </c>
      <c r="B23" s="25">
        <v>37</v>
      </c>
      <c r="C23" s="25">
        <v>44</v>
      </c>
      <c r="D23" s="25">
        <v>56</v>
      </c>
      <c r="E23" s="25">
        <v>68</v>
      </c>
      <c r="F23" s="25">
        <v>80</v>
      </c>
      <c r="G23" s="25">
        <v>93</v>
      </c>
    </row>
    <row r="24" spans="1:7" x14ac:dyDescent="0.25">
      <c r="A24" s="24" t="s">
        <v>11</v>
      </c>
      <c r="B24" s="25">
        <v>28</v>
      </c>
      <c r="C24" s="25">
        <v>32</v>
      </c>
      <c r="D24" s="25">
        <v>47</v>
      </c>
      <c r="E24" s="25">
        <v>61</v>
      </c>
      <c r="F24" s="25">
        <v>76</v>
      </c>
      <c r="G24" s="25">
        <v>90</v>
      </c>
    </row>
    <row r="25" spans="1:7" x14ac:dyDescent="0.25">
      <c r="A25" s="24"/>
      <c r="B25" s="25"/>
      <c r="C25" s="25"/>
      <c r="D25" s="25"/>
      <c r="E25" s="25"/>
      <c r="F25" s="25"/>
      <c r="G25" s="25"/>
    </row>
    <row r="26" spans="1:7" x14ac:dyDescent="0.25">
      <c r="A26" s="24" t="s">
        <v>19</v>
      </c>
      <c r="B26" s="25">
        <v>96</v>
      </c>
      <c r="C26" s="25">
        <v>108</v>
      </c>
      <c r="D26" s="25">
        <v>142</v>
      </c>
      <c r="E26" s="25">
        <v>176</v>
      </c>
      <c r="F26" s="25">
        <v>210</v>
      </c>
      <c r="G26" s="25">
        <v>244</v>
      </c>
    </row>
    <row r="27" spans="1:7" x14ac:dyDescent="0.25">
      <c r="A27" s="24" t="s">
        <v>20</v>
      </c>
      <c r="B27" s="25">
        <v>111</v>
      </c>
      <c r="C27" s="25">
        <v>126</v>
      </c>
      <c r="D27" s="25">
        <v>167</v>
      </c>
      <c r="E27" s="25">
        <v>209</v>
      </c>
      <c r="F27" s="25">
        <v>251</v>
      </c>
      <c r="G27" s="25">
        <v>293</v>
      </c>
    </row>
    <row r="30" spans="1:7" x14ac:dyDescent="0.25">
      <c r="B30" s="27"/>
      <c r="C30" s="27"/>
      <c r="D30" s="27"/>
      <c r="E30" s="27"/>
      <c r="F30" s="27"/>
      <c r="G30" s="27"/>
    </row>
    <row r="33" spans="2:7" x14ac:dyDescent="0.25">
      <c r="B33" s="27"/>
      <c r="C33" s="27"/>
      <c r="D33" s="27"/>
      <c r="E33" s="27"/>
      <c r="F33" s="27"/>
      <c r="G33" s="27"/>
    </row>
    <row r="36" spans="2:7" x14ac:dyDescent="0.25">
      <c r="B36" s="27"/>
      <c r="C36" s="27"/>
      <c r="D36" s="27"/>
      <c r="E36" s="27"/>
      <c r="F36" s="27"/>
      <c r="G36" s="27"/>
    </row>
    <row r="38" spans="2:7" x14ac:dyDescent="0.25">
      <c r="B38" s="27"/>
      <c r="C38" s="27"/>
      <c r="D38" s="27"/>
      <c r="E38" s="27"/>
      <c r="F38" s="27"/>
      <c r="G38" s="27"/>
    </row>
    <row r="39" spans="2:7" x14ac:dyDescent="0.25">
      <c r="B39" s="27"/>
      <c r="C39" s="27"/>
      <c r="D39" s="27"/>
      <c r="E39" s="27"/>
      <c r="F39" s="27"/>
      <c r="G39" s="27"/>
    </row>
    <row r="40" spans="2:7" x14ac:dyDescent="0.25">
      <c r="B40" s="27"/>
      <c r="C40" s="27"/>
      <c r="D40" s="27"/>
      <c r="E40" s="27"/>
      <c r="F40" s="27"/>
      <c r="G40" s="27"/>
    </row>
    <row r="41" spans="2:7" x14ac:dyDescent="0.25">
      <c r="B41" s="27"/>
      <c r="C41" s="27"/>
      <c r="D41" s="27"/>
      <c r="E41" s="27"/>
      <c r="F41" s="27"/>
      <c r="G41" s="27"/>
    </row>
    <row r="42" spans="2:7" x14ac:dyDescent="0.25">
      <c r="B42" s="27"/>
      <c r="C42" s="27"/>
      <c r="D42" s="27"/>
      <c r="E42" s="27"/>
      <c r="F42" s="27"/>
      <c r="G42" s="27"/>
    </row>
    <row r="43" spans="2:7" x14ac:dyDescent="0.25">
      <c r="B43" s="27"/>
      <c r="C43" s="27"/>
      <c r="D43" s="27"/>
      <c r="E43" s="27"/>
      <c r="F43" s="27"/>
      <c r="G43" s="27"/>
    </row>
  </sheetData>
  <sheetProtection algorithmName="SHA-512" hashValue="jPZlsnJ2X5+dYahc97xBynP44avouQZ38Lba+aymPzjQs7QrkXeopUE16wRXLqPWnW6SgZrjyyZLWJgTQjm8Sw==" saltValue="AQ6kbcDetTqhh3FayaoIQQ==" spinCount="100000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Calculator</vt:lpstr>
      <vt:lpstr>Utility Allowance Schedules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Sheri Chen</dc:creator>
  <cp:lastModifiedBy>Buchhalter, Andrew</cp:lastModifiedBy>
  <dcterms:created xsi:type="dcterms:W3CDTF">2021-08-09T21:25:54Z</dcterms:created>
  <dcterms:modified xsi:type="dcterms:W3CDTF">2026-02-18T17:26:58Z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5c3a667-0008-4d90-8cbb-b80c6596bc40_Enabled">
    <vt:lpwstr>true</vt:lpwstr>
  </property>
  <property fmtid="{D5CDD505-2E9C-101B-9397-08002B2CF9AE}" pid="3" name="MSIP_Label_c5c3a667-0008-4d90-8cbb-b80c6596bc40_SetDate">
    <vt:lpwstr>2025-12-24T20:49:16Z</vt:lpwstr>
  </property>
  <property fmtid="{D5CDD505-2E9C-101B-9397-08002B2CF9AE}" pid="4" name="MSIP_Label_c5c3a667-0008-4d90-8cbb-b80c6596bc40_Method">
    <vt:lpwstr>Standard</vt:lpwstr>
  </property>
  <property fmtid="{D5CDD505-2E9C-101B-9397-08002B2CF9AE}" pid="5" name="MSIP_Label_c5c3a667-0008-4d90-8cbb-b80c6596bc40_Name">
    <vt:lpwstr>Sensitive-All</vt:lpwstr>
  </property>
  <property fmtid="{D5CDD505-2E9C-101B-9397-08002B2CF9AE}" pid="6" name="MSIP_Label_c5c3a667-0008-4d90-8cbb-b80c6596bc40_SiteId">
    <vt:lpwstr>369ccac9-1d3d-435b-b214-c86f3a380236</vt:lpwstr>
  </property>
  <property fmtid="{D5CDD505-2E9C-101B-9397-08002B2CF9AE}" pid="7" name="MSIP_Label_c5c3a667-0008-4d90-8cbb-b80c6596bc40_ActionId">
    <vt:lpwstr>20f97537-b8f6-42a9-b383-db224dd3060f</vt:lpwstr>
  </property>
  <property fmtid="{D5CDD505-2E9C-101B-9397-08002B2CF9AE}" pid="8" name="MSIP_Label_c5c3a667-0008-4d90-8cbb-b80c6596bc40_ContentBits">
    <vt:lpwstr>0</vt:lpwstr>
  </property>
  <property fmtid="{D5CDD505-2E9C-101B-9397-08002B2CF9AE}" pid="9" name="MSIP_Label_c5c3a667-0008-4d90-8cbb-b80c6596bc40_Tag">
    <vt:lpwstr>10, 3, 0, 1</vt:lpwstr>
  </property>
</Properties>
</file>