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03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nyco365.sharepoint.com/sites/HPD-OPS-SUS/Shared Documents/Underwriting High Performance Bldgs/"/>
    </mc:Choice>
  </mc:AlternateContent>
  <xr:revisionPtr revIDLastSave="223" documentId="8_{E13F83DC-5E27-4B87-ABCD-002EF15C1F0E}" xr6:coauthVersionLast="47" xr6:coauthVersionMax="47" xr10:uidLastSave="{A0EA9FE9-218F-4345-91C4-F78BF82B07E4}"/>
  <bookViews>
    <workbookView xWindow="-218" yWindow="15" windowWidth="19546" windowHeight="12960" tabRatio="900" xr2:uid="{00000000-000D-0000-FFFF-FFFF00000000}"/>
  </bookViews>
  <sheets>
    <sheet name="UNDERWRITING OWNER SVGS" sheetId="36" r:id="rId1"/>
    <sheet name="U2S Rubric-Hide before sharing" sheetId="34" state="hidden" r:id="rId2"/>
    <sheet name="M&amp;O STANDARDS" sheetId="29" state="hidden" r:id="rId3"/>
  </sheets>
  <definedNames>
    <definedName name="_xlnm.Print_Area" localSheetId="0">'UNDERWRITING OWNER SVGS'!$B$1:$J$59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5" i="36" l="1"/>
  <c r="D54" i="36" s="1"/>
  <c r="F17" i="36"/>
  <c r="D56" i="36" s="1"/>
  <c r="P27" i="29"/>
  <c r="P24" i="29"/>
  <c r="E56" i="36"/>
  <c r="F16" i="36"/>
  <c r="D55" i="36" s="1"/>
  <c r="F58" i="36"/>
  <c r="G58" i="36" s="1"/>
  <c r="I58" i="36" s="1"/>
  <c r="H58" i="36" s="1"/>
  <c r="E55" i="36"/>
  <c r="E54" i="36"/>
  <c r="E53" i="36" l="1"/>
  <c r="F56" i="36"/>
  <c r="G56" i="36" s="1"/>
  <c r="I56" i="36" s="1"/>
  <c r="H56" i="36" s="1"/>
  <c r="D53" i="36"/>
  <c r="D57" i="36"/>
  <c r="E57" i="36"/>
  <c r="E59" i="36" s="1"/>
  <c r="F53" i="36" l="1"/>
  <c r="G53" i="36" s="1"/>
  <c r="G57" i="36" s="1"/>
  <c r="G59" i="36" s="1"/>
  <c r="D59" i="36"/>
  <c r="F57" i="36"/>
  <c r="F59" i="36" s="1"/>
  <c r="I53" i="36" l="1"/>
  <c r="I57" i="36" l="1"/>
  <c r="J57" i="36" s="1"/>
  <c r="H53" i="36"/>
  <c r="H57" i="36" s="1"/>
  <c r="H59" i="36" s="1"/>
  <c r="I59" i="36" l="1"/>
  <c r="J59" i="36" s="1"/>
</calcChain>
</file>

<file path=xl/sharedStrings.xml><?xml version="1.0" encoding="utf-8"?>
<sst xmlns="http://schemas.openxmlformats.org/spreadsheetml/2006/main" count="138" uniqueCount="131">
  <si>
    <r>
      <rPr>
        <sz val="20"/>
        <color rgb="FF000000"/>
        <rFont val="Bahnschrift SemiBold"/>
      </rPr>
      <t>2024 UNDERWRITING SAVINGS WORKSHEET
 - High Performance Buildings only -</t>
    </r>
    <r>
      <rPr>
        <i/>
        <sz val="12"/>
        <color rgb="FFFF0000"/>
        <rFont val="Bahnschrift SemiBold"/>
        <family val="2"/>
      </rPr>
      <t xml:space="preserve">                                                 </t>
    </r>
  </si>
  <si>
    <t xml:space="preserve">  Important: Passive House projects should either Underwrite to Savings or use Passive House Standards. Do not do both.</t>
  </si>
  <si>
    <r>
      <rPr>
        <u/>
        <sz val="12"/>
        <color theme="8" tint="-0.249977111117893"/>
        <rFont val="Bahnschrift SemiBold"/>
        <family val="2"/>
      </rPr>
      <t xml:space="preserve">Purpose: </t>
    </r>
    <r>
      <rPr>
        <sz val="12"/>
        <color theme="8" tint="-0.249977111117893"/>
        <rFont val="Bahnschrift SemiLight"/>
        <family val="2"/>
      </rPr>
      <t>Use this tool to guide discussions about Underwriting to Savings, and to develop an adjusted M&amp;O for Passive House projects that are not using Passive House Standards and High-Performance Buildings. Note that projects should underwrite to the HDC Passive House M&amp;O Standards to the extent possible unless they have unique technologies or energy profiles such that the standards are not an accurate reflection of the building's energy use or cost.</t>
    </r>
  </si>
  <si>
    <r>
      <rPr>
        <u/>
        <sz val="12"/>
        <color theme="8" tint="-0.249977111117893"/>
        <rFont val="Bahnschrift SemiBold"/>
        <family val="2"/>
      </rPr>
      <t xml:space="preserve">Instructions: </t>
    </r>
    <r>
      <rPr>
        <sz val="12"/>
        <color theme="8" tint="-0.249977111117893"/>
        <rFont val="Bahnschrift SemiLight"/>
        <family val="2"/>
      </rPr>
      <t xml:space="preserve">HPD PM fills in orange cells (Section 1) and Owner or Consultant fills in blue cells (Section 2). Sections 3 will automatically populate. </t>
    </r>
  </si>
  <si>
    <t>1. PROJECT INFORMATION</t>
  </si>
  <si>
    <t>HPD PM to fill in all orange cells</t>
  </si>
  <si>
    <t>Notes / Instructions</t>
  </si>
  <si>
    <t>Project Name</t>
  </si>
  <si>
    <t>HPD Project ID</t>
  </si>
  <si>
    <t>HPD Project Manager</t>
  </si>
  <si>
    <t>HPD Program</t>
  </si>
  <si>
    <t>Date Submitted</t>
  </si>
  <si>
    <t>Construction Type</t>
  </si>
  <si>
    <t>Number of dwelling units</t>
  </si>
  <si>
    <t xml:space="preserve">Number of rooms in project </t>
  </si>
  <si>
    <t>Does project have commercial space?</t>
  </si>
  <si>
    <t>Commercial space should be submetered and paid for by commercial tenant</t>
  </si>
  <si>
    <t>M&amp;O Heating ($/ room) and M&amp;O Standard</t>
  </si>
  <si>
    <t>Electric Heat:  VRF - NC Passive House*</t>
  </si>
  <si>
    <t xml:space="preserve">*Projects using Passive House M&amp;O Standards may not also underwrite savings </t>
  </si>
  <si>
    <t>HDC 2022</t>
  </si>
  <si>
    <t>M&amp;O Hot Water ($/ room) and M&amp;O Standard</t>
  </si>
  <si>
    <t>Hot Water: VRF - Electric</t>
  </si>
  <si>
    <t>HDC 2023</t>
  </si>
  <si>
    <t>M&amp;O Electric ($/ room) and M&amp;O Standard</t>
  </si>
  <si>
    <t>Common Area Electric + In-Unit Cooling: Preservation PH*</t>
  </si>
  <si>
    <t xml:space="preserve">*Projects using Passive House M&amp;O Standards may  not also underwrite savings.
Owner-paid cooling only allowed for VRF, not PTHP. PTHP  must be tenant paid. </t>
  </si>
  <si>
    <t>CPC 2021</t>
  </si>
  <si>
    <t>CPC 2023</t>
  </si>
  <si>
    <t xml:space="preserve">2. DESIGN INFORMATION </t>
  </si>
  <si>
    <t>Owner/ Consultant to fill in all blue cells</t>
  </si>
  <si>
    <t xml:space="preserve">Owner/ Developer </t>
  </si>
  <si>
    <t>Architect</t>
  </si>
  <si>
    <t>Green Consultant</t>
  </si>
  <si>
    <t>Green Certification (EGC, LEED, etc)</t>
  </si>
  <si>
    <t xml:space="preserve">Is this a Passive House project? </t>
  </si>
  <si>
    <t xml:space="preserve">Which Passive House certification, if any: </t>
  </si>
  <si>
    <t>Members of team w/ Passive House experience:</t>
  </si>
  <si>
    <t>Proposed Heating System and Fuel type</t>
  </si>
  <si>
    <t>Proposed Hot Water System and Fuel Type</t>
  </si>
  <si>
    <t xml:space="preserve">Which utilities will tenant pay? </t>
  </si>
  <si>
    <t xml:space="preserve">HPD does not underwrite savings on tenant-paid expenses. Use applicable Utility Allowance. </t>
  </si>
  <si>
    <t>Apartment Electric (Y/N)</t>
  </si>
  <si>
    <t>Cooling (Y/N)</t>
  </si>
  <si>
    <t>The standard NYCHA electric utiilty allowance assumes resident-paid air conditioning</t>
  </si>
  <si>
    <t>Cooking (Y/N)</t>
  </si>
  <si>
    <t>Heating (Y/N)*</t>
  </si>
  <si>
    <t>*Tenant-paid heat must comply w/ HPD's Heating Policy</t>
  </si>
  <si>
    <t>Hot Water (Y/N)*</t>
  </si>
  <si>
    <t>Projected Owners Utility Costs from Energy Model:</t>
  </si>
  <si>
    <t>Owner-Paid Heating ($)</t>
  </si>
  <si>
    <t xml:space="preserve">HPD does not underwrite savings on tenant-paid heating. Use applicable Utility Allowance. </t>
  </si>
  <si>
    <t>Owner-Paid Hot Water (fuel type noted above, $)</t>
  </si>
  <si>
    <t>HPD does not underwrite savings on tenant-paid hot water. Use applicable Utility Allowance</t>
  </si>
  <si>
    <t>Common area Electric - excluding solar ($)</t>
  </si>
  <si>
    <t>Ensure that ERV energy use is properly calculated</t>
  </si>
  <si>
    <t>In-unit cooling if paid by buiding owner ($)</t>
  </si>
  <si>
    <t>For projects with VRF AC paid by owner. PTHP cooling must be paid by tenant.</t>
  </si>
  <si>
    <t>Apartment Electric - only if owner-paid ($)</t>
  </si>
  <si>
    <t>Typically paid by resident. If paid by owner, elimiinate Utility Allowance and adjust rents accordingly</t>
  </si>
  <si>
    <t>Projected Annual Savings from Solar ($)</t>
  </si>
  <si>
    <t>% of solar used to offset common area electricity:</t>
  </si>
  <si>
    <t xml:space="preserve">Typically 100% </t>
  </si>
  <si>
    <t>Utility Rates used in Energy Model:</t>
  </si>
  <si>
    <t>electric ($/kWh)</t>
  </si>
  <si>
    <t>Verify w/ sustainability unit (standard is $0.24-$0.28/ kWh)</t>
  </si>
  <si>
    <t>gas ($/therm)</t>
  </si>
  <si>
    <t>Verify w/ sustainability unit (standard is $1.30 -$1.80/ therm)</t>
  </si>
  <si>
    <r>
      <rPr>
        <b/>
        <sz val="12"/>
        <color theme="1"/>
        <rFont val="Bahnschrift SemiBold"/>
        <family val="2"/>
      </rPr>
      <t>Additional comments or notes</t>
    </r>
    <r>
      <rPr>
        <b/>
        <sz val="12"/>
        <color theme="1"/>
        <rFont val="Bahnschrift SemiLight"/>
        <family val="2"/>
      </rPr>
      <t xml:space="preserve"> </t>
    </r>
    <r>
      <rPr>
        <sz val="12"/>
        <color theme="1"/>
        <rFont val="Bahnschrift SemiLight"/>
        <family val="2"/>
      </rPr>
      <t>(include information about project that could drive utility costs - including atypical equipment or common area space):</t>
    </r>
  </si>
  <si>
    <t>3. UNDERWRITTEN ENERGY COSTS &amp; SAVINGS CALCULATOR</t>
  </si>
  <si>
    <t>Automatically Populated</t>
  </si>
  <si>
    <t>HPD PM can toggle this
==&gt;</t>
  </si>
  <si>
    <t>% of energy cost savings that will be recognized for heating &amp; electric (50% is typical but can be higher or lower based on team experience or other factors)</t>
  </si>
  <si>
    <t>HPD may adjust percentage of savings being underwritten based on HPD's Underwriting to Savings Rubric (hidden cell only available to HPD)</t>
  </si>
  <si>
    <t>% of projected solar savings that will be recognized for solar (75% to 80% for new construction and 50% preservation when solar offsets common area electric)</t>
  </si>
  <si>
    <t>UTILITY TYPE</t>
  </si>
  <si>
    <t>ANNUAL OWNER EXPENSES</t>
  </si>
  <si>
    <t>ADJUSTED OPERATING COSTS</t>
  </si>
  <si>
    <r>
      <t>BUDGETED OPERATING COSTS</t>
    </r>
    <r>
      <rPr>
        <i/>
        <sz val="12"/>
        <rFont val="Bahnschrift SemiLight"/>
        <family val="2"/>
      </rPr>
      <t xml:space="preserve">
</t>
    </r>
    <r>
      <rPr>
        <i/>
        <sz val="11"/>
        <rFont val="Bahnschrift SemiLight"/>
        <family val="2"/>
      </rPr>
      <t>M&amp;O Standard for whole building</t>
    </r>
  </si>
  <si>
    <r>
      <t>PROJECTED OPERATING COSTS</t>
    </r>
    <r>
      <rPr>
        <i/>
        <sz val="12"/>
        <rFont val="Bahnschrift SemiLight"/>
        <family val="2"/>
      </rPr>
      <t xml:space="preserve">
</t>
    </r>
    <r>
      <rPr>
        <i/>
        <sz val="11"/>
        <rFont val="Bahnschrift SemiLight"/>
        <family val="2"/>
      </rPr>
      <t>from rows 31-34</t>
    </r>
    <r>
      <rPr>
        <b/>
        <sz val="11"/>
        <rFont val="Bahnschrift SemiBold"/>
        <family val="2"/>
      </rPr>
      <t xml:space="preserve">
</t>
    </r>
    <r>
      <rPr>
        <i/>
        <sz val="11"/>
        <rFont val="Bahnschrift SemiLight"/>
        <family val="2"/>
      </rPr>
      <t>consultant estimate</t>
    </r>
  </si>
  <si>
    <r>
      <t xml:space="preserve">PROJECTED SAVINGS </t>
    </r>
    <r>
      <rPr>
        <i/>
        <sz val="12"/>
        <rFont val="Bahnschrift SemiLight"/>
        <family val="2"/>
      </rPr>
      <t xml:space="preserve">
</t>
    </r>
    <r>
      <rPr>
        <i/>
        <sz val="11"/>
        <rFont val="Bahnschrift SemiLight"/>
        <family val="2"/>
      </rPr>
      <t>comparing Budgeted vs. Projected</t>
    </r>
  </si>
  <si>
    <r>
      <t xml:space="preserve">UNDEWRITTEN SAVINGS 
</t>
    </r>
    <r>
      <rPr>
        <i/>
        <sz val="11"/>
        <rFont val="Bahnschrift SemiLight"/>
        <family val="2"/>
      </rPr>
      <t>based on % underwritten</t>
    </r>
  </si>
  <si>
    <r>
      <rPr>
        <sz val="12"/>
        <rFont val="Bahnschrift SemiBold"/>
        <family val="2"/>
      </rPr>
      <t>NEW NEW M&amp;O</t>
    </r>
    <r>
      <rPr>
        <sz val="12"/>
        <rFont val="Bahnschrift SemiLight"/>
        <family val="2"/>
      </rPr>
      <t xml:space="preserve">
</t>
    </r>
    <r>
      <rPr>
        <i/>
        <sz val="11"/>
        <rFont val="Bahnschrift SemiLight"/>
        <family val="2"/>
      </rPr>
      <t>per room</t>
    </r>
  </si>
  <si>
    <r>
      <rPr>
        <sz val="12"/>
        <rFont val="Bahnschrift SemiBold"/>
        <family val="2"/>
      </rPr>
      <t xml:space="preserve">NEW NEW M&amp;O
</t>
    </r>
    <r>
      <rPr>
        <sz val="12"/>
        <rFont val="Bahnschrift SemiLight"/>
        <family val="2"/>
      </rPr>
      <t xml:space="preserve">
</t>
    </r>
    <r>
      <rPr>
        <i/>
        <sz val="11"/>
        <rFont val="Bahnschrift SemiLight"/>
        <family val="2"/>
      </rPr>
      <t>whole building</t>
    </r>
  </si>
  <si>
    <r>
      <rPr>
        <sz val="12"/>
        <rFont val="Bahnschrift SemiBold"/>
        <family val="2"/>
      </rPr>
      <t>% REDUCTION</t>
    </r>
    <r>
      <rPr>
        <sz val="12"/>
        <rFont val="Bahnschrift SemiLight"/>
        <family val="2"/>
      </rPr>
      <t xml:space="preserve">
 </t>
    </r>
    <r>
      <rPr>
        <i/>
        <sz val="12"/>
        <rFont val="Bahnschrift SemiLight"/>
        <family val="2"/>
      </rPr>
      <t xml:space="preserve">
</t>
    </r>
    <r>
      <rPr>
        <i/>
        <sz val="11"/>
        <rFont val="Bahnschrift SemiLight"/>
        <family val="2"/>
      </rPr>
      <t>from M&amp;O</t>
    </r>
  </si>
  <si>
    <t>Heating &amp; Hot Water</t>
  </si>
  <si>
    <t>We only underwrite savings on owner-paid expenses. For tenant-paid expenses,  use correct Utilty Allowances</t>
  </si>
  <si>
    <t>Space Heating</t>
  </si>
  <si>
    <t>Hot Water Heating</t>
  </si>
  <si>
    <t>Common Area Electric (may include in-unit cooling)</t>
  </si>
  <si>
    <t>Exclude solar savings. If resident electric is being paid by owner, eliminate the Apartment Electric Utility Allowance and adjust rent accordingly</t>
  </si>
  <si>
    <t>Subtotal</t>
  </si>
  <si>
    <t>Excludes solar savings.</t>
  </si>
  <si>
    <t>Annual cost savings from solar</t>
  </si>
  <si>
    <t>Total</t>
  </si>
  <si>
    <t>Includes solar savings.</t>
  </si>
  <si>
    <t>HPD Signature</t>
  </si>
  <si>
    <t>HPD Chief Sustainability Office Signature</t>
  </si>
  <si>
    <t>Date Signed:</t>
  </si>
  <si>
    <t>version 1.4 - updated August 2024</t>
  </si>
  <si>
    <t>Assume 50% of savings can be recognized but:</t>
  </si>
  <si>
    <t>Consider underwriting more aggressively if:</t>
  </si>
  <si>
    <t>Certified Passive House w/ Experienced Team</t>
  </si>
  <si>
    <t>Team has experience w/ proposed technology</t>
  </si>
  <si>
    <t>Owner has appetite for underwriting aggressively</t>
  </si>
  <si>
    <t xml:space="preserve">Owner has good comps </t>
  </si>
  <si>
    <t>Consider undewriting more conservatively if:</t>
  </si>
  <si>
    <t>Project is not designing to Passive House or near-Passive House standards</t>
  </si>
  <si>
    <t>Team is not experienced with High Performance Design/ Construction</t>
  </si>
  <si>
    <t>Team is not experienced with proposed technology</t>
  </si>
  <si>
    <t>Additional maintenance is assumed but hasn't been factored into budget</t>
  </si>
  <si>
    <t>Project is in early stages of design</t>
  </si>
  <si>
    <t>Model uses unrealistic utility rates (HPD Sustainability can vet)</t>
  </si>
  <si>
    <t>*ultimately this will be a discussion w/ HPD and HDC and factor in appetite of owners and other lenders on the project</t>
  </si>
  <si>
    <t>y</t>
  </si>
  <si>
    <t xml:space="preserve">2024 HDC M&amp;O STANDARD </t>
  </si>
  <si>
    <t>2023 All-Electric M&amp;O-FINAL Revised.pdf (nychdc.com)</t>
  </si>
  <si>
    <t>DROPDOWNS</t>
  </si>
  <si>
    <t>Electric Heat: VRF - NC</t>
  </si>
  <si>
    <t>Electric Heat: PTHP - NC</t>
  </si>
  <si>
    <t>Electric Heat: PTHP - NC Passive House*</t>
  </si>
  <si>
    <t>Gas Heat: Preservation</t>
  </si>
  <si>
    <t>Electric Heat: VRF - Preservation</t>
  </si>
  <si>
    <t>Electric Heat: VRF - EnerPHit*</t>
  </si>
  <si>
    <t xml:space="preserve">Hot Water: Gas </t>
  </si>
  <si>
    <t>Common Area Electric: Typical: NC</t>
  </si>
  <si>
    <t>Common Area Electric + In-Unit Cooling: NC</t>
  </si>
  <si>
    <t>Common Area Electric + In-Unit Cooling: NC PH*</t>
  </si>
  <si>
    <t>Common Area Electric: Typical: Preservation</t>
  </si>
  <si>
    <t>Common Area Electric + In-Unit Cooling: Preservation</t>
  </si>
  <si>
    <t>&lt;--HPD Only: hidden dropdowns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</si>
</sst>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&quot;$&quot;#,##0"/>
    <numFmt numFmtId="166" formatCode="_(&quot;$&quot;* #,##0_);_(&quot;$&quot;* \(#,##0\);_(&quot;$&quot;* &quot;-&quot;??_);_(@_)"/>
  </numFmts>
  <fonts count="6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Times New Roman"/>
      <family val="1"/>
    </font>
    <font>
      <b/>
      <sz val="12"/>
      <color rgb="FFC00000"/>
      <name val="Arial Nova Cond"/>
      <family val="2"/>
    </font>
    <font>
      <sz val="11"/>
      <color theme="1"/>
      <name val="Arial Nova Cond"/>
      <family val="2"/>
    </font>
    <font>
      <b/>
      <sz val="11"/>
      <color theme="1"/>
      <name val="Arial Nova Cond"/>
      <family val="2"/>
    </font>
    <font>
      <b/>
      <sz val="14"/>
      <color theme="0"/>
      <name val="Arial Nova Cond"/>
      <family val="2"/>
    </font>
    <font>
      <sz val="12"/>
      <color theme="1"/>
      <name val="Arial Nova Cond"/>
      <family val="2"/>
    </font>
    <font>
      <sz val="12"/>
      <color rgb="FFC00000"/>
      <name val="Arial Nova Cond"/>
      <family val="2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sz val="11"/>
      <color theme="1"/>
      <name val="Bahnschrift SemiLight"/>
      <family val="2"/>
    </font>
    <font>
      <sz val="11"/>
      <color theme="1"/>
      <name val="Bahnschrift SemiLight"/>
      <family val="2"/>
    </font>
    <font>
      <b/>
      <sz val="28"/>
      <color theme="1"/>
      <name val="Bahnschrift SemiLight"/>
      <family val="2"/>
    </font>
    <font>
      <i/>
      <sz val="11"/>
      <color theme="1" tint="0.499984740745262"/>
      <name val="Bahnschrift SemiLight"/>
      <family val="2"/>
    </font>
    <font>
      <b/>
      <sz val="20"/>
      <color theme="1"/>
      <name val="Bahnschrift SemiLight"/>
      <family val="2"/>
    </font>
    <font>
      <b/>
      <sz val="14"/>
      <color theme="0"/>
      <name val="Bahnschrift SemiLight"/>
      <family val="2"/>
    </font>
    <font>
      <b/>
      <sz val="12"/>
      <color theme="1"/>
      <name val="Bahnschrift SemiLight"/>
      <family val="2"/>
    </font>
    <font>
      <sz val="11"/>
      <color theme="4" tint="-0.249977111117893"/>
      <name val="Bahnschrift SemiLight"/>
      <family val="2"/>
    </font>
    <font>
      <sz val="12"/>
      <color theme="1"/>
      <name val="Bahnschrift SemiLight"/>
      <family val="2"/>
    </font>
    <font>
      <sz val="11"/>
      <color rgb="FFC00000"/>
      <name val="Bahnschrift SemiLight"/>
      <family val="2"/>
    </font>
    <font>
      <i/>
      <sz val="11"/>
      <color rgb="FFC00000"/>
      <name val="Bahnschrift SemiLight"/>
      <family val="2"/>
    </font>
    <font>
      <sz val="11"/>
      <color theme="6" tint="-0.499984740745262"/>
      <name val="Bahnschrift SemiLight"/>
      <family val="2"/>
    </font>
    <font>
      <sz val="12"/>
      <color rgb="FFC00000"/>
      <name val="Bahnschrift SemiLight"/>
      <family val="2"/>
    </font>
    <font>
      <i/>
      <u/>
      <sz val="11"/>
      <color theme="10"/>
      <name val="Bahnschrift SemiLight"/>
      <family val="2"/>
    </font>
    <font>
      <i/>
      <sz val="11"/>
      <color rgb="FFFF0000"/>
      <name val="Bahnschrift SemiLight"/>
      <family val="2"/>
    </font>
    <font>
      <i/>
      <sz val="12"/>
      <color theme="1"/>
      <name val="Bahnschrift SemiLight"/>
      <family val="2"/>
    </font>
    <font>
      <i/>
      <sz val="12"/>
      <name val="Bahnschrift SemiLight"/>
      <family val="2"/>
    </font>
    <font>
      <sz val="12"/>
      <name val="Bahnschrift SemiLight"/>
      <family val="2"/>
    </font>
    <font>
      <sz val="12"/>
      <color rgb="FF000000"/>
      <name val="Bahnschrift SemiLight"/>
      <family val="2"/>
    </font>
    <font>
      <sz val="20"/>
      <color theme="1"/>
      <name val="Bahnschrift SemiBold"/>
      <family val="2"/>
    </font>
    <font>
      <sz val="12"/>
      <color theme="1"/>
      <name val="Bahnschrift SemiBold"/>
      <family val="2"/>
    </font>
    <font>
      <b/>
      <sz val="14"/>
      <color theme="0"/>
      <name val="Bahnschrift SemiBold"/>
      <family val="2"/>
    </font>
    <font>
      <b/>
      <sz val="12"/>
      <color theme="0"/>
      <name val="Bahnschrift SemiBold"/>
      <family val="2"/>
    </font>
    <font>
      <b/>
      <sz val="12"/>
      <color theme="1"/>
      <name val="Bahnschrift SemiBold"/>
      <family val="2"/>
    </font>
    <font>
      <sz val="11"/>
      <color theme="1"/>
      <name val="Bahnschrift SemiBold"/>
      <family val="2"/>
    </font>
    <font>
      <b/>
      <i/>
      <sz val="12"/>
      <color theme="0"/>
      <name val="Bahnschrift SemiBold"/>
      <family val="2"/>
    </font>
    <font>
      <b/>
      <i/>
      <sz val="12"/>
      <color rgb="FFC00000"/>
      <name val="Bahnschrift SemiBold"/>
      <family val="2"/>
    </font>
    <font>
      <b/>
      <sz val="11"/>
      <color rgb="FFC00000"/>
      <name val="Bahnschrift SemiBold"/>
      <family val="2"/>
    </font>
    <font>
      <i/>
      <sz val="12"/>
      <color theme="4" tint="-0.249977111117893"/>
      <name val="Bahnschrift SemiLight"/>
      <family val="2"/>
    </font>
    <font>
      <i/>
      <sz val="12"/>
      <color theme="6" tint="-0.249977111117893"/>
      <name val="Bahnschrift SemiLight"/>
      <family val="2"/>
    </font>
    <font>
      <sz val="12"/>
      <color theme="4" tint="-0.249977111117893"/>
      <name val="Bahnschrift SemiLight"/>
      <family val="2"/>
    </font>
    <font>
      <sz val="12"/>
      <color theme="6" tint="-0.249977111117893"/>
      <name val="Bahnschrift SemiLight"/>
      <family val="2"/>
    </font>
    <font>
      <i/>
      <sz val="12"/>
      <color theme="1"/>
      <name val="Bahnschrift SemiBold"/>
      <family val="2"/>
    </font>
    <font>
      <i/>
      <sz val="11"/>
      <name val="Bahnschrift SemiLight"/>
      <family val="2"/>
    </font>
    <font>
      <sz val="14"/>
      <color theme="4" tint="-0.249977111117893"/>
      <name val="Bahnschrift SemiBold"/>
      <family val="2"/>
    </font>
    <font>
      <b/>
      <sz val="12"/>
      <name val="Bahnschrift SemiBold"/>
      <family val="2"/>
    </font>
    <font>
      <b/>
      <sz val="11"/>
      <name val="Bahnschrift SemiBold"/>
      <family val="2"/>
    </font>
    <font>
      <sz val="12"/>
      <name val="Bahnschrift SemiBold"/>
      <family val="2"/>
    </font>
    <font>
      <b/>
      <sz val="11"/>
      <color theme="5"/>
      <name val="Arial Nova Cond"/>
      <family val="2"/>
    </font>
    <font>
      <i/>
      <sz val="11"/>
      <color theme="5"/>
      <name val="Bahnschrift SemiLight"/>
      <family val="2"/>
    </font>
    <font>
      <sz val="20"/>
      <color rgb="FF000000"/>
      <name val="Bahnschrift SemiBold"/>
    </font>
    <font>
      <sz val="20"/>
      <color theme="1"/>
      <name val="Bahnschrift SemiBold"/>
    </font>
    <font>
      <b/>
      <sz val="11"/>
      <color theme="1"/>
      <name val="Calibri"/>
      <family val="2"/>
      <scheme val="minor"/>
    </font>
    <font>
      <sz val="12"/>
      <color theme="8" tint="-0.249977111117893"/>
      <name val="Bahnschrift SemiBold"/>
      <family val="2"/>
    </font>
    <font>
      <u/>
      <sz val="12"/>
      <color theme="8" tint="-0.249977111117893"/>
      <name val="Bahnschrift SemiBold"/>
      <family val="2"/>
    </font>
    <font>
      <sz val="12"/>
      <color theme="8" tint="-0.249977111117893"/>
      <name val="Bahnschrift SemiLight"/>
      <family val="2"/>
    </font>
    <font>
      <i/>
      <sz val="12"/>
      <color rgb="FFFF0000"/>
      <name val="Bahnschrift SemiBold"/>
      <family val="2"/>
    </font>
    <font>
      <sz val="12"/>
      <color rgb="FFC00000"/>
      <name val="Bahnschrift SemiBold"/>
      <family val="2"/>
    </font>
    <font>
      <b/>
      <i/>
      <sz val="12"/>
      <color theme="4" tint="-0.249977111117893"/>
      <name val="Bahnschrift SemiBold"/>
      <family val="2"/>
    </font>
    <font>
      <b/>
      <sz val="14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rgb="FF000000"/>
      </top>
      <bottom/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0" fontId="11" fillId="0" borderId="0" applyNumberFormat="0" applyFill="0" applyBorder="0" applyAlignment="0" applyProtection="0"/>
    <xf numFmtId="0" fontId="1" fillId="0" borderId="0"/>
  </cellStyleXfs>
  <cellXfs count="176">
    <xf numFmtId="0" fontId="0" fillId="0" borderId="0" xfId="0"/>
    <xf numFmtId="0" fontId="5" fillId="0" borderId="0" xfId="0" applyFont="1"/>
    <xf numFmtId="0" fontId="4" fillId="0" borderId="0" xfId="0" applyFont="1" applyAlignment="1">
      <alignment vertical="top"/>
    </xf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8" fillId="0" borderId="0" xfId="0" applyFont="1"/>
    <xf numFmtId="0" fontId="7" fillId="3" borderId="9" xfId="0" applyFont="1" applyFill="1" applyBorder="1" applyAlignment="1">
      <alignment horizontal="left"/>
    </xf>
    <xf numFmtId="0" fontId="0" fillId="0" borderId="10" xfId="0" applyBorder="1"/>
    <xf numFmtId="0" fontId="0" fillId="0" borderId="6" xfId="0" applyBorder="1"/>
    <xf numFmtId="0" fontId="0" fillId="0" borderId="11" xfId="0" applyBorder="1"/>
    <xf numFmtId="0" fontId="0" fillId="0" borderId="8" xfId="0" applyBorder="1"/>
    <xf numFmtId="0" fontId="10" fillId="0" borderId="0" xfId="0" applyFont="1" applyAlignment="1">
      <alignment wrapText="1"/>
    </xf>
    <xf numFmtId="166" fontId="0" fillId="0" borderId="1" xfId="2" applyNumberFormat="1" applyFont="1" applyBorder="1"/>
    <xf numFmtId="166" fontId="0" fillId="0" borderId="1" xfId="2" applyNumberFormat="1" applyFont="1" applyBorder="1" applyAlignment="1">
      <alignment horizontal="right"/>
    </xf>
    <xf numFmtId="0" fontId="13" fillId="0" borderId="0" xfId="0" applyFont="1"/>
    <xf numFmtId="0" fontId="14" fillId="0" borderId="0" xfId="0" applyFont="1"/>
    <xf numFmtId="0" fontId="15" fillId="0" borderId="0" xfId="0" applyFont="1" applyAlignment="1">
      <alignment horizontal="left" vertical="top" wrapText="1"/>
    </xf>
    <xf numFmtId="0" fontId="17" fillId="0" borderId="0" xfId="0" applyFont="1"/>
    <xf numFmtId="0" fontId="19" fillId="0" borderId="0" xfId="0" applyFont="1" applyAlignment="1">
      <alignment horizontal="left" vertical="center"/>
    </xf>
    <xf numFmtId="164" fontId="22" fillId="0" borderId="0" xfId="2" applyNumberFormat="1" applyFont="1" applyFill="1" applyBorder="1" applyAlignment="1">
      <alignment horizontal="left" vertical="center"/>
    </xf>
    <xf numFmtId="164" fontId="25" fillId="0" borderId="0" xfId="2" applyNumberFormat="1" applyFont="1" applyFill="1" applyBorder="1" applyAlignment="1">
      <alignment horizontal="left" vertical="center"/>
    </xf>
    <xf numFmtId="44" fontId="13" fillId="0" borderId="0" xfId="0" applyNumberFormat="1" applyFont="1"/>
    <xf numFmtId="44" fontId="13" fillId="0" borderId="0" xfId="2" applyFont="1"/>
    <xf numFmtId="165" fontId="29" fillId="0" borderId="1" xfId="3" applyNumberFormat="1" applyFont="1" applyBorder="1" applyAlignment="1">
      <alignment horizontal="center" vertical="center" wrapText="1"/>
    </xf>
    <xf numFmtId="165" fontId="30" fillId="0" borderId="1" xfId="2" applyNumberFormat="1" applyFont="1" applyBorder="1" applyAlignment="1">
      <alignment horizontal="center" vertical="center" wrapText="1"/>
    </xf>
    <xf numFmtId="0" fontId="14" fillId="0" borderId="0" xfId="0" applyFont="1" applyAlignment="1">
      <alignment wrapText="1"/>
    </xf>
    <xf numFmtId="0" fontId="21" fillId="0" borderId="0" xfId="0" applyFont="1"/>
    <xf numFmtId="0" fontId="12" fillId="0" borderId="0" xfId="0" applyFont="1"/>
    <xf numFmtId="44" fontId="0" fillId="0" borderId="1" xfId="2" applyFont="1" applyBorder="1"/>
    <xf numFmtId="44" fontId="0" fillId="0" borderId="1" xfId="2" applyFont="1" applyBorder="1" applyAlignment="1">
      <alignment horizontal="right"/>
    </xf>
    <xf numFmtId="0" fontId="33" fillId="0" borderId="1" xfId="0" applyFont="1" applyBorder="1"/>
    <xf numFmtId="0" fontId="21" fillId="0" borderId="4" xfId="0" applyFont="1" applyBorder="1" applyAlignment="1">
      <alignment horizontal="right"/>
    </xf>
    <xf numFmtId="0" fontId="33" fillId="0" borderId="5" xfId="0" applyFont="1" applyBorder="1"/>
    <xf numFmtId="165" fontId="23" fillId="0" borderId="0" xfId="0" applyNumberFormat="1" applyFont="1"/>
    <xf numFmtId="0" fontId="39" fillId="0" borderId="0" xfId="0" applyFont="1" applyAlignment="1">
      <alignment horizontal="center" vertical="top"/>
    </xf>
    <xf numFmtId="0" fontId="37" fillId="0" borderId="0" xfId="0" applyFont="1"/>
    <xf numFmtId="165" fontId="28" fillId="0" borderId="1" xfId="0" applyNumberFormat="1" applyFont="1" applyBorder="1" applyAlignment="1">
      <alignment horizontal="center" vertical="center" wrapText="1"/>
    </xf>
    <xf numFmtId="165" fontId="21" fillId="0" borderId="1" xfId="1" applyNumberFormat="1" applyFont="1" applyFill="1" applyBorder="1" applyAlignment="1">
      <alignment horizontal="center" vertical="center"/>
    </xf>
    <xf numFmtId="165" fontId="43" fillId="0" borderId="1" xfId="0" applyNumberFormat="1" applyFont="1" applyBorder="1" applyAlignment="1">
      <alignment horizontal="center" vertical="center" wrapText="1"/>
    </xf>
    <xf numFmtId="165" fontId="44" fillId="0" borderId="1" xfId="1" applyNumberFormat="1" applyFont="1" applyFill="1" applyBorder="1" applyAlignment="1">
      <alignment horizontal="center" vertical="center" wrapText="1"/>
    </xf>
    <xf numFmtId="0" fontId="46" fillId="0" borderId="0" xfId="0" applyFont="1" applyAlignment="1">
      <alignment horizontal="right"/>
    </xf>
    <xf numFmtId="165" fontId="42" fillId="0" borderId="1" xfId="0" applyNumberFormat="1" applyFont="1" applyBorder="1" applyAlignment="1">
      <alignment horizontal="center" vertical="center"/>
    </xf>
    <xf numFmtId="0" fontId="21" fillId="0" borderId="7" xfId="0" applyFont="1" applyBorder="1" applyAlignment="1">
      <alignment horizontal="right"/>
    </xf>
    <xf numFmtId="0" fontId="21" fillId="0" borderId="0" xfId="0" applyFont="1" applyAlignment="1">
      <alignment horizontal="right"/>
    </xf>
    <xf numFmtId="0" fontId="36" fillId="0" borderId="5" xfId="0" applyFont="1" applyBorder="1"/>
    <xf numFmtId="9" fontId="28" fillId="0" borderId="1" xfId="3" applyFont="1" applyBorder="1" applyAlignment="1">
      <alignment horizontal="center" vertical="center" wrapText="1"/>
    </xf>
    <xf numFmtId="165" fontId="28" fillId="0" borderId="1" xfId="2" applyNumberFormat="1" applyFont="1" applyBorder="1" applyAlignment="1">
      <alignment horizontal="center" vertical="center"/>
    </xf>
    <xf numFmtId="165" fontId="33" fillId="7" borderId="1" xfId="2" applyNumberFormat="1" applyFont="1" applyFill="1" applyBorder="1" applyAlignment="1">
      <alignment horizontal="center" vertical="center"/>
    </xf>
    <xf numFmtId="165" fontId="28" fillId="7" borderId="1" xfId="2" applyNumberFormat="1" applyFont="1" applyFill="1" applyBorder="1" applyAlignment="1">
      <alignment horizontal="center" vertical="center"/>
    </xf>
    <xf numFmtId="165" fontId="33" fillId="7" borderId="1" xfId="0" applyNumberFormat="1" applyFont="1" applyFill="1" applyBorder="1" applyAlignment="1">
      <alignment horizontal="center" vertical="center" wrapText="1"/>
    </xf>
    <xf numFmtId="165" fontId="28" fillId="7" borderId="1" xfId="0" applyNumberFormat="1" applyFont="1" applyFill="1" applyBorder="1" applyAlignment="1">
      <alignment horizontal="center" vertical="center" wrapText="1"/>
    </xf>
    <xf numFmtId="9" fontId="45" fillId="7" borderId="1" xfId="3" applyFont="1" applyFill="1" applyBorder="1" applyAlignment="1">
      <alignment horizontal="center" vertical="center" wrapText="1"/>
    </xf>
    <xf numFmtId="0" fontId="30" fillId="9" borderId="1" xfId="0" applyFont="1" applyFill="1" applyBorder="1" applyAlignment="1">
      <alignment horizontal="center" vertical="center" wrapText="1"/>
    </xf>
    <xf numFmtId="0" fontId="29" fillId="9" borderId="1" xfId="0" applyFont="1" applyFill="1" applyBorder="1" applyAlignment="1">
      <alignment horizontal="center" vertical="center" wrapText="1"/>
    </xf>
    <xf numFmtId="0" fontId="48" fillId="9" borderId="1" xfId="0" applyFont="1" applyFill="1" applyBorder="1" applyAlignment="1">
      <alignment horizontal="center" vertical="center" wrapText="1"/>
    </xf>
    <xf numFmtId="0" fontId="5" fillId="0" borderId="0" xfId="0" applyFont="1" applyBorder="1"/>
    <xf numFmtId="0" fontId="22" fillId="0" borderId="0" xfId="0" applyFont="1" applyBorder="1" applyAlignment="1">
      <alignment vertical="center"/>
    </xf>
    <xf numFmtId="0" fontId="23" fillId="0" borderId="0" xfId="0" applyFont="1" applyBorder="1" applyAlignment="1">
      <alignment vertical="center"/>
    </xf>
    <xf numFmtId="0" fontId="22" fillId="0" borderId="0" xfId="0" applyFont="1" applyBorder="1" applyAlignment="1">
      <alignment horizontal="left" vertical="center"/>
    </xf>
    <xf numFmtId="0" fontId="23" fillId="0" borderId="0" xfId="0" applyFont="1" applyBorder="1" applyAlignment="1">
      <alignment horizontal="left"/>
    </xf>
    <xf numFmtId="0" fontId="21" fillId="0" borderId="0" xfId="0" applyFont="1" applyBorder="1" applyAlignment="1">
      <alignment horizontal="left" vertical="top" wrapText="1"/>
    </xf>
    <xf numFmtId="0" fontId="18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left"/>
    </xf>
    <xf numFmtId="0" fontId="16" fillId="0" borderId="0" xfId="0" applyFont="1" applyBorder="1" applyAlignment="1">
      <alignment horizontal="left" vertical="top" wrapText="1"/>
    </xf>
    <xf numFmtId="0" fontId="26" fillId="0" borderId="0" xfId="6" applyFont="1" applyFill="1" applyBorder="1" applyAlignment="1">
      <alignment horizontal="left" vertical="center"/>
    </xf>
    <xf numFmtId="165" fontId="23" fillId="0" borderId="0" xfId="0" applyNumberFormat="1" applyFont="1" applyBorder="1" applyAlignment="1">
      <alignment horizontal="left"/>
    </xf>
    <xf numFmtId="165" fontId="27" fillId="0" borderId="0" xfId="0" applyNumberFormat="1" applyFont="1" applyBorder="1" applyAlignment="1">
      <alignment horizontal="left"/>
    </xf>
    <xf numFmtId="165" fontId="23" fillId="0" borderId="0" xfId="7" applyNumberFormat="1" applyFont="1" applyBorder="1" applyAlignment="1">
      <alignment horizontal="left"/>
    </xf>
    <xf numFmtId="0" fontId="23" fillId="0" borderId="0" xfId="0" applyFont="1" applyBorder="1" applyAlignment="1">
      <alignment horizontal="left" vertical="top"/>
    </xf>
    <xf numFmtId="0" fontId="14" fillId="3" borderId="0" xfId="0" applyFont="1" applyFill="1"/>
    <xf numFmtId="0" fontId="14" fillId="0" borderId="0" xfId="0" applyFont="1" applyBorder="1"/>
    <xf numFmtId="0" fontId="14" fillId="0" borderId="0" xfId="0" applyFont="1" applyBorder="1" applyAlignment="1">
      <alignment wrapText="1"/>
    </xf>
    <xf numFmtId="0" fontId="23" fillId="0" borderId="0" xfId="0" applyFont="1" applyBorder="1" applyAlignment="1">
      <alignment wrapText="1"/>
    </xf>
    <xf numFmtId="0" fontId="21" fillId="0" borderId="0" xfId="0" applyFont="1" applyBorder="1"/>
    <xf numFmtId="165" fontId="41" fillId="0" borderId="1" xfId="0" applyNumberFormat="1" applyFont="1" applyBorder="1" applyAlignment="1">
      <alignment horizontal="center" vertical="center" wrapText="1"/>
    </xf>
    <xf numFmtId="165" fontId="42" fillId="0" borderId="1" xfId="1" applyNumberFormat="1" applyFont="1" applyFill="1" applyBorder="1" applyAlignment="1">
      <alignment horizontal="center" vertical="center" wrapText="1"/>
    </xf>
    <xf numFmtId="0" fontId="23" fillId="0" borderId="0" xfId="0" applyFont="1" applyBorder="1" applyAlignment="1">
      <alignment horizontal="left" vertical="center" wrapText="1"/>
    </xf>
    <xf numFmtId="166" fontId="0" fillId="0" borderId="1" xfId="2" applyNumberFormat="1" applyFont="1" applyFill="1" applyBorder="1"/>
    <xf numFmtId="44" fontId="0" fillId="0" borderId="1" xfId="2" applyFont="1" applyFill="1" applyBorder="1"/>
    <xf numFmtId="166" fontId="0" fillId="0" borderId="1" xfId="2" applyNumberFormat="1" applyFont="1" applyFill="1" applyBorder="1" applyAlignment="1">
      <alignment horizontal="right"/>
    </xf>
    <xf numFmtId="44" fontId="0" fillId="0" borderId="1" xfId="2" applyFont="1" applyFill="1" applyBorder="1" applyAlignment="1">
      <alignment horizontal="right"/>
    </xf>
    <xf numFmtId="0" fontId="51" fillId="0" borderId="0" xfId="0" applyFont="1" applyAlignment="1">
      <alignment horizontal="right"/>
    </xf>
    <xf numFmtId="9" fontId="47" fillId="6" borderId="1" xfId="0" applyNumberFormat="1" applyFont="1" applyFill="1" applyBorder="1" applyAlignment="1" applyProtection="1">
      <alignment horizontal="center" vertical="center"/>
      <protection locked="0"/>
    </xf>
    <xf numFmtId="0" fontId="38" fillId="3" borderId="13" xfId="0" applyFont="1" applyFill="1" applyBorder="1" applyAlignment="1">
      <alignment horizontal="left" vertical="center" wrapText="1"/>
    </xf>
    <xf numFmtId="0" fontId="32" fillId="0" borderId="12" xfId="0" applyFont="1" applyBorder="1" applyAlignment="1">
      <alignment horizontal="center" wrapText="1"/>
    </xf>
    <xf numFmtId="0" fontId="40" fillId="0" borderId="0" xfId="0" applyFont="1" applyAlignment="1">
      <alignment horizontal="center" vertical="center" wrapText="1"/>
    </xf>
    <xf numFmtId="0" fontId="21" fillId="0" borderId="0" xfId="0" applyFont="1" applyBorder="1" applyAlignment="1">
      <alignment horizontal="center" vertical="top" wrapText="1"/>
    </xf>
    <xf numFmtId="0" fontId="33" fillId="0" borderId="3" xfId="0" applyFont="1" applyBorder="1" applyAlignment="1">
      <alignment horizontal="left"/>
    </xf>
    <xf numFmtId="0" fontId="33" fillId="0" borderId="2" xfId="0" applyFont="1" applyBorder="1" applyAlignment="1">
      <alignment horizontal="left"/>
    </xf>
    <xf numFmtId="0" fontId="33" fillId="0" borderId="3" xfId="0" applyFont="1" applyBorder="1" applyAlignment="1">
      <alignment horizontal="left" vertical="center"/>
    </xf>
    <xf numFmtId="0" fontId="33" fillId="0" borderId="2" xfId="0" applyFont="1" applyBorder="1" applyAlignment="1">
      <alignment horizontal="left" vertical="center"/>
    </xf>
    <xf numFmtId="165" fontId="16" fillId="0" borderId="0" xfId="0" applyNumberFormat="1" applyFont="1" applyBorder="1" applyAlignment="1">
      <alignment horizontal="left"/>
    </xf>
    <xf numFmtId="0" fontId="21" fillId="0" borderId="0" xfId="0" applyFont="1" applyBorder="1" applyAlignment="1">
      <alignment horizontal="left" vertical="center"/>
    </xf>
    <xf numFmtId="0" fontId="17" fillId="0" borderId="0" xfId="0" applyFont="1" applyAlignment="1">
      <alignment wrapText="1"/>
    </xf>
    <xf numFmtId="0" fontId="5" fillId="0" borderId="0" xfId="0" applyFont="1" applyBorder="1" applyAlignment="1">
      <alignment wrapText="1"/>
    </xf>
    <xf numFmtId="0" fontId="21" fillId="0" borderId="0" xfId="0" applyFont="1" applyBorder="1" applyAlignment="1">
      <alignment horizontal="left" vertical="center" wrapText="1"/>
    </xf>
    <xf numFmtId="0" fontId="22" fillId="0" borderId="0" xfId="0" applyFont="1" applyBorder="1" applyAlignment="1">
      <alignment vertical="center" wrapText="1"/>
    </xf>
    <xf numFmtId="0" fontId="23" fillId="0" borderId="0" xfId="0" applyFont="1" applyBorder="1" applyAlignment="1">
      <alignment vertical="center" wrapText="1"/>
    </xf>
    <xf numFmtId="0" fontId="23" fillId="0" borderId="0" xfId="0" applyFont="1" applyBorder="1" applyAlignment="1">
      <alignment horizontal="left" wrapText="1"/>
    </xf>
    <xf numFmtId="164" fontId="25" fillId="0" borderId="0" xfId="2" applyNumberFormat="1" applyFont="1" applyFill="1" applyBorder="1" applyAlignment="1">
      <alignment horizontal="left" vertical="center" wrapText="1"/>
    </xf>
    <xf numFmtId="44" fontId="13" fillId="0" borderId="0" xfId="0" applyNumberFormat="1" applyFont="1" applyAlignment="1">
      <alignment wrapText="1"/>
    </xf>
    <xf numFmtId="165" fontId="28" fillId="0" borderId="1" xfId="1" applyNumberFormat="1" applyFont="1" applyFill="1" applyBorder="1" applyAlignment="1">
      <alignment horizontal="center" vertical="center" wrapText="1"/>
    </xf>
    <xf numFmtId="165" fontId="28" fillId="7" borderId="1" xfId="2" applyNumberFormat="1" applyFont="1" applyFill="1" applyBorder="1" applyAlignment="1">
      <alignment horizontal="center" vertical="center" wrapText="1"/>
    </xf>
    <xf numFmtId="166" fontId="24" fillId="5" borderId="3" xfId="2" applyNumberFormat="1" applyFont="1" applyFill="1" applyBorder="1" applyAlignment="1" applyProtection="1">
      <alignment horizontal="left"/>
    </xf>
    <xf numFmtId="0" fontId="32" fillId="0" borderId="0" xfId="0" applyFont="1" applyBorder="1" applyAlignment="1">
      <alignment horizontal="center" wrapText="1"/>
    </xf>
    <xf numFmtId="0" fontId="54" fillId="0" borderId="0" xfId="0" applyFont="1" applyBorder="1" applyAlignment="1">
      <alignment horizontal="center" wrapText="1"/>
    </xf>
    <xf numFmtId="0" fontId="14" fillId="0" borderId="0" xfId="0" applyFont="1" applyAlignment="1">
      <alignment horizontal="left"/>
    </xf>
    <xf numFmtId="0" fontId="16" fillId="0" borderId="0" xfId="0" applyFont="1" applyBorder="1" applyAlignment="1">
      <alignment horizontal="left" vertical="center"/>
    </xf>
    <xf numFmtId="165" fontId="23" fillId="0" borderId="0" xfId="0" applyNumberFormat="1" applyFont="1" applyAlignment="1">
      <alignment horizontal="left"/>
    </xf>
    <xf numFmtId="0" fontId="16" fillId="0" borderId="0" xfId="0" applyFont="1" applyBorder="1" applyAlignment="1">
      <alignment horizontal="left" vertical="top"/>
    </xf>
    <xf numFmtId="0" fontId="62" fillId="0" borderId="0" xfId="0" applyFont="1"/>
    <xf numFmtId="0" fontId="55" fillId="0" borderId="0" xfId="0" applyFont="1"/>
    <xf numFmtId="0" fontId="0" fillId="0" borderId="1" xfId="0" applyFont="1" applyBorder="1"/>
    <xf numFmtId="0" fontId="0" fillId="0" borderId="1" xfId="0" applyFont="1" applyFill="1" applyBorder="1"/>
    <xf numFmtId="164" fontId="20" fillId="5" borderId="3" xfId="2" applyNumberFormat="1" applyFont="1" applyFill="1" applyBorder="1" applyAlignment="1" applyProtection="1">
      <alignment horizontal="left" vertical="center" wrapText="1"/>
      <protection locked="0"/>
    </xf>
    <xf numFmtId="164" fontId="20" fillId="5" borderId="2" xfId="2" applyNumberFormat="1" applyFont="1" applyFill="1" applyBorder="1" applyAlignment="1" applyProtection="1">
      <alignment horizontal="left" vertical="center" wrapText="1"/>
      <protection locked="0"/>
    </xf>
    <xf numFmtId="0" fontId="33" fillId="0" borderId="3" xfId="0" applyFont="1" applyBorder="1" applyAlignment="1">
      <alignment horizontal="left" vertical="center"/>
    </xf>
    <xf numFmtId="0" fontId="33" fillId="0" borderId="2" xfId="0" applyFont="1" applyBorder="1" applyAlignment="1">
      <alignment horizontal="left" vertical="center"/>
    </xf>
    <xf numFmtId="0" fontId="20" fillId="5" borderId="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>
      <alignment horizontal="left" vertical="center"/>
    </xf>
    <xf numFmtId="1" fontId="20" fillId="5" borderId="4" xfId="0" applyNumberFormat="1" applyFont="1" applyFill="1" applyBorder="1" applyAlignment="1" applyProtection="1">
      <alignment horizontal="left" vertical="center"/>
      <protection locked="0"/>
    </xf>
    <xf numFmtId="0" fontId="20" fillId="5" borderId="3" xfId="0" applyFont="1" applyFill="1" applyBorder="1" applyAlignment="1" applyProtection="1">
      <alignment horizontal="center" vertical="center"/>
      <protection locked="0"/>
    </xf>
    <xf numFmtId="0" fontId="20" fillId="5" borderId="4" xfId="0" applyFont="1" applyFill="1" applyBorder="1" applyAlignment="1" applyProtection="1">
      <alignment horizontal="center" vertical="center"/>
      <protection locked="0"/>
    </xf>
    <xf numFmtId="0" fontId="56" fillId="0" borderId="0" xfId="0" applyFont="1" applyAlignment="1">
      <alignment vertical="center" wrapText="1"/>
    </xf>
    <xf numFmtId="0" fontId="58" fillId="0" borderId="0" xfId="0" applyFont="1" applyAlignment="1">
      <alignment vertical="center" wrapText="1"/>
    </xf>
    <xf numFmtId="0" fontId="61" fillId="0" borderId="13" xfId="0" applyFont="1" applyFill="1" applyBorder="1" applyAlignment="1">
      <alignment horizontal="left" vertical="center" wrapText="1"/>
    </xf>
    <xf numFmtId="0" fontId="32" fillId="0" borderId="12" xfId="0" applyFont="1" applyBorder="1" applyAlignment="1">
      <alignment horizontal="center" vertical="center" wrapText="1"/>
    </xf>
    <xf numFmtId="0" fontId="54" fillId="0" borderId="12" xfId="0" applyFont="1" applyBorder="1" applyAlignment="1">
      <alignment horizontal="center" vertical="center" wrapText="1"/>
    </xf>
    <xf numFmtId="0" fontId="60" fillId="0" borderId="15" xfId="0" applyFont="1" applyBorder="1" applyAlignment="1">
      <alignment horizontal="center" wrapText="1"/>
    </xf>
    <xf numFmtId="0" fontId="24" fillId="2" borderId="1" xfId="0" applyFont="1" applyFill="1" applyBorder="1" applyAlignment="1" applyProtection="1">
      <alignment horizontal="left"/>
      <protection locked="0"/>
    </xf>
    <xf numFmtId="0" fontId="21" fillId="0" borderId="3" xfId="0" applyFont="1" applyBorder="1" applyAlignment="1">
      <alignment horizontal="right"/>
    </xf>
    <xf numFmtId="0" fontId="21" fillId="0" borderId="2" xfId="0" applyFont="1" applyBorder="1" applyAlignment="1">
      <alignment horizontal="right"/>
    </xf>
    <xf numFmtId="165" fontId="52" fillId="0" borderId="14" xfId="0" applyNumberFormat="1" applyFont="1" applyBorder="1" applyAlignment="1">
      <alignment horizontal="left"/>
    </xf>
    <xf numFmtId="165" fontId="52" fillId="0" borderId="0" xfId="0" applyNumberFormat="1" applyFont="1" applyBorder="1" applyAlignment="1">
      <alignment horizontal="left"/>
    </xf>
    <xf numFmtId="0" fontId="21" fillId="0" borderId="3" xfId="0" applyFont="1" applyBorder="1" applyAlignment="1">
      <alignment horizontal="right" wrapText="1"/>
    </xf>
    <xf numFmtId="0" fontId="21" fillId="0" borderId="2" xfId="0" applyFont="1" applyBorder="1" applyAlignment="1">
      <alignment horizontal="right" wrapText="1"/>
    </xf>
    <xf numFmtId="164" fontId="24" fillId="2" borderId="1" xfId="0" applyNumberFormat="1" applyFont="1" applyFill="1" applyBorder="1" applyAlignment="1" applyProtection="1">
      <alignment horizontal="left"/>
      <protection locked="0"/>
    </xf>
    <xf numFmtId="0" fontId="21" fillId="0" borderId="0" xfId="0" applyFont="1" applyBorder="1" applyAlignment="1">
      <alignment horizontal="center" vertical="top" wrapText="1"/>
    </xf>
    <xf numFmtId="0" fontId="33" fillId="0" borderId="3" xfId="0" applyFont="1" applyBorder="1" applyAlignment="1">
      <alignment horizontal="left"/>
    </xf>
    <xf numFmtId="0" fontId="33" fillId="0" borderId="2" xfId="0" applyFont="1" applyBorder="1" applyAlignment="1">
      <alignment horizontal="left"/>
    </xf>
    <xf numFmtId="0" fontId="33" fillId="7" borderId="1" xfId="0" applyFont="1" applyFill="1" applyBorder="1" applyAlignment="1">
      <alignment horizontal="left" vertical="center"/>
    </xf>
    <xf numFmtId="0" fontId="31" fillId="0" borderId="3" xfId="0" applyFont="1" applyBorder="1" applyAlignment="1">
      <alignment vertical="center" wrapText="1"/>
    </xf>
    <xf numFmtId="0" fontId="31" fillId="0" borderId="2" xfId="0" applyFont="1" applyBorder="1" applyAlignment="1">
      <alignment vertical="center" wrapText="1"/>
    </xf>
    <xf numFmtId="0" fontId="34" fillId="3" borderId="1" xfId="0" applyFont="1" applyFill="1" applyBorder="1" applyAlignment="1">
      <alignment horizontal="left" vertical="top"/>
    </xf>
    <xf numFmtId="0" fontId="21" fillId="5" borderId="3" xfId="0" applyFont="1" applyFill="1" applyBorder="1" applyAlignment="1">
      <alignment horizontal="center"/>
    </xf>
    <xf numFmtId="0" fontId="21" fillId="5" borderId="4" xfId="0" applyFont="1" applyFill="1" applyBorder="1" applyAlignment="1">
      <alignment horizontal="center"/>
    </xf>
    <xf numFmtId="0" fontId="21" fillId="5" borderId="2" xfId="0" applyFont="1" applyFill="1" applyBorder="1" applyAlignment="1">
      <alignment horizontal="center"/>
    </xf>
    <xf numFmtId="0" fontId="31" fillId="0" borderId="3" xfId="0" applyFont="1" applyBorder="1" applyAlignment="1">
      <alignment horizontal="left" vertical="center" wrapText="1"/>
    </xf>
    <xf numFmtId="0" fontId="31" fillId="0" borderId="2" xfId="0" applyFont="1" applyBorder="1" applyAlignment="1">
      <alignment horizontal="left" vertical="center" wrapText="1"/>
    </xf>
    <xf numFmtId="165" fontId="16" fillId="0" borderId="0" xfId="0" applyNumberFormat="1" applyFont="1" applyBorder="1" applyAlignment="1">
      <alignment horizontal="left"/>
    </xf>
    <xf numFmtId="9" fontId="24" fillId="2" borderId="1" xfId="0" applyNumberFormat="1" applyFont="1" applyFill="1" applyBorder="1" applyAlignment="1" applyProtection="1">
      <alignment horizontal="left"/>
      <protection locked="0"/>
    </xf>
    <xf numFmtId="0" fontId="36" fillId="0" borderId="1" xfId="0" applyFont="1" applyBorder="1" applyAlignment="1"/>
    <xf numFmtId="0" fontId="48" fillId="8" borderId="1" xfId="0" applyFont="1" applyFill="1" applyBorder="1" applyAlignment="1">
      <alignment horizontal="center" vertical="center" wrapText="1"/>
    </xf>
    <xf numFmtId="0" fontId="19" fillId="0" borderId="3" xfId="0" applyFont="1" applyBorder="1" applyAlignment="1">
      <alignment vertical="top" wrapText="1"/>
    </xf>
    <xf numFmtId="0" fontId="19" fillId="0" borderId="2" xfId="0" applyFont="1" applyBorder="1" applyAlignment="1">
      <alignment vertical="top" wrapText="1"/>
    </xf>
    <xf numFmtId="0" fontId="21" fillId="0" borderId="1" xfId="0" applyFont="1" applyBorder="1" applyAlignment="1">
      <alignment vertical="center" wrapText="1"/>
    </xf>
    <xf numFmtId="0" fontId="21" fillId="0" borderId="3" xfId="0" applyFont="1" applyBorder="1" applyAlignment="1">
      <alignment horizontal="right" vertical="center"/>
    </xf>
    <xf numFmtId="0" fontId="21" fillId="0" borderId="2" xfId="0" applyFont="1" applyBorder="1" applyAlignment="1">
      <alignment horizontal="right" vertical="center"/>
    </xf>
    <xf numFmtId="0" fontId="29" fillId="0" borderId="1" xfId="0" applyFont="1" applyBorder="1" applyAlignment="1">
      <alignment horizontal="right" vertical="center" wrapText="1"/>
    </xf>
    <xf numFmtId="0" fontId="33" fillId="7" borderId="1" xfId="0" applyFont="1" applyFill="1" applyBorder="1" applyAlignment="1">
      <alignment vertical="center" wrapText="1"/>
    </xf>
    <xf numFmtId="0" fontId="21" fillId="4" borderId="1" xfId="0" applyFont="1" applyFill="1" applyBorder="1" applyAlignment="1">
      <alignment horizontal="left" vertical="center" wrapText="1" indent="1"/>
    </xf>
    <xf numFmtId="0" fontId="21" fillId="4" borderId="1" xfId="0" applyFont="1" applyFill="1" applyBorder="1" applyAlignment="1">
      <alignment horizontal="left" vertical="center" indent="1"/>
    </xf>
    <xf numFmtId="0" fontId="34" fillId="3" borderId="3" xfId="0" applyFont="1" applyFill="1" applyBorder="1" applyAlignment="1">
      <alignment horizontal="left" vertical="top"/>
    </xf>
    <xf numFmtId="0" fontId="34" fillId="3" borderId="4" xfId="0" applyFont="1" applyFill="1" applyBorder="1" applyAlignment="1">
      <alignment horizontal="left" vertical="top"/>
    </xf>
    <xf numFmtId="0" fontId="35" fillId="3" borderId="4" xfId="0" applyFont="1" applyFill="1" applyBorder="1" applyAlignment="1">
      <alignment horizontal="left" vertical="center" wrapText="1"/>
    </xf>
    <xf numFmtId="0" fontId="34" fillId="3" borderId="4" xfId="0" applyFont="1" applyFill="1" applyBorder="1" applyAlignment="1">
      <alignment horizontal="center" vertical="top"/>
    </xf>
    <xf numFmtId="0" fontId="48" fillId="8" borderId="1" xfId="0" applyFont="1" applyFill="1" applyBorder="1" applyAlignment="1">
      <alignment horizontal="center" vertical="center"/>
    </xf>
    <xf numFmtId="0" fontId="36" fillId="9" borderId="1" xfId="0" applyFont="1" applyFill="1" applyBorder="1" applyAlignment="1">
      <alignment horizontal="center" vertical="center"/>
    </xf>
    <xf numFmtId="0" fontId="40" fillId="0" borderId="0" xfId="0" applyFont="1" applyAlignment="1">
      <alignment horizontal="center" vertical="center" wrapText="1"/>
    </xf>
    <xf numFmtId="0" fontId="34" fillId="3" borderId="3" xfId="0" applyFont="1" applyFill="1" applyBorder="1" applyAlignment="1">
      <alignment horizontal="left" vertical="center" wrapText="1"/>
    </xf>
    <xf numFmtId="0" fontId="34" fillId="3" borderId="4" xfId="0" applyFont="1" applyFill="1" applyBorder="1" applyAlignment="1">
      <alignment horizontal="left" vertical="center" wrapText="1"/>
    </xf>
    <xf numFmtId="0" fontId="35" fillId="3" borderId="4" xfId="0" applyFont="1" applyFill="1" applyBorder="1" applyAlignment="1">
      <alignment horizontal="center" vertical="center" wrapText="1"/>
    </xf>
    <xf numFmtId="0" fontId="12" fillId="0" borderId="0" xfId="0" applyFont="1" applyAlignment="1">
      <alignment vertical="center" wrapText="1"/>
    </xf>
  </cellXfs>
  <cellStyles count="8">
    <cellStyle name="Comma" xfId="1" builtinId="3"/>
    <cellStyle name="Currency" xfId="2" builtinId="4"/>
    <cellStyle name="Hyperlink" xfId="6" builtinId="8"/>
    <cellStyle name="Normal" xfId="0" builtinId="0"/>
    <cellStyle name="Normal 2" xfId="4" xr:uid="{00000000-0005-0000-0000-000004000000}"/>
    <cellStyle name="Normal 2 4" xfId="5" xr:uid="{00000000-0005-0000-0000-000005000000}"/>
    <cellStyle name="Normal 92" xfId="7" xr:uid="{73CB224E-92F8-4D4D-A40C-E7A11B5A633C}"/>
    <cellStyle name="Percent" xfId="3" builtinId="5"/>
  </cellStyles>
  <dxfs count="0"/>
  <tableStyles count="0" defaultTableStyle="TableStyleMedium2" defaultPivotStyle="PivotStyleLight16"/>
  <colors>
    <mruColors>
      <color rgb="FF4DB0C7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1400175</xdr:colOff>
      <xdr:row>0</xdr:row>
      <xdr:rowOff>47625</xdr:rowOff>
    </xdr:from>
    <xdr:to>
      <xdr:col>1</xdr:col>
      <xdr:colOff>952500</xdr:colOff>
      <xdr:row>0</xdr:row>
      <xdr:rowOff>762000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2612029-073F-FAFE-E6FF-EE01892920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96" t="16327" r="64491" b="14970"/>
        <a:stretch/>
      </xdr:blipFill>
      <xdr:spPr>
        <a:xfrm>
          <a:off x="1400175" y="47625"/>
          <a:ext cx="971550" cy="714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11</xdr:col>
      <xdr:colOff>456808</xdr:colOff>
      <xdr:row>10</xdr:row>
      <xdr:rowOff>42333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2AD1FE-365C-8014-8D56-4CB7A2B19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3467" y="1028700"/>
          <a:ext cx="6891474" cy="4919133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444500</xdr:colOff>
      <xdr:row>11</xdr:row>
      <xdr:rowOff>46566</xdr:rowOff>
    </xdr:from>
    <xdr:to>
      <xdr:col>11</xdr:col>
      <xdr:colOff>301185</xdr:colOff>
      <xdr:row>37</xdr:row>
      <xdr:rowOff>148892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B619779-E64B-69FC-F99F-CCCBF821D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7967" y="6134099"/>
          <a:ext cx="6291351" cy="4835193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609600</xdr:colOff>
      <xdr:row>41</xdr:row>
      <xdr:rowOff>85725</xdr:rowOff>
    </xdr:from>
    <xdr:to>
      <xdr:col>10</xdr:col>
      <xdr:colOff>591878</xdr:colOff>
      <xdr:row>66</xdr:row>
      <xdr:rowOff>171496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2F3864E-078D-7B97-FEA8-3B65BF8D7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7300" y="11420475"/>
          <a:ext cx="5811578" cy="46101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1.nyc.gov/site/hpd/services-and-information/hpd-heating-policy.page?utm_source=BenchmarkEmail&amp;utm_campaign=Heating_Policy_Memo_to_Developers&amp;utm_medium=email" TargetMode="External"/><Relationship Id="rId1" Type="http://schemas.openxmlformats.org/officeDocument/2006/relationships/hyperlink" Target="https://www1.nyc.gov/site/hpd/services-and-information/hpd-heating-policy.page?utm_source=BenchmarkEmail&amp;utm_campaign=Heating_Policy_Memo_to_Developers&amp;utm_medium=email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EBFB0-3ED3-4A60-9DAE-64F6F83E26B1}">
  <sheetPr>
    <pageSetUpPr fitToPage="1"/>
  </sheetPr>
  <dimension ref="A1:S63"/>
  <sheetViews>
    <sheetView showGridLines="0" tabSelected="1" topLeftCell="A2" zoomScale="82" zoomScaleNormal="82" workbookViewId="0">
      <selection activeCell="D15" sqref="D15:E15"/>
    </sheetView>
  </sheetViews>
  <sheetFormatPr defaultColWidth="8.85546875" defaultRowHeight="13.9"/>
  <cols>
    <col min="1" max="1" width="21.28515625" style="1" customWidth="1"/>
    <col min="2" max="2" width="25.7109375" style="3" customWidth="1"/>
    <col min="3" max="3" width="25" style="1" customWidth="1"/>
    <col min="4" max="6" width="20.7109375" style="1" customWidth="1"/>
    <col min="7" max="7" width="75.5703125" style="6" customWidth="1"/>
    <col min="8" max="10" width="20.7109375" style="1" customWidth="1"/>
    <col min="11" max="11" width="80" style="1" customWidth="1"/>
    <col min="12" max="18" width="8.85546875" style="1"/>
    <col min="19" max="19" width="0" style="1" hidden="1" customWidth="1"/>
    <col min="20" max="16384" width="8.85546875" style="1"/>
  </cols>
  <sheetData>
    <row r="1" spans="1:19" ht="68.25" customHeight="1" thickBot="1">
      <c r="B1" s="129" t="s">
        <v>0</v>
      </c>
      <c r="C1" s="130"/>
      <c r="D1" s="130"/>
      <c r="E1" s="130"/>
      <c r="F1" s="130"/>
      <c r="G1" s="87"/>
      <c r="H1" s="87"/>
      <c r="I1" s="87"/>
      <c r="J1" s="87"/>
      <c r="K1" s="18"/>
      <c r="L1" s="18"/>
      <c r="M1" s="18"/>
      <c r="N1" s="18"/>
    </row>
    <row r="2" spans="1:19" ht="30.75" customHeight="1">
      <c r="B2" s="107"/>
      <c r="C2" s="131" t="s">
        <v>1</v>
      </c>
      <c r="D2" s="131"/>
      <c r="E2" s="131"/>
      <c r="F2" s="108"/>
      <c r="G2" s="107"/>
      <c r="H2" s="107"/>
      <c r="I2" s="107"/>
      <c r="J2" s="107"/>
      <c r="K2" s="18"/>
      <c r="L2" s="18"/>
      <c r="M2" s="18"/>
      <c r="N2" s="18"/>
    </row>
    <row r="3" spans="1:19" ht="77.25" customHeight="1">
      <c r="B3" s="126" t="s">
        <v>2</v>
      </c>
      <c r="C3" s="127"/>
      <c r="D3" s="127"/>
      <c r="E3" s="127"/>
      <c r="F3" s="127"/>
      <c r="G3" s="19"/>
      <c r="H3" s="19"/>
      <c r="I3" s="19"/>
      <c r="J3" s="19"/>
      <c r="K3" s="18"/>
      <c r="L3" s="18"/>
      <c r="M3" s="18"/>
      <c r="N3" s="18"/>
    </row>
    <row r="4" spans="1:19" ht="40.15" customHeight="1">
      <c r="B4" s="127" t="s">
        <v>3</v>
      </c>
      <c r="C4" s="127"/>
      <c r="D4" s="127"/>
      <c r="E4" s="127"/>
      <c r="F4" s="127"/>
      <c r="G4" s="96"/>
      <c r="H4" s="20"/>
      <c r="I4" s="20"/>
      <c r="J4" s="20"/>
      <c r="K4" s="18"/>
      <c r="L4" s="18"/>
      <c r="M4" s="18"/>
      <c r="N4" s="18"/>
    </row>
    <row r="5" spans="1:19" ht="19.899999999999999" customHeight="1">
      <c r="A5" s="171"/>
      <c r="B5" s="172" t="s">
        <v>4</v>
      </c>
      <c r="C5" s="173"/>
      <c r="D5" s="174" t="s">
        <v>5</v>
      </c>
      <c r="E5" s="174"/>
      <c r="F5" s="174"/>
      <c r="G5" s="128" t="s">
        <v>6</v>
      </c>
      <c r="H5" s="128"/>
      <c r="I5" s="128"/>
      <c r="J5" s="128"/>
      <c r="K5" s="18"/>
      <c r="L5" s="18"/>
      <c r="M5" s="18"/>
      <c r="N5" s="18"/>
    </row>
    <row r="6" spans="1:19" ht="15" customHeight="1">
      <c r="A6" s="171"/>
      <c r="B6" s="119" t="s">
        <v>7</v>
      </c>
      <c r="C6" s="120"/>
      <c r="D6" s="121"/>
      <c r="E6" s="121"/>
      <c r="F6" s="121"/>
      <c r="G6" s="97"/>
      <c r="H6" s="58"/>
      <c r="I6" s="58"/>
      <c r="J6" s="58"/>
      <c r="K6" s="18"/>
      <c r="L6" s="18"/>
      <c r="M6" s="18"/>
      <c r="N6" s="18"/>
    </row>
    <row r="7" spans="1:19" ht="15" customHeight="1">
      <c r="A7" s="2"/>
      <c r="B7" s="92" t="s">
        <v>8</v>
      </c>
      <c r="C7" s="93"/>
      <c r="D7" s="121"/>
      <c r="E7" s="121"/>
      <c r="F7" s="121"/>
      <c r="G7" s="122"/>
      <c r="H7" s="122"/>
      <c r="I7" s="122"/>
      <c r="J7" s="122"/>
      <c r="K7" s="18"/>
      <c r="L7" s="18"/>
      <c r="M7" s="18"/>
      <c r="N7" s="18"/>
    </row>
    <row r="8" spans="1:19" ht="15" customHeight="1">
      <c r="A8" s="2"/>
      <c r="B8" s="92" t="s">
        <v>9</v>
      </c>
      <c r="C8" s="93"/>
      <c r="D8" s="121"/>
      <c r="E8" s="121"/>
      <c r="F8" s="121"/>
      <c r="G8" s="98"/>
      <c r="H8" s="95"/>
      <c r="I8" s="95"/>
      <c r="J8" s="95"/>
      <c r="K8" s="18"/>
      <c r="L8" s="18"/>
      <c r="M8" s="18"/>
      <c r="N8" s="18"/>
    </row>
    <row r="9" spans="1:19" ht="15" customHeight="1">
      <c r="A9" s="2"/>
      <c r="B9" s="119" t="s">
        <v>10</v>
      </c>
      <c r="C9" s="120"/>
      <c r="D9" s="121"/>
      <c r="E9" s="121"/>
      <c r="F9" s="121"/>
      <c r="G9" s="98"/>
      <c r="H9" s="95"/>
      <c r="I9" s="95"/>
      <c r="J9" s="95"/>
      <c r="K9" s="18"/>
      <c r="L9" s="18"/>
      <c r="M9" s="18"/>
      <c r="N9" s="18"/>
    </row>
    <row r="10" spans="1:19" ht="15" customHeight="1">
      <c r="A10" s="2"/>
      <c r="B10" s="92" t="s">
        <v>11</v>
      </c>
      <c r="C10" s="93"/>
      <c r="D10" s="121"/>
      <c r="E10" s="121"/>
      <c r="F10" s="121"/>
      <c r="G10" s="98"/>
      <c r="H10" s="95"/>
      <c r="I10" s="95"/>
      <c r="J10" s="95"/>
      <c r="K10" s="18"/>
      <c r="L10" s="18"/>
      <c r="M10" s="18"/>
      <c r="N10" s="18"/>
    </row>
    <row r="11" spans="1:19" ht="15" customHeight="1">
      <c r="A11" s="2"/>
      <c r="B11" s="92" t="s">
        <v>12</v>
      </c>
      <c r="C11" s="93"/>
      <c r="D11" s="124"/>
      <c r="E11" s="125"/>
      <c r="F11" s="125"/>
      <c r="G11" s="79"/>
      <c r="H11" s="95"/>
      <c r="I11" s="95"/>
      <c r="J11" s="95"/>
      <c r="K11" s="18"/>
      <c r="L11" s="18"/>
      <c r="M11" s="18"/>
      <c r="N11" s="18"/>
    </row>
    <row r="12" spans="1:19" ht="15" customHeight="1">
      <c r="B12" s="92" t="s">
        <v>13</v>
      </c>
      <c r="C12" s="93"/>
      <c r="D12" s="123"/>
      <c r="E12" s="123"/>
      <c r="F12" s="123"/>
      <c r="G12" s="99"/>
      <c r="H12" s="59"/>
      <c r="I12" s="59"/>
      <c r="J12" s="59"/>
      <c r="K12" s="18"/>
      <c r="L12" s="18"/>
      <c r="M12" s="18"/>
      <c r="N12" s="18"/>
    </row>
    <row r="13" spans="1:19" ht="15" customHeight="1">
      <c r="B13" s="92" t="s">
        <v>14</v>
      </c>
      <c r="C13" s="93"/>
      <c r="D13" s="123"/>
      <c r="E13" s="123"/>
      <c r="F13" s="123"/>
      <c r="G13" s="100"/>
      <c r="H13" s="60"/>
      <c r="I13" s="60"/>
      <c r="J13" s="60"/>
      <c r="K13" s="18"/>
      <c r="L13" s="18"/>
      <c r="M13" s="18"/>
      <c r="N13" s="18"/>
    </row>
    <row r="14" spans="1:19" ht="15" customHeight="1">
      <c r="B14" s="92" t="s">
        <v>15</v>
      </c>
      <c r="C14" s="93"/>
      <c r="D14" s="121"/>
      <c r="E14" s="121"/>
      <c r="F14" s="121"/>
      <c r="G14" s="79" t="s">
        <v>16</v>
      </c>
      <c r="H14" s="61"/>
      <c r="I14" s="61"/>
      <c r="J14" s="61"/>
      <c r="K14" s="18"/>
      <c r="L14" s="18"/>
      <c r="M14" s="18"/>
      <c r="N14" s="18"/>
    </row>
    <row r="15" spans="1:19" ht="26.1" customHeight="1">
      <c r="A15" s="84"/>
      <c r="B15" s="119" t="s">
        <v>17</v>
      </c>
      <c r="C15" s="120"/>
      <c r="D15" s="117" t="s">
        <v>18</v>
      </c>
      <c r="E15" s="118"/>
      <c r="F15" s="106">
        <f>VLOOKUP(D15,'M&amp;O STANDARDS'!O10:P17,2,FALSE)</f>
        <v>100</v>
      </c>
      <c r="G15" s="100" t="s">
        <v>19</v>
      </c>
      <c r="H15" s="60"/>
      <c r="I15" s="60"/>
      <c r="J15" s="60"/>
      <c r="K15" s="18"/>
      <c r="L15" s="18"/>
      <c r="M15" s="18"/>
      <c r="N15" s="18"/>
      <c r="S15" s="1" t="s">
        <v>20</v>
      </c>
    </row>
    <row r="16" spans="1:19" ht="26.1" customHeight="1">
      <c r="A16" s="84"/>
      <c r="B16" s="119" t="s">
        <v>21</v>
      </c>
      <c r="C16" s="120"/>
      <c r="D16" s="117" t="s">
        <v>22</v>
      </c>
      <c r="E16" s="118"/>
      <c r="F16" s="106">
        <f>VLOOKUP(D16,'M&amp;O STANDARDS'!O19:P20,2,FALSE)</f>
        <v>185</v>
      </c>
      <c r="G16" s="101"/>
      <c r="H16" s="62"/>
      <c r="I16" s="62"/>
      <c r="J16" s="62"/>
      <c r="K16" s="18"/>
      <c r="L16" s="18"/>
      <c r="M16" s="18"/>
      <c r="N16" s="18"/>
      <c r="S16" s="1" t="s">
        <v>23</v>
      </c>
    </row>
    <row r="17" spans="1:19" ht="26.1" customHeight="1">
      <c r="A17" s="84"/>
      <c r="B17" s="119" t="s">
        <v>24</v>
      </c>
      <c r="C17" s="120"/>
      <c r="D17" s="117" t="s">
        <v>25</v>
      </c>
      <c r="E17" s="118"/>
      <c r="F17" s="106">
        <f>VLOOKUP(D17,'M&amp;O STANDARDS'!O22:P27,2,FALSE)</f>
        <v>283</v>
      </c>
      <c r="G17" s="100" t="s">
        <v>26</v>
      </c>
      <c r="H17" s="62"/>
      <c r="I17" s="62"/>
      <c r="J17" s="62"/>
      <c r="K17" s="18"/>
      <c r="L17" s="18"/>
      <c r="M17" s="18"/>
      <c r="N17" s="18"/>
      <c r="S17" s="1" t="s">
        <v>27</v>
      </c>
    </row>
    <row r="18" spans="1:19" ht="15">
      <c r="B18" s="21"/>
      <c r="C18" s="21"/>
      <c r="D18" s="22"/>
      <c r="E18" s="22"/>
      <c r="F18" s="22"/>
      <c r="G18" s="102"/>
      <c r="H18" s="23"/>
      <c r="I18" s="23"/>
      <c r="J18" s="23"/>
      <c r="K18" s="18"/>
      <c r="L18" s="18"/>
      <c r="M18" s="18"/>
      <c r="N18" s="18"/>
      <c r="S18" s="1" t="s">
        <v>28</v>
      </c>
    </row>
    <row r="19" spans="1:19" ht="19.899999999999999" customHeight="1">
      <c r="A19" s="171"/>
      <c r="B19" s="172" t="s">
        <v>29</v>
      </c>
      <c r="C19" s="173"/>
      <c r="D19" s="174" t="s">
        <v>30</v>
      </c>
      <c r="E19" s="174"/>
      <c r="F19" s="174"/>
      <c r="G19" s="128" t="s">
        <v>6</v>
      </c>
      <c r="H19" s="128"/>
      <c r="I19" s="128"/>
      <c r="J19" s="128"/>
      <c r="K19" s="72"/>
      <c r="L19" s="18"/>
      <c r="M19" s="18"/>
      <c r="N19" s="18"/>
    </row>
    <row r="20" spans="1:19" ht="17.25">
      <c r="A20" s="171"/>
      <c r="B20" s="90" t="s">
        <v>31</v>
      </c>
      <c r="C20" s="91"/>
      <c r="D20" s="132"/>
      <c r="E20" s="132"/>
      <c r="F20" s="132"/>
      <c r="G20" s="63"/>
      <c r="H20" s="64"/>
      <c r="I20" s="64"/>
      <c r="J20" s="64"/>
      <c r="K20" s="18"/>
      <c r="L20" s="18"/>
      <c r="M20" s="18"/>
      <c r="N20" s="18"/>
    </row>
    <row r="21" spans="1:19" ht="17.25">
      <c r="B21" s="90" t="s">
        <v>32</v>
      </c>
      <c r="C21" s="91"/>
      <c r="D21" s="132"/>
      <c r="E21" s="132"/>
      <c r="F21" s="132"/>
      <c r="G21" s="63"/>
      <c r="H21" s="64"/>
      <c r="I21" s="64"/>
      <c r="J21" s="64"/>
      <c r="K21" s="18"/>
      <c r="L21" s="18"/>
      <c r="M21" s="18"/>
      <c r="N21" s="18"/>
    </row>
    <row r="22" spans="1:19" ht="15">
      <c r="B22" s="90" t="s">
        <v>33</v>
      </c>
      <c r="C22" s="91"/>
      <c r="D22" s="132"/>
      <c r="E22" s="132"/>
      <c r="F22" s="132"/>
      <c r="G22" s="63"/>
      <c r="H22" s="89"/>
      <c r="I22" s="140"/>
      <c r="J22" s="140"/>
      <c r="K22" s="18"/>
      <c r="L22" s="18"/>
      <c r="M22" s="18"/>
      <c r="N22" s="18"/>
    </row>
    <row r="23" spans="1:19" ht="15">
      <c r="A23" s="2"/>
      <c r="B23" s="141" t="s">
        <v>34</v>
      </c>
      <c r="C23" s="142"/>
      <c r="D23" s="132"/>
      <c r="E23" s="132"/>
      <c r="F23" s="132"/>
      <c r="G23" s="63"/>
      <c r="H23" s="89"/>
      <c r="I23" s="140"/>
      <c r="J23" s="140"/>
      <c r="K23" s="18"/>
      <c r="L23" s="18"/>
      <c r="M23" s="18"/>
      <c r="N23" s="18"/>
    </row>
    <row r="24" spans="1:19" ht="15">
      <c r="A24" s="2"/>
      <c r="B24" s="141" t="s">
        <v>35</v>
      </c>
      <c r="C24" s="142"/>
      <c r="D24" s="132"/>
      <c r="E24" s="132"/>
      <c r="F24" s="132"/>
      <c r="G24" s="63"/>
      <c r="H24" s="89"/>
      <c r="I24" s="140"/>
      <c r="J24" s="140"/>
      <c r="K24" s="18"/>
      <c r="L24" s="18"/>
      <c r="M24" s="18"/>
      <c r="N24" s="18"/>
    </row>
    <row r="25" spans="1:19" ht="15">
      <c r="A25" s="2"/>
      <c r="B25" s="90" t="s">
        <v>36</v>
      </c>
      <c r="C25" s="91"/>
      <c r="D25" s="132"/>
      <c r="E25" s="132"/>
      <c r="F25" s="132"/>
      <c r="G25" s="63"/>
      <c r="H25" s="89"/>
      <c r="I25" s="140"/>
      <c r="J25" s="140"/>
      <c r="K25" s="18"/>
      <c r="L25" s="18"/>
      <c r="M25" s="18"/>
      <c r="N25" s="18"/>
    </row>
    <row r="26" spans="1:19" ht="15">
      <c r="A26" s="2"/>
      <c r="B26" s="90" t="s">
        <v>37</v>
      </c>
      <c r="C26" s="91"/>
      <c r="D26" s="132"/>
      <c r="E26" s="132"/>
      <c r="F26" s="132"/>
      <c r="G26" s="63"/>
      <c r="H26" s="89"/>
      <c r="I26" s="140"/>
      <c r="J26" s="140"/>
      <c r="K26" s="18"/>
      <c r="L26" s="18"/>
      <c r="M26" s="18"/>
      <c r="N26" s="18"/>
    </row>
    <row r="27" spans="1:19" ht="15">
      <c r="A27" s="2"/>
      <c r="B27" s="90" t="s">
        <v>38</v>
      </c>
      <c r="C27" s="91"/>
      <c r="D27" s="132"/>
      <c r="E27" s="132"/>
      <c r="F27" s="132"/>
      <c r="G27" s="63"/>
      <c r="H27" s="89"/>
      <c r="I27" s="140"/>
      <c r="J27" s="140"/>
      <c r="K27" s="18"/>
      <c r="L27" s="18"/>
      <c r="M27" s="18"/>
      <c r="N27" s="18"/>
    </row>
    <row r="28" spans="1:19" ht="15">
      <c r="A28" s="2"/>
      <c r="B28" s="90" t="s">
        <v>39</v>
      </c>
      <c r="C28" s="91"/>
      <c r="D28" s="132"/>
      <c r="E28" s="132"/>
      <c r="F28" s="132"/>
      <c r="G28" s="63"/>
      <c r="H28" s="89"/>
      <c r="I28" s="140"/>
      <c r="J28" s="140"/>
      <c r="K28" s="18"/>
      <c r="L28" s="18"/>
      <c r="M28" s="18"/>
      <c r="N28" s="18"/>
    </row>
    <row r="29" spans="1:19" ht="15">
      <c r="A29" s="2"/>
      <c r="B29" s="33" t="s">
        <v>40</v>
      </c>
      <c r="C29" s="33"/>
      <c r="D29" s="132"/>
      <c r="E29" s="132"/>
      <c r="F29" s="132"/>
      <c r="G29" s="68" t="s">
        <v>41</v>
      </c>
      <c r="H29" s="89"/>
      <c r="I29" s="140"/>
      <c r="J29" s="140"/>
      <c r="K29" s="18"/>
      <c r="L29" s="18"/>
      <c r="M29" s="18"/>
      <c r="N29" s="18"/>
    </row>
    <row r="30" spans="1:19" ht="15">
      <c r="A30" s="2"/>
      <c r="B30" s="133" t="s">
        <v>42</v>
      </c>
      <c r="C30" s="134"/>
      <c r="D30" s="132"/>
      <c r="E30" s="132"/>
      <c r="F30" s="132"/>
      <c r="G30" s="63"/>
      <c r="H30" s="89"/>
      <c r="I30" s="140"/>
      <c r="J30" s="140"/>
      <c r="K30" s="18"/>
      <c r="L30" s="18"/>
      <c r="M30" s="18"/>
      <c r="N30" s="18"/>
    </row>
    <row r="31" spans="1:19" ht="15.4" customHeight="1">
      <c r="A31" s="2"/>
      <c r="B31" s="133" t="s">
        <v>43</v>
      </c>
      <c r="C31" s="134"/>
      <c r="D31" s="132"/>
      <c r="E31" s="132"/>
      <c r="F31" s="132"/>
      <c r="G31" s="62" t="s">
        <v>44</v>
      </c>
      <c r="H31" s="65"/>
      <c r="I31" s="112"/>
      <c r="J31" s="112"/>
      <c r="K31" s="109"/>
      <c r="L31" s="18"/>
      <c r="M31" s="18"/>
      <c r="N31" s="18"/>
    </row>
    <row r="32" spans="1:19" ht="15">
      <c r="A32" s="2"/>
      <c r="B32" s="133" t="s">
        <v>45</v>
      </c>
      <c r="C32" s="134"/>
      <c r="D32" s="132"/>
      <c r="E32" s="132"/>
      <c r="F32" s="132"/>
      <c r="G32" s="110"/>
      <c r="H32" s="110"/>
      <c r="I32" s="112"/>
      <c r="J32" s="112"/>
      <c r="K32" s="109"/>
      <c r="L32" s="18"/>
      <c r="M32" s="18"/>
      <c r="N32" s="18"/>
    </row>
    <row r="33" spans="1:17" ht="15">
      <c r="A33" s="2"/>
      <c r="B33" s="45"/>
      <c r="C33" s="34" t="s">
        <v>46</v>
      </c>
      <c r="D33" s="132"/>
      <c r="E33" s="132"/>
      <c r="F33" s="132"/>
      <c r="G33" s="67" t="s">
        <v>47</v>
      </c>
      <c r="H33" s="110"/>
      <c r="I33" s="112"/>
      <c r="J33" s="112"/>
      <c r="K33" s="109"/>
      <c r="L33" s="18"/>
      <c r="M33" s="18"/>
      <c r="N33" s="18"/>
    </row>
    <row r="34" spans="1:17" ht="15">
      <c r="A34" s="2"/>
      <c r="B34" s="45"/>
      <c r="C34" s="46" t="s">
        <v>48</v>
      </c>
      <c r="D34" s="132"/>
      <c r="E34" s="132"/>
      <c r="F34" s="132"/>
      <c r="G34" s="67" t="s">
        <v>47</v>
      </c>
      <c r="H34" s="110"/>
      <c r="I34" s="112"/>
      <c r="J34" s="112"/>
      <c r="K34" s="109"/>
      <c r="L34" s="18"/>
      <c r="M34" s="18"/>
      <c r="N34" s="18"/>
    </row>
    <row r="35" spans="1:17" ht="15">
      <c r="A35" s="2"/>
      <c r="B35" s="47" t="s">
        <v>49</v>
      </c>
      <c r="C35" s="35"/>
      <c r="D35" s="132"/>
      <c r="E35" s="132"/>
      <c r="F35" s="132"/>
      <c r="G35" s="68"/>
      <c r="H35" s="68"/>
      <c r="I35" s="68"/>
      <c r="J35" s="68"/>
      <c r="K35" s="111"/>
      <c r="L35" s="36"/>
      <c r="M35" s="36"/>
      <c r="N35" s="36"/>
      <c r="O35" s="36"/>
      <c r="P35" s="36"/>
      <c r="Q35" s="36"/>
    </row>
    <row r="36" spans="1:17" ht="16.149999999999999" customHeight="1">
      <c r="A36" s="2"/>
      <c r="B36" s="137" t="s">
        <v>50</v>
      </c>
      <c r="C36" s="138"/>
      <c r="D36" s="139">
        <v>12000</v>
      </c>
      <c r="E36" s="139"/>
      <c r="F36" s="139"/>
      <c r="G36" s="68" t="s">
        <v>51</v>
      </c>
      <c r="H36" s="68"/>
      <c r="I36" s="68"/>
      <c r="J36" s="68"/>
      <c r="K36" s="111"/>
      <c r="L36" s="36"/>
      <c r="M36" s="36"/>
      <c r="N36" s="36"/>
      <c r="O36" s="36"/>
      <c r="P36" s="36"/>
      <c r="Q36" s="36"/>
    </row>
    <row r="37" spans="1:17" ht="15">
      <c r="A37" s="2"/>
      <c r="B37" s="133" t="s">
        <v>52</v>
      </c>
      <c r="C37" s="134"/>
      <c r="D37" s="139">
        <v>20000</v>
      </c>
      <c r="E37" s="139"/>
      <c r="F37" s="139"/>
      <c r="G37" s="68" t="s">
        <v>53</v>
      </c>
      <c r="H37" s="68"/>
      <c r="I37" s="68"/>
      <c r="J37" s="68"/>
      <c r="K37" s="111"/>
      <c r="L37" s="36"/>
      <c r="M37" s="36"/>
      <c r="N37" s="36"/>
      <c r="O37" s="36"/>
      <c r="P37" s="36"/>
    </row>
    <row r="38" spans="1:17" ht="15">
      <c r="A38" s="2"/>
      <c r="B38" s="137" t="s">
        <v>54</v>
      </c>
      <c r="C38" s="138"/>
      <c r="D38" s="139">
        <v>10000</v>
      </c>
      <c r="E38" s="139"/>
      <c r="F38" s="139"/>
      <c r="G38" s="68" t="s">
        <v>55</v>
      </c>
      <c r="H38" s="69"/>
      <c r="I38" s="69"/>
      <c r="J38" s="69"/>
      <c r="K38" s="109"/>
      <c r="L38" s="18"/>
      <c r="M38" s="18"/>
      <c r="N38" s="18"/>
    </row>
    <row r="39" spans="1:17" ht="15">
      <c r="A39" s="2"/>
      <c r="B39" s="137" t="s">
        <v>56</v>
      </c>
      <c r="C39" s="138"/>
      <c r="D39" s="139">
        <v>5000</v>
      </c>
      <c r="E39" s="139"/>
      <c r="F39" s="139"/>
      <c r="G39" s="135" t="s">
        <v>57</v>
      </c>
      <c r="H39" s="136"/>
      <c r="I39" s="136"/>
      <c r="J39" s="136"/>
      <c r="K39" s="136"/>
      <c r="L39" s="18"/>
      <c r="M39" s="18"/>
      <c r="N39" s="18"/>
    </row>
    <row r="40" spans="1:17" ht="15">
      <c r="A40" s="2"/>
      <c r="B40" s="137" t="s">
        <v>58</v>
      </c>
      <c r="C40" s="138"/>
      <c r="D40" s="139">
        <v>0</v>
      </c>
      <c r="E40" s="139"/>
      <c r="F40" s="139"/>
      <c r="G40" s="70" t="s">
        <v>59</v>
      </c>
      <c r="H40" s="94"/>
      <c r="I40" s="94"/>
      <c r="J40" s="94"/>
      <c r="K40" s="109"/>
      <c r="L40" s="18"/>
      <c r="M40" s="18"/>
      <c r="N40" s="18"/>
    </row>
    <row r="41" spans="1:17" ht="15">
      <c r="A41" s="2"/>
      <c r="B41" s="47" t="s">
        <v>60</v>
      </c>
      <c r="C41" s="35"/>
      <c r="D41" s="139">
        <v>4000</v>
      </c>
      <c r="E41" s="139"/>
      <c r="F41" s="139"/>
      <c r="G41" s="152"/>
      <c r="H41" s="152"/>
      <c r="I41" s="152"/>
      <c r="J41" s="152"/>
      <c r="K41" s="109"/>
      <c r="L41" s="18"/>
      <c r="M41" s="18"/>
      <c r="N41" s="18"/>
    </row>
    <row r="42" spans="1:17" ht="16.149999999999999" customHeight="1">
      <c r="A42" s="2"/>
      <c r="B42" s="133" t="s">
        <v>61</v>
      </c>
      <c r="C42" s="134"/>
      <c r="D42" s="153">
        <v>1</v>
      </c>
      <c r="E42" s="132"/>
      <c r="F42" s="132"/>
      <c r="G42" s="62" t="s">
        <v>62</v>
      </c>
      <c r="H42" s="94"/>
      <c r="I42" s="94"/>
      <c r="J42" s="94"/>
      <c r="K42" s="109"/>
      <c r="L42" s="18"/>
      <c r="M42" s="18"/>
      <c r="N42" s="18"/>
    </row>
    <row r="43" spans="1:17" ht="15">
      <c r="A43" s="2"/>
      <c r="B43" s="154" t="s">
        <v>63</v>
      </c>
      <c r="C43" s="154"/>
      <c r="D43" s="132"/>
      <c r="E43" s="132"/>
      <c r="F43" s="132"/>
      <c r="G43" s="71"/>
      <c r="H43" s="112"/>
      <c r="I43" s="112"/>
      <c r="J43" s="112"/>
      <c r="K43" s="109"/>
      <c r="L43" s="18"/>
      <c r="M43" s="18"/>
      <c r="N43" s="18"/>
    </row>
    <row r="44" spans="1:17" ht="15">
      <c r="A44" s="2"/>
      <c r="B44" s="133" t="s">
        <v>64</v>
      </c>
      <c r="C44" s="134"/>
      <c r="D44" s="139"/>
      <c r="E44" s="139"/>
      <c r="F44" s="139"/>
      <c r="G44" s="71" t="s">
        <v>65</v>
      </c>
      <c r="H44" s="112"/>
      <c r="I44" s="112"/>
      <c r="J44" s="112"/>
      <c r="K44" s="109"/>
      <c r="L44" s="18"/>
      <c r="M44" s="18"/>
      <c r="N44" s="18"/>
    </row>
    <row r="45" spans="1:17" ht="15">
      <c r="A45" s="2"/>
      <c r="B45" s="159" t="s">
        <v>66</v>
      </c>
      <c r="C45" s="160"/>
      <c r="D45" s="139"/>
      <c r="E45" s="139"/>
      <c r="F45" s="139"/>
      <c r="G45" s="71" t="s">
        <v>67</v>
      </c>
      <c r="H45" s="112"/>
      <c r="I45" s="112"/>
      <c r="J45" s="112"/>
      <c r="K45" s="109"/>
      <c r="L45" s="18"/>
      <c r="M45" s="18"/>
      <c r="N45" s="18"/>
    </row>
    <row r="46" spans="1:17" ht="48" customHeight="1">
      <c r="A46" s="2"/>
      <c r="B46" s="156" t="s">
        <v>68</v>
      </c>
      <c r="C46" s="157"/>
      <c r="D46" s="132"/>
      <c r="E46" s="132"/>
      <c r="F46" s="132"/>
      <c r="G46" s="66"/>
      <c r="H46" s="66"/>
      <c r="I46" s="66"/>
      <c r="J46" s="66"/>
      <c r="K46" s="18"/>
      <c r="L46" s="18"/>
      <c r="M46" s="18"/>
      <c r="N46" s="18"/>
    </row>
    <row r="47" spans="1:17" ht="15">
      <c r="A47" s="2"/>
      <c r="B47" s="17"/>
      <c r="C47" s="18"/>
      <c r="D47" s="18"/>
      <c r="E47" s="18"/>
      <c r="F47" s="18"/>
      <c r="G47" s="103"/>
      <c r="H47" s="24"/>
      <c r="I47" s="25"/>
      <c r="J47" s="25"/>
      <c r="K47" s="18"/>
      <c r="L47" s="18"/>
      <c r="M47" s="18"/>
      <c r="N47" s="18"/>
    </row>
    <row r="48" spans="1:17" s="38" customFormat="1" ht="19.899999999999999" customHeight="1">
      <c r="A48" s="37"/>
      <c r="B48" s="165" t="s">
        <v>69</v>
      </c>
      <c r="C48" s="166"/>
      <c r="D48" s="166"/>
      <c r="E48" s="167" t="s">
        <v>70</v>
      </c>
      <c r="F48" s="167"/>
      <c r="G48" s="167"/>
      <c r="H48" s="168"/>
      <c r="I48" s="168"/>
      <c r="J48" s="168"/>
      <c r="K48" s="86" t="s">
        <v>6</v>
      </c>
    </row>
    <row r="49" spans="1:14" ht="31.5" customHeight="1">
      <c r="A49" s="88" t="s">
        <v>71</v>
      </c>
      <c r="B49" s="85">
        <v>0.5</v>
      </c>
      <c r="C49" s="163" t="s">
        <v>72</v>
      </c>
      <c r="D49" s="163"/>
      <c r="E49" s="163"/>
      <c r="F49" s="163"/>
      <c r="G49" s="163"/>
      <c r="H49" s="163"/>
      <c r="I49" s="163"/>
      <c r="J49" s="163"/>
      <c r="K49" s="79" t="s">
        <v>73</v>
      </c>
      <c r="L49" s="79"/>
      <c r="M49" s="79"/>
      <c r="N49" s="18"/>
    </row>
    <row r="50" spans="1:14" ht="29.25" customHeight="1">
      <c r="A50" s="88" t="s">
        <v>71</v>
      </c>
      <c r="B50" s="85">
        <v>0.8</v>
      </c>
      <c r="C50" s="164" t="s">
        <v>74</v>
      </c>
      <c r="D50" s="164"/>
      <c r="E50" s="164"/>
      <c r="F50" s="164"/>
      <c r="G50" s="164"/>
      <c r="H50" s="164"/>
      <c r="I50" s="164"/>
      <c r="J50" s="164"/>
      <c r="K50" s="73"/>
      <c r="L50" s="73"/>
      <c r="M50" s="73"/>
      <c r="N50" s="18"/>
    </row>
    <row r="51" spans="1:14" ht="22.35" customHeight="1">
      <c r="A51" s="2"/>
      <c r="B51" s="170" t="s">
        <v>75</v>
      </c>
      <c r="C51" s="170"/>
      <c r="D51" s="169" t="s">
        <v>76</v>
      </c>
      <c r="E51" s="169"/>
      <c r="F51" s="169"/>
      <c r="G51" s="169"/>
      <c r="H51" s="155" t="s">
        <v>77</v>
      </c>
      <c r="I51" s="155"/>
      <c r="J51" s="155"/>
      <c r="K51" s="73"/>
      <c r="L51" s="73"/>
      <c r="M51" s="73"/>
      <c r="N51" s="18"/>
    </row>
    <row r="52" spans="1:14" ht="66" customHeight="1">
      <c r="A52" s="4"/>
      <c r="B52" s="170"/>
      <c r="C52" s="170"/>
      <c r="D52" s="57" t="s">
        <v>78</v>
      </c>
      <c r="E52" s="57" t="s">
        <v>79</v>
      </c>
      <c r="F52" s="57" t="s">
        <v>80</v>
      </c>
      <c r="G52" s="57" t="s">
        <v>81</v>
      </c>
      <c r="H52" s="55" t="s">
        <v>82</v>
      </c>
      <c r="I52" s="55" t="s">
        <v>83</v>
      </c>
      <c r="J52" s="56" t="s">
        <v>84</v>
      </c>
      <c r="K52" s="73"/>
      <c r="L52" s="73"/>
      <c r="M52" s="73"/>
      <c r="N52" s="18"/>
    </row>
    <row r="53" spans="1:14" s="6" customFormat="1" ht="15">
      <c r="A53" s="5"/>
      <c r="B53" s="158" t="s">
        <v>85</v>
      </c>
      <c r="C53" s="158"/>
      <c r="D53" s="41">
        <f>D54+D55</f>
        <v>0</v>
      </c>
      <c r="E53" s="42">
        <f>E54+E55</f>
        <v>32000</v>
      </c>
      <c r="F53" s="39">
        <f>D53-E53</f>
        <v>-32000</v>
      </c>
      <c r="G53" s="26">
        <f>B49*F53</f>
        <v>-16000</v>
      </c>
      <c r="H53" s="27" t="e">
        <f>I53/$D$13</f>
        <v>#DIV/0!</v>
      </c>
      <c r="I53" s="27">
        <f>D53-G53</f>
        <v>16000</v>
      </c>
      <c r="J53" s="48"/>
      <c r="K53" s="62" t="s">
        <v>86</v>
      </c>
      <c r="L53" s="74"/>
      <c r="M53" s="74"/>
      <c r="N53" s="28"/>
    </row>
    <row r="54" spans="1:14" s="6" customFormat="1" ht="15">
      <c r="A54" s="5"/>
      <c r="B54" s="161" t="s">
        <v>87</v>
      </c>
      <c r="C54" s="161"/>
      <c r="D54" s="77">
        <f>D13*F15</f>
        <v>0</v>
      </c>
      <c r="E54" s="78">
        <f>D36</f>
        <v>12000</v>
      </c>
      <c r="F54" s="39"/>
      <c r="G54" s="26"/>
      <c r="H54" s="27"/>
      <c r="I54" s="27"/>
      <c r="J54" s="48"/>
      <c r="K54" s="74"/>
      <c r="L54" s="74"/>
      <c r="M54" s="74"/>
      <c r="N54" s="28"/>
    </row>
    <row r="55" spans="1:14" s="6" customFormat="1" ht="15">
      <c r="A55" s="5"/>
      <c r="B55" s="161" t="s">
        <v>88</v>
      </c>
      <c r="C55" s="161"/>
      <c r="D55" s="77">
        <f>D13*F16</f>
        <v>0</v>
      </c>
      <c r="E55" s="78">
        <f>D37</f>
        <v>20000</v>
      </c>
      <c r="F55" s="39"/>
      <c r="G55" s="26"/>
      <c r="H55" s="27"/>
      <c r="I55" s="27"/>
      <c r="J55" s="48"/>
      <c r="K55" s="74"/>
      <c r="L55" s="74"/>
      <c r="M55" s="74"/>
      <c r="N55" s="28"/>
    </row>
    <row r="56" spans="1:14" s="6" customFormat="1" ht="31.35" customHeight="1">
      <c r="A56" s="7"/>
      <c r="B56" s="158" t="s">
        <v>89</v>
      </c>
      <c r="C56" s="158"/>
      <c r="D56" s="41">
        <f>F17*D13</f>
        <v>0</v>
      </c>
      <c r="E56" s="42">
        <f>D38+D39+D40</f>
        <v>15000</v>
      </c>
      <c r="F56" s="39">
        <f>D56-E56</f>
        <v>-15000</v>
      </c>
      <c r="G56" s="26">
        <f>B49*F56</f>
        <v>-7500</v>
      </c>
      <c r="H56" s="27" t="e">
        <f>I56/$D$13</f>
        <v>#DIV/0!</v>
      </c>
      <c r="I56" s="27">
        <f>D56-G56</f>
        <v>7500</v>
      </c>
      <c r="J56" s="48"/>
      <c r="K56" s="62" t="s">
        <v>90</v>
      </c>
      <c r="L56" s="74"/>
      <c r="M56" s="74"/>
      <c r="N56" s="28"/>
    </row>
    <row r="57" spans="1:14" s="6" customFormat="1" ht="15">
      <c r="A57" s="7"/>
      <c r="B57" s="162" t="s">
        <v>91</v>
      </c>
      <c r="C57" s="162"/>
      <c r="D57" s="52">
        <f>SUM(D54:D56)</f>
        <v>0</v>
      </c>
      <c r="E57" s="52">
        <f>SUM(E54:E56)</f>
        <v>47000</v>
      </c>
      <c r="F57" s="53">
        <f>D57-E57</f>
        <v>-47000</v>
      </c>
      <c r="G57" s="53">
        <f>SUM(G53:G56)</f>
        <v>-23500</v>
      </c>
      <c r="H57" s="52" t="e">
        <f>SUM(H53:H56)</f>
        <v>#DIV/0!</v>
      </c>
      <c r="I57" s="52">
        <f>SUM(I53:I56)</f>
        <v>23500</v>
      </c>
      <c r="J57" s="54" t="e">
        <f>1-(I57/D57)</f>
        <v>#DIV/0!</v>
      </c>
      <c r="K57" s="75" t="s">
        <v>92</v>
      </c>
      <c r="L57" s="74"/>
      <c r="M57" s="74"/>
      <c r="N57" s="28"/>
    </row>
    <row r="58" spans="1:14" s="8" customFormat="1" ht="15">
      <c r="A58" s="4"/>
      <c r="B58" s="158" t="s">
        <v>93</v>
      </c>
      <c r="C58" s="158"/>
      <c r="D58" s="40"/>
      <c r="E58" s="40"/>
      <c r="F58" s="44">
        <f>D41</f>
        <v>4000</v>
      </c>
      <c r="G58" s="104">
        <f>B50*F58</f>
        <v>3200</v>
      </c>
      <c r="H58" s="27" t="e">
        <f>I58/$D$13</f>
        <v>#DIV/0!</v>
      </c>
      <c r="I58" s="27">
        <f>D58-G58</f>
        <v>-3200</v>
      </c>
      <c r="J58" s="49"/>
      <c r="K58" s="76"/>
      <c r="L58" s="76"/>
      <c r="M58" s="76"/>
      <c r="N58" s="29"/>
    </row>
    <row r="59" spans="1:14" s="8" customFormat="1" ht="15">
      <c r="A59" s="4"/>
      <c r="B59" s="143" t="s">
        <v>94</v>
      </c>
      <c r="C59" s="143"/>
      <c r="D59" s="50">
        <f>D57</f>
        <v>0</v>
      </c>
      <c r="E59" s="50">
        <f>E57</f>
        <v>47000</v>
      </c>
      <c r="F59" s="51">
        <f>SUM(F57:F58)</f>
        <v>-43000</v>
      </c>
      <c r="G59" s="105">
        <f>SUM(G57:G58)</f>
        <v>-20300</v>
      </c>
      <c r="H59" s="50" t="e">
        <f>SUM(H57:H58)</f>
        <v>#DIV/0!</v>
      </c>
      <c r="I59" s="50">
        <f>SUM(I57:I58)</f>
        <v>20300</v>
      </c>
      <c r="J59" s="54" t="e">
        <f>1-(I59/D59)</f>
        <v>#DIV/0!</v>
      </c>
      <c r="K59" s="75" t="s">
        <v>95</v>
      </c>
      <c r="L59" s="76"/>
      <c r="M59" s="76"/>
      <c r="N59" s="29"/>
    </row>
    <row r="60" spans="1:14">
      <c r="B60" s="17"/>
      <c r="C60" s="18"/>
      <c r="D60" s="18"/>
      <c r="E60" s="18"/>
      <c r="F60" s="18"/>
      <c r="G60" s="28"/>
      <c r="H60" s="18"/>
      <c r="I60" s="18"/>
      <c r="J60" s="18"/>
      <c r="K60" s="18"/>
      <c r="L60" s="18"/>
      <c r="M60" s="18"/>
      <c r="N60" s="18"/>
    </row>
    <row r="61" spans="1:14" ht="19.899999999999999" customHeight="1">
      <c r="B61" s="146" t="s">
        <v>96</v>
      </c>
      <c r="C61" s="146"/>
      <c r="D61" s="146"/>
      <c r="E61" s="146"/>
      <c r="F61" s="146"/>
      <c r="G61" s="146"/>
      <c r="H61" s="146"/>
      <c r="I61" s="146"/>
      <c r="J61" s="146"/>
      <c r="K61" s="18"/>
      <c r="L61" s="18"/>
      <c r="M61" s="18"/>
      <c r="N61" s="18"/>
    </row>
    <row r="62" spans="1:14" ht="38.25" customHeight="1">
      <c r="B62" s="144" t="s">
        <v>97</v>
      </c>
      <c r="C62" s="145"/>
      <c r="D62" s="147"/>
      <c r="E62" s="148"/>
      <c r="F62" s="149"/>
      <c r="G62" s="150" t="s">
        <v>98</v>
      </c>
      <c r="H62" s="151"/>
      <c r="I62" s="147"/>
      <c r="J62" s="149"/>
      <c r="K62" s="18"/>
      <c r="L62" s="18"/>
      <c r="M62" s="18"/>
      <c r="N62" s="18"/>
    </row>
    <row r="63" spans="1:14" ht="19.899999999999999" customHeight="1">
      <c r="I63" s="43"/>
      <c r="J63" s="43" t="s">
        <v>99</v>
      </c>
    </row>
  </sheetData>
  <sheetProtection algorithmName="SHA-512" hashValue="3JhrXiq9Iqxww5L0hgNP0oZ9keM6kb7WOFlsevkap5WCiZplaXYRfhybWOzkfYRMvVXm6xhP4NtcqL8rP0o0iQ==" saltValue="dSWF7MOR7YR/P/1UYJ8umw==" spinCount="100000" sheet="1" selectLockedCells="1"/>
  <mergeCells count="103">
    <mergeCell ref="A5:A6"/>
    <mergeCell ref="A19:A20"/>
    <mergeCell ref="B5:C5"/>
    <mergeCell ref="D5:F5"/>
    <mergeCell ref="B19:C19"/>
    <mergeCell ref="D19:F19"/>
    <mergeCell ref="I27:J27"/>
    <mergeCell ref="D20:F20"/>
    <mergeCell ref="D21:F21"/>
    <mergeCell ref="D22:F22"/>
    <mergeCell ref="I22:J22"/>
    <mergeCell ref="D24:F24"/>
    <mergeCell ref="I24:J24"/>
    <mergeCell ref="D25:F25"/>
    <mergeCell ref="D26:F26"/>
    <mergeCell ref="I23:J23"/>
    <mergeCell ref="I25:J25"/>
    <mergeCell ref="I26:J26"/>
    <mergeCell ref="D27:F27"/>
    <mergeCell ref="B24:C24"/>
    <mergeCell ref="B15:C15"/>
    <mergeCell ref="B16:C16"/>
    <mergeCell ref="B17:C17"/>
    <mergeCell ref="D46:F46"/>
    <mergeCell ref="C49:J49"/>
    <mergeCell ref="C50:J50"/>
    <mergeCell ref="B48:D48"/>
    <mergeCell ref="E48:G48"/>
    <mergeCell ref="H48:J48"/>
    <mergeCell ref="D51:G51"/>
    <mergeCell ref="B51:C52"/>
    <mergeCell ref="D39:F39"/>
    <mergeCell ref="B39:C39"/>
    <mergeCell ref="B40:C40"/>
    <mergeCell ref="D40:F40"/>
    <mergeCell ref="B59:C59"/>
    <mergeCell ref="B62:C62"/>
    <mergeCell ref="B61:J61"/>
    <mergeCell ref="D62:F62"/>
    <mergeCell ref="G62:H62"/>
    <mergeCell ref="I62:J62"/>
    <mergeCell ref="D41:F41"/>
    <mergeCell ref="G41:J41"/>
    <mergeCell ref="B42:C42"/>
    <mergeCell ref="D42:F42"/>
    <mergeCell ref="B43:C43"/>
    <mergeCell ref="D43:F43"/>
    <mergeCell ref="H51:J51"/>
    <mergeCell ref="B46:C46"/>
    <mergeCell ref="B58:C58"/>
    <mergeCell ref="B53:C53"/>
    <mergeCell ref="B44:C44"/>
    <mergeCell ref="D44:F44"/>
    <mergeCell ref="B45:C45"/>
    <mergeCell ref="D45:F45"/>
    <mergeCell ref="B54:C54"/>
    <mergeCell ref="B55:C55"/>
    <mergeCell ref="B56:C56"/>
    <mergeCell ref="B57:C57"/>
    <mergeCell ref="D29:F29"/>
    <mergeCell ref="B30:C30"/>
    <mergeCell ref="D30:F30"/>
    <mergeCell ref="B31:C31"/>
    <mergeCell ref="D31:F31"/>
    <mergeCell ref="D23:F23"/>
    <mergeCell ref="G39:K39"/>
    <mergeCell ref="B32:C32"/>
    <mergeCell ref="D32:F32"/>
    <mergeCell ref="D33:F33"/>
    <mergeCell ref="D34:F34"/>
    <mergeCell ref="D35:F35"/>
    <mergeCell ref="B36:C36"/>
    <mergeCell ref="D36:F36"/>
    <mergeCell ref="B37:C37"/>
    <mergeCell ref="D37:F37"/>
    <mergeCell ref="B38:C38"/>
    <mergeCell ref="D38:F38"/>
    <mergeCell ref="I29:J29"/>
    <mergeCell ref="I30:J30"/>
    <mergeCell ref="I28:J28"/>
    <mergeCell ref="B23:C23"/>
    <mergeCell ref="B3:F3"/>
    <mergeCell ref="B4:F4"/>
    <mergeCell ref="D12:F12"/>
    <mergeCell ref="D7:F7"/>
    <mergeCell ref="D8:F8"/>
    <mergeCell ref="G5:J5"/>
    <mergeCell ref="B1:F1"/>
    <mergeCell ref="C2:E2"/>
    <mergeCell ref="D28:F28"/>
    <mergeCell ref="G19:J19"/>
    <mergeCell ref="D16:E16"/>
    <mergeCell ref="D17:E17"/>
    <mergeCell ref="B6:C6"/>
    <mergeCell ref="D6:F6"/>
    <mergeCell ref="G7:J7"/>
    <mergeCell ref="D15:E15"/>
    <mergeCell ref="D13:F13"/>
    <mergeCell ref="D14:F14"/>
    <mergeCell ref="B9:C9"/>
    <mergeCell ref="D9:F9"/>
    <mergeCell ref="D10:F10"/>
    <mergeCell ref="D11:F11"/>
  </mergeCells>
  <dataValidations count="1">
    <dataValidation type="list" allowBlank="1" showInputMessage="1" showErrorMessage="1" sqref="D11:F11" xr:uid="{D8579F9F-96CD-4514-BD15-25FA5A7F9817}">
      <formula1>"New Construction, Sub/Gut Rehab, N/A Moderate Rehab"</formula1>
    </dataValidation>
  </dataValidations>
  <hyperlinks>
    <hyperlink ref="G33" r:id="rId1" display="tenant-paid heat must comply w/ HPD's Heating Policy" xr:uid="{46E9A596-4D21-47EF-B0F7-2B4FC34FA390}"/>
    <hyperlink ref="G34" r:id="rId2" display="tenant-paid heat must comply w/ HPD's Heating Policy" xr:uid="{3D0F4A69-ACF7-4044-992E-D9A1CF891A0D}"/>
  </hyperlinks>
  <pageMargins left="0.7" right="0.7" top="0.75" bottom="0.75" header="0.3" footer="0.3"/>
  <pageSetup scale="63" fitToHeight="0" orientation="portrait" r:id="rId3"/>
  <drawing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4AA4037-2B89-4CAC-B3F9-65B4393D52CD}">
          <x14:formula1>
            <xm:f>'M&amp;O STANDARDS'!$O$19:$O$20</xm:f>
          </x14:formula1>
          <xm:sqref>D16:E16</xm:sqref>
        </x14:dataValidation>
        <x14:dataValidation type="list" allowBlank="1" showInputMessage="1" showErrorMessage="1" xr:uid="{F510B176-4429-4E47-BAAD-D49A7B1FD815}">
          <x14:formula1>
            <xm:f>'M&amp;O STANDARDS'!$O$22:$O$27</xm:f>
          </x14:formula1>
          <xm:sqref>D17:E17</xm:sqref>
        </x14:dataValidation>
        <x14:dataValidation type="list" allowBlank="1" showInputMessage="1" showErrorMessage="1" xr:uid="{C7F7AF10-6E9D-4860-80AC-3A4BCF21E2BC}">
          <x14:formula1>
            <xm:f>'M&amp;O STANDARDS'!$O$10:$O$17</xm:f>
          </x14:formula1>
          <xm:sqref>D15:E15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1:F17"/>
  <sheetViews>
    <sheetView showGridLines="0" workbookViewId="0">
      <selection activeCell="C22" sqref="C22"/>
    </sheetView>
  </sheetViews>
  <sheetFormatPr defaultColWidth="8.85546875" defaultRowHeight="14.25"/>
  <cols>
    <col min="3" max="3" width="69.42578125" customWidth="1"/>
  </cols>
  <sheetData>
    <row r="1" spans="3:3" ht="14.65" thickBot="1"/>
    <row r="2" spans="3:3" ht="17.649999999999999">
      <c r="C2" s="9" t="s">
        <v>100</v>
      </c>
    </row>
    <row r="3" spans="3:3" ht="14.65" thickBot="1">
      <c r="C3" s="10"/>
    </row>
    <row r="4" spans="3:3" ht="17.649999999999999">
      <c r="C4" s="9" t="s">
        <v>101</v>
      </c>
    </row>
    <row r="5" spans="3:3">
      <c r="C5" s="11" t="s">
        <v>102</v>
      </c>
    </row>
    <row r="6" spans="3:3">
      <c r="C6" s="11" t="s">
        <v>103</v>
      </c>
    </row>
    <row r="7" spans="3:3">
      <c r="C7" s="11" t="s">
        <v>104</v>
      </c>
    </row>
    <row r="8" spans="3:3" ht="14.65" thickBot="1">
      <c r="C8" s="12" t="s">
        <v>105</v>
      </c>
    </row>
    <row r="9" spans="3:3" ht="17.649999999999999">
      <c r="C9" s="9" t="s">
        <v>106</v>
      </c>
    </row>
    <row r="10" spans="3:3">
      <c r="C10" s="11" t="s">
        <v>107</v>
      </c>
    </row>
    <row r="11" spans="3:3">
      <c r="C11" s="11" t="s">
        <v>108</v>
      </c>
    </row>
    <row r="12" spans="3:3">
      <c r="C12" s="11" t="s">
        <v>109</v>
      </c>
    </row>
    <row r="13" spans="3:3">
      <c r="C13" s="11" t="s">
        <v>110</v>
      </c>
    </row>
    <row r="14" spans="3:3">
      <c r="C14" s="11" t="s">
        <v>111</v>
      </c>
    </row>
    <row r="15" spans="3:3" ht="14.65" thickBot="1">
      <c r="C15" s="13" t="s">
        <v>112</v>
      </c>
    </row>
    <row r="17" spans="3:6" ht="28.5">
      <c r="C17" s="14" t="s">
        <v>113</v>
      </c>
      <c r="F17" t="s">
        <v>114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4:Q40"/>
  <sheetViews>
    <sheetView showGridLines="0" topLeftCell="E7" workbookViewId="0">
      <selection activeCell="N7" sqref="N7"/>
    </sheetView>
  </sheetViews>
  <sheetFormatPr defaultRowHeight="14.25"/>
  <cols>
    <col min="14" max="14" width="12.5703125" hidden="1" customWidth="1"/>
    <col min="15" max="15" width="46.28515625" hidden="1" customWidth="1"/>
    <col min="16" max="16" width="13.85546875" hidden="1" customWidth="1"/>
  </cols>
  <sheetData>
    <row r="4" spans="2:17" ht="18">
      <c r="B4" s="113" t="s">
        <v>115</v>
      </c>
    </row>
    <row r="5" spans="2:17" ht="20.25" customHeight="1"/>
    <row r="6" spans="2:17" ht="101.25" customHeight="1">
      <c r="G6" s="175"/>
      <c r="H6" s="175"/>
      <c r="I6" s="175"/>
      <c r="J6" s="175"/>
      <c r="K6" s="175"/>
      <c r="L6" s="175"/>
      <c r="M6" s="175"/>
    </row>
    <row r="7" spans="2:17" ht="240" customHeight="1"/>
    <row r="8" spans="2:17">
      <c r="B8" t="s">
        <v>116</v>
      </c>
    </row>
    <row r="9" spans="2:17">
      <c r="N9" s="114" t="s">
        <v>117</v>
      </c>
    </row>
    <row r="10" spans="2:17">
      <c r="N10" s="15"/>
      <c r="O10" s="115" t="s">
        <v>118</v>
      </c>
      <c r="P10" s="31">
        <v>165</v>
      </c>
    </row>
    <row r="11" spans="2:17">
      <c r="N11" s="16"/>
      <c r="O11" s="115" t="s">
        <v>18</v>
      </c>
      <c r="P11" s="32">
        <v>100</v>
      </c>
    </row>
    <row r="12" spans="2:17">
      <c r="N12" s="15"/>
      <c r="O12" s="115" t="s">
        <v>119</v>
      </c>
      <c r="P12" s="31">
        <v>195</v>
      </c>
    </row>
    <row r="13" spans="2:17">
      <c r="N13" s="16"/>
      <c r="O13" s="115" t="s">
        <v>120</v>
      </c>
      <c r="P13" s="32">
        <v>117</v>
      </c>
    </row>
    <row r="14" spans="2:17">
      <c r="N14" s="80"/>
      <c r="O14" s="116" t="s">
        <v>121</v>
      </c>
      <c r="P14" s="81">
        <v>221</v>
      </c>
      <c r="Q14" s="30"/>
    </row>
    <row r="15" spans="2:17">
      <c r="N15" s="80"/>
      <c r="O15" s="116" t="s">
        <v>122</v>
      </c>
      <c r="P15" s="81">
        <v>205</v>
      </c>
    </row>
    <row r="16" spans="2:17">
      <c r="N16" s="82"/>
      <c r="O16" s="116" t="s">
        <v>123</v>
      </c>
      <c r="P16" s="83">
        <v>123</v>
      </c>
    </row>
    <row r="17" spans="14:17">
      <c r="N17" s="80"/>
      <c r="O17" s="116"/>
      <c r="P17" s="81"/>
      <c r="Q17" s="30"/>
    </row>
    <row r="18" spans="14:17">
      <c r="N18" s="16"/>
      <c r="O18" s="115"/>
      <c r="P18" s="31"/>
    </row>
    <row r="19" spans="14:17">
      <c r="N19" s="15"/>
      <c r="O19" s="115" t="s">
        <v>22</v>
      </c>
      <c r="P19" s="31">
        <v>185</v>
      </c>
    </row>
    <row r="20" spans="14:17">
      <c r="N20" s="15"/>
      <c r="O20" s="115" t="s">
        <v>124</v>
      </c>
      <c r="P20" s="31">
        <v>119</v>
      </c>
    </row>
    <row r="21" spans="14:17">
      <c r="N21" s="15"/>
      <c r="O21" s="115"/>
      <c r="P21" s="31"/>
    </row>
    <row r="22" spans="14:17">
      <c r="N22" s="15"/>
      <c r="O22" s="115" t="s">
        <v>125</v>
      </c>
      <c r="P22" s="31">
        <v>200</v>
      </c>
    </row>
    <row r="23" spans="14:17">
      <c r="N23" s="15"/>
      <c r="O23" s="115" t="s">
        <v>126</v>
      </c>
      <c r="P23" s="31">
        <v>285</v>
      </c>
    </row>
    <row r="24" spans="14:17">
      <c r="N24" s="15"/>
      <c r="O24" s="115" t="s">
        <v>127</v>
      </c>
      <c r="P24" s="31">
        <f>P22+(85*0.8)</f>
        <v>268</v>
      </c>
    </row>
    <row r="25" spans="14:17">
      <c r="N25" s="15"/>
      <c r="O25" s="115" t="s">
        <v>128</v>
      </c>
      <c r="P25" s="31">
        <v>215</v>
      </c>
    </row>
    <row r="26" spans="14:17">
      <c r="N26" s="15"/>
      <c r="O26" s="115" t="s">
        <v>129</v>
      </c>
      <c r="P26" s="31">
        <v>300</v>
      </c>
    </row>
    <row r="27" spans="14:17">
      <c r="N27" s="15"/>
      <c r="O27" s="115" t="s">
        <v>25</v>
      </c>
      <c r="P27" s="31">
        <f>P25+(85*0.8)</f>
        <v>283</v>
      </c>
    </row>
    <row r="40" spans="17:17">
      <c r="Q40" t="s">
        <v>130</v>
      </c>
    </row>
  </sheetData>
  <sheetProtection algorithmName="SHA-512" hashValue="JGKVN6v+gzXcmUCEhFZxikjUDSJ1k517mlau91VkoN0CqSalrVEhSQANYfu4kxdoqW7y7Mn1ZoJtXUy6U/K83g==" saltValue="zF4Zd5uF/s8aFMUvxY8y7Q==" spinCount="100000" sheet="1" selectLockedCells="1" selectUnlockedCells="1"/>
  <mergeCells count="1">
    <mergeCell ref="G6:M6"/>
  </mergeCell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3446CC6322EE649981FA3B019705181" ma:contentTypeVersion="16" ma:contentTypeDescription="Create a new document." ma:contentTypeScope="" ma:versionID="bd6ede14fa770dffa5e678da4408ef9a">
  <xsd:schema xmlns:xsd="http://www.w3.org/2001/XMLSchema" xmlns:xs="http://www.w3.org/2001/XMLSchema" xmlns:p="http://schemas.microsoft.com/office/2006/metadata/properties" xmlns:ns2="3febc571-999e-4e71-a978-107aef08847b" xmlns:ns3="43bfd20f-d862-49f9-bdf7-0539a0231ce1" targetNamespace="http://schemas.microsoft.com/office/2006/metadata/properties" ma:root="true" ma:fieldsID="16f6bb0727b8ed48d733e6b12a8062c6" ns2:_="" ns3:_="">
    <xsd:import namespace="3febc571-999e-4e71-a978-107aef08847b"/>
    <xsd:import namespace="43bfd20f-d862-49f9-bdf7-0539a0231ce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ObjectDetectorVersion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SearchProperties" minOccurs="0"/>
                <xsd:element ref="ns2:link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febc571-999e-4e71-a978-107aef08847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bb4f074c-b2b8-450b-8d7f-e48a28ce4cf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ink" ma:index="23" nillable="true" ma:displayName="link" ma:format="Hyperlink" ma:internalName="link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3bfd20f-d862-49f9-bdf7-0539a0231ce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7" nillable="true" ma:displayName="Taxonomy Catch All Column" ma:hidden="true" ma:list="{3c60ffd7-866a-4bb5-b0db-9980088c1e43}" ma:internalName="TaxCatchAll" ma:showField="CatchAllData" ma:web="43bfd20f-d862-49f9-bdf7-0539a0231ce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3febc571-999e-4e71-a978-107aef08847b">
      <Terms xmlns="http://schemas.microsoft.com/office/infopath/2007/PartnerControls"/>
    </lcf76f155ced4ddcb4097134ff3c332f>
    <TaxCatchAll xmlns="43bfd20f-d862-49f9-bdf7-0539a0231ce1" xsi:nil="true"/>
    <SharedWithUsers xmlns="43bfd20f-d862-49f9-bdf7-0539a0231ce1">
      <UserInfo>
        <DisplayName>Ezrachi, Daphna (HPD)</DisplayName>
        <AccountId>13</AccountId>
        <AccountType/>
      </UserInfo>
      <UserInfo>
        <DisplayName>Leone, Jennifer (HPD)</DisplayName>
        <AccountId>14</AccountId>
        <AccountType/>
      </UserInfo>
      <UserInfo>
        <DisplayName>Luci, Giulia (HPD)</DisplayName>
        <AccountId>264</AccountId>
        <AccountType/>
      </UserInfo>
    </SharedWithUsers>
    <link xmlns="3febc571-999e-4e71-a978-107aef08847b">
      <Url xsi:nil="true"/>
      <Description xsi:nil="true"/>
    </link>
  </documentManagement>
</p:properties>
</file>

<file path=customXml/itemProps1.xml><?xml version="1.0" encoding="utf-8"?>
<ds:datastoreItem xmlns:ds="http://schemas.openxmlformats.org/officeDocument/2006/customXml" ds:itemID="{AFD21A52-C9BF-4372-8A50-979252E7ADE7}"/>
</file>

<file path=customXml/itemProps2.xml><?xml version="1.0" encoding="utf-8"?>
<ds:datastoreItem xmlns:ds="http://schemas.openxmlformats.org/officeDocument/2006/customXml" ds:itemID="{96817C4A-2F1C-4199-A6E7-23DECC731A32}"/>
</file>

<file path=customXml/itemProps3.xml><?xml version="1.0" encoding="utf-8"?>
<ds:datastoreItem xmlns:ds="http://schemas.openxmlformats.org/officeDocument/2006/customXml" ds:itemID="{2641BB2C-FFED-44B6-9164-1AAD44202B0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Leone, Jennifer</dc:creator>
  <cp:keywords/>
  <dc:description/>
  <cp:lastModifiedBy>Leone, Jennifer (HPD)</cp:lastModifiedBy>
  <cp:revision/>
  <dcterms:created xsi:type="dcterms:W3CDTF">2019-05-09T14:05:38Z</dcterms:created>
  <dcterms:modified xsi:type="dcterms:W3CDTF">2024-09-16T13:56:01Z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0x01010093446CC6322EE649981FA3B019705181</vt:lpwstr>
  </property>
  <property fmtid="{D5CDD505-2E9C-101B-9397-08002B2CF9AE}" pid="3" name="MediaServiceImageTags">
    <vt:lpwstr/>
  </property>
  <property fmtid="{D5CDD505-2E9C-101B-9397-08002B2CF9AE}" pid="4" name="MSIP_Label_ebba276f-0474-4e48-a2bc-69b0eb22318c_Enabled">
    <vt:lpwstr>true</vt:lpwstr>
  </property>
  <property fmtid="{D5CDD505-2E9C-101B-9397-08002B2CF9AE}" pid="5" name="MSIP_Label_ebba276f-0474-4e48-a2bc-69b0eb22318c_SetDate">
    <vt:lpwstr>2024-08-07T14:47:46Z</vt:lpwstr>
  </property>
  <property fmtid="{D5CDD505-2E9C-101B-9397-08002B2CF9AE}" pid="6" name="MSIP_Label_ebba276f-0474-4e48-a2bc-69b0eb22318c_Method">
    <vt:lpwstr>Standard</vt:lpwstr>
  </property>
  <property fmtid="{D5CDD505-2E9C-101B-9397-08002B2CF9AE}" pid="7" name="MSIP_Label_ebba276f-0474-4e48-a2bc-69b0eb22318c_Name">
    <vt:lpwstr>Non-Restricted-Main</vt:lpwstr>
  </property>
  <property fmtid="{D5CDD505-2E9C-101B-9397-08002B2CF9AE}" pid="8" name="MSIP_Label_ebba276f-0474-4e48-a2bc-69b0eb22318c_SiteId">
    <vt:lpwstr>32f56fc7-5f81-4e22-a95b-15da66513bef</vt:lpwstr>
  </property>
  <property fmtid="{D5CDD505-2E9C-101B-9397-08002B2CF9AE}" pid="9" name="MSIP_Label_ebba276f-0474-4e48-a2bc-69b0eb22318c_ActionId">
    <vt:lpwstr>7b76bad9-904f-4411-b88d-b61c9ab63885</vt:lpwstr>
  </property>
  <property fmtid="{D5CDD505-2E9C-101B-9397-08002B2CF9AE}" pid="10" name="MSIP_Label_ebba276f-0474-4e48-a2bc-69b0eb22318c_ContentBits">
    <vt:lpwstr>0</vt:lpwstr>
  </property>
</Properties>
</file>