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18"/>
  <fileSharing readOnlyRecommended="1"/>
  <workbookPr/>
  <mc:AlternateContent xmlns:mc="http://schemas.openxmlformats.org/markup-compatibility/2006">
    <mc:Choice Requires="x15">
      <x15ac:absPath xmlns:x15ac="http://schemas.microsoft.com/office/spreadsheetml/2010/11/ac" url="https://nyco365-my.sharepoint.com/personal/zaretska_hpd_nyc_gov/Documents/"/>
    </mc:Choice>
  </mc:AlternateContent>
  <xr:revisionPtr revIDLastSave="0" documentId="8_{D8EB8912-3FC3-4DEF-92A1-AAF4F0A55BC4}" xr6:coauthVersionLast="47" xr6:coauthVersionMax="47" xr10:uidLastSave="{00000000-0000-0000-0000-000000000000}"/>
  <workbookProtection workbookAlgorithmName="SHA-512" workbookHashValue="7kStW0NoCieIilXKejMi8bOb3YfSAafm4gbGOVEuFN/u7pKRzshIoUEwvBT+iT+smQROici/RujntYtfcq+nGg==" workbookSaltValue="XxA0hDWGQqZnpxTT79kwow==" workbookSpinCount="100000" lockStructure="1"/>
  <bookViews>
    <workbookView xWindow="0" yWindow="760" windowWidth="34200" windowHeight="21380" firstSheet="1" activeTab="1" xr2:uid="{00000000-000D-0000-FFFF-FFFF00000000}"/>
  </bookViews>
  <sheets>
    <sheet name="Instructions" sheetId="1" r:id="rId1"/>
    <sheet name="Checklist" sheetId="8" r:id="rId2"/>
    <sheet name="Appendix - Exposure Screening" sheetId="12" r:id="rId3"/>
    <sheet name="Appendix - Timeline Example" sheetId="14" r:id="rId4"/>
    <sheet name="Appendix - Design Adjustment" sheetId="5" r:id="rId5"/>
    <sheet name="Appendix - Design Strategies" sheetId="13" r:id="rId6"/>
    <sheet name="Appendix - Useful Life" sheetId="15" r:id="rId7"/>
    <sheet name="Appendix - Critical Facilities" sheetId="16" r:id="rId8"/>
    <sheet name="Background" sheetId="9"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2" l="1"/>
  <c r="E28" i="12" l="1"/>
  <c r="D8" i="12" l="1"/>
  <c r="D9" i="12" s="1"/>
  <c r="C50" i="8" l="1"/>
  <c r="E57" i="12" l="1"/>
  <c r="E55" i="12"/>
  <c r="E53" i="12"/>
  <c r="E45" i="12"/>
  <c r="E39" i="12"/>
  <c r="E23" i="12"/>
  <c r="E21" i="12"/>
  <c r="E14" i="12"/>
  <c r="G24" i="12" l="1"/>
  <c r="G25" i="12" s="1"/>
  <c r="G59" i="12"/>
  <c r="G60" i="12" s="1"/>
  <c r="G41" i="12"/>
  <c r="G42" i="12" s="1"/>
</calcChain>
</file>

<file path=xl/sharedStrings.xml><?xml version="1.0" encoding="utf-8"?>
<sst xmlns="http://schemas.openxmlformats.org/spreadsheetml/2006/main" count="710" uniqueCount="502">
  <si>
    <t>INSTRUCTIONS</t>
  </si>
  <si>
    <t>TABLE OF CONTENTS</t>
  </si>
  <si>
    <t>Sheet (see tabs at bottom)</t>
  </si>
  <si>
    <t>Description</t>
  </si>
  <si>
    <t xml:space="preserve">Please submit completed checklist and supplemental information (as applicable) and/or questions to ResilientDesign@cityhall.nyc.gov. </t>
  </si>
  <si>
    <t>Checklist</t>
  </si>
  <si>
    <t>Resilient Design Submittal Checklist</t>
  </si>
  <si>
    <t>Name the file for submission using the following format: RDSC_[AGENCY]_[FMS ID]_[SUBMISSION NUMBER]_[DATE YYYYMMDD]. 
Example: RDSC_DEP_PS-123_1_20200925</t>
  </si>
  <si>
    <t>Appendix - Timeline Example</t>
  </si>
  <si>
    <t xml:space="preserve">Resiliency actions and reporting in an example project timeline. </t>
  </si>
  <si>
    <t>Appendix - Exposure Screening</t>
  </si>
  <si>
    <t>Editable Exposure Screening Tool</t>
  </si>
  <si>
    <t>WHEN TO SUBMIT THE CHECKLIST</t>
  </si>
  <si>
    <t>Appendix - Design Adjustment</t>
  </si>
  <si>
    <t xml:space="preserve">Design adjustment datasets for heat, precipitation, and sea level rise. </t>
  </si>
  <si>
    <t>All agencies shall appoint points of contact who will report to MOR on the use of the Guidelines. All agencies shall submit the Resilient Design Submittal Checklist (“Checklist”) for all projects. This spreadsheet can be submitted to ResilientDesign@cityhall.nyc.gov at the start of three points in a capital project’s lifecycle: scoping/planning, preliminary design, and final design.</t>
  </si>
  <si>
    <t>Appendix - Design Strategies</t>
  </si>
  <si>
    <t xml:space="preserve">Non-comprehensive list of design strategies to address climate change hazards. </t>
  </si>
  <si>
    <t>Blue sections can be completed at scoping/planning. Projects that are Public Private Partnerships can complete this section during financing/procurement.</t>
  </si>
  <si>
    <t>Appendix - Useful Life</t>
  </si>
  <si>
    <t>Typical useful life of example buildings, infrastructure, landscape, and components</t>
  </si>
  <si>
    <t>Green sections can be completed at preliminary design.</t>
  </si>
  <si>
    <t>Appendix - Critical Facilities</t>
  </si>
  <si>
    <t>List of facilities defined as "critical"</t>
  </si>
  <si>
    <t>Purple sections can be completed at final design, and Green sections revised to reflect final design conditions as applicable.</t>
  </si>
  <si>
    <t xml:space="preserve">See sheet "Appendix - Timeline Example" for an example submission timeline. </t>
  </si>
  <si>
    <t>HOW TO COMPLETE THE CHECKLIST</t>
  </si>
  <si>
    <t xml:space="preserve">Complete grey-shaded cells. Some are pre-populated with drop down lists. </t>
  </si>
  <si>
    <t>Select the phase of submission at the top of the Checklist.</t>
  </si>
  <si>
    <t xml:space="preserve">Complete the sections corresponding to the current project phase (see above). Denote if updating information between phases in the Justification column. </t>
  </si>
  <si>
    <t xml:space="preserve">Justification is only required for answers denoted as "TBD," "N/A," "No," and/or "Not Feasible". </t>
  </si>
  <si>
    <r>
      <t>For information that is not currently available in the current phase but will be available in future phases, denote as “</t>
    </r>
    <r>
      <rPr>
        <b/>
        <sz val="10"/>
        <color theme="1"/>
        <rFont val="Calibri"/>
        <family val="2"/>
        <scheme val="minor"/>
      </rPr>
      <t>TBD</t>
    </r>
    <r>
      <rPr>
        <sz val="10"/>
        <color theme="1"/>
        <rFont val="Calibri"/>
        <family val="2"/>
        <scheme val="minor"/>
      </rPr>
      <t xml:space="preserve">.” </t>
    </r>
  </si>
  <si>
    <r>
      <t>For information that is not applicable to the project because it is not relevant to the facility (ex. The project is not located in the floodplain), or not relevant to the project scope (ex. The project is upgrading equipment entirely indoors and therefore has no opportunity to improve stormwater management), denote as “</t>
    </r>
    <r>
      <rPr>
        <b/>
        <sz val="10"/>
        <color theme="1"/>
        <rFont val="Calibri"/>
        <family val="2"/>
        <scheme val="minor"/>
      </rPr>
      <t>N/A</t>
    </r>
    <r>
      <rPr>
        <sz val="10"/>
        <color theme="1"/>
        <rFont val="Calibri"/>
        <family val="2"/>
        <scheme val="minor"/>
      </rPr>
      <t>.”</t>
    </r>
  </si>
  <si>
    <r>
      <t>For information that is applicable to the project but cannot be feasibly incorporated (ex. The application of the Guidelines cannot be physically/structurally accommodated based on site constraints), denote as “</t>
    </r>
    <r>
      <rPr>
        <b/>
        <sz val="10"/>
        <color theme="1"/>
        <rFont val="Calibri"/>
        <family val="2"/>
        <scheme val="minor"/>
      </rPr>
      <t>Not feasible</t>
    </r>
    <r>
      <rPr>
        <sz val="10"/>
        <color theme="1"/>
        <rFont val="Calibri"/>
        <family val="2"/>
        <scheme val="minor"/>
      </rPr>
      <t>”. Note that denoting an answer as “not feasible” requires further documentation submitted to justify and may require follow up with MOR or other entities.</t>
    </r>
  </si>
  <si>
    <t>Information</t>
  </si>
  <si>
    <t>Answer</t>
  </si>
  <si>
    <t>Comments</t>
  </si>
  <si>
    <t xml:space="preserve">CRDG Reference Section </t>
  </si>
  <si>
    <t>SUBMISSION PHASE</t>
  </si>
  <si>
    <t>Completed by (name):</t>
  </si>
  <si>
    <t>Completed by (email):</t>
  </si>
  <si>
    <t>Completed on (mm/dd/yyyy):</t>
  </si>
  <si>
    <t>Project Information</t>
  </si>
  <si>
    <t>PROJECT INFO</t>
  </si>
  <si>
    <t>Project Name</t>
  </si>
  <si>
    <t>FMS ID (when available)</t>
  </si>
  <si>
    <t>Funding Source(s)</t>
  </si>
  <si>
    <t>Funding Source(s) description</t>
  </si>
  <si>
    <t>Managing Agency (if applicable)</t>
  </si>
  <si>
    <t>Owner (if different from managing agency)</t>
  </si>
  <si>
    <t>Key Contact</t>
  </si>
  <si>
    <t>Contact Name, Title, Group</t>
  </si>
  <si>
    <t>Contact Email Address</t>
  </si>
  <si>
    <t>Contact Phone Number (1234567890)</t>
  </si>
  <si>
    <t>SCOPE INFO</t>
  </si>
  <si>
    <t>Type of Project</t>
  </si>
  <si>
    <r>
      <t xml:space="preserve">New Construction or Substantial Improvement (as defined in the </t>
    </r>
    <r>
      <rPr>
        <i/>
        <sz val="10"/>
        <color theme="1"/>
        <rFont val="Calibri"/>
        <family val="2"/>
        <scheme val="minor"/>
      </rPr>
      <t>Climate Resiliency Design Guidelines</t>
    </r>
    <r>
      <rPr>
        <sz val="10"/>
        <color theme="1"/>
        <rFont val="Calibri"/>
        <family val="2"/>
        <scheme val="minor"/>
      </rPr>
      <t>)</t>
    </r>
  </si>
  <si>
    <t>I.</t>
  </si>
  <si>
    <t>Borough</t>
  </si>
  <si>
    <t>Address (123 Street, City, Zip)</t>
  </si>
  <si>
    <t>BBL</t>
  </si>
  <si>
    <t xml:space="preserve">GPS coordinates (decimal degrees, can be obtained by clicking on a point in Google Maps) </t>
  </si>
  <si>
    <t>≠≠</t>
  </si>
  <si>
    <t>Brief project description, clearly highlighting the resiliency goals/proposed strategies of the project (please attach full scope to checklist submission)</t>
  </si>
  <si>
    <t>Anticipated RFP release date (mm/dd/yyyy)</t>
  </si>
  <si>
    <t>Anticipated design start date (mm/dd/yyyy)</t>
  </si>
  <si>
    <t>Anticipated design completion date (mm/dd/yyyy)</t>
  </si>
  <si>
    <t>Anticipated construction start date (mm/dd/yyyy)</t>
  </si>
  <si>
    <t>Anticipated construction completion date (mm/dd/yyyy)</t>
  </si>
  <si>
    <r>
      <t xml:space="preserve">Project Useful Life (as defined in the </t>
    </r>
    <r>
      <rPr>
        <i/>
        <sz val="10"/>
        <color theme="1"/>
        <rFont val="Calibri"/>
        <family val="2"/>
        <scheme val="minor"/>
      </rPr>
      <t>Climate Resiliency Design Guidelines</t>
    </r>
    <r>
      <rPr>
        <sz val="10"/>
        <color theme="1"/>
        <rFont val="Calibri"/>
        <family val="2"/>
        <scheme val="minor"/>
      </rPr>
      <t>)</t>
    </r>
  </si>
  <si>
    <t>I.B</t>
  </si>
  <si>
    <t xml:space="preserve">Does the proejct include a building, structure, and/or critical equipment? </t>
  </si>
  <si>
    <t xml:space="preserve">List project components or systems that have useful lives that deviate from the overall project useful life. </t>
  </si>
  <si>
    <r>
      <t xml:space="preserve">Project Criticality (as defined in the </t>
    </r>
    <r>
      <rPr>
        <i/>
        <sz val="10"/>
        <color theme="1"/>
        <rFont val="Calibri"/>
        <family val="2"/>
        <scheme val="minor"/>
      </rPr>
      <t>Climate Resiliency Design Guidelines</t>
    </r>
    <r>
      <rPr>
        <sz val="10"/>
        <color theme="1"/>
        <rFont val="Calibri"/>
        <family val="2"/>
        <scheme val="minor"/>
      </rPr>
      <t>)</t>
    </r>
  </si>
  <si>
    <t>I.C</t>
  </si>
  <si>
    <r>
      <t xml:space="preserve">Project Magnitude (as defined in the </t>
    </r>
    <r>
      <rPr>
        <i/>
        <sz val="10"/>
        <color theme="1"/>
        <rFont val="Calibri"/>
        <family val="2"/>
        <scheme val="minor"/>
      </rPr>
      <t>Climate Resiliency Design Guidelines</t>
    </r>
    <r>
      <rPr>
        <sz val="10"/>
        <color theme="1"/>
        <rFont val="Calibri"/>
        <family val="2"/>
        <scheme val="minor"/>
      </rPr>
      <t>)</t>
    </r>
  </si>
  <si>
    <t>Total project cost (design and construction, including all contributors) ($)</t>
  </si>
  <si>
    <t>Exposure 
Screening Tool</t>
  </si>
  <si>
    <t xml:space="preserve">Complete sheet "Appendix - Exposure Screening" </t>
  </si>
  <si>
    <r>
      <rPr>
        <b/>
        <sz val="10"/>
        <color theme="1"/>
        <rFont val="Calibri"/>
        <family val="2"/>
        <scheme val="minor"/>
      </rPr>
      <t>Did the project score "medium" or "high" for heat?</t>
    </r>
    <r>
      <rPr>
        <sz val="10"/>
        <color theme="1"/>
        <rFont val="Calibri"/>
        <family val="2"/>
        <scheme val="minor"/>
      </rPr>
      <t xml:space="preserve"> If "no", using the Guidelines for heat is not required. Do not complete the heat section during preliminary design. If "yes," proceed to the Guidelines sections described for guidance. </t>
    </r>
  </si>
  <si>
    <t>III.B</t>
  </si>
  <si>
    <r>
      <rPr>
        <b/>
        <sz val="10"/>
        <color theme="1"/>
        <rFont val="Calibri"/>
        <family val="2"/>
        <scheme val="minor"/>
      </rPr>
      <t>Did the project score "medium" or "high" for precipitation?</t>
    </r>
    <r>
      <rPr>
        <sz val="10"/>
        <color theme="1"/>
        <rFont val="Calibri"/>
        <family val="2"/>
        <scheme val="minor"/>
      </rPr>
      <t xml:space="preserve"> If "no", using the Guidelines for precipitation is not required. Do not complete the precipitation section during preliminary design. If "yes," proceed to the Guidelines sections described for guidance. </t>
    </r>
  </si>
  <si>
    <r>
      <rPr>
        <b/>
        <sz val="10"/>
        <color theme="1"/>
        <rFont val="Calibri"/>
        <family val="2"/>
        <scheme val="minor"/>
      </rPr>
      <t>Did the project score "medium" or "high" for sea level rise?</t>
    </r>
    <r>
      <rPr>
        <sz val="10"/>
        <color theme="1"/>
        <rFont val="Calibri"/>
        <family val="2"/>
        <scheme val="minor"/>
      </rPr>
      <t xml:space="preserve"> If "no", using the Guidelines for SLR is not required. Do not complete the SLR section during preliminary design. If "yes," proceed to the Guidelines sections described for guidance. </t>
    </r>
  </si>
  <si>
    <r>
      <rPr>
        <b/>
        <sz val="10"/>
        <color theme="1"/>
        <rFont val="Calibri"/>
        <family val="2"/>
        <scheme val="minor"/>
      </rPr>
      <t>Is the project located within the tidal inundation zone</t>
    </r>
    <r>
      <rPr>
        <sz val="10"/>
        <color theme="1"/>
        <rFont val="Calibri"/>
        <family val="2"/>
        <scheme val="minor"/>
      </rPr>
      <t xml:space="preserve"> as defined in the Guidelines over the course of its useful life? If "yes," proceed to the Guidelines sections described for guidance. </t>
    </r>
  </si>
  <si>
    <t xml:space="preserve">If the answer is "no" to all 4 screening questions above, using the Guidelines is not required and no further submissions are necessary. Did the project answer "no" to all 4 screening questions? </t>
  </si>
  <si>
    <t xml:space="preserve">If the project is located in the current or future tidal inundation zone, include justification for why the project cannot be reasonably accommodated at another site. Attach relevant documentation to this submission. </t>
  </si>
  <si>
    <t>II.C.1.b</t>
  </si>
  <si>
    <t>Application of the Guidelines</t>
  </si>
  <si>
    <t>See sheets "Appendix - Design Adjustment" and "Appendix - Design Strategies"</t>
  </si>
  <si>
    <t>HEAT</t>
  </si>
  <si>
    <r>
      <t xml:space="preserve">Heat Vulnerability Index (HVI) rating (map </t>
    </r>
    <r>
      <rPr>
        <u/>
        <sz val="10"/>
        <color theme="4"/>
        <rFont val="Calibri"/>
        <family val="2"/>
        <scheme val="minor"/>
      </rPr>
      <t>here</t>
    </r>
    <r>
      <rPr>
        <sz val="10"/>
        <color theme="1"/>
        <rFont val="Calibri"/>
        <family val="2"/>
        <scheme val="minor"/>
      </rPr>
      <t>)</t>
    </r>
  </si>
  <si>
    <t>II.A.1.a</t>
  </si>
  <si>
    <t>Total square footage of project site</t>
  </si>
  <si>
    <t xml:space="preserve">Total project site square footage that is shaded, vegetated, and/or high solar reflectance surfaces. </t>
  </si>
  <si>
    <t xml:space="preserve">Percentage of project site area that is shaded, vegetated, and/or high solar reflectance surfaces. </t>
  </si>
  <si>
    <t>Primary design strategy selected to address exposure to increasing heat.</t>
  </si>
  <si>
    <t>Appendix 4</t>
  </si>
  <si>
    <t xml:space="preserve">Additional design strategy (if applicable) selected to address exposure to increasing heat. </t>
  </si>
  <si>
    <r>
      <t>Describe any additional design strategies that provide shading, vegetation, and/or high solar reflectance surfaces. Refer to sheet "</t>
    </r>
    <r>
      <rPr>
        <i/>
        <sz val="10"/>
        <color theme="1"/>
        <rFont val="Calibri"/>
        <family val="2"/>
        <scheme val="minor"/>
      </rPr>
      <t>Appendix - Design Strategies</t>
    </r>
    <r>
      <rPr>
        <sz val="10"/>
        <color theme="1"/>
        <rFont val="Calibri"/>
        <family val="2"/>
        <scheme val="minor"/>
      </rPr>
      <t xml:space="preserve">" for examples of potential design strategies. </t>
    </r>
  </si>
  <si>
    <t xml:space="preserve">For industrial facilities, describe sources of heat from industrial processes, if applicable. </t>
  </si>
  <si>
    <t>II.A.1.b</t>
  </si>
  <si>
    <t xml:space="preserve">For industrial facilities, describe mitigation strategies for heat from industrial processes, if applicable. </t>
  </si>
  <si>
    <t xml:space="preserve">Describe the materials and systems that are designed to withstand projected extreme heat events. </t>
  </si>
  <si>
    <t>II.A.2.a-b</t>
  </si>
  <si>
    <t xml:space="preserve">Describe heat-related points of failure as applicable, and how these points are mitigated. </t>
  </si>
  <si>
    <t>II.A.2.c</t>
  </si>
  <si>
    <t xml:space="preserve">For occupied projects, does the project provide mechanical cooling? Justification is required below if "no" is selected. </t>
  </si>
  <si>
    <t>II.A.3.a</t>
  </si>
  <si>
    <t xml:space="preserve">For occupied projects, if the project does not incorporate mechanical cooling, describe the alternate cooling methods as applicable. </t>
  </si>
  <si>
    <t>Capital cost associated with incorporating heat design criteria, if applicable. ($)</t>
  </si>
  <si>
    <t xml:space="preserve">Has the project addressed exposure to increasing heat? </t>
  </si>
  <si>
    <t>III.C</t>
  </si>
  <si>
    <t>PRECIPITATION</t>
  </si>
  <si>
    <r>
      <t xml:space="preserve">Is the project located in a CSO or MS4 area? (map </t>
    </r>
    <r>
      <rPr>
        <u/>
        <sz val="10"/>
        <color theme="4" tint="-0.249977111117893"/>
        <rFont val="Calibri"/>
        <family val="2"/>
        <scheme val="minor"/>
      </rPr>
      <t>here</t>
    </r>
    <r>
      <rPr>
        <sz val="10"/>
        <color theme="1"/>
        <rFont val="Calibri"/>
        <family val="2"/>
        <scheme val="minor"/>
      </rPr>
      <t>)</t>
    </r>
  </si>
  <si>
    <t>II.B.1.a-b</t>
  </si>
  <si>
    <t>Is the site, primary access roads to the site, primary road frontage at the site, and/or immediately adjacent properties located an area of extreme storwmater flooding? (map here)</t>
  </si>
  <si>
    <t>II.B.1-2</t>
  </si>
  <si>
    <t>Stormwater management system design storm</t>
  </si>
  <si>
    <t>Percentage upsized onsite retention/detention (if applicable) (%)</t>
  </si>
  <si>
    <t>Primary enhanced on-site stormwater design strategy selected to address increasing precipitation.</t>
  </si>
  <si>
    <t xml:space="preserve">Additional on-site design strategy (if applicable) selected to address increasing precipitation. </t>
  </si>
  <si>
    <t>Primary design strategy (if applicable) selected to mitigate stormwater flood damage to buildings, structures, or critical equipment</t>
  </si>
  <si>
    <t>Additional design strategy (if applicable) selected to mitigate stormwater flood damage to buildings, structures, or critical equipment</t>
  </si>
  <si>
    <r>
      <t>Provide a narrative of the stormwater management strategies incorporated to enhance on-site stormwater management, and if applicable, mitigate flood damage to buildings. Refer to sheet "</t>
    </r>
    <r>
      <rPr>
        <i/>
        <sz val="10"/>
        <color theme="1"/>
        <rFont val="Calibri"/>
        <family val="2"/>
        <scheme val="minor"/>
      </rPr>
      <t>Appendix - Design Strategies</t>
    </r>
    <r>
      <rPr>
        <sz val="10"/>
        <color theme="1"/>
        <rFont val="Calibri"/>
        <family val="2"/>
        <scheme val="minor"/>
      </rPr>
      <t xml:space="preserve">" for examples of potential design strategies. </t>
    </r>
  </si>
  <si>
    <t>Capital cost associated with incorporating precipitation design criteria, if applicable. ($)</t>
  </si>
  <si>
    <t xml:space="preserve">Has the project addressed exposure to increasing precipitation? </t>
  </si>
  <si>
    <t>SEA LEVEL RISE</t>
  </si>
  <si>
    <r>
      <t xml:space="preserve">Is the project located within the tidal inundation zone as defined in the </t>
    </r>
    <r>
      <rPr>
        <i/>
        <sz val="10"/>
        <color theme="1"/>
        <rFont val="Calibri"/>
        <family val="2"/>
        <scheme val="minor"/>
      </rPr>
      <t>Guidelines</t>
    </r>
    <r>
      <rPr>
        <sz val="10"/>
        <color theme="1"/>
        <rFont val="Calibri"/>
        <family val="2"/>
        <scheme val="minor"/>
      </rPr>
      <t xml:space="preserve"> over the course of its useful life? </t>
    </r>
  </si>
  <si>
    <t>II.C.1.a-b</t>
  </si>
  <si>
    <t xml:space="preserve">Is the project located within or partly within the current 1% annual floodplain (PFIRM)? </t>
  </si>
  <si>
    <t>II.C.2.a-c</t>
  </si>
  <si>
    <t xml:space="preserve">Is the project located within or partly within the future 1% annual floodplain? </t>
  </si>
  <si>
    <t>II.C.3.a-c</t>
  </si>
  <si>
    <t>Site high point elevation (feet, NAVD88)</t>
  </si>
  <si>
    <t>Site low point elevation (feet, NAVD88)</t>
  </si>
  <si>
    <t>FEMA 1% Base Flood Elevation (BFE) (feet, NAVD88)</t>
  </si>
  <si>
    <t>Table 4</t>
  </si>
  <si>
    <t>Freeboard (inches)</t>
  </si>
  <si>
    <t>Sea Level Rise Adjustment (SLRA) (inches)</t>
  </si>
  <si>
    <t>Calculated Design Flood Elevation (BFE + Freeboard + SLRA) (feet, NAVD88)</t>
  </si>
  <si>
    <t>Actual Design Flood Elevation (feet, NAVD88)</t>
  </si>
  <si>
    <t>Primary design strategy selected to address exposure to sea level rise.</t>
  </si>
  <si>
    <t xml:space="preserve">Additional design strategy (if applicable) selected to address exposure to sea level rise. </t>
  </si>
  <si>
    <r>
      <t>Provide a narrative on the design interventions that mitigate risks from SLR. Refer to sheet "</t>
    </r>
    <r>
      <rPr>
        <i/>
        <sz val="10"/>
        <color theme="1"/>
        <rFont val="Calibri"/>
        <family val="2"/>
        <scheme val="minor"/>
      </rPr>
      <t>Appendix - Design Strategies</t>
    </r>
    <r>
      <rPr>
        <sz val="10"/>
        <color theme="1"/>
        <rFont val="Calibri"/>
        <family val="2"/>
        <scheme val="minor"/>
      </rPr>
      <t xml:space="preserve">" for a examples of potential design strategies. </t>
    </r>
  </si>
  <si>
    <t>II.C.4</t>
  </si>
  <si>
    <t>Capital cost associated with incorporating sea level rise design criteria, if applicable. ($)</t>
  </si>
  <si>
    <t xml:space="preserve">Has the project addressed exposure to sea level rise? </t>
  </si>
  <si>
    <t>Cost</t>
  </si>
  <si>
    <t xml:space="preserve">How are capital costs projected to change as a result of incorporating resilient design? </t>
  </si>
  <si>
    <t>Total capital cost associated with incorporating resiliency design criteria, if applicable. ($)</t>
  </si>
  <si>
    <t>III.D</t>
  </si>
  <si>
    <t xml:space="preserve">How are annual expense costs projected to change as a result of incorporating resilient design? </t>
  </si>
  <si>
    <t>Projected increase in annual expense costs associated with operating and maintaining facility due to incorporating resilient design criteria, if applicable. ($)</t>
  </si>
  <si>
    <t xml:space="preserve">If applicable, attach the final completed BCA analysis to Checklist submission. </t>
  </si>
  <si>
    <t>Attach</t>
  </si>
  <si>
    <t>For projects $50M or greater, include final Benefits Cost Analysis (BCA) ratio.</t>
  </si>
  <si>
    <t>Deviation</t>
  </si>
  <si>
    <t xml:space="preserve">If applicable, provide justification for why part or all of the project is incapable of accommodating design criteria for relevant climate hazards. Please describe 1) if the application of the Guidelines are in conflict with the purpose and need of the project, 2) if the application of the Guidelines would impact the use of adjoining properties, including impacts to access, views, drainage, shading, noise, or other relevant impacts, 3) if the application of the Guidelines cannot be physically/structurally accommodated based on site constraints. </t>
  </si>
  <si>
    <t>I.F</t>
  </si>
  <si>
    <t xml:space="preserve">If the project cannot incorporate mechanical cooling, provide final justification for why the project cannot reasonably accommodate this design strategy, and the alternative cooling strategies employed. Attach relevant documentation to this submission. </t>
  </si>
  <si>
    <t xml:space="preserve">If the project is located in the current or future tidal inundation zone, provide final justification for why the project cannot be reasonably accommodated at another site. Attach relevant documentation to this submission. </t>
  </si>
  <si>
    <t>Exposure Screening Tool</t>
  </si>
  <si>
    <t>General</t>
  </si>
  <si>
    <t xml:space="preserve">Criticality </t>
  </si>
  <si>
    <t>See "Appendix - Criticality"</t>
  </si>
  <si>
    <t>Major or Minor project</t>
  </si>
  <si>
    <t>Estimated useful life (years)</t>
  </si>
  <si>
    <t>See "Appendix - Useful Life"</t>
  </si>
  <si>
    <t>Projected construction completion date (calendar year)</t>
  </si>
  <si>
    <t>Review preliminary schedule to determine projected calendar year of construction completion</t>
  </si>
  <si>
    <t>Projected end of useful life (year)</t>
  </si>
  <si>
    <t>Sum of the above (autocalculated)</t>
  </si>
  <si>
    <t>Climate projections</t>
  </si>
  <si>
    <t>See "Appendix - Design Adjustment"</t>
  </si>
  <si>
    <t>Risk Screening Question</t>
  </si>
  <si>
    <t>Directions</t>
  </si>
  <si>
    <t>FOR SCORING</t>
  </si>
  <si>
    <t>Total Score and Next Steps</t>
  </si>
  <si>
    <t>Heat</t>
  </si>
  <si>
    <t>Does the facility include new construction of, or substantial improvements to, the landscape, hardscape, roof, HVAC, building envelope, ventilation system, or façade?</t>
  </si>
  <si>
    <t>All parts of NYC are exposed to extreme heat. New construction projects or substantial improvements that include changes to the landscape, hardscape, roof, HVAC, building envelope, ventilation system, or façade could affect the material performance of a project, thermal comfort of occupants, and/or increase ambient temperatures. 
If the project includes any of those components, answer 'yes.'</t>
  </si>
  <si>
    <t>Yes = 1</t>
  </si>
  <si>
    <t>Total Score</t>
  </si>
  <si>
    <t>Exposure Rating</t>
  </si>
  <si>
    <t>2-5</t>
  </si>
  <si>
    <t>Low</t>
  </si>
  <si>
    <t>6-8</t>
  </si>
  <si>
    <t>Medium</t>
  </si>
  <si>
    <t>9-10</t>
  </si>
  <si>
    <t>High</t>
  </si>
  <si>
    <r>
      <t xml:space="preserve">
If the project is less than $50M: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consult Section II.A of the Guidelines.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consult Section II.A of the Guidelines. 
    …and scores a "</t>
    </r>
    <r>
      <rPr>
        <sz val="11"/>
        <color theme="9"/>
        <rFont val="Calibri"/>
        <family val="2"/>
        <scheme val="minor"/>
      </rPr>
      <t>Low</t>
    </r>
    <r>
      <rPr>
        <sz val="11"/>
        <color theme="1"/>
        <rFont val="Calibri"/>
        <family val="2"/>
        <scheme val="minor"/>
      </rPr>
      <t>" using the Guidelines is not required. 
If the project is $50M or more: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complete a detailed Risk Assessment (See Section III) and then consult Section II.A in the Guidelines. 
    …and scores a "</t>
    </r>
    <r>
      <rPr>
        <sz val="11"/>
        <color theme="9"/>
        <rFont val="Calibri"/>
        <family val="2"/>
        <scheme val="minor"/>
      </rPr>
      <t>Low</t>
    </r>
    <r>
      <rPr>
        <sz val="11"/>
        <color theme="1"/>
        <rFont val="Calibri"/>
        <family val="2"/>
        <scheme val="minor"/>
      </rPr>
      <t xml:space="preserve">" using the Guidelines is not required. </t>
    </r>
  </si>
  <si>
    <t>Heat Vulnerability Score</t>
  </si>
  <si>
    <t>Is the facility in a neighborhood tabulation area with high heat vulnerability?</t>
  </si>
  <si>
    <r>
      <t xml:space="preserve">Identify the neighborhood tabulation area your facility is located in. Locate that neighborhood tabulation area on the Heat Vulnerability Index map located in Section II.A of the Guidelines and note the area’s vulnerability. Select the corresponding answer. 
</t>
    </r>
    <r>
      <rPr>
        <sz val="9"/>
        <rFont val="Calibri"/>
        <family val="2"/>
        <scheme val="minor"/>
      </rPr>
      <t>HVI map</t>
    </r>
    <r>
      <rPr>
        <u/>
        <sz val="9"/>
        <color theme="4"/>
        <rFont val="Calibri"/>
        <family val="2"/>
        <scheme val="minor"/>
      </rPr>
      <t xml:space="preserve">: http://a816-dohbesp.nyc.gov/IndicatorPublic/VisualizationData.aspx?id=2411,719b87,107,Summarize
</t>
    </r>
    <r>
      <rPr>
        <sz val="9"/>
        <rFont val="Calibri"/>
        <family val="2"/>
        <scheme val="minor"/>
      </rPr>
      <t>NTA map:</t>
    </r>
    <r>
      <rPr>
        <u/>
        <sz val="9"/>
        <color theme="4"/>
        <rFont val="Calibri"/>
        <family val="2"/>
        <scheme val="minor"/>
      </rPr>
      <t xml:space="preserve"> https://data.cityofnewyork.us/City-Government/NTA-map/d3qk-pfyz</t>
    </r>
    <r>
      <rPr>
        <sz val="9"/>
        <color theme="1"/>
        <rFont val="Calibri"/>
        <family val="2"/>
        <scheme val="minor"/>
      </rPr>
      <t xml:space="preserve">
</t>
    </r>
  </si>
  <si>
    <t>Low-Moderate = 2</t>
  </si>
  <si>
    <t># of Heat Waves</t>
  </si>
  <si>
    <t>How many annual heat waves are projected to occur at the end of the facility’s useful life?</t>
  </si>
  <si>
    <t xml:space="preserve">See Section II.A of the Guidelines and note the annual heat wave projection according to the useful life of the facility. Select the corresponding answer. </t>
  </si>
  <si>
    <t>9 days = 4</t>
  </si>
  <si>
    <t>SCORE</t>
  </si>
  <si>
    <t>EXPOSURE RATING</t>
  </si>
  <si>
    <t>Precipitation</t>
  </si>
  <si>
    <t>Does the facility require a new DEP site connection proposal, or a modification to the existing site connection plan?</t>
  </si>
  <si>
    <t>The intensity and frequency of precipitation events are projected to increase across all parts of NYC, creating new challenges for stormwater management and impacts to the built environment. New construction projects provide opportunities to accommodate increased precipitation flow volumes, and typically require submitting a new site drainage connection proposal to DEP for review and approval. If a project is a substantial improvement, the scope of work of the substantial improvement would dictate if the previously approved DEP site connection plan will require modifications. 
If a new site connection proposal or modifications are required, answer ‘yes.’</t>
  </si>
  <si>
    <t>Yes = 2</t>
  </si>
  <si>
    <t>3-4</t>
  </si>
  <si>
    <r>
      <t xml:space="preserve">
If the project is less than $50M: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consult Section II.B of the Guidelines. 
    …and scores a "</t>
    </r>
    <r>
      <rPr>
        <sz val="11"/>
        <color theme="9"/>
        <rFont val="Calibri"/>
        <family val="2"/>
        <scheme val="minor"/>
      </rPr>
      <t>Low</t>
    </r>
    <r>
      <rPr>
        <sz val="11"/>
        <color theme="1"/>
        <rFont val="Calibri"/>
        <family val="2"/>
        <scheme val="minor"/>
      </rPr>
      <t>" using the Guidelines is not required. 
If the project is $50M or more: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complete a detailed Risk Assessment (See Section III) and then consult Section II.B in the Guidelines. 
    …and scores a "</t>
    </r>
    <r>
      <rPr>
        <sz val="11"/>
        <color theme="9"/>
        <rFont val="Calibri"/>
        <family val="2"/>
        <scheme val="minor"/>
      </rPr>
      <t>Low</t>
    </r>
    <r>
      <rPr>
        <sz val="11"/>
        <color theme="1"/>
        <rFont val="Calibri"/>
        <family val="2"/>
        <scheme val="minor"/>
      </rPr>
      <t xml:space="preserve">" using the Guidelines is not required. </t>
    </r>
  </si>
  <si>
    <t xml:space="preserve">Is the site located within an area at risk to future stormwater flooding, AND includes a building, structure, and/or critical equipment? </t>
  </si>
  <si>
    <r>
      <t xml:space="preserve">Visit NYC Stormwater Flood Maps. Click on the button for "Extreme Stormwater Flood." Search for or navigate to the site. If the site, primary access roads to the site, primary road frontage at the site, and/or immediately adjacent properties are shown to be at risk from stormwater flooding, answer 'yes'. 
</t>
    </r>
    <r>
      <rPr>
        <u/>
        <sz val="9"/>
        <color theme="4" tint="-0.249977111117893"/>
        <rFont val="Calibri"/>
        <family val="2"/>
        <scheme val="minor"/>
      </rPr>
      <t xml:space="preserve">https://experience.arcgis.com/experience/4b290961cac34643a49b9002f165fad8/ </t>
    </r>
  </si>
  <si>
    <t>No = 0</t>
  </si>
  <si>
    <t>Will there be a net increase in impervious area on the site as a result of the project?</t>
  </si>
  <si>
    <t>Refer to preliminary site plans (if they are part of the project scope) or consult with Capital Project Initiation team. Choose ‘yes’ if a net increase in impervious area is anticipated.</t>
  </si>
  <si>
    <t>Sea Level Rise</t>
  </si>
  <si>
    <r>
      <rPr>
        <i/>
        <sz val="11"/>
        <color theme="1"/>
        <rFont val="Calibri"/>
        <family val="2"/>
        <scheme val="minor"/>
      </rPr>
      <t>Current Flood Risk</t>
    </r>
    <r>
      <rPr>
        <sz val="11"/>
        <color theme="1"/>
        <rFont val="Calibri"/>
        <family val="2"/>
        <scheme val="minor"/>
      </rPr>
      <t xml:space="preserve">
Is the facility in the current 1% annual chance floodplain (100-year)?</t>
    </r>
  </si>
  <si>
    <r>
      <t xml:space="preserve">Visit NYC Flood Hazard Mapper.* Click on the Map Legend and select the ‘Preliminary Flood Insurance Rate Maps 2015’. Search for or navigate to the site to see if it is located within the current effective floodplain. If the site is shown to be all or partly in the current floodplain, answer ‘yes.’ 
</t>
    </r>
    <r>
      <rPr>
        <u/>
        <sz val="9"/>
        <color theme="4" tint="-0.249977111117893"/>
        <rFont val="Calibri"/>
        <family val="2"/>
        <scheme val="minor"/>
      </rPr>
      <t>http://www.nyc.gov/floodhazardmapper</t>
    </r>
  </si>
  <si>
    <t>Not Exposed</t>
  </si>
  <si>
    <t>&gt;3</t>
  </si>
  <si>
    <r>
      <t xml:space="preserve">
If the project is less than $50M: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consult Section II.C of the Guidelines. 
    …and scores a "</t>
    </r>
    <r>
      <rPr>
        <sz val="11"/>
        <color theme="9"/>
        <rFont val="Calibri"/>
        <family val="2"/>
        <scheme val="minor"/>
      </rPr>
      <t>Low</t>
    </r>
    <r>
      <rPr>
        <sz val="11"/>
        <color theme="1"/>
        <rFont val="Calibri"/>
        <family val="2"/>
        <scheme val="minor"/>
      </rPr>
      <t>" using the Guidelines is not required. 
If the project is $50M or more: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complete a detailed Risk Assessment (See Section III) and then consult Section II.C in the Guidelines. 
    …and scores a "</t>
    </r>
    <r>
      <rPr>
        <sz val="11"/>
        <color theme="9"/>
        <rFont val="Calibri"/>
        <family val="2"/>
        <scheme val="minor"/>
      </rPr>
      <t>Low</t>
    </r>
    <r>
      <rPr>
        <sz val="11"/>
        <color theme="1"/>
        <rFont val="Calibri"/>
        <family val="2"/>
        <scheme val="minor"/>
      </rPr>
      <t xml:space="preserve">" using the Guidelines is not required. </t>
    </r>
  </si>
  <si>
    <r>
      <rPr>
        <i/>
        <sz val="11"/>
        <color theme="1"/>
        <rFont val="Calibri"/>
        <family val="2"/>
        <scheme val="minor"/>
      </rPr>
      <t>Future Flood Risk</t>
    </r>
    <r>
      <rPr>
        <sz val="11"/>
        <color theme="1"/>
        <rFont val="Calibri"/>
        <family val="2"/>
        <scheme val="minor"/>
      </rPr>
      <t xml:space="preserve">
Is the facility in the future 1% annual chance floodplain (100-year) at any point during its useful life?</t>
    </r>
  </si>
  <si>
    <r>
      <t xml:space="preserve">Visit NYC Flood Hazard Mapper.* Click on the Map Legend and select the ‘Future Floodplain’ that corresponds to the project useful life. Search for or navigate to the property to see if it is located within the future floodplain. If the site is shown to be all or partly in the future floodplain, answer ‘yes.’ 
</t>
    </r>
    <r>
      <rPr>
        <u/>
        <sz val="9"/>
        <color theme="4" tint="-0.249977111117893"/>
        <rFont val="Calibri"/>
        <family val="2"/>
        <scheme val="minor"/>
      </rPr>
      <t>http://www.nyc.gov/floodhazardmapper</t>
    </r>
  </si>
  <si>
    <r>
      <rPr>
        <i/>
        <sz val="11"/>
        <color rgb="FF000000"/>
        <rFont val="Calibri"/>
        <family val="2"/>
        <scheme val="minor"/>
      </rPr>
      <t>Current Tidal Inundation</t>
    </r>
    <r>
      <rPr>
        <sz val="11"/>
        <color rgb="FF000000"/>
        <rFont val="Calibri"/>
        <family val="2"/>
        <scheme val="minor"/>
      </rPr>
      <t xml:space="preserve">
Does this site have a history of flooding from high tide events?</t>
    </r>
  </si>
  <si>
    <r>
      <t xml:space="preserve">Potential sources to answer this question include institutional knowledge (for example, if this site floods during regular high tides) or history of 311 service requests (see hyperlink below). If the site is shown to have a history of tidal flooding, answer ‘yes.’ 
</t>
    </r>
    <r>
      <rPr>
        <u/>
        <sz val="9"/>
        <color theme="4" tint="-0.249977111117893"/>
        <rFont val="Calibri"/>
        <family val="2"/>
        <scheme val="minor"/>
      </rPr>
      <t>https://data.cityofnewyork.us/Social-Services/Street-Flooding/wymi-u6i8</t>
    </r>
  </si>
  <si>
    <r>
      <t xml:space="preserve">Future Tidal Inundation 
</t>
    </r>
    <r>
      <rPr>
        <sz val="11"/>
        <color rgb="FF000000"/>
        <rFont val="Calibri"/>
        <family val="2"/>
        <scheme val="minor"/>
      </rPr>
      <t>Are there critical access roads to the site that will be inundated by future high tides?</t>
    </r>
  </si>
  <si>
    <r>
      <t xml:space="preserve">Visit the NYC Flood Hazard Mapper.* Click on the Map Legend and select the “High Tide” scenario that corresponds to the project useful life. Identify if any primary access roads to the site are inundated from high tide plus sea level rise. If the site is shown to have roads at risk of tidal inundation, answer ‘yes.’
</t>
    </r>
    <r>
      <rPr>
        <u/>
        <sz val="9"/>
        <color theme="4" tint="-0.249977111117893"/>
        <rFont val="Calibri"/>
        <family val="2"/>
        <scheme val="minor"/>
      </rPr>
      <t>http://www.nyc.gov/floodhazardmapper</t>
    </r>
  </si>
  <si>
    <t>*For more information on how to use the Flood Hazard Mapper, see Climate Resiliency Design Guidelines Section II.C.</t>
  </si>
  <si>
    <t>PROJECT TIMELINE - EXAMPLE</t>
  </si>
  <si>
    <t>Resiliency actions and associated reporting incorporated into an example project timeline. Reporting requirements are submitted to ResilientDesign@cityhall.nyc.gov.</t>
  </si>
  <si>
    <t xml:space="preserve">Resilient design is most effective when incorporated as early as possible. The exposure screening during scoping/planning should inform the project funding request and procurement. </t>
  </si>
  <si>
    <t>Projects that are Public Private Partnerships shall complete the scoping/planning section during financing/procurement.</t>
  </si>
  <si>
    <t>Project Phase</t>
  </si>
  <si>
    <t>Resiliency Action</t>
  </si>
  <si>
    <t>Reporting</t>
  </si>
  <si>
    <t>Scoping/Planning</t>
  </si>
  <si>
    <t xml:space="preserve">Incorporate resiliency considerations into project scope development/early planning. </t>
  </si>
  <si>
    <t xml:space="preserve">Collect information on type of project, useful life, criticality, operational goals, expected location, and estimated cost for use in exposure screening and risk assessment. </t>
  </si>
  <si>
    <t>Resilient Design Submittal Checklist - Planning and Schematic Phase Submission (blue sections)</t>
  </si>
  <si>
    <t>Screen the project for climate change related hazards using the Exposure Screening Tool</t>
  </si>
  <si>
    <t>Assess exposure to changing climate conditions.</t>
  </si>
  <si>
    <t>Resilient Design Submittal Checklist Appendix - Exposure Screening</t>
  </si>
  <si>
    <t>Preliminary Design</t>
  </si>
  <si>
    <t>Integrate resilient design strategies</t>
  </si>
  <si>
    <t>Use the Climate Resiliency Design Guidelines to design project to withstand climate change projections for heat, precipitation, and sea level rise.</t>
  </si>
  <si>
    <t>Resilient Design Submittal Checklist - Preliminary Design Phase Submission (green sections)</t>
  </si>
  <si>
    <t xml:space="preserve">Assess risk </t>
  </si>
  <si>
    <t>For projects with total costs greater than $50 million, assess likelihood and consequence of climate change hazards to the project.</t>
  </si>
  <si>
    <t xml:space="preserve">Risk Assessment </t>
  </si>
  <si>
    <t>Analyze costs and benefits</t>
  </si>
  <si>
    <t>Conduct analysis of the benefit/cost implications of the project as necessary. Use the qualitative assessment for projects below $50 million and the in-depth assessment for larger projects.</t>
  </si>
  <si>
    <t xml:space="preserve">BCA Analysis </t>
  </si>
  <si>
    <t>Final Design</t>
  </si>
  <si>
    <t>Finalize resilient design strategies</t>
  </si>
  <si>
    <t>Evaluate results to determine incorporation of resiliency strategies in final design.</t>
  </si>
  <si>
    <t>Resilient Design Submittal Checklist - Final Design Phase Submission (purple sections)</t>
  </si>
  <si>
    <t>Design Adjustment Criteria</t>
  </si>
  <si>
    <t xml:space="preserve">Provided for reference. Full datasets can be found in the Climate Resiliency Design Guidelines Appendices. </t>
  </si>
  <si>
    <t xml:space="preserve">Current and projected extreme heat events and design criteria. </t>
  </si>
  <si>
    <t>Extreme heat events</t>
  </si>
  <si>
    <t>Design criteria</t>
  </si>
  <si>
    <t xml:space="preserve">End of </t>
  </si>
  <si>
    <t># of heat waves per year</t>
  </si>
  <si>
    <t># days at or above 90°F</t>
  </si>
  <si>
    <t>Annual average temperature</t>
  </si>
  <si>
    <t>1% Dry Bulb temperature</t>
  </si>
  <si>
    <t xml:space="preserve">Cooling Degree Days </t>
  </si>
  <si>
    <t>useful life</t>
  </si>
  <si>
    <t>(base = 65°F)</t>
  </si>
  <si>
    <t xml:space="preserve">Historic Trend </t>
  </si>
  <si>
    <t>54°F</t>
  </si>
  <si>
    <t>91°F</t>
  </si>
  <si>
    <t>(1971-2000)</t>
  </si>
  <si>
    <t xml:space="preserve">2020s </t>
  </si>
  <si>
    <t>57.2°F</t>
  </si>
  <si>
    <t>--</t>
  </si>
  <si>
    <t>(through to 2039)</t>
  </si>
  <si>
    <t xml:space="preserve">2050s </t>
  </si>
  <si>
    <t>60.6°F</t>
  </si>
  <si>
    <t>98°F</t>
  </si>
  <si>
    <t>(2040-2069)</t>
  </si>
  <si>
    <t xml:space="preserve">2080s </t>
  </si>
  <si>
    <t>64.3°F</t>
  </si>
  <si>
    <t>(2070-2099)</t>
  </si>
  <si>
    <t xml:space="preserve">Note: Due to HVAC system typical useful life of around 25 years, only design criteria projections for the 2050s are shown. Projections for the 2020s are not shown because it is anticipated that enough of a safety margin is employed already in current systems to withstand the temperature rise expected through the 2020s. The NPCC is developing projections of 1% Wet Bulb temperatures, which are expected to increase. This design criteria will be added in a later version of the Guidelines. </t>
  </si>
  <si>
    <t>See CRDG Section II.B for design strategies</t>
  </si>
  <si>
    <t xml:space="preserve">Sea level rise-adjusted (SLRA) design flood elevation (DFE) </t>
  </si>
  <si>
    <r>
      <t>Critical</t>
    </r>
    <r>
      <rPr>
        <b/>
        <sz val="8"/>
        <color rgb="FF000000"/>
        <rFont val="Arial"/>
        <family val="2"/>
      </rPr>
      <t>* Facilities</t>
    </r>
  </si>
  <si>
    <t>End of Useful Life</t>
  </si>
  <si>
    <r>
      <t>Base Flood Elevation (BFE)</t>
    </r>
    <r>
      <rPr>
        <b/>
        <vertAlign val="superscript"/>
        <sz val="8"/>
        <color rgb="FF000000"/>
        <rFont val="Arial"/>
        <family val="2"/>
      </rPr>
      <t>56</t>
    </r>
    <r>
      <rPr>
        <b/>
        <sz val="8"/>
        <color rgb="FF000000"/>
        <rFont val="Arial"/>
        <family val="2"/>
      </rPr>
      <t xml:space="preserve"> in NAVD 88</t>
    </r>
  </si>
  <si>
    <r>
      <t>+ Freeboard</t>
    </r>
    <r>
      <rPr>
        <b/>
        <vertAlign val="superscript"/>
        <sz val="8"/>
        <color rgb="FF000000"/>
        <rFont val="Arial"/>
        <family val="2"/>
      </rPr>
      <t>57</t>
    </r>
  </si>
  <si>
    <r>
      <t>+ Sea Level Rise Adjustment</t>
    </r>
    <r>
      <rPr>
        <b/>
        <vertAlign val="superscript"/>
        <sz val="8"/>
        <color rgb="FF000000"/>
        <rFont val="Arial"/>
        <family val="2"/>
      </rPr>
      <t>58</t>
    </r>
  </si>
  <si>
    <t>= Design Flood Elevation (DFE) in NAVD 88</t>
  </si>
  <si>
    <t>FEMA 1% (PFIRM)</t>
  </si>
  <si>
    <t>24”</t>
  </si>
  <si>
    <t>6”</t>
  </si>
  <si>
    <t>= FEMA 1% + 30”</t>
  </si>
  <si>
    <t>16”</t>
  </si>
  <si>
    <t>= FEMA 1% + 40”</t>
  </si>
  <si>
    <t>28”</t>
  </si>
  <si>
    <t>= FEMA 1% + 52”</t>
  </si>
  <si>
    <t>2100+</t>
  </si>
  <si>
    <t>36”</t>
  </si>
  <si>
    <t>= FEMA 1% + 60”</t>
  </si>
  <si>
    <r>
      <t>Non-critical</t>
    </r>
    <r>
      <rPr>
        <b/>
        <sz val="8"/>
        <color rgb="FF000000"/>
        <rFont val="Arial"/>
        <family val="2"/>
      </rPr>
      <t xml:space="preserve"> Facilities</t>
    </r>
  </si>
  <si>
    <t>Additional analysis should be conducted to incorporate wave action and wave run-up in DFE calculations especially in areas that are located within the FEMA’s 1% annual chance Limit of Moderate Wave Action (LiMWA) zone. Wave run-up is the maximum vertical extent of wave uprush above surge.</t>
  </si>
  <si>
    <t>Design Strategies List</t>
  </si>
  <si>
    <t xml:space="preserve">This table presents a non-comprehensive list of design strategies to address climate change hazards, as described throughout the Guidelines. </t>
  </si>
  <si>
    <t>Design Strategies Checklist (not exhaustive)</t>
  </si>
  <si>
    <t>Extreme Heat</t>
  </si>
  <si>
    <t>Extreme Precipitation</t>
  </si>
  <si>
    <t>Sea Level Rise &amp; Storm Surge</t>
  </si>
  <si>
    <t>Mechanical Cooling System</t>
  </si>
  <si>
    <t>Bioswales</t>
  </si>
  <si>
    <t xml:space="preserve">Select High Elevation Site </t>
  </si>
  <si>
    <t xml:space="preserve">Minimize East-West Building Orientation </t>
  </si>
  <si>
    <t>Green roof</t>
  </si>
  <si>
    <t>Select Higher Elevation within Existing Site</t>
  </si>
  <si>
    <t>Passive Solar Cooling and Ventilation Systems</t>
  </si>
  <si>
    <t>Planters</t>
  </si>
  <si>
    <t xml:space="preserve">Raise Building Floor Elevation </t>
  </si>
  <si>
    <t xml:space="preserve">Cool Roof (SRI appropriate) </t>
  </si>
  <si>
    <t>Grass filter strip</t>
  </si>
  <si>
    <t xml:space="preserve">Waterproof Building Envelope </t>
  </si>
  <si>
    <t>Green Roof (extensive)</t>
  </si>
  <si>
    <t>Permeable or open grid pavements</t>
  </si>
  <si>
    <t xml:space="preserve">Elevate Critical Building Functions </t>
  </si>
  <si>
    <t>Vegetated Structures (planters, walls)</t>
  </si>
  <si>
    <t>Rainwater reuse cisterns</t>
  </si>
  <si>
    <t xml:space="preserve">Elevate Critical Equipment </t>
  </si>
  <si>
    <t xml:space="preserve">Enhanced HVAC System, including space layout optimization, system scalability, and improved controls </t>
  </si>
  <si>
    <t xml:space="preserve">Trees and shrubs </t>
  </si>
  <si>
    <r>
      <t>Perimeter Floodwall</t>
    </r>
    <r>
      <rPr>
        <sz val="8"/>
        <color rgb="FF000000"/>
        <rFont val="Arial"/>
        <family val="2"/>
      </rPr>
      <t xml:space="preserve">/ Levee (passive or active) </t>
    </r>
  </si>
  <si>
    <t xml:space="preserve">More Efficient Building Envelope </t>
  </si>
  <si>
    <t>Vegetated structures (walls, etc.)</t>
  </si>
  <si>
    <t>Dry/Wet Floodproofing</t>
  </si>
  <si>
    <t>Shade Structures</t>
  </si>
  <si>
    <t>Vegetated planters</t>
  </si>
  <si>
    <t>Utility Redundancy Design</t>
  </si>
  <si>
    <t>Structures Covered by Energy Generation Systems</t>
  </si>
  <si>
    <t>Upsize detention/retention systems</t>
  </si>
  <si>
    <t>Resilient Materials &amp; Landscape Treatments</t>
  </si>
  <si>
    <t>Light Colored Pavements (appropriate SRI)</t>
  </si>
  <si>
    <t>Reduce impervious surfaces</t>
  </si>
  <si>
    <t>Design for Storm Surge Outflow</t>
  </si>
  <si>
    <t>Increase Planted Areas</t>
  </si>
  <si>
    <t>Preserve natural/native vegetation</t>
  </si>
  <si>
    <t>Install Backwater Flow Prevention</t>
  </si>
  <si>
    <t>Permeable Surfaces and Open-grid Pavement</t>
  </si>
  <si>
    <t>Reduce native soil disturbance</t>
  </si>
  <si>
    <t>Design for Scour</t>
  </si>
  <si>
    <t>Deployable flood barriers</t>
  </si>
  <si>
    <t>Raise Road Elevation</t>
  </si>
  <si>
    <t>Daylighting</t>
  </si>
  <si>
    <t>Build structures at a higher elevation within the existing site</t>
  </si>
  <si>
    <t>Flexible Adaptation Pathway</t>
  </si>
  <si>
    <t>Window shading</t>
  </si>
  <si>
    <t>Dry floodproof below-grade areas</t>
  </si>
  <si>
    <t>Constructed Wetland</t>
  </si>
  <si>
    <t>Operable windows</t>
  </si>
  <si>
    <t>Elevate critical equipment</t>
  </si>
  <si>
    <t>Preservation of Natural Wetland</t>
  </si>
  <si>
    <t>Waste Heat Recovery</t>
  </si>
  <si>
    <t>Wet floodproofing</t>
  </si>
  <si>
    <t>Other:</t>
  </si>
  <si>
    <t>Solar + Storage</t>
  </si>
  <si>
    <t>Select water-resistant finishes</t>
  </si>
  <si>
    <t>Trees and Shrubs</t>
  </si>
  <si>
    <t>Exterior waterproofing</t>
  </si>
  <si>
    <t>Preservation of Natural Vegetation</t>
  </si>
  <si>
    <t>Design basement and ground floor walls to tolerate anticipated flood loads</t>
  </si>
  <si>
    <t>Redundant/elevated conduit entrances</t>
  </si>
  <si>
    <t>Install back-up power</t>
  </si>
  <si>
    <t>Protect below-ground utilities from water damage</t>
  </si>
  <si>
    <t xml:space="preserve">Install backwater valves </t>
  </si>
  <si>
    <t>Install sump pumps</t>
  </si>
  <si>
    <t>Locate primary building frontage outside of stormwater flooding area</t>
  </si>
  <si>
    <t>Incorporate cloudburst management</t>
  </si>
  <si>
    <t>Direct floodwaters away from critical equipment, building access points/towards detention areas</t>
  </si>
  <si>
    <t>Useful Life</t>
  </si>
  <si>
    <t>Facilities and components and associated climate change projections</t>
  </si>
  <si>
    <r>
      <rPr>
        <b/>
        <sz val="11"/>
        <color theme="1"/>
        <rFont val="Calibri"/>
        <family val="2"/>
        <scheme val="minor"/>
      </rPr>
      <t>Climate Change Projections</t>
    </r>
    <r>
      <rPr>
        <sz val="11"/>
        <color theme="1"/>
        <rFont val="Calibri"/>
        <family val="2"/>
        <scheme val="minor"/>
      </rPr>
      <t xml:space="preserve">
</t>
    </r>
    <r>
      <rPr>
        <sz val="9"/>
        <color theme="1"/>
        <rFont val="Calibri"/>
        <family val="2"/>
        <scheme val="minor"/>
      </rPr>
      <t>(time period covered)</t>
    </r>
  </si>
  <si>
    <t>Examples of buildings, infrastructure, landscape, and components grouped by typical useful life</t>
  </si>
  <si>
    <r>
      <rPr>
        <b/>
        <sz val="11"/>
        <color theme="1"/>
        <rFont val="Calibri"/>
        <family val="2"/>
        <scheme val="minor"/>
      </rPr>
      <t>2020s</t>
    </r>
    <r>
      <rPr>
        <sz val="11"/>
        <color theme="1"/>
        <rFont val="Calibri"/>
        <family val="2"/>
        <scheme val="minor"/>
      </rPr>
      <t xml:space="preserve">
(through to 2039)</t>
    </r>
  </si>
  <si>
    <t>Temporary or rapidly replaced components and finishings</t>
  </si>
  <si>
    <t>• Interim and deployable flood protection measures</t>
  </si>
  <si>
    <t>• Asphalt pavement, pavers, and other ROW finishings</t>
  </si>
  <si>
    <t>• Green infrastructure</t>
  </si>
  <si>
    <t>• Street furniture</t>
  </si>
  <si>
    <t>• Temporary building structures</t>
  </si>
  <si>
    <t>• Storage facilities</t>
  </si>
  <si>
    <t>• Developing technology components (e.g., telecommunications equipment, batteries, solar photovoltatics, fuel cells)</t>
  </si>
  <si>
    <r>
      <rPr>
        <b/>
        <sz val="11"/>
        <color theme="1"/>
        <rFont val="Calibri"/>
        <family val="2"/>
        <scheme val="minor"/>
      </rPr>
      <t>2050s</t>
    </r>
    <r>
      <rPr>
        <sz val="11"/>
        <color theme="1"/>
        <rFont val="Calibri"/>
        <family val="2"/>
        <scheme val="minor"/>
      </rPr>
      <t xml:space="preserve">
(2040-2069)</t>
    </r>
  </si>
  <si>
    <t>Facility improvements, and components on a regular replacement cycle</t>
  </si>
  <si>
    <t>• Electrical, HVAC, and mechanical components</t>
  </si>
  <si>
    <t>• Most building retrofits (substantial improvements)</t>
  </si>
  <si>
    <t>• Concrete paving</t>
  </si>
  <si>
    <t>• Infrastructural mechanical components (e.g., compressors, lifts, pumps)</t>
  </si>
  <si>
    <t>• Outdoor recreational facilities</t>
  </si>
  <si>
    <t>• At-site energy equipment (e.g., fuel tanks, conduit, emergency generators)</t>
  </si>
  <si>
    <t>• Stormwater detention systems</t>
  </si>
  <si>
    <r>
      <rPr>
        <b/>
        <sz val="11"/>
        <color theme="1"/>
        <rFont val="Calibri"/>
        <family val="2"/>
        <scheme val="minor"/>
      </rPr>
      <t>2080s</t>
    </r>
    <r>
      <rPr>
        <sz val="11"/>
        <color theme="1"/>
        <rFont val="Calibri"/>
        <family val="2"/>
        <scheme val="minor"/>
      </rPr>
      <t xml:space="preserve">
(2070-2099)</t>
    </r>
  </si>
  <si>
    <t>Long-lived buildings and infrastructure</t>
  </si>
  <si>
    <t>• Most buildings (e.g., public, office, residential)</t>
  </si>
  <si>
    <t>• Piers, wharfs, and bulkheads</t>
  </si>
  <si>
    <t>• Plazas</t>
  </si>
  <si>
    <t>• Retaining walls</t>
  </si>
  <si>
    <t>• Culverts</t>
  </si>
  <si>
    <t>• On-site energy generation/co-generation plants</t>
  </si>
  <si>
    <t>Assets that cannot be relocated</t>
  </si>
  <si>
    <t>• Major infrastructure (e.g., tunnels, bridges, wastewater treatment plants)</t>
  </si>
  <si>
    <t>• Monumental buildings</t>
  </si>
  <si>
    <t>• Road reconstruction</t>
  </si>
  <si>
    <t>• Subgrade sewer infrastructure (e.g., sewers, catch basins, outfalls)</t>
  </si>
  <si>
    <t>Critical Facilities</t>
  </si>
  <si>
    <t>Facilities defined as critical</t>
  </si>
  <si>
    <t>The criticality definitions below are for use in the application of the Guidelines only. All items identified as critical in NYC Building Code Appendix G are critical in these Guidelines; however, this list includes additional facilities that are not listed in Appendix G. If a facility is not listed here, it is considered non-critical for the purposes of these Guidelines.</t>
  </si>
  <si>
    <t>• Hospitals and health care facilities;</t>
  </si>
  <si>
    <t>• Fire, rescue, ambulance, and police stations, as well as emergency vehicle garages;</t>
  </si>
  <si>
    <t>• Jails, correctional facilities and detention facilities;</t>
  </si>
  <si>
    <t>• Facilities used in emergency response, including emergency shelters, emergency preparedness, communication, operation centers, communication towers, electrical substations, back-up generators, fuel or water storage tanks, power generating stations and other public utility facilities;</t>
  </si>
  <si>
    <t>• Critical aviation facilities such as control towers, air traffic control centers and hangars for aircraft used in emergency response;</t>
  </si>
  <si>
    <t>• Major food distribution centers (with an annual expected volume of greater than 170,000,000 pounds);</t>
  </si>
  <si>
    <t>• Buildings and other structures that manufacture, process, handle, store, dispose, or use toxic or explosive substances where the quantity of the material exceeds a threshold quantity established by the authority having jurisdiction and is sufficient to pose a threat to the public if released;</t>
  </si>
  <si>
    <t>• Infrastructure in transportation, telecommunications, or power networks including bridges, tunnels (vehicular and rail), traffic signals, (and other right of way elements including street lights and utilities), power transmission facilities, substations, circuit breaker houses, city gate stations, arterial roadways, telecommunications central offices, switching facilities, etc.;</t>
  </si>
  <si>
    <t>• Ventilation buildings and fan plants;</t>
  </si>
  <si>
    <t>• Operations centers;</t>
  </si>
  <si>
    <t>• Pumping stations (sanitary and stormwater);</t>
  </si>
  <si>
    <t>• Train and transit maintenance yards and shops;</t>
  </si>
  <si>
    <t>• Wastewater treatment plants;</t>
  </si>
  <si>
    <t>• Water supply infrastructure;</t>
  </si>
  <si>
    <t>• Combined-sewer overflow (CSO) retention tanks;</t>
  </si>
  <si>
    <t>• Fueling stations;</t>
  </si>
  <si>
    <t>• Waste transfer stations; and</t>
  </si>
  <si>
    <t>• Facilities where residents have limited mobility or ability, including care facilities and nursing homes.</t>
  </si>
  <si>
    <t>CHECKLIST</t>
  </si>
  <si>
    <t>Submission Phase</t>
  </si>
  <si>
    <t>Extent of Construction</t>
  </si>
  <si>
    <t>Criticality</t>
  </si>
  <si>
    <t>Magnitude</t>
  </si>
  <si>
    <t>CSO vs MS4</t>
  </si>
  <si>
    <t>Floodplain</t>
  </si>
  <si>
    <t>Mechanical Cooling</t>
  </si>
  <si>
    <t>Exposure Screening</t>
  </si>
  <si>
    <t>Risk Mitigation</t>
  </si>
  <si>
    <t>HVI Score</t>
  </si>
  <si>
    <t>Funding</t>
  </si>
  <si>
    <t>Extreme Stormwater Flooding</t>
  </si>
  <si>
    <t>Building</t>
  </si>
  <si>
    <t>New Construction</t>
  </si>
  <si>
    <t>Brooklyn</t>
  </si>
  <si>
    <t>Critical</t>
  </si>
  <si>
    <t>Non-major project (total cost under $50M)</t>
  </si>
  <si>
    <t>Present to 2039</t>
  </si>
  <si>
    <t>CSO</t>
  </si>
  <si>
    <t>Yes</t>
  </si>
  <si>
    <t>Increase</t>
  </si>
  <si>
    <t>City</t>
  </si>
  <si>
    <t>Infrastructure</t>
  </si>
  <si>
    <t>Substantial Improvement</t>
  </si>
  <si>
    <t>Bronx</t>
  </si>
  <si>
    <t>Non-critical</t>
  </si>
  <si>
    <t>Major project (total cost $50M or more)</t>
  </si>
  <si>
    <t>2040 to 2069</t>
  </si>
  <si>
    <t>MS4</t>
  </si>
  <si>
    <t>No</t>
  </si>
  <si>
    <t>Decrease</t>
  </si>
  <si>
    <t>State</t>
  </si>
  <si>
    <t>Landscape/Park/Site Improvement</t>
  </si>
  <si>
    <t>Manhattan</t>
  </si>
  <si>
    <t>2070 to 2099</t>
  </si>
  <si>
    <t>N/A</t>
  </si>
  <si>
    <t>No Change</t>
  </si>
  <si>
    <t>Federal</t>
  </si>
  <si>
    <t>Other (please specify)</t>
  </si>
  <si>
    <t>Queens</t>
  </si>
  <si>
    <t>2100 and beyond</t>
  </si>
  <si>
    <t>TBD</t>
  </si>
  <si>
    <t>City and State</t>
  </si>
  <si>
    <t>Staten Island</t>
  </si>
  <si>
    <t>Not Feasible</t>
  </si>
  <si>
    <t>City and Federal</t>
  </si>
  <si>
    <t>Grant</t>
  </si>
  <si>
    <t>Combination/other</t>
  </si>
  <si>
    <t>EXPOSURE SCREENING TOOL</t>
  </si>
  <si>
    <t>Heat 1</t>
  </si>
  <si>
    <t>Heat 2</t>
  </si>
  <si>
    <t>Heat 3</t>
  </si>
  <si>
    <t>Precip 1</t>
  </si>
  <si>
    <t>Precip 2</t>
  </si>
  <si>
    <t>Precip 3</t>
  </si>
  <si>
    <t>SLR 1</t>
  </si>
  <si>
    <t>SLR 2</t>
  </si>
  <si>
    <t>SLR 3</t>
  </si>
  <si>
    <t>SLR 4</t>
  </si>
  <si>
    <t>Low = 1</t>
  </si>
  <si>
    <t>2 days = 1</t>
  </si>
  <si>
    <t>4 days = 2</t>
  </si>
  <si>
    <t>Moderate = 3</t>
  </si>
  <si>
    <t>7 days = 3</t>
  </si>
  <si>
    <t>Moderate-High = 4</t>
  </si>
  <si>
    <t>High = 5</t>
  </si>
  <si>
    <t>DESIGN STRATEGIES</t>
  </si>
  <si>
    <t xml:space="preserve">Perimeter Floodwall/ Levee (passive or active) </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</si>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</sst>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44">
    <font>
      <sz val="11"/>
      <color theme="1"/>
      <name val="Calibri"/>
      <family val="2"/>
      <scheme val="minor"/>
    </font>
    <font>
      <b/>
      <sz val="11"/>
      <color theme="1"/>
      <name val="Calibri"/>
      <family val="2"/>
      <scheme val="minor"/>
    </font>
    <font>
      <sz val="10"/>
      <color theme="1"/>
      <name val="Arial"/>
      <family val="2"/>
    </font>
    <font>
      <b/>
      <sz val="11"/>
      <color theme="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i/>
      <sz val="10"/>
      <color theme="1"/>
      <name val="Calibri"/>
      <family val="2"/>
      <scheme val="minor"/>
    </font>
    <font>
      <sz val="9"/>
      <color rgb="FF000000"/>
      <name val="Calibri"/>
      <family val="2"/>
      <scheme val="minor"/>
    </font>
    <font>
      <sz val="11"/>
      <color rgb="FF000000"/>
      <name val="Calibri"/>
      <family val="2"/>
      <scheme val="minor"/>
    </font>
    <font>
      <b/>
      <sz val="10"/>
      <color theme="0"/>
      <name val="Calibri"/>
      <family val="2"/>
      <scheme val="minor"/>
    </font>
    <font>
      <b/>
      <sz val="10"/>
      <name val="Calibri"/>
      <family val="2"/>
      <scheme val="minor"/>
    </font>
    <font>
      <b/>
      <sz val="11"/>
      <name val="Calibri"/>
      <family val="2"/>
      <scheme val="minor"/>
    </font>
    <font>
      <i/>
      <sz val="8"/>
      <color theme="1"/>
      <name val="Calibri"/>
      <family val="2"/>
      <scheme val="minor"/>
    </font>
    <font>
      <i/>
      <sz val="11"/>
      <color rgb="FF000000"/>
      <name val="Calibri"/>
      <family val="2"/>
      <scheme val="minor"/>
    </font>
    <font>
      <sz val="12"/>
      <color theme="1"/>
      <name val="Arial"/>
      <family val="2"/>
    </font>
    <font>
      <b/>
      <i/>
      <sz val="8"/>
      <color rgb="FF000000"/>
      <name val="Arial"/>
      <family val="2"/>
    </font>
    <font>
      <b/>
      <sz val="8"/>
      <color rgb="FF000000"/>
      <name val="Arial"/>
      <family val="2"/>
    </font>
    <font>
      <i/>
      <sz val="8"/>
      <color rgb="FF000000"/>
      <name val="Arial"/>
      <family val="2"/>
    </font>
    <font>
      <b/>
      <sz val="9"/>
      <color rgb="FF000000"/>
      <name val="Arial"/>
      <family val="2"/>
    </font>
    <font>
      <sz val="9"/>
      <color rgb="FF000000"/>
      <name val="Arial"/>
      <family val="2"/>
    </font>
    <font>
      <b/>
      <sz val="14"/>
      <color theme="1"/>
      <name val="Calibri"/>
      <family val="2"/>
      <scheme val="minor"/>
    </font>
    <font>
      <i/>
      <sz val="10"/>
      <color theme="0"/>
      <name val="Calibri"/>
      <family val="2"/>
      <scheme val="minor"/>
    </font>
    <font>
      <i/>
      <sz val="9"/>
      <color theme="1"/>
      <name val="Calibri"/>
      <family val="2"/>
      <scheme val="minor"/>
    </font>
    <font>
      <sz val="12"/>
      <color rgb="FF000000"/>
      <name val="Arial"/>
      <family val="2"/>
    </font>
    <font>
      <sz val="8"/>
      <color rgb="FF000000"/>
      <name val="Arial"/>
      <family val="2"/>
    </font>
    <font>
      <i/>
      <sz val="11"/>
      <color theme="1"/>
      <name val="Calibri"/>
      <family val="2"/>
      <scheme val="minor"/>
    </font>
    <font>
      <sz val="10"/>
      <color theme="0"/>
      <name val="Calibri"/>
      <family val="2"/>
      <scheme val="minor"/>
    </font>
    <font>
      <b/>
      <u/>
      <sz val="8"/>
      <color rgb="FF000000"/>
      <name val="Arial"/>
      <family val="2"/>
    </font>
    <font>
      <b/>
      <vertAlign val="superscript"/>
      <sz val="8"/>
      <color rgb="FF000000"/>
      <name val="Arial"/>
      <family val="2"/>
    </font>
    <font>
      <sz val="11"/>
      <color theme="0"/>
      <name val="Calibri"/>
      <family val="2"/>
      <scheme val="minor"/>
    </font>
    <font>
      <b/>
      <sz val="12"/>
      <color theme="1"/>
      <name val="Calibri"/>
      <family val="2"/>
      <scheme val="minor"/>
    </font>
    <font>
      <sz val="11"/>
      <color rgb="FFFF0000"/>
      <name val="Calibri"/>
      <family val="2"/>
      <scheme val="minor"/>
    </font>
    <font>
      <sz val="11"/>
      <color theme="7"/>
      <name val="Calibri"/>
      <family val="2"/>
      <scheme val="minor"/>
    </font>
    <font>
      <sz val="11"/>
      <color theme="9"/>
      <name val="Calibri"/>
      <family val="2"/>
      <scheme val="minor"/>
    </font>
    <font>
      <b/>
      <sz val="9"/>
      <color theme="1"/>
      <name val="Calibri"/>
      <family val="2"/>
      <scheme val="minor"/>
    </font>
    <font>
      <u/>
      <sz val="9"/>
      <color theme="4" tint="-0.249977111117893"/>
      <name val="Calibri"/>
      <family val="2"/>
      <scheme val="minor"/>
    </font>
    <font>
      <u/>
      <sz val="10"/>
      <color theme="4" tint="-0.249977111117893"/>
      <name val="Calibri"/>
      <family val="2"/>
      <scheme val="minor"/>
    </font>
    <font>
      <u/>
      <sz val="10"/>
      <color theme="4"/>
      <name val="Calibri"/>
      <family val="2"/>
      <scheme val="minor"/>
    </font>
    <font>
      <u/>
      <sz val="9"/>
      <color theme="4"/>
      <name val="Calibri"/>
      <family val="2"/>
      <scheme val="minor"/>
    </font>
    <font>
      <sz val="9"/>
      <name val="Calibri"/>
      <family val="2"/>
      <scheme val="minor"/>
    </font>
    <font>
      <b/>
      <sz val="14"/>
      <color theme="1"/>
      <name val="Arial"/>
      <family val="2"/>
    </font>
    <font>
      <b/>
      <sz val="16"/>
      <color theme="1"/>
      <name val="Calibri"/>
      <family val="2"/>
      <scheme val="minor"/>
    </font>
    <font>
      <b/>
      <sz val="18"/>
      <color theme="1"/>
      <name val="Calibri"/>
      <family val="2"/>
      <scheme val="minor"/>
    </font>
  </fonts>
  <fills count="21">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rgb="FF9999FF"/>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FF"/>
        <bgColor indexed="64"/>
      </patternFill>
    </fill>
    <fill>
      <patternFill patternType="solid">
        <fgColor rgb="FF000000"/>
        <bgColor indexed="64"/>
      </patternFill>
    </fill>
    <fill>
      <patternFill patternType="solid">
        <fgColor theme="4"/>
        <bgColor indexed="64"/>
      </patternFill>
    </fill>
    <fill>
      <patternFill patternType="solid">
        <fgColor theme="9"/>
        <bgColor indexed="64"/>
      </patternFill>
    </fill>
    <fill>
      <patternFill patternType="solid">
        <fgColor theme="0"/>
        <bgColor indexed="64"/>
      </patternFill>
    </fill>
    <fill>
      <patternFill patternType="solid">
        <fgColor rgb="FFFFFF00"/>
        <bgColor indexed="64"/>
      </patternFill>
    </fill>
  </fills>
  <borders count="6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thick">
        <color rgb="FF000000"/>
      </right>
      <top style="medium">
        <color rgb="FF000000"/>
      </top>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medium">
        <color rgb="FF000000"/>
      </bottom>
      <diagonal/>
    </border>
    <border>
      <left style="thin">
        <color auto="1"/>
      </left>
      <right style="medium">
        <color auto="1"/>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thin">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s>
  <cellStyleXfs count="1">
    <xf numFmtId="0" fontId="0" fillId="0" borderId="0"/>
  </cellStyleXfs>
  <cellXfs count="334">
    <xf numFmtId="0" fontId="0" fillId="0" borderId="0" xfId="0"/>
    <xf numFmtId="0" fontId="1" fillId="0" borderId="0" xfId="0" applyFont="1"/>
    <xf numFmtId="0" fontId="0" fillId="0" borderId="1" xfId="0" applyBorder="1"/>
    <xf numFmtId="0" fontId="0" fillId="0" borderId="1" xfId="0" applyBorder="1" applyAlignment="1">
      <alignment wrapText="1"/>
    </xf>
    <xf numFmtId="0" fontId="5" fillId="0" borderId="1" xfId="0" applyFont="1" applyBorder="1" applyAlignment="1">
      <alignment wrapText="1"/>
    </xf>
    <xf numFmtId="0" fontId="4" fillId="0" borderId="1" xfId="0" applyFont="1" applyBorder="1"/>
    <xf numFmtId="0" fontId="4" fillId="0" borderId="4" xfId="0" applyFont="1" applyBorder="1" applyAlignment="1">
      <alignment horizontal="left" vertical="top"/>
    </xf>
    <xf numFmtId="0" fontId="4" fillId="0" borderId="4" xfId="0" applyFont="1" applyBorder="1" applyAlignment="1">
      <alignment horizontal="left" vertical="top" wrapText="1"/>
    </xf>
    <xf numFmtId="49" fontId="0" fillId="0" borderId="1" xfId="0" applyNumberFormat="1" applyBorder="1" applyAlignment="1">
      <alignment vertical="top"/>
    </xf>
    <xf numFmtId="0" fontId="0" fillId="0" borderId="1" xfId="0" applyBorder="1" applyAlignment="1">
      <alignment vertical="top"/>
    </xf>
    <xf numFmtId="49" fontId="4" fillId="0" borderId="1" xfId="0" applyNumberFormat="1" applyFont="1" applyBorder="1" applyAlignment="1">
      <alignment horizontal="center" vertical="center"/>
    </xf>
    <xf numFmtId="0" fontId="4" fillId="0" borderId="1" xfId="0" applyFont="1" applyBorder="1" applyAlignment="1">
      <alignment vertical="top"/>
    </xf>
    <xf numFmtId="0" fontId="9" fillId="0" borderId="1" xfId="0" applyFont="1" applyBorder="1" applyAlignment="1">
      <alignment wrapText="1"/>
    </xf>
    <xf numFmtId="0" fontId="0" fillId="0" borderId="10" xfId="0" applyBorder="1" applyAlignment="1">
      <alignment wrapText="1"/>
    </xf>
    <xf numFmtId="0" fontId="0" fillId="0" borderId="0" xfId="0" applyAlignment="1">
      <alignment wrapText="1"/>
    </xf>
    <xf numFmtId="0" fontId="0" fillId="2" borderId="10" xfId="0" applyFill="1" applyBorder="1" applyAlignment="1">
      <alignment wrapText="1"/>
    </xf>
    <xf numFmtId="0" fontId="11"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0" borderId="10" xfId="0" applyFont="1" applyBorder="1"/>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0" fillId="0" borderId="1" xfId="0" applyBorder="1" applyAlignment="1">
      <alignment vertical="top" wrapText="1"/>
    </xf>
    <xf numFmtId="0" fontId="5" fillId="2" borderId="10" xfId="0" applyFont="1" applyFill="1" applyBorder="1" applyAlignment="1">
      <alignment wrapText="1"/>
    </xf>
    <xf numFmtId="0" fontId="5" fillId="0" borderId="10" xfId="0" applyFont="1" applyBorder="1" applyAlignment="1">
      <alignment wrapText="1"/>
    </xf>
    <xf numFmtId="0" fontId="5" fillId="0" borderId="0" xfId="0" applyFont="1" applyAlignment="1">
      <alignment wrapText="1"/>
    </xf>
    <xf numFmtId="0" fontId="5" fillId="0" borderId="1" xfId="0" applyFont="1" applyBorder="1" applyAlignment="1">
      <alignment vertical="top" wrapText="1"/>
    </xf>
    <xf numFmtId="0" fontId="9" fillId="0" borderId="1" xfId="0" applyFont="1" applyBorder="1" applyAlignment="1">
      <alignment vertical="top" wrapText="1"/>
    </xf>
    <xf numFmtId="0" fontId="0" fillId="2" borderId="1" xfId="0" applyFill="1" applyBorder="1" applyAlignment="1">
      <alignment wrapText="1"/>
    </xf>
    <xf numFmtId="0" fontId="5" fillId="2" borderId="1" xfId="0" applyFont="1" applyFill="1" applyBorder="1" applyAlignment="1">
      <alignment wrapText="1"/>
    </xf>
    <xf numFmtId="0" fontId="4" fillId="0" borderId="9" xfId="0" applyFont="1" applyBorder="1" applyAlignment="1">
      <alignment vertical="top"/>
    </xf>
    <xf numFmtId="0" fontId="0" fillId="2" borderId="1" xfId="0" applyFill="1" applyBorder="1"/>
    <xf numFmtId="0" fontId="0" fillId="0" borderId="10" xfId="0" applyBorder="1"/>
    <xf numFmtId="0" fontId="0" fillId="0" borderId="23" xfId="0"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0" fontId="0" fillId="0" borderId="23"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1" xfId="0" applyFont="1" applyBorder="1" applyAlignment="1">
      <alignment vertical="top" wrapText="1"/>
    </xf>
    <xf numFmtId="0" fontId="8" fillId="0" borderId="1" xfId="0" applyFont="1" applyBorder="1" applyAlignment="1">
      <alignment vertical="center" wrapText="1"/>
    </xf>
    <xf numFmtId="0" fontId="0" fillId="2" borderId="0" xfId="0" applyFill="1"/>
    <xf numFmtId="0" fontId="0" fillId="2" borderId="0" xfId="0" applyFill="1" applyAlignment="1">
      <alignment wrapText="1"/>
    </xf>
    <xf numFmtId="0" fontId="5" fillId="2" borderId="0" xfId="0" applyFont="1" applyFill="1" applyAlignment="1">
      <alignment wrapText="1"/>
    </xf>
    <xf numFmtId="0" fontId="4" fillId="0" borderId="4" xfId="0" applyFont="1" applyBorder="1" applyAlignment="1">
      <alignment vertical="top" wrapText="1"/>
    </xf>
    <xf numFmtId="0" fontId="0" fillId="0" borderId="1" xfId="0" applyBorder="1" applyAlignment="1">
      <alignment horizontal="right"/>
    </xf>
    <xf numFmtId="0" fontId="4" fillId="11" borderId="22" xfId="0" applyFont="1" applyFill="1" applyBorder="1" applyAlignment="1">
      <alignment horizontal="center" vertical="center"/>
    </xf>
    <xf numFmtId="0" fontId="4" fillId="12" borderId="3" xfId="0" applyFont="1" applyFill="1" applyBorder="1" applyAlignment="1">
      <alignment horizontal="center" vertical="center"/>
    </xf>
    <xf numFmtId="0" fontId="4" fillId="13" borderId="5" xfId="0" applyFont="1" applyFill="1" applyBorder="1" applyAlignment="1">
      <alignment horizontal="center" vertical="center"/>
    </xf>
    <xf numFmtId="0" fontId="0" fillId="14" borderId="22" xfId="0" applyFill="1" applyBorder="1" applyAlignment="1">
      <alignment horizontal="center"/>
    </xf>
    <xf numFmtId="0" fontId="0" fillId="12" borderId="3" xfId="0" applyFill="1" applyBorder="1" applyAlignment="1">
      <alignment horizontal="center"/>
    </xf>
    <xf numFmtId="0" fontId="0" fillId="13" borderId="5" xfId="0" applyFill="1" applyBorder="1" applyAlignment="1">
      <alignment horizontal="center"/>
    </xf>
    <xf numFmtId="0" fontId="0" fillId="12" borderId="3" xfId="0" applyFill="1" applyBorder="1" applyAlignment="1">
      <alignment horizontal="center" vertical="center"/>
    </xf>
    <xf numFmtId="0" fontId="0" fillId="13" borderId="5" xfId="0" applyFill="1" applyBorder="1" applyAlignment="1">
      <alignment horizontal="center" vertical="center"/>
    </xf>
    <xf numFmtId="0" fontId="0" fillId="14" borderId="3" xfId="0" applyFill="1" applyBorder="1" applyAlignment="1">
      <alignment horizontal="center" vertical="center"/>
    </xf>
    <xf numFmtId="0" fontId="0" fillId="7" borderId="22" xfId="0" applyFill="1" applyBorder="1" applyAlignment="1">
      <alignment horizontal="center" vertical="center"/>
    </xf>
    <xf numFmtId="0" fontId="0" fillId="0" borderId="14" xfId="0" applyBorder="1" applyAlignment="1">
      <alignment wrapText="1"/>
    </xf>
    <xf numFmtId="0" fontId="5" fillId="0" borderId="4" xfId="0" applyFont="1" applyBorder="1" applyAlignment="1">
      <alignment wrapText="1"/>
    </xf>
    <xf numFmtId="0" fontId="0" fillId="0" borderId="14" xfId="0" applyBorder="1" applyAlignment="1">
      <alignment horizontal="left" vertical="top" wrapText="1"/>
    </xf>
    <xf numFmtId="0" fontId="5" fillId="0" borderId="4" xfId="0" applyFont="1" applyBorder="1" applyAlignment="1">
      <alignment horizontal="left" vertical="top" wrapText="1"/>
    </xf>
    <xf numFmtId="0" fontId="4" fillId="0" borderId="40" xfId="0" applyFont="1" applyBorder="1"/>
    <xf numFmtId="0" fontId="0" fillId="0" borderId="40" xfId="0" applyBorder="1"/>
    <xf numFmtId="0" fontId="0" fillId="2" borderId="38" xfId="0" applyFill="1" applyBorder="1"/>
    <xf numFmtId="0" fontId="3" fillId="2" borderId="0" xfId="0" applyFont="1" applyFill="1" applyAlignment="1">
      <alignment horizontal="center" vertical="center" textRotation="90"/>
    </xf>
    <xf numFmtId="0" fontId="0" fillId="0" borderId="38" xfId="0" applyBorder="1"/>
    <xf numFmtId="0" fontId="15" fillId="0" borderId="41" xfId="0" applyFont="1" applyBorder="1" applyAlignment="1">
      <alignment vertical="center" wrapText="1"/>
    </xf>
    <xf numFmtId="0" fontId="17" fillId="0" borderId="33" xfId="0" applyFont="1" applyBorder="1" applyAlignment="1">
      <alignment horizontal="center" vertical="center" wrapText="1"/>
    </xf>
    <xf numFmtId="0" fontId="17" fillId="0" borderId="42" xfId="0" applyFont="1" applyBorder="1" applyAlignment="1">
      <alignment horizontal="center" vertical="center" wrapText="1"/>
    </xf>
    <xf numFmtId="0" fontId="18"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2" fillId="0" borderId="0" xfId="0" applyFont="1"/>
    <xf numFmtId="0" fontId="21" fillId="0" borderId="0" xfId="0" applyFont="1"/>
    <xf numFmtId="0" fontId="23" fillId="0" borderId="1" xfId="0" applyFont="1" applyBorder="1"/>
    <xf numFmtId="0" fontId="4" fillId="0" borderId="13" xfId="0" applyFont="1" applyBorder="1" applyAlignment="1">
      <alignment vertical="top" wrapText="1"/>
    </xf>
    <xf numFmtId="0" fontId="4" fillId="0" borderId="50" xfId="0" applyFont="1" applyBorder="1" applyAlignment="1">
      <alignment vertical="top" wrapText="1"/>
    </xf>
    <xf numFmtId="0" fontId="0" fillId="0" borderId="51" xfId="0" applyBorder="1"/>
    <xf numFmtId="0" fontId="0" fillId="0" borderId="7" xfId="0" applyBorder="1"/>
    <xf numFmtId="0" fontId="0" fillId="0" borderId="3" xfId="0" applyBorder="1"/>
    <xf numFmtId="0" fontId="0" fillId="2" borderId="47" xfId="0" applyFill="1" applyBorder="1"/>
    <xf numFmtId="0" fontId="0" fillId="0" borderId="5" xfId="0" applyBorder="1"/>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wrapText="1"/>
    </xf>
    <xf numFmtId="0" fontId="6" fillId="4" borderId="13" xfId="0" applyFont="1" applyFill="1" applyBorder="1" applyAlignment="1">
      <alignment wrapText="1"/>
    </xf>
    <xf numFmtId="0" fontId="6" fillId="4" borderId="4" xfId="0" applyFont="1" applyFill="1" applyBorder="1" applyAlignment="1">
      <alignment wrapText="1"/>
    </xf>
    <xf numFmtId="0" fontId="6" fillId="3" borderId="13" xfId="0" applyFont="1" applyFill="1" applyBorder="1" applyAlignment="1">
      <alignment wrapText="1"/>
    </xf>
    <xf numFmtId="0" fontId="6" fillId="3" borderId="4" xfId="0" applyFont="1" applyFill="1" applyBorder="1" applyAlignment="1">
      <alignment wrapText="1"/>
    </xf>
    <xf numFmtId="0" fontId="4" fillId="0" borderId="20" xfId="0" applyFont="1" applyBorder="1" applyAlignment="1">
      <alignment vertical="top" wrapText="1"/>
    </xf>
    <xf numFmtId="0" fontId="0" fillId="0" borderId="14" xfId="0" applyBorder="1" applyAlignment="1">
      <alignment vertical="top"/>
    </xf>
    <xf numFmtId="0" fontId="0" fillId="0" borderId="14" xfId="0" applyBorder="1"/>
    <xf numFmtId="0" fontId="0" fillId="2" borderId="16" xfId="0" applyFill="1" applyBorder="1"/>
    <xf numFmtId="0" fontId="0" fillId="2" borderId="22" xfId="0" applyFill="1" applyBorder="1"/>
    <xf numFmtId="0" fontId="1" fillId="0" borderId="57" xfId="0" applyFont="1" applyBorder="1" applyAlignment="1">
      <alignment vertical="top"/>
    </xf>
    <xf numFmtId="0" fontId="0" fillId="0" borderId="7" xfId="0" applyBorder="1" applyAlignment="1">
      <alignment vertical="top"/>
    </xf>
    <xf numFmtId="0" fontId="1" fillId="0" borderId="20" xfId="0" applyFont="1" applyBorder="1"/>
    <xf numFmtId="0" fontId="1" fillId="0" borderId="57" xfId="0" applyFont="1" applyBorder="1"/>
    <xf numFmtId="0" fontId="1" fillId="0" borderId="58" xfId="0" applyFont="1" applyBorder="1"/>
    <xf numFmtId="0" fontId="14" fillId="0" borderId="1" xfId="0" applyFont="1" applyBorder="1" applyAlignment="1">
      <alignment vertical="top" wrapText="1"/>
    </xf>
    <xf numFmtId="49" fontId="0" fillId="0" borderId="20" xfId="0" applyNumberFormat="1" applyBorder="1" applyAlignment="1">
      <alignment horizontal="center"/>
    </xf>
    <xf numFmtId="0" fontId="0" fillId="0" borderId="0" xfId="0" applyAlignment="1">
      <alignment vertical="top"/>
    </xf>
    <xf numFmtId="0" fontId="0" fillId="0" borderId="0" xfId="0" applyAlignment="1">
      <alignment vertical="top" wrapText="1"/>
    </xf>
    <xf numFmtId="0" fontId="1" fillId="0" borderId="49" xfId="0" applyFont="1" applyBorder="1" applyAlignment="1">
      <alignment vertical="top"/>
    </xf>
    <xf numFmtId="0" fontId="6" fillId="4" borderId="12" xfId="0" applyFont="1" applyFill="1" applyBorder="1" applyAlignment="1">
      <alignment vertical="top"/>
    </xf>
    <xf numFmtId="0" fontId="4" fillId="0" borderId="4" xfId="0" applyFont="1" applyBorder="1" applyAlignment="1">
      <alignment vertical="top"/>
    </xf>
    <xf numFmtId="0" fontId="6" fillId="4" borderId="8" xfId="0" applyFont="1" applyFill="1" applyBorder="1" applyAlignment="1">
      <alignment vertical="top"/>
    </xf>
    <xf numFmtId="0" fontId="4" fillId="0" borderId="9" xfId="0" applyFont="1" applyBorder="1" applyAlignment="1">
      <alignment horizontal="left" vertical="top"/>
    </xf>
    <xf numFmtId="0" fontId="22" fillId="2" borderId="2" xfId="0" applyFont="1" applyFill="1" applyBorder="1" applyAlignment="1">
      <alignment horizontal="left" vertical="top"/>
    </xf>
    <xf numFmtId="0" fontId="4" fillId="0" borderId="13" xfId="0" applyFont="1" applyBorder="1" applyAlignment="1">
      <alignment horizontal="left" vertical="top" wrapText="1"/>
    </xf>
    <xf numFmtId="0" fontId="4" fillId="0" borderId="9" xfId="0" applyFont="1" applyBorder="1" applyAlignment="1">
      <alignment horizontal="left" vertical="top" wrapText="1"/>
    </xf>
    <xf numFmtId="0" fontId="6" fillId="3" borderId="12" xfId="0" applyFont="1" applyFill="1" applyBorder="1" applyAlignment="1">
      <alignment vertical="top"/>
    </xf>
    <xf numFmtId="0" fontId="4" fillId="0" borderId="8" xfId="0" applyFont="1" applyBorder="1" applyAlignment="1">
      <alignment horizontal="left" vertical="top" wrapText="1"/>
    </xf>
    <xf numFmtId="0" fontId="6" fillId="3" borderId="8" xfId="0" applyFont="1" applyFill="1" applyBorder="1" applyAlignment="1">
      <alignment vertical="top"/>
    </xf>
    <xf numFmtId="0" fontId="1" fillId="0" borderId="48" xfId="0" applyFont="1" applyBorder="1" applyAlignment="1">
      <alignment vertical="top"/>
    </xf>
    <xf numFmtId="0" fontId="4" fillId="0" borderId="2" xfId="0" applyFont="1" applyBorder="1" applyAlignment="1">
      <alignment vertical="top" wrapText="1"/>
    </xf>
    <xf numFmtId="0" fontId="26" fillId="0" borderId="0" xfId="0" applyFont="1"/>
    <xf numFmtId="0" fontId="17" fillId="0" borderId="32" xfId="0" applyFont="1" applyBorder="1" applyAlignment="1">
      <alignment horizontal="center" vertical="center" wrapText="1"/>
    </xf>
    <xf numFmtId="0" fontId="20" fillId="0" borderId="32" xfId="0" applyFont="1" applyBorder="1" applyAlignment="1">
      <alignment horizontal="center" vertical="center" wrapText="1"/>
    </xf>
    <xf numFmtId="0" fontId="0" fillId="2" borderId="48" xfId="0" applyFill="1" applyBorder="1" applyAlignment="1">
      <alignment horizontal="center" vertical="center"/>
    </xf>
    <xf numFmtId="0" fontId="0" fillId="0" borderId="0" xfId="0" applyAlignment="1">
      <alignment horizontal="center" vertical="center"/>
    </xf>
    <xf numFmtId="0" fontId="4" fillId="0" borderId="9" xfId="0" applyFont="1" applyBorder="1" applyAlignment="1">
      <alignment vertical="top"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27" xfId="0" applyBorder="1" applyAlignment="1">
      <alignment horizontal="left" vertical="center" wrapText="1"/>
    </xf>
    <xf numFmtId="0" fontId="0" fillId="0" borderId="5" xfId="0" applyBorder="1" applyAlignment="1">
      <alignment horizontal="left" vertical="center" wrapText="1"/>
    </xf>
    <xf numFmtId="0" fontId="30" fillId="10" borderId="20" xfId="0" applyFont="1" applyFill="1" applyBorder="1" applyAlignment="1">
      <alignment horizontal="left" vertical="center"/>
    </xf>
    <xf numFmtId="0" fontId="3" fillId="2" borderId="57"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1" fillId="0" borderId="0" xfId="0" applyFont="1"/>
    <xf numFmtId="0" fontId="22" fillId="2" borderId="0" xfId="0" applyFont="1" applyFill="1" applyAlignment="1">
      <alignment vertical="top"/>
    </xf>
    <xf numFmtId="0" fontId="10" fillId="2" borderId="0" xfId="0" applyFont="1" applyFill="1" applyAlignment="1">
      <alignment wrapText="1"/>
    </xf>
    <xf numFmtId="0" fontId="0" fillId="0" borderId="5" xfId="0" applyBorder="1" applyAlignment="1">
      <alignment horizontal="center"/>
    </xf>
    <xf numFmtId="0" fontId="11" fillId="0" borderId="1" xfId="0" applyFont="1" applyBorder="1" applyAlignment="1" applyProtection="1">
      <alignment horizontal="center" vertical="center"/>
      <protection locked="0"/>
    </xf>
    <xf numFmtId="0" fontId="13" fillId="0" borderId="1" xfId="0" applyFont="1" applyBorder="1" applyAlignment="1" applyProtection="1">
      <alignment horizontal="center"/>
      <protection locked="0"/>
    </xf>
    <xf numFmtId="0" fontId="0" fillId="0" borderId="1" xfId="0" applyBorder="1" applyProtection="1">
      <protection locked="0"/>
    </xf>
    <xf numFmtId="0" fontId="0" fillId="2" borderId="1" xfId="0" applyFill="1" applyBorder="1" applyProtection="1">
      <protection locked="0"/>
    </xf>
    <xf numFmtId="0" fontId="0" fillId="6" borderId="1" xfId="0" applyFill="1" applyBorder="1" applyAlignment="1" applyProtection="1">
      <alignment horizontal="center" vertical="center"/>
      <protection locked="0"/>
    </xf>
    <xf numFmtId="0" fontId="0" fillId="6" borderId="48" xfId="0" applyFill="1" applyBorder="1" applyAlignment="1" applyProtection="1">
      <alignment horizontal="left" vertical="top" wrapText="1"/>
      <protection locked="0"/>
    </xf>
    <xf numFmtId="14" fontId="0" fillId="6" borderId="48" xfId="0" applyNumberForma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protection locked="0"/>
    </xf>
    <xf numFmtId="14" fontId="4" fillId="5" borderId="1" xfId="0" applyNumberFormat="1" applyFont="1" applyFill="1" applyBorder="1" applyAlignment="1" applyProtection="1">
      <alignment horizontal="left" vertical="top" wrapText="1"/>
      <protection locked="0"/>
    </xf>
    <xf numFmtId="42" fontId="4" fillId="5" borderId="10" xfId="0" applyNumberFormat="1" applyFont="1" applyFill="1" applyBorder="1" applyAlignment="1" applyProtection="1">
      <alignment horizontal="left" vertical="top" wrapText="1"/>
      <protection locked="0"/>
    </xf>
    <xf numFmtId="42" fontId="4" fillId="2" borderId="15" xfId="0" applyNumberFormat="1"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0" xfId="0" applyFont="1" applyFill="1" applyBorder="1" applyAlignment="1" applyProtection="1">
      <alignment horizontal="left" vertical="top" wrapText="1"/>
      <protection locked="0"/>
    </xf>
    <xf numFmtId="0" fontId="4" fillId="5" borderId="27" xfId="0" applyFont="1" applyFill="1" applyBorder="1" applyAlignment="1" applyProtection="1">
      <alignment horizontal="left" vertical="top" wrapText="1"/>
      <protection locked="0"/>
    </xf>
    <xf numFmtId="0" fontId="10" fillId="2" borderId="0" xfId="0" applyFont="1" applyFill="1" applyAlignment="1" applyProtection="1">
      <alignment horizontal="left" vertical="top" wrapText="1"/>
      <protection locked="0"/>
    </xf>
    <xf numFmtId="0" fontId="6" fillId="3" borderId="12" xfId="0" applyFont="1" applyFill="1" applyBorder="1" applyAlignment="1" applyProtection="1">
      <alignment horizontal="left" vertical="top" wrapText="1"/>
      <protection locked="0"/>
    </xf>
    <xf numFmtId="3" fontId="4" fillId="5" borderId="1" xfId="0" applyNumberFormat="1"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44" fontId="4" fillId="5" borderId="1" xfId="0" applyNumberFormat="1"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4" fillId="5" borderId="15" xfId="0" applyFont="1" applyFill="1" applyBorder="1" applyAlignment="1" applyProtection="1">
      <alignment horizontal="left" vertical="top" wrapText="1"/>
      <protection locked="0"/>
    </xf>
    <xf numFmtId="0" fontId="0" fillId="0" borderId="25" xfId="0" applyBorder="1" applyAlignment="1">
      <alignment wrapText="1"/>
    </xf>
    <xf numFmtId="0" fontId="5" fillId="0" borderId="61" xfId="0" applyFont="1" applyBorder="1" applyAlignment="1">
      <alignment wrapText="1"/>
    </xf>
    <xf numFmtId="0" fontId="0" fillId="0" borderId="9" xfId="0" applyBorder="1" applyProtection="1">
      <protection locked="0"/>
    </xf>
    <xf numFmtId="0" fontId="0" fillId="0" borderId="26" xfId="0" applyBorder="1" applyAlignment="1">
      <alignment wrapText="1"/>
    </xf>
    <xf numFmtId="0" fontId="5" fillId="0" borderId="17" xfId="0" applyFont="1" applyBorder="1" applyAlignment="1">
      <alignment wrapText="1"/>
    </xf>
    <xf numFmtId="0" fontId="0" fillId="0" borderId="18" xfId="0" applyBorder="1" applyProtection="1">
      <protection locked="0"/>
    </xf>
    <xf numFmtId="0" fontId="0" fillId="0" borderId="24" xfId="0" applyBorder="1" applyAlignment="1">
      <alignment wrapText="1"/>
    </xf>
    <xf numFmtId="0" fontId="0" fillId="0" borderId="2" xfId="0" applyBorder="1" applyProtection="1">
      <protection locked="0"/>
    </xf>
    <xf numFmtId="0" fontId="0" fillId="0" borderId="9" xfId="0" applyBorder="1"/>
    <xf numFmtId="0" fontId="4" fillId="0" borderId="1" xfId="0" applyFont="1" applyBorder="1" applyAlignment="1">
      <alignment wrapText="1"/>
    </xf>
    <xf numFmtId="0" fontId="23" fillId="0" borderId="1" xfId="0" applyFont="1" applyBorder="1" applyAlignment="1">
      <alignment wrapText="1"/>
    </xf>
    <xf numFmtId="0" fontId="35" fillId="0" borderId="1" xfId="0" applyFont="1" applyBorder="1" applyAlignment="1">
      <alignment wrapText="1"/>
    </xf>
    <xf numFmtId="0" fontId="5" fillId="6" borderId="1" xfId="0" applyFont="1" applyFill="1" applyBorder="1" applyAlignment="1" applyProtection="1">
      <alignment horizontal="left" wrapText="1"/>
      <protection locked="0"/>
    </xf>
    <xf numFmtId="3" fontId="4" fillId="5" borderId="17" xfId="0" applyNumberFormat="1" applyFont="1" applyFill="1" applyBorder="1" applyAlignment="1" applyProtection="1">
      <alignment horizontal="left" vertical="top" wrapText="1"/>
      <protection locked="0"/>
    </xf>
    <xf numFmtId="0" fontId="4" fillId="0" borderId="19" xfId="0" applyFont="1" applyBorder="1" applyAlignment="1">
      <alignment horizontal="left" vertical="top" wrapText="1"/>
    </xf>
    <xf numFmtId="0" fontId="41" fillId="0" borderId="0" xfId="0" applyFont="1"/>
    <xf numFmtId="0" fontId="24" fillId="16" borderId="31" xfId="0" applyFont="1" applyFill="1" applyBorder="1" applyAlignment="1">
      <alignment vertical="center" wrapText="1"/>
    </xf>
    <xf numFmtId="0" fontId="25" fillId="0" borderId="32" xfId="0" applyFont="1" applyBorder="1" applyAlignment="1">
      <alignment vertical="center" wrapText="1"/>
    </xf>
    <xf numFmtId="0" fontId="24" fillId="16" borderId="32" xfId="0" applyFont="1" applyFill="1" applyBorder="1" applyAlignment="1">
      <alignment vertical="center" wrapText="1"/>
    </xf>
    <xf numFmtId="0" fontId="43" fillId="0" borderId="0" xfId="0" applyFont="1"/>
    <xf numFmtId="0" fontId="3" fillId="2" borderId="1" xfId="0" applyFont="1" applyFill="1" applyBorder="1" applyAlignment="1">
      <alignment vertical="top"/>
    </xf>
    <xf numFmtId="0" fontId="4" fillId="0" borderId="1" xfId="0" applyFont="1" applyBorder="1" applyAlignment="1">
      <alignment vertical="top" wrapText="1"/>
    </xf>
    <xf numFmtId="0" fontId="27" fillId="17" borderId="1" xfId="0" applyFont="1" applyFill="1" applyBorder="1" applyAlignment="1">
      <alignment vertical="top" wrapText="1"/>
    </xf>
    <xf numFmtId="0" fontId="27" fillId="18" borderId="1" xfId="0" applyFont="1" applyFill="1" applyBorder="1" applyAlignment="1">
      <alignment vertical="top" wrapText="1"/>
    </xf>
    <xf numFmtId="0" fontId="27" fillId="10" borderId="1" xfId="0" applyFont="1" applyFill="1" applyBorder="1" applyAlignment="1">
      <alignment vertical="top" wrapText="1"/>
    </xf>
    <xf numFmtId="0" fontId="10" fillId="2" borderId="1" xfId="0" applyFont="1" applyFill="1" applyBorder="1" applyAlignment="1">
      <alignment vertical="top" wrapText="1"/>
    </xf>
    <xf numFmtId="0" fontId="4" fillId="6" borderId="1" xfId="0" applyFont="1" applyFill="1" applyBorder="1" applyAlignment="1">
      <alignment vertical="top" wrapText="1"/>
    </xf>
    <xf numFmtId="0" fontId="0" fillId="0" borderId="8" xfId="0" applyBorder="1" applyAlignment="1">
      <alignment vertical="top"/>
    </xf>
    <xf numFmtId="0" fontId="42" fillId="0" borderId="0" xfId="0" applyFont="1"/>
    <xf numFmtId="0" fontId="3" fillId="2" borderId="1" xfId="0" applyFont="1" applyFill="1" applyBorder="1"/>
    <xf numFmtId="0" fontId="0" fillId="0" borderId="10" xfId="0" applyBorder="1" applyAlignment="1">
      <alignment vertical="center"/>
    </xf>
    <xf numFmtId="0" fontId="0" fillId="0" borderId="15" xfId="0" applyBorder="1" applyAlignment="1">
      <alignment vertical="center"/>
    </xf>
    <xf numFmtId="0" fontId="0" fillId="0" borderId="16" xfId="0" applyBorder="1" applyAlignment="1">
      <alignment vertical="center" wrapText="1"/>
    </xf>
    <xf numFmtId="0" fontId="0" fillId="0" borderId="15" xfId="0" applyBorder="1"/>
    <xf numFmtId="0" fontId="0" fillId="0" borderId="16" xfId="0" applyBorder="1"/>
    <xf numFmtId="0" fontId="0" fillId="0" borderId="16" xfId="0" applyBorder="1" applyAlignment="1">
      <alignment vertical="center"/>
    </xf>
    <xf numFmtId="0" fontId="42" fillId="0" borderId="0" xfId="0" applyFont="1" applyAlignment="1">
      <alignment wrapText="1"/>
    </xf>
    <xf numFmtId="0" fontId="3" fillId="2" borderId="1" xfId="0" applyFont="1" applyFill="1" applyBorder="1" applyAlignment="1">
      <alignment wrapText="1"/>
    </xf>
    <xf numFmtId="0" fontId="0" fillId="0" borderId="1" xfId="0" applyBorder="1" applyAlignment="1">
      <alignment vertical="center" wrapText="1"/>
    </xf>
    <xf numFmtId="44" fontId="4" fillId="5" borderId="16" xfId="0" applyNumberFormat="1" applyFont="1" applyFill="1" applyBorder="1" applyAlignment="1" applyProtection="1">
      <alignment horizontal="left" vertical="top" wrapText="1"/>
      <protection locked="0"/>
    </xf>
    <xf numFmtId="0" fontId="0" fillId="0" borderId="22" xfId="0" applyBorder="1"/>
    <xf numFmtId="0" fontId="4" fillId="0" borderId="62" xfId="0" applyFont="1" applyBorder="1" applyAlignment="1">
      <alignment vertical="top" wrapText="1"/>
    </xf>
    <xf numFmtId="44" fontId="4" fillId="5" borderId="63" xfId="0" applyNumberFormat="1" applyFont="1" applyFill="1" applyBorder="1" applyAlignment="1" applyProtection="1">
      <alignment horizontal="left" vertical="top" wrapText="1"/>
      <protection locked="0"/>
    </xf>
    <xf numFmtId="0" fontId="0" fillId="0" borderId="64" xfId="0" applyBorder="1"/>
    <xf numFmtId="0" fontId="4" fillId="0" borderId="19" xfId="0" applyFont="1" applyBorder="1" applyAlignment="1">
      <alignment vertical="top" wrapText="1"/>
    </xf>
    <xf numFmtId="0" fontId="10" fillId="2" borderId="1" xfId="0" applyFont="1" applyFill="1" applyBorder="1"/>
    <xf numFmtId="0" fontId="4" fillId="20" borderId="1" xfId="0" applyFont="1" applyFill="1" applyBorder="1"/>
    <xf numFmtId="0" fontId="27" fillId="2" borderId="1" xfId="0" applyFont="1" applyFill="1" applyBorder="1"/>
    <xf numFmtId="0" fontId="27" fillId="2" borderId="0" xfId="0" applyFont="1" applyFill="1"/>
    <xf numFmtId="0" fontId="10" fillId="2" borderId="6" xfId="0" applyFont="1" applyFill="1" applyBorder="1" applyAlignment="1">
      <alignment horizontal="center" vertical="center" wrapText="1"/>
    </xf>
    <xf numFmtId="0" fontId="3" fillId="2" borderId="65" xfId="0" applyFont="1" applyFill="1" applyBorder="1" applyAlignment="1">
      <alignment horizontal="center" vertical="center" wrapText="1"/>
    </xf>
    <xf numFmtId="49" fontId="4" fillId="5" borderId="14" xfId="0" applyNumberFormat="1"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14" fontId="4" fillId="5" borderId="14" xfId="0" applyNumberFormat="1" applyFont="1" applyFill="1" applyBorder="1" applyAlignment="1" applyProtection="1">
      <alignment horizontal="left" vertical="top" wrapText="1"/>
      <protection locked="0"/>
    </xf>
    <xf numFmtId="42" fontId="4" fillId="5" borderId="25" xfId="0" applyNumberFormat="1" applyFont="1" applyFill="1" applyBorder="1" applyAlignment="1" applyProtection="1">
      <alignment horizontal="left" vertical="top" wrapText="1"/>
      <protection locked="0"/>
    </xf>
    <xf numFmtId="42" fontId="4" fillId="2" borderId="24" xfId="0" applyNumberFormat="1" applyFont="1" applyFill="1" applyBorder="1" applyAlignment="1" applyProtection="1">
      <alignment horizontal="left" vertical="top" wrapText="1"/>
      <protection locked="0"/>
    </xf>
    <xf numFmtId="0" fontId="4" fillId="5" borderId="66" xfId="0" applyFont="1" applyFill="1" applyBorder="1" applyAlignment="1" applyProtection="1">
      <alignment horizontal="left" vertical="top" wrapText="1"/>
      <protection locked="0"/>
    </xf>
    <xf numFmtId="0" fontId="4" fillId="5" borderId="25" xfId="0" applyFont="1" applyFill="1" applyBorder="1" applyAlignment="1" applyProtection="1">
      <alignment horizontal="left" vertical="top" wrapText="1"/>
      <protection locked="0"/>
    </xf>
    <xf numFmtId="0" fontId="4" fillId="5" borderId="67" xfId="0" applyFont="1" applyFill="1" applyBorder="1" applyAlignment="1" applyProtection="1">
      <alignment horizontal="left" vertical="top" wrapText="1"/>
      <protection locked="0"/>
    </xf>
    <xf numFmtId="3" fontId="4" fillId="5" borderId="14" xfId="0" applyNumberFormat="1" applyFont="1" applyFill="1" applyBorder="1" applyAlignment="1" applyProtection="1">
      <alignment horizontal="left" vertical="top" wrapText="1"/>
      <protection locked="0"/>
    </xf>
    <xf numFmtId="44" fontId="4" fillId="5" borderId="36" xfId="0" applyNumberFormat="1" applyFont="1" applyFill="1" applyBorder="1" applyAlignment="1" applyProtection="1">
      <alignment horizontal="left" vertical="top" wrapText="1"/>
      <protection locked="0"/>
    </xf>
    <xf numFmtId="44" fontId="4" fillId="5" borderId="14" xfId="0" applyNumberFormat="1" applyFont="1" applyFill="1" applyBorder="1" applyAlignment="1" applyProtection="1">
      <alignment horizontal="left" vertical="top" wrapText="1"/>
      <protection locked="0"/>
    </xf>
    <xf numFmtId="44" fontId="4" fillId="5" borderId="26" xfId="0" applyNumberFormat="1" applyFont="1" applyFill="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4" fillId="5" borderId="24" xfId="0" applyFont="1" applyFill="1" applyBorder="1" applyAlignment="1" applyProtection="1">
      <alignment horizontal="left" vertical="top" wrapText="1"/>
      <protection locked="0"/>
    </xf>
    <xf numFmtId="49" fontId="20" fillId="0" borderId="32" xfId="0" applyNumberFormat="1" applyFont="1" applyBorder="1" applyAlignment="1">
      <alignment horizontal="center" vertical="center" wrapText="1"/>
    </xf>
    <xf numFmtId="0" fontId="5" fillId="0" borderId="1" xfId="0" applyFont="1" applyBorder="1" applyAlignment="1" applyProtection="1">
      <alignment horizontal="left" wrapText="1"/>
      <protection locked="0"/>
    </xf>
    <xf numFmtId="9" fontId="4" fillId="19" borderId="1" xfId="0" applyNumberFormat="1" applyFont="1" applyFill="1" applyBorder="1" applyAlignment="1" applyProtection="1">
      <alignment horizontal="left" vertical="top" wrapText="1"/>
      <protection locked="0"/>
    </xf>
    <xf numFmtId="9" fontId="4" fillId="19" borderId="14" xfId="0" applyNumberFormat="1"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9" fillId="0" borderId="31" xfId="0" applyFont="1" applyBorder="1" applyAlignment="1">
      <alignment horizontal="center" vertical="center" wrapText="1"/>
    </xf>
    <xf numFmtId="0" fontId="17" fillId="0" borderId="31" xfId="0" applyFont="1" applyBorder="1" applyAlignment="1">
      <alignment horizontal="center" vertical="center" wrapText="1"/>
    </xf>
    <xf numFmtId="0" fontId="20" fillId="0" borderId="31" xfId="0" applyFont="1" applyBorder="1" applyAlignment="1">
      <alignment horizontal="center" vertical="center" wrapText="1"/>
    </xf>
    <xf numFmtId="0" fontId="0" fillId="0" borderId="1" xfId="0" applyBorder="1" applyAlignment="1">
      <alignment horizontal="center" vertical="center" wrapText="1"/>
    </xf>
    <xf numFmtId="0" fontId="0" fillId="2" borderId="55" xfId="0" applyFill="1" applyBorder="1" applyAlignment="1">
      <alignment horizontal="center"/>
    </xf>
    <xf numFmtId="0" fontId="0" fillId="2" borderId="56" xfId="0" applyFill="1" applyBorder="1" applyAlignment="1">
      <alignment horizontal="center"/>
    </xf>
    <xf numFmtId="0" fontId="0" fillId="2" borderId="52" xfId="0" applyFill="1" applyBorder="1" applyAlignment="1">
      <alignment horizontal="center"/>
    </xf>
    <xf numFmtId="0" fontId="10" fillId="8" borderId="48" xfId="0" applyFont="1" applyFill="1" applyBorder="1" applyAlignment="1">
      <alignment horizontal="center" vertical="center" textRotation="90"/>
    </xf>
    <xf numFmtId="0" fontId="10" fillId="10" borderId="48" xfId="0" applyFont="1" applyFill="1" applyBorder="1" applyAlignment="1">
      <alignment horizontal="center" vertical="center" textRotation="90"/>
    </xf>
    <xf numFmtId="0" fontId="10" fillId="8" borderId="55" xfId="0" applyFont="1" applyFill="1" applyBorder="1" applyAlignment="1">
      <alignment horizontal="center" vertical="center" textRotation="90" wrapText="1"/>
    </xf>
    <xf numFmtId="0" fontId="10" fillId="8" borderId="56" xfId="0" applyFont="1" applyFill="1" applyBorder="1" applyAlignment="1">
      <alignment horizontal="center" vertical="center" textRotation="90" wrapText="1"/>
    </xf>
    <xf numFmtId="0" fontId="10" fillId="8" borderId="52" xfId="0" applyFont="1" applyFill="1" applyBorder="1" applyAlignment="1">
      <alignment horizontal="center" vertical="center" textRotation="90" wrapText="1"/>
    </xf>
    <xf numFmtId="0" fontId="10" fillId="9" borderId="55" xfId="0" applyFont="1" applyFill="1" applyBorder="1" applyAlignment="1">
      <alignment horizontal="center" vertical="center" textRotation="90"/>
    </xf>
    <xf numFmtId="0" fontId="10" fillId="9" borderId="56" xfId="0" applyFont="1" applyFill="1" applyBorder="1" applyAlignment="1">
      <alignment horizontal="center" vertical="center" textRotation="90"/>
    </xf>
    <xf numFmtId="0" fontId="10" fillId="9" borderId="52" xfId="0" applyFont="1" applyFill="1" applyBorder="1" applyAlignment="1">
      <alignment horizontal="center" vertical="center" textRotation="90"/>
    </xf>
    <xf numFmtId="0" fontId="10" fillId="10" borderId="55" xfId="0" applyFont="1" applyFill="1" applyBorder="1" applyAlignment="1">
      <alignment horizontal="center" vertical="center" textRotation="90"/>
    </xf>
    <xf numFmtId="0" fontId="10" fillId="10" borderId="56" xfId="0" applyFont="1" applyFill="1" applyBorder="1" applyAlignment="1">
      <alignment horizontal="center" vertical="center" textRotation="90"/>
    </xf>
    <xf numFmtId="0" fontId="10" fillId="10" borderId="52" xfId="0" applyFont="1" applyFill="1" applyBorder="1" applyAlignment="1">
      <alignment horizontal="center" vertical="center" textRotation="90"/>
    </xf>
    <xf numFmtId="0" fontId="10" fillId="2" borderId="2" xfId="0" applyFont="1" applyFill="1" applyBorder="1" applyAlignment="1">
      <alignment horizontal="center" vertical="center" textRotation="90"/>
    </xf>
    <xf numFmtId="0" fontId="3" fillId="2" borderId="10" xfId="0" applyFont="1" applyFill="1" applyBorder="1" applyAlignment="1">
      <alignment horizontal="center" vertical="center" textRotation="90"/>
    </xf>
    <xf numFmtId="0" fontId="3" fillId="2" borderId="15" xfId="0" applyFont="1" applyFill="1" applyBorder="1" applyAlignment="1">
      <alignment horizontal="center" vertical="center" textRotation="90"/>
    </xf>
    <xf numFmtId="0" fontId="3" fillId="2" borderId="16" xfId="0" applyFont="1" applyFill="1" applyBorder="1" applyAlignment="1">
      <alignment horizontal="center" vertical="center" textRotation="90"/>
    </xf>
    <xf numFmtId="49" fontId="0" fillId="0" borderId="35" xfId="0" applyNumberFormat="1" applyBorder="1" applyAlignment="1">
      <alignment horizontal="left" vertical="top" wrapText="1"/>
    </xf>
    <xf numFmtId="49" fontId="0" fillId="0" borderId="37" xfId="0" applyNumberFormat="1" applyBorder="1" applyAlignment="1">
      <alignment horizontal="left" vertical="top" wrapText="1"/>
    </xf>
    <xf numFmtId="49" fontId="0" fillId="0" borderId="0" xfId="0" applyNumberFormat="1" applyAlignment="1">
      <alignment horizontal="left" vertical="top" wrapText="1"/>
    </xf>
    <xf numFmtId="49" fontId="0" fillId="0" borderId="38" xfId="0" applyNumberFormat="1"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24" xfId="0" applyBorder="1" applyAlignment="1">
      <alignment horizontal="left" vertical="top" wrapText="1"/>
    </xf>
    <xf numFmtId="0" fontId="0" fillId="0" borderId="38" xfId="0" applyBorder="1" applyAlignment="1">
      <alignment horizontal="left" vertical="top" wrapText="1"/>
    </xf>
    <xf numFmtId="0" fontId="0" fillId="0" borderId="26" xfId="0" applyBorder="1" applyAlignment="1">
      <alignment horizontal="left" vertical="top" wrapText="1"/>
    </xf>
    <xf numFmtId="0" fontId="0" fillId="0" borderId="39" xfId="0" applyBorder="1" applyAlignment="1">
      <alignment horizontal="left" vertical="top" wrapText="1"/>
    </xf>
    <xf numFmtId="49" fontId="0" fillId="0" borderId="17" xfId="0" applyNumberFormat="1" applyBorder="1" applyAlignment="1">
      <alignment horizontal="left" vertical="top" wrapText="1"/>
    </xf>
    <xf numFmtId="49" fontId="0" fillId="0" borderId="39" xfId="0" applyNumberFormat="1" applyBorder="1" applyAlignment="1">
      <alignment horizontal="left" vertical="top" wrapText="1"/>
    </xf>
    <xf numFmtId="0" fontId="8" fillId="0" borderId="10"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0" fillId="0" borderId="10"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6" borderId="10" xfId="0"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0" borderId="25" xfId="0" applyBorder="1" applyAlignment="1">
      <alignment horizontal="right"/>
    </xf>
    <xf numFmtId="0" fontId="0" fillId="0" borderId="24" xfId="0" applyBorder="1" applyAlignment="1">
      <alignment horizontal="right"/>
    </xf>
    <xf numFmtId="0" fontId="0" fillId="0" borderId="26" xfId="0" applyBorder="1" applyAlignment="1">
      <alignment horizontal="right"/>
    </xf>
    <xf numFmtId="0" fontId="3" fillId="2" borderId="17" xfId="0" applyFont="1" applyFill="1" applyBorder="1" applyAlignment="1">
      <alignment horizontal="center"/>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0" fillId="2" borderId="9" xfId="0" applyFont="1" applyFill="1" applyBorder="1" applyAlignment="1">
      <alignment horizontal="center" vertical="center" textRotation="90"/>
    </xf>
    <xf numFmtId="0" fontId="10" fillId="2" borderId="18" xfId="0" applyFont="1" applyFill="1" applyBorder="1" applyAlignment="1">
      <alignment horizontal="center" vertical="center" textRotation="90"/>
    </xf>
    <xf numFmtId="0" fontId="30" fillId="17" borderId="59" xfId="0" applyFont="1" applyFill="1" applyBorder="1" applyAlignment="1">
      <alignment horizontal="left" vertical="center"/>
    </xf>
    <xf numFmtId="0" fontId="30" fillId="17" borderId="21" xfId="0" applyFont="1" applyFill="1" applyBorder="1" applyAlignment="1">
      <alignment horizontal="left" vertical="center"/>
    </xf>
    <xf numFmtId="0" fontId="30" fillId="18" borderId="59" xfId="0" applyFont="1" applyFill="1" applyBorder="1" applyAlignment="1">
      <alignment horizontal="left" vertical="center"/>
    </xf>
    <xf numFmtId="0" fontId="30" fillId="18" borderId="60" xfId="0" applyFont="1" applyFill="1" applyBorder="1" applyAlignment="1">
      <alignment horizontal="left" vertical="center"/>
    </xf>
    <xf numFmtId="0" fontId="30" fillId="18" borderId="21" xfId="0" applyFont="1" applyFill="1" applyBorder="1" applyAlignment="1">
      <alignment horizontal="left" vertical="center"/>
    </xf>
    <xf numFmtId="0" fontId="18" fillId="0" borderId="28" xfId="0" applyFont="1" applyBorder="1" applyAlignment="1">
      <alignment vertical="center" wrapText="1"/>
    </xf>
    <xf numFmtId="0" fontId="18" fillId="0" borderId="29" xfId="0" applyFont="1" applyBorder="1" applyAlignment="1">
      <alignment vertical="center" wrapText="1"/>
    </xf>
    <xf numFmtId="0" fontId="18" fillId="0" borderId="30" xfId="0" applyFont="1" applyBorder="1" applyAlignment="1">
      <alignment vertical="center" wrapText="1"/>
    </xf>
    <xf numFmtId="0" fontId="20" fillId="0" borderId="34" xfId="0" applyFont="1" applyBorder="1" applyAlignment="1">
      <alignment horizontal="center" vertical="center" wrapText="1"/>
    </xf>
    <xf numFmtId="0" fontId="20" fillId="0" borderId="31" xfId="0" applyFont="1" applyBorder="1" applyAlignment="1">
      <alignment horizontal="center" vertical="center" wrapText="1"/>
    </xf>
    <xf numFmtId="49" fontId="20" fillId="0" borderId="34" xfId="0" applyNumberFormat="1" applyFont="1" applyBorder="1" applyAlignment="1">
      <alignment horizontal="center" vertical="center" wrapText="1"/>
    </xf>
    <xf numFmtId="49" fontId="20" fillId="0" borderId="31" xfId="0" applyNumberFormat="1"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3" fontId="19" fillId="0" borderId="34" xfId="0" applyNumberFormat="1" applyFont="1" applyBorder="1" applyAlignment="1">
      <alignment horizontal="center" vertical="center" wrapText="1"/>
    </xf>
    <xf numFmtId="3" fontId="19" fillId="0" borderId="31" xfId="0" applyNumberFormat="1" applyFont="1" applyBorder="1" applyAlignment="1">
      <alignment horizontal="center" vertical="center" wrapText="1"/>
    </xf>
    <xf numFmtId="0" fontId="18" fillId="15" borderId="28" xfId="0" applyFont="1" applyFill="1" applyBorder="1" applyAlignment="1">
      <alignment vertical="center" wrapText="1"/>
    </xf>
    <xf numFmtId="0" fontId="18" fillId="15" borderId="29" xfId="0" applyFont="1" applyFill="1" applyBorder="1" applyAlignment="1">
      <alignment vertical="center" wrapText="1"/>
    </xf>
    <xf numFmtId="0" fontId="18" fillId="15" borderId="30" xfId="0" applyFont="1" applyFill="1" applyBorder="1" applyAlignment="1">
      <alignment vertical="center" wrapText="1"/>
    </xf>
    <xf numFmtId="0" fontId="17" fillId="16" borderId="28" xfId="0" applyFont="1" applyFill="1" applyBorder="1" applyAlignment="1">
      <alignment horizontal="center" vertical="center" wrapText="1"/>
    </xf>
    <xf numFmtId="0" fontId="17" fillId="16" borderId="29" xfId="0" applyFont="1" applyFill="1" applyBorder="1" applyAlignment="1">
      <alignment horizontal="center" vertical="center" wrapText="1"/>
    </xf>
    <xf numFmtId="0" fontId="17" fillId="0" borderId="28" xfId="0" applyFont="1" applyBorder="1" applyAlignment="1">
      <alignment horizontal="center" vertical="center" wrapText="1"/>
    </xf>
    <xf numFmtId="0" fontId="17" fillId="0" borderId="30"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4" fillId="0" borderId="25" xfId="0" applyFont="1" applyBorder="1" applyAlignment="1"/>
    <xf numFmtId="0" fontId="4" fillId="0" borderId="24" xfId="0" applyFont="1" applyBorder="1" applyAlignment="1"/>
    <xf numFmtId="0" fontId="4" fillId="0" borderId="26" xfId="0" applyFont="1" applyBorder="1" applyAlignment="1"/>
  </cellXfs>
  <cellStyles count="1">
    <cellStyle name="Normal" xfId="0" builtinId="0"/>
  </cellStyles>
  <dxfs count="3">
    <dxf>
      <font>
        <color theme="0"/>
      </font>
      <fill>
        <patternFill>
          <bgColor theme="4"/>
        </patternFill>
      </fill>
    </dxf>
    <dxf>
      <font>
        <color theme="0"/>
      </font>
      <fill>
        <patternFill>
          <bgColor theme="9"/>
        </patternFill>
      </fill>
    </dxf>
    <dxf>
      <font>
        <color theme="0"/>
      </font>
      <fill>
        <patternFill>
          <bgColor rgb="FFCC99FF"/>
        </patternFill>
      </fill>
    </dxf>
  </dxfs>
  <tableStyles count="0" defaultTableStyle="TableStyleMedium2" defaultPivotStyle="PivotStyleLight16"/>
  <colors>
    <mruColors>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a816-dohbesp.nyc.gov/IndicatorPublic/VisualizationData.aspx?id=2411,719b87,107,Summarize" TargetMode="External"/><Relationship Id="rId1" Type="http://schemas.openxmlformats.org/officeDocument/2006/relationships/hyperlink" Target="https://nycdep.maps.arcgis.com/apps/webappviewer/index.html?id=81c926d182454388869ff135ef603c60"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nyc.gov/floodhazardmapper" TargetMode="External"/><Relationship Id="rId2" Type="http://schemas.openxmlformats.org/officeDocument/2006/relationships/hyperlink" Target="https://data.cityofnewyork.us/Social-Services/Street-Flooding/wymi-u6i8" TargetMode="External"/><Relationship Id="rId1" Type="http://schemas.openxmlformats.org/officeDocument/2006/relationships/hyperlink" Target="https://experience.arcgis.com/experience/4b290961cac34643a49b9002f165fad8/" TargetMode="External"/><Relationship Id="rId5" Type="http://schemas.openxmlformats.org/officeDocument/2006/relationships/hyperlink" Target="https://data.cityofnewyork.us/City-Government/NTA-map/d3qk-pfyz" TargetMode="External"/><Relationship Id="rId4" Type="http://schemas.openxmlformats.org/officeDocument/2006/relationships/hyperlink" Target="http://a816-dohbesp.nyc.gov/IndicatorPublic/VisualizationData.aspx?id=2411,719b87,107,Summarize" TargetMode="External"/></Relationships>
</file>

<file path=xl/drawings/drawing1.xml><?xml version="1.0" encoding="utf-8"?>
<xdr:wsDr xmlns:xdr="http://schemas.openxmlformats.org/drawingml/2006/spreadsheetDrawing" xmlns:a="http://schemas.openxmlformats.org/drawingml/2006/main">
  <xdr:twoCellAnchor>
    <xdr:from>
      <xdr:col>1</xdr:col>
      <xdr:colOff>2849034</xdr:colOff>
      <xdr:row>63</xdr:row>
      <xdr:rowOff>8467</xdr:rowOff>
    </xdr:from>
    <xdr:to>
      <xdr:col>1</xdr:col>
      <xdr:colOff>3187700</xdr:colOff>
      <xdr:row>67</xdr:row>
      <xdr:rowOff>16933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3335867" y="15470717"/>
          <a:ext cx="338666" cy="1989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2455334</xdr:colOff>
      <xdr:row>46</xdr:row>
      <xdr:rowOff>10583</xdr:rowOff>
    </xdr:from>
    <xdr:to>
      <xdr:col>1</xdr:col>
      <xdr:colOff>2772834</xdr:colOff>
      <xdr:row>46</xdr:row>
      <xdr:rowOff>169333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B6AE97B7-3F94-43D1-9B14-F10470AB6B7E}"/>
            </a:ext>
          </a:extLst>
        </xdr:cNvPr>
        <xdr:cNvSpPr/>
      </xdr:nvSpPr>
      <xdr:spPr>
        <a:xfrm>
          <a:off x="2942167" y="11186583"/>
          <a:ext cx="31750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21166</xdr:colOff>
      <xdr:row>36</xdr:row>
      <xdr:rowOff>1335616</xdr:rowOff>
    </xdr:from>
    <xdr:to>
      <xdr:col>2</xdr:col>
      <xdr:colOff>2053167</xdr:colOff>
      <xdr:row>36</xdr:row>
      <xdr:rowOff>1763183</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2031999" y="14173199"/>
          <a:ext cx="2032001" cy="4275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54</xdr:row>
      <xdr:rowOff>1236133</xdr:rowOff>
    </xdr:from>
    <xdr:to>
      <xdr:col>2</xdr:col>
      <xdr:colOff>1820333</xdr:colOff>
      <xdr:row>54</xdr:row>
      <xdr:rowOff>1557867</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2065867" y="19685000"/>
          <a:ext cx="1820333" cy="321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8466</xdr:colOff>
      <xdr:row>56</xdr:row>
      <xdr:rowOff>1354666</xdr:rowOff>
    </xdr:from>
    <xdr:to>
      <xdr:col>2</xdr:col>
      <xdr:colOff>2006600</xdr:colOff>
      <xdr:row>56</xdr:row>
      <xdr:rowOff>1549400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2074333" y="21606933"/>
          <a:ext cx="1998134" cy="194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52</xdr:row>
      <xdr:rowOff>1371600</xdr:rowOff>
    </xdr:from>
    <xdr:to>
      <xdr:col>2</xdr:col>
      <xdr:colOff>1998134</xdr:colOff>
      <xdr:row>52</xdr:row>
      <xdr:rowOff>1566334</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200-000006000000}"/>
            </a:ext>
          </a:extLst>
        </xdr:cNvPr>
        <xdr:cNvSpPr/>
      </xdr:nvSpPr>
      <xdr:spPr>
        <a:xfrm>
          <a:off x="2065867" y="17991667"/>
          <a:ext cx="1998134" cy="194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50</xdr:row>
      <xdr:rowOff>237067</xdr:rowOff>
    </xdr:from>
    <xdr:to>
      <xdr:col>2</xdr:col>
      <xdr:colOff>1998134</xdr:colOff>
      <xdr:row>50</xdr:row>
      <xdr:rowOff>431801</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2065867" y="16129000"/>
          <a:ext cx="1998134" cy="194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10584</xdr:colOff>
      <xdr:row>20</xdr:row>
      <xdr:rowOff>1174751</xdr:rowOff>
    </xdr:from>
    <xdr:to>
      <xdr:col>3</xdr:col>
      <xdr:colOff>0</xdr:colOff>
      <xdr:row>20</xdr:row>
      <xdr:rowOff>1809751</xdr:rowOff>
    </xdr:to>
    <xdr:sp macro="" textlink="">
      <xdr:nvSpPr>
        <xdr:cNvPr id="2" name="Rectangle 1">
          <a:hlinkClick xmlns:r="http://schemas.openxmlformats.org/officeDocument/2006/relationships" r:id="rId4"/>
          <a:extLst>
            <a:ext uri="{FF2B5EF4-FFF2-40B4-BE49-F238E27FC236}">
              <a16:creationId xmlns:a16="http://schemas.microsoft.com/office/drawing/2014/main" id="{EEBC6AC6-8624-43A0-964D-682F21B1B389}"/>
            </a:ext>
          </a:extLst>
        </xdr:cNvPr>
        <xdr:cNvSpPr/>
      </xdr:nvSpPr>
      <xdr:spPr>
        <a:xfrm>
          <a:off x="2021417" y="5926668"/>
          <a:ext cx="2063750"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20</xdr:row>
      <xdr:rowOff>2063750</xdr:rowOff>
    </xdr:from>
    <xdr:to>
      <xdr:col>2</xdr:col>
      <xdr:colOff>1926167</xdr:colOff>
      <xdr:row>20</xdr:row>
      <xdr:rowOff>2402416</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530923DE-86ED-4D4F-9293-C5C01B9702BF}"/>
            </a:ext>
          </a:extLst>
        </xdr:cNvPr>
        <xdr:cNvSpPr/>
      </xdr:nvSpPr>
      <xdr:spPr>
        <a:xfrm>
          <a:off x="2032000" y="6815667"/>
          <a:ext cx="1905000" cy="338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54430</xdr:rowOff>
    </xdr:from>
    <xdr:to>
      <xdr:col>19</xdr:col>
      <xdr:colOff>108859</xdr:colOff>
      <xdr:row>55</xdr:row>
      <xdr:rowOff>122464</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0" y="54430"/>
          <a:ext cx="15389680" cy="10545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Background Data - DO</a:t>
          </a:r>
          <a:r>
            <a:rPr lang="en-US" sz="1100" baseline="0"/>
            <a:t> NOT EDIT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showGridLines="0" zoomScaleNormal="100" workbookViewId="0">
      <selection sqref="A1:XFD1048576"/>
    </sheetView>
  </sheetViews>
  <sheetFormatPr defaultColWidth="8.85546875" defaultRowHeight="15"/>
  <cols>
    <col min="1" max="1" width="127.42578125" style="103" customWidth="1"/>
    <col min="3" max="3" width="29" bestFit="1" customWidth="1"/>
    <col min="4" max="4" width="67.28515625" customWidth="1"/>
  </cols>
  <sheetData>
    <row r="1" spans="1:4">
      <c r="A1" s="181" t="s">
        <v>0</v>
      </c>
      <c r="C1" s="206" t="s">
        <v>1</v>
      </c>
      <c r="D1" s="46"/>
    </row>
    <row r="2" spans="1:4">
      <c r="A2" s="9"/>
      <c r="C2" s="209" t="s">
        <v>2</v>
      </c>
      <c r="D2" s="208" t="s">
        <v>3</v>
      </c>
    </row>
    <row r="3" spans="1:4">
      <c r="A3" s="182" t="s">
        <v>4</v>
      </c>
      <c r="C3" s="207" t="s">
        <v>5</v>
      </c>
      <c r="D3" s="5" t="s">
        <v>6</v>
      </c>
    </row>
    <row r="4" spans="1:4" ht="30">
      <c r="A4" s="182" t="s">
        <v>7</v>
      </c>
      <c r="C4" s="5" t="s">
        <v>8</v>
      </c>
      <c r="D4" s="5" t="s">
        <v>9</v>
      </c>
    </row>
    <row r="5" spans="1:4">
      <c r="A5" s="188"/>
      <c r="C5" s="5" t="s">
        <v>10</v>
      </c>
      <c r="D5" s="5" t="s">
        <v>11</v>
      </c>
    </row>
    <row r="6" spans="1:4">
      <c r="A6" s="181" t="s">
        <v>12</v>
      </c>
      <c r="C6" s="5" t="s">
        <v>13</v>
      </c>
      <c r="D6" s="5" t="s">
        <v>14</v>
      </c>
    </row>
    <row r="7" spans="1:4" ht="45">
      <c r="A7" s="182" t="s">
        <v>15</v>
      </c>
      <c r="C7" s="5" t="s">
        <v>16</v>
      </c>
      <c r="D7" s="5" t="s">
        <v>17</v>
      </c>
    </row>
    <row r="8" spans="1:4">
      <c r="A8" s="183" t="s">
        <v>18</v>
      </c>
      <c r="C8" s="5" t="s">
        <v>19</v>
      </c>
      <c r="D8" s="170" t="s">
        <v>20</v>
      </c>
    </row>
    <row r="9" spans="1:4">
      <c r="A9" s="184" t="s">
        <v>21</v>
      </c>
      <c r="C9" s="5" t="s">
        <v>22</v>
      </c>
      <c r="D9" s="5" t="s">
        <v>23</v>
      </c>
    </row>
    <row r="10" spans="1:4">
      <c r="A10" s="185" t="s">
        <v>24</v>
      </c>
    </row>
    <row r="11" spans="1:4">
      <c r="A11" s="182" t="s">
        <v>25</v>
      </c>
    </row>
    <row r="12" spans="1:4">
      <c r="A12" s="188"/>
    </row>
    <row r="13" spans="1:4">
      <c r="A13" s="186" t="s">
        <v>26</v>
      </c>
    </row>
    <row r="14" spans="1:4">
      <c r="A14" s="187" t="s">
        <v>27</v>
      </c>
    </row>
    <row r="15" spans="1:4">
      <c r="A15" s="182" t="s">
        <v>28</v>
      </c>
    </row>
    <row r="16" spans="1:4">
      <c r="A16" s="182" t="s">
        <v>29</v>
      </c>
    </row>
    <row r="17" spans="1:1">
      <c r="A17" s="182" t="s">
        <v>30</v>
      </c>
    </row>
    <row r="18" spans="1:1">
      <c r="A18" s="182" t="s">
        <v>31</v>
      </c>
    </row>
    <row r="19" spans="1:1" ht="35.1" customHeight="1">
      <c r="A19" s="182" t="s">
        <v>32</v>
      </c>
    </row>
    <row r="20" spans="1:1" ht="48" customHeight="1">
      <c r="A20" s="182" t="s">
        <v>33</v>
      </c>
    </row>
  </sheetData>
  <sheetProtection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100"/>
  <sheetViews>
    <sheetView showGridLines="0" tabSelected="1" topLeftCell="A25" zoomScale="90" zoomScaleNormal="90" workbookViewId="0">
      <selection activeCell="C25" sqref="C25"/>
    </sheetView>
  </sheetViews>
  <sheetFormatPr defaultColWidth="8.85546875" defaultRowHeight="15"/>
  <cols>
    <col min="1" max="1" width="7.28515625" customWidth="1"/>
    <col min="2" max="2" width="89.28515625" style="103" customWidth="1"/>
    <col min="3" max="4" width="47.7109375" style="104" customWidth="1"/>
    <col min="5" max="5" width="12.28515625" customWidth="1"/>
  </cols>
  <sheetData>
    <row r="1" spans="1:5" s="122" customFormat="1" ht="47.25" customHeight="1" thickBot="1">
      <c r="A1" s="121"/>
      <c r="B1" s="85" t="s">
        <v>34</v>
      </c>
      <c r="C1" s="86" t="s">
        <v>35</v>
      </c>
      <c r="D1" s="211" t="s">
        <v>36</v>
      </c>
      <c r="E1" s="210" t="s">
        <v>37</v>
      </c>
    </row>
    <row r="2" spans="1:5" ht="15.95" thickBot="1">
      <c r="A2" s="235"/>
      <c r="E2" s="69"/>
    </row>
    <row r="3" spans="1:5" ht="15.95" thickBot="1">
      <c r="A3" s="236"/>
      <c r="B3" s="105" t="s">
        <v>38</v>
      </c>
      <c r="C3" s="141"/>
      <c r="E3" s="69"/>
    </row>
    <row r="4" spans="1:5" ht="15.95" thickBot="1">
      <c r="A4" s="236"/>
      <c r="B4" s="116" t="s">
        <v>39</v>
      </c>
      <c r="C4" s="141"/>
      <c r="E4" s="69"/>
    </row>
    <row r="5" spans="1:5" ht="15.95" thickBot="1">
      <c r="A5" s="236"/>
      <c r="B5" s="116" t="s">
        <v>40</v>
      </c>
      <c r="C5" s="141"/>
      <c r="E5" s="69"/>
    </row>
    <row r="6" spans="1:5" ht="15.95" thickBot="1">
      <c r="A6" s="236"/>
      <c r="B6" s="116" t="s">
        <v>41</v>
      </c>
      <c r="C6" s="142"/>
      <c r="E6" s="69"/>
    </row>
    <row r="7" spans="1:5" ht="15.95" thickBot="1">
      <c r="A7" s="237"/>
      <c r="C7" s="143"/>
      <c r="D7" s="143"/>
      <c r="E7" s="80"/>
    </row>
    <row r="8" spans="1:5" ht="15.95" thickBot="1">
      <c r="A8" s="238" t="s">
        <v>42</v>
      </c>
      <c r="B8" s="106" t="s">
        <v>43</v>
      </c>
      <c r="C8" s="144"/>
      <c r="D8" s="144"/>
      <c r="E8" s="87"/>
    </row>
    <row r="9" spans="1:5" ht="15.95" thickBot="1">
      <c r="A9" s="238"/>
      <c r="B9" s="107" t="s">
        <v>44</v>
      </c>
      <c r="C9" s="145"/>
      <c r="D9" s="212"/>
      <c r="E9" s="82"/>
    </row>
    <row r="10" spans="1:5" ht="15.95" thickBot="1">
      <c r="A10" s="238"/>
      <c r="B10" s="107" t="s">
        <v>45</v>
      </c>
      <c r="C10" s="145"/>
      <c r="D10" s="212"/>
      <c r="E10" s="82"/>
    </row>
    <row r="11" spans="1:5" ht="15.95" thickBot="1">
      <c r="A11" s="238"/>
      <c r="B11" s="107" t="s">
        <v>46</v>
      </c>
      <c r="C11" s="145"/>
      <c r="D11" s="212"/>
      <c r="E11" s="82"/>
    </row>
    <row r="12" spans="1:5" ht="15.95" thickBot="1">
      <c r="A12" s="238"/>
      <c r="B12" s="107" t="s">
        <v>47</v>
      </c>
      <c r="C12" s="145"/>
      <c r="D12" s="212"/>
      <c r="E12" s="82"/>
    </row>
    <row r="13" spans="1:5" ht="15.95" thickBot="1">
      <c r="A13" s="238"/>
      <c r="B13" s="107" t="s">
        <v>48</v>
      </c>
      <c r="C13" s="145"/>
      <c r="D13" s="212"/>
      <c r="E13" s="82"/>
    </row>
    <row r="14" spans="1:5" ht="15.95" thickBot="1">
      <c r="A14" s="238"/>
      <c r="B14" s="107" t="s">
        <v>49</v>
      </c>
      <c r="C14" s="145"/>
      <c r="D14" s="212"/>
      <c r="E14" s="82"/>
    </row>
    <row r="15" spans="1:5" ht="15.95" thickBot="1">
      <c r="A15" s="238"/>
      <c r="B15" s="107" t="s">
        <v>50</v>
      </c>
      <c r="C15" s="145"/>
      <c r="D15" s="212"/>
      <c r="E15" s="82"/>
    </row>
    <row r="16" spans="1:5" ht="15.95" thickBot="1">
      <c r="A16" s="238"/>
      <c r="B16" s="6" t="s">
        <v>51</v>
      </c>
      <c r="C16" s="145"/>
      <c r="D16" s="212"/>
      <c r="E16" s="82"/>
    </row>
    <row r="17" spans="1:5" ht="15.95" thickBot="1">
      <c r="A17" s="238"/>
      <c r="B17" s="6" t="s">
        <v>52</v>
      </c>
      <c r="C17" s="145"/>
      <c r="D17" s="212"/>
      <c r="E17" s="82"/>
    </row>
    <row r="18" spans="1:5" ht="15.95" thickBot="1">
      <c r="A18" s="238"/>
      <c r="B18" s="6" t="s">
        <v>53</v>
      </c>
      <c r="C18" s="145"/>
      <c r="D18" s="212"/>
      <c r="E18" s="82"/>
    </row>
    <row r="19" spans="1:5" ht="15.95" thickBot="1">
      <c r="A19" s="238"/>
      <c r="B19" s="108" t="s">
        <v>54</v>
      </c>
      <c r="C19" s="146"/>
      <c r="D19" s="146"/>
      <c r="E19" s="88"/>
    </row>
    <row r="20" spans="1:5" ht="15.95" thickBot="1">
      <c r="A20" s="238"/>
      <c r="B20" s="107" t="s">
        <v>55</v>
      </c>
      <c r="C20" s="147"/>
      <c r="D20" s="213"/>
      <c r="E20" s="82"/>
    </row>
    <row r="21" spans="1:5" ht="15.95" thickBot="1">
      <c r="A21" s="238"/>
      <c r="B21" s="107" t="s">
        <v>56</v>
      </c>
      <c r="C21" s="147"/>
      <c r="D21" s="213"/>
      <c r="E21" s="82" t="s">
        <v>57</v>
      </c>
    </row>
    <row r="22" spans="1:5" ht="15.95" thickBot="1">
      <c r="A22" s="238"/>
      <c r="B22" s="6" t="s">
        <v>58</v>
      </c>
      <c r="C22" s="147"/>
      <c r="D22" s="213"/>
      <c r="E22" s="82"/>
    </row>
    <row r="23" spans="1:5" ht="15.95" thickBot="1">
      <c r="A23" s="238"/>
      <c r="B23" s="6" t="s">
        <v>59</v>
      </c>
      <c r="C23" s="147"/>
      <c r="D23" s="213"/>
      <c r="E23" s="82"/>
    </row>
    <row r="24" spans="1:5" ht="15.95" thickBot="1">
      <c r="A24" s="238"/>
      <c r="B24" s="6" t="s">
        <v>60</v>
      </c>
      <c r="C24" s="147"/>
      <c r="D24" s="213"/>
      <c r="E24" s="82"/>
    </row>
    <row r="25" spans="1:5" ht="15.95" thickBot="1">
      <c r="A25" s="238"/>
      <c r="B25" s="6" t="s">
        <v>61</v>
      </c>
      <c r="C25" s="147" t="s">
        <v>62</v>
      </c>
      <c r="D25" s="213"/>
      <c r="E25" s="82"/>
    </row>
    <row r="26" spans="1:5" ht="68.45" customHeight="1" thickBot="1">
      <c r="A26" s="238"/>
      <c r="B26" s="7" t="s">
        <v>63</v>
      </c>
      <c r="C26" s="147"/>
      <c r="D26" s="213"/>
      <c r="E26" s="82"/>
    </row>
    <row r="27" spans="1:5" ht="15.95" thickBot="1">
      <c r="A27" s="238"/>
      <c r="B27" s="6" t="s">
        <v>64</v>
      </c>
      <c r="C27" s="148"/>
      <c r="D27" s="214"/>
      <c r="E27" s="82"/>
    </row>
    <row r="28" spans="1:5" ht="15.95" thickBot="1">
      <c r="A28" s="238"/>
      <c r="B28" s="6" t="s">
        <v>65</v>
      </c>
      <c r="C28" s="148"/>
      <c r="D28" s="214"/>
      <c r="E28" s="82"/>
    </row>
    <row r="29" spans="1:5" ht="15.95" thickBot="1">
      <c r="A29" s="238"/>
      <c r="B29" s="6" t="s">
        <v>66</v>
      </c>
      <c r="C29" s="148"/>
      <c r="D29" s="214"/>
      <c r="E29" s="82"/>
    </row>
    <row r="30" spans="1:5" ht="15.95" thickBot="1">
      <c r="A30" s="238"/>
      <c r="B30" s="6" t="s">
        <v>67</v>
      </c>
      <c r="C30" s="148"/>
      <c r="D30" s="214"/>
      <c r="E30" s="82"/>
    </row>
    <row r="31" spans="1:5" ht="15.95" thickBot="1">
      <c r="A31" s="238"/>
      <c r="B31" s="6" t="s">
        <v>68</v>
      </c>
      <c r="C31" s="148"/>
      <c r="D31" s="214"/>
      <c r="E31" s="82"/>
    </row>
    <row r="32" spans="1:5" ht="15.95" thickBot="1">
      <c r="A32" s="238"/>
      <c r="B32" s="6" t="s">
        <v>69</v>
      </c>
      <c r="C32" s="147"/>
      <c r="D32" s="213"/>
      <c r="E32" s="82" t="s">
        <v>70</v>
      </c>
    </row>
    <row r="33" spans="1:5" ht="15.95" thickBot="1">
      <c r="A33" s="238"/>
      <c r="B33" s="6" t="s">
        <v>71</v>
      </c>
      <c r="C33" s="147"/>
      <c r="D33" s="213"/>
      <c r="E33" s="82"/>
    </row>
    <row r="34" spans="1:5" ht="15.95" thickBot="1">
      <c r="A34" s="238"/>
      <c r="B34" s="7" t="s">
        <v>72</v>
      </c>
      <c r="C34" s="147"/>
      <c r="D34" s="213"/>
      <c r="E34" s="82" t="s">
        <v>70</v>
      </c>
    </row>
    <row r="35" spans="1:5" ht="15.95" thickBot="1">
      <c r="A35" s="238"/>
      <c r="B35" s="6" t="s">
        <v>73</v>
      </c>
      <c r="C35" s="147"/>
      <c r="D35" s="213"/>
      <c r="E35" s="82" t="s">
        <v>74</v>
      </c>
    </row>
    <row r="36" spans="1:5" ht="15.95" thickBot="1">
      <c r="A36" s="238"/>
      <c r="B36" s="6" t="s">
        <v>75</v>
      </c>
      <c r="C36" s="147"/>
      <c r="D36" s="213"/>
      <c r="E36" s="82" t="s">
        <v>74</v>
      </c>
    </row>
    <row r="37" spans="1:5" ht="15.95" thickBot="1">
      <c r="A37" s="238"/>
      <c r="B37" s="109" t="s">
        <v>76</v>
      </c>
      <c r="C37" s="149">
        <v>0</v>
      </c>
      <c r="D37" s="215"/>
      <c r="E37" s="66"/>
    </row>
    <row r="38" spans="1:5" ht="15.6" customHeight="1" thickBot="1">
      <c r="A38" s="240" t="s">
        <v>77</v>
      </c>
      <c r="B38" s="110" t="s">
        <v>78</v>
      </c>
      <c r="C38" s="150"/>
      <c r="D38" s="216"/>
      <c r="E38" s="83"/>
    </row>
    <row r="39" spans="1:5" ht="30">
      <c r="A39" s="241"/>
      <c r="B39" s="111" t="s">
        <v>79</v>
      </c>
      <c r="C39" s="151"/>
      <c r="D39" s="217"/>
      <c r="E39" s="81" t="s">
        <v>80</v>
      </c>
    </row>
    <row r="40" spans="1:5" ht="30">
      <c r="A40" s="241"/>
      <c r="B40" s="7" t="s">
        <v>81</v>
      </c>
      <c r="C40" s="147"/>
      <c r="D40" s="213"/>
      <c r="E40" s="82" t="s">
        <v>80</v>
      </c>
    </row>
    <row r="41" spans="1:5" ht="30">
      <c r="A41" s="241"/>
      <c r="B41" s="7" t="s">
        <v>82</v>
      </c>
      <c r="C41" s="147"/>
      <c r="D41" s="213"/>
      <c r="E41" s="82" t="s">
        <v>80</v>
      </c>
    </row>
    <row r="42" spans="1:5" ht="30">
      <c r="A42" s="241"/>
      <c r="B42" s="112" t="s">
        <v>83</v>
      </c>
      <c r="C42" s="152"/>
      <c r="D42" s="218"/>
      <c r="E42" s="82" t="s">
        <v>80</v>
      </c>
    </row>
    <row r="43" spans="1:5" ht="34.35" customHeight="1">
      <c r="A43" s="241"/>
      <c r="B43" s="112" t="s">
        <v>84</v>
      </c>
      <c r="C43" s="152"/>
      <c r="D43" s="218"/>
      <c r="E43" s="66"/>
    </row>
    <row r="44" spans="1:5" ht="70.349999999999994" customHeight="1" thickBot="1">
      <c r="A44" s="242"/>
      <c r="B44" s="91" t="s">
        <v>85</v>
      </c>
      <c r="C44" s="153"/>
      <c r="D44" s="219"/>
      <c r="E44" s="84" t="s">
        <v>86</v>
      </c>
    </row>
    <row r="45" spans="1:5" ht="17.45" customHeight="1" thickBot="1">
      <c r="A45" s="243" t="s">
        <v>87</v>
      </c>
      <c r="B45" s="133" t="s">
        <v>88</v>
      </c>
      <c r="C45" s="154"/>
      <c r="D45" s="154"/>
      <c r="E45" s="134"/>
    </row>
    <row r="46" spans="1:5" ht="15" customHeight="1">
      <c r="A46" s="244"/>
      <c r="B46" s="113" t="s">
        <v>89</v>
      </c>
      <c r="C46" s="155"/>
      <c r="D46" s="155"/>
      <c r="E46" s="89"/>
    </row>
    <row r="47" spans="1:5">
      <c r="A47" s="244"/>
      <c r="B47" s="175" t="s">
        <v>90</v>
      </c>
      <c r="C47" s="174"/>
      <c r="D47" s="174"/>
      <c r="E47" s="82" t="s">
        <v>91</v>
      </c>
    </row>
    <row r="48" spans="1:5">
      <c r="A48" s="244"/>
      <c r="B48" s="7" t="s">
        <v>92</v>
      </c>
      <c r="C48" s="156"/>
      <c r="D48" s="220"/>
      <c r="E48" s="82" t="s">
        <v>91</v>
      </c>
    </row>
    <row r="49" spans="1:5">
      <c r="A49" s="244"/>
      <c r="B49" s="7" t="s">
        <v>93</v>
      </c>
      <c r="C49" s="156"/>
      <c r="D49" s="220"/>
      <c r="E49" s="82" t="s">
        <v>91</v>
      </c>
    </row>
    <row r="50" spans="1:5">
      <c r="A50" s="244"/>
      <c r="B50" s="7" t="s">
        <v>94</v>
      </c>
      <c r="C50" s="228">
        <f>IFERROR(C49/C48,0)</f>
        <v>0</v>
      </c>
      <c r="D50" s="229"/>
      <c r="E50" s="82" t="s">
        <v>91</v>
      </c>
    </row>
    <row r="51" spans="1:5">
      <c r="A51" s="244"/>
      <c r="B51" s="7" t="s">
        <v>95</v>
      </c>
      <c r="C51" s="147"/>
      <c r="D51" s="213"/>
      <c r="E51" s="82" t="s">
        <v>96</v>
      </c>
    </row>
    <row r="52" spans="1:5">
      <c r="A52" s="244"/>
      <c r="B52" s="7" t="s">
        <v>97</v>
      </c>
      <c r="C52" s="147"/>
      <c r="D52" s="213"/>
      <c r="E52" s="82" t="s">
        <v>96</v>
      </c>
    </row>
    <row r="53" spans="1:5">
      <c r="A53" s="244"/>
      <c r="B53" s="7" t="s">
        <v>97</v>
      </c>
      <c r="C53" s="147"/>
      <c r="D53" s="213"/>
      <c r="E53" s="82" t="s">
        <v>96</v>
      </c>
    </row>
    <row r="54" spans="1:5" ht="51" customHeight="1">
      <c r="A54" s="244"/>
      <c r="B54" s="7" t="s">
        <v>98</v>
      </c>
      <c r="C54" s="147"/>
      <c r="D54" s="213"/>
      <c r="E54" s="82" t="s">
        <v>91</v>
      </c>
    </row>
    <row r="55" spans="1:5" ht="27" customHeight="1">
      <c r="A55" s="244"/>
      <c r="B55" s="7" t="s">
        <v>99</v>
      </c>
      <c r="C55" s="147"/>
      <c r="D55" s="213"/>
      <c r="E55" s="82" t="s">
        <v>100</v>
      </c>
    </row>
    <row r="56" spans="1:5" ht="27" customHeight="1">
      <c r="A56" s="244"/>
      <c r="B56" s="7" t="s">
        <v>101</v>
      </c>
      <c r="C56" s="147"/>
      <c r="D56" s="213"/>
      <c r="E56" s="82" t="s">
        <v>100</v>
      </c>
    </row>
    <row r="57" spans="1:5">
      <c r="A57" s="244"/>
      <c r="B57" s="7" t="s">
        <v>102</v>
      </c>
      <c r="C57" s="147"/>
      <c r="D57" s="213"/>
      <c r="E57" s="82" t="s">
        <v>103</v>
      </c>
    </row>
    <row r="58" spans="1:5">
      <c r="A58" s="244"/>
      <c r="B58" s="7" t="s">
        <v>104</v>
      </c>
      <c r="C58" s="147"/>
      <c r="D58" s="213"/>
      <c r="E58" s="82" t="s">
        <v>105</v>
      </c>
    </row>
    <row r="59" spans="1:5" ht="27.75" customHeight="1">
      <c r="A59" s="244"/>
      <c r="B59" s="7" t="s">
        <v>106</v>
      </c>
      <c r="C59" s="147"/>
      <c r="D59" s="213"/>
      <c r="E59" s="82" t="s">
        <v>107</v>
      </c>
    </row>
    <row r="60" spans="1:5">
      <c r="A60" s="244"/>
      <c r="B60" s="7" t="s">
        <v>108</v>
      </c>
      <c r="C60" s="147"/>
      <c r="D60" s="213"/>
      <c r="E60" s="82" t="s">
        <v>107</v>
      </c>
    </row>
    <row r="61" spans="1:5">
      <c r="A61" s="244"/>
      <c r="B61" s="114" t="s">
        <v>109</v>
      </c>
      <c r="C61" s="147"/>
      <c r="D61" s="213"/>
      <c r="E61" s="82"/>
    </row>
    <row r="62" spans="1:5">
      <c r="A62" s="244"/>
      <c r="B62" s="114" t="s">
        <v>110</v>
      </c>
      <c r="C62" s="147"/>
      <c r="D62" s="213"/>
      <c r="E62" s="82" t="s">
        <v>111</v>
      </c>
    </row>
    <row r="63" spans="1:5">
      <c r="A63" s="244"/>
      <c r="B63" s="115" t="s">
        <v>112</v>
      </c>
      <c r="C63" s="157"/>
      <c r="D63" s="157"/>
      <c r="E63" s="90"/>
    </row>
    <row r="64" spans="1:5">
      <c r="A64" s="244"/>
      <c r="B64" s="107" t="s">
        <v>113</v>
      </c>
      <c r="C64" s="147"/>
      <c r="D64" s="213"/>
      <c r="E64" s="82" t="s">
        <v>114</v>
      </c>
    </row>
    <row r="65" spans="1:5" ht="30">
      <c r="A65" s="244"/>
      <c r="B65" s="49" t="s">
        <v>115</v>
      </c>
      <c r="C65" s="147"/>
      <c r="D65" s="213"/>
      <c r="E65" s="82" t="s">
        <v>116</v>
      </c>
    </row>
    <row r="66" spans="1:5">
      <c r="A66" s="244"/>
      <c r="B66" s="107" t="s">
        <v>117</v>
      </c>
      <c r="C66" s="147"/>
      <c r="D66" s="213"/>
      <c r="E66" s="82" t="s">
        <v>116</v>
      </c>
    </row>
    <row r="67" spans="1:5">
      <c r="A67" s="244"/>
      <c r="B67" s="107" t="s">
        <v>118</v>
      </c>
      <c r="C67" s="147"/>
      <c r="D67" s="213"/>
      <c r="E67" s="82"/>
    </row>
    <row r="68" spans="1:5">
      <c r="A68" s="244"/>
      <c r="B68" s="7" t="s">
        <v>119</v>
      </c>
      <c r="C68" s="147"/>
      <c r="D68" s="213"/>
      <c r="E68" s="82" t="s">
        <v>96</v>
      </c>
    </row>
    <row r="69" spans="1:5">
      <c r="A69" s="244"/>
      <c r="B69" s="7" t="s">
        <v>120</v>
      </c>
      <c r="C69" s="147"/>
      <c r="D69" s="213"/>
      <c r="E69" s="82" t="s">
        <v>96</v>
      </c>
    </row>
    <row r="70" spans="1:5">
      <c r="A70" s="244"/>
      <c r="B70" s="7" t="s">
        <v>121</v>
      </c>
      <c r="C70" s="147"/>
      <c r="D70" s="213"/>
      <c r="E70" s="82" t="s">
        <v>96</v>
      </c>
    </row>
    <row r="71" spans="1:5" ht="30">
      <c r="A71" s="244"/>
      <c r="B71" s="7" t="s">
        <v>122</v>
      </c>
      <c r="C71" s="147"/>
      <c r="D71" s="213"/>
      <c r="E71" s="82"/>
    </row>
    <row r="72" spans="1:5" ht="89.1" customHeight="1">
      <c r="A72" s="244"/>
      <c r="B72" s="49" t="s">
        <v>123</v>
      </c>
      <c r="C72" s="147"/>
      <c r="D72" s="213"/>
      <c r="E72" s="82" t="s">
        <v>114</v>
      </c>
    </row>
    <row r="73" spans="1:5" ht="14.45" customHeight="1">
      <c r="A73" s="244"/>
      <c r="B73" s="49" t="s">
        <v>124</v>
      </c>
      <c r="C73" s="147"/>
      <c r="D73" s="213"/>
      <c r="E73" s="82"/>
    </row>
    <row r="74" spans="1:5">
      <c r="A74" s="244"/>
      <c r="B74" s="107" t="s">
        <v>125</v>
      </c>
      <c r="C74" s="147"/>
      <c r="D74" s="213"/>
      <c r="E74" s="82" t="s">
        <v>111</v>
      </c>
    </row>
    <row r="75" spans="1:5">
      <c r="A75" s="244"/>
      <c r="B75" s="115" t="s">
        <v>126</v>
      </c>
      <c r="C75" s="157"/>
      <c r="D75" s="157"/>
      <c r="E75" s="90"/>
    </row>
    <row r="76" spans="1:5" ht="27.75" customHeight="1">
      <c r="A76" s="244"/>
      <c r="B76" s="49" t="s">
        <v>127</v>
      </c>
      <c r="C76" s="147"/>
      <c r="D76" s="213"/>
      <c r="E76" s="82" t="s">
        <v>128</v>
      </c>
    </row>
    <row r="77" spans="1:5">
      <c r="A77" s="244"/>
      <c r="B77" s="107" t="s">
        <v>129</v>
      </c>
      <c r="C77" s="147"/>
      <c r="D77" s="213"/>
      <c r="E77" s="82" t="s">
        <v>130</v>
      </c>
    </row>
    <row r="78" spans="1:5">
      <c r="A78" s="244"/>
      <c r="B78" s="107" t="s">
        <v>131</v>
      </c>
      <c r="C78" s="147"/>
      <c r="D78" s="213"/>
      <c r="E78" s="82" t="s">
        <v>132</v>
      </c>
    </row>
    <row r="79" spans="1:5">
      <c r="A79" s="244"/>
      <c r="B79" s="107" t="s">
        <v>133</v>
      </c>
      <c r="C79" s="147"/>
      <c r="D79" s="213"/>
      <c r="E79" s="82"/>
    </row>
    <row r="80" spans="1:5">
      <c r="A80" s="244"/>
      <c r="B80" s="107" t="s">
        <v>134</v>
      </c>
      <c r="C80" s="147"/>
      <c r="D80" s="213"/>
      <c r="E80" s="82"/>
    </row>
    <row r="81" spans="1:5">
      <c r="A81" s="244"/>
      <c r="B81" s="107" t="s">
        <v>135</v>
      </c>
      <c r="C81" s="147"/>
      <c r="D81" s="213"/>
      <c r="E81" s="82" t="s">
        <v>136</v>
      </c>
    </row>
    <row r="82" spans="1:5">
      <c r="A82" s="244"/>
      <c r="B82" s="107" t="s">
        <v>137</v>
      </c>
      <c r="C82" s="147"/>
      <c r="D82" s="213"/>
      <c r="E82" s="82" t="s">
        <v>136</v>
      </c>
    </row>
    <row r="83" spans="1:5">
      <c r="A83" s="244"/>
      <c r="B83" s="107" t="s">
        <v>138</v>
      </c>
      <c r="C83" s="147"/>
      <c r="D83" s="213"/>
      <c r="E83" s="82" t="s">
        <v>136</v>
      </c>
    </row>
    <row r="84" spans="1:5">
      <c r="A84" s="244"/>
      <c r="B84" s="107" t="s">
        <v>139</v>
      </c>
      <c r="C84" s="147"/>
      <c r="D84" s="213"/>
      <c r="E84" s="82" t="s">
        <v>136</v>
      </c>
    </row>
    <row r="85" spans="1:5">
      <c r="A85" s="244"/>
      <c r="B85" s="107" t="s">
        <v>140</v>
      </c>
      <c r="C85" s="152"/>
      <c r="D85" s="218"/>
      <c r="E85" s="82"/>
    </row>
    <row r="86" spans="1:5">
      <c r="A86" s="244"/>
      <c r="B86" s="7" t="s">
        <v>141</v>
      </c>
      <c r="C86" s="152"/>
      <c r="D86" s="218"/>
      <c r="E86" s="82" t="s">
        <v>96</v>
      </c>
    </row>
    <row r="87" spans="1:5">
      <c r="A87" s="244"/>
      <c r="B87" s="7" t="s">
        <v>142</v>
      </c>
      <c r="C87" s="152"/>
      <c r="D87" s="218"/>
      <c r="E87" s="82" t="s">
        <v>96</v>
      </c>
    </row>
    <row r="88" spans="1:5">
      <c r="A88" s="244"/>
      <c r="B88" s="7" t="s">
        <v>142</v>
      </c>
      <c r="C88" s="152"/>
      <c r="D88" s="218"/>
      <c r="E88" s="82" t="s">
        <v>96</v>
      </c>
    </row>
    <row r="89" spans="1:5" ht="59.1" customHeight="1">
      <c r="A89" s="244"/>
      <c r="B89" s="123" t="s">
        <v>143</v>
      </c>
      <c r="C89" s="152"/>
      <c r="D89" s="218"/>
      <c r="E89" s="66" t="s">
        <v>144</v>
      </c>
    </row>
    <row r="90" spans="1:5" ht="17.45" customHeight="1">
      <c r="A90" s="244"/>
      <c r="B90" s="123" t="s">
        <v>145</v>
      </c>
      <c r="C90" s="152"/>
      <c r="D90" s="218"/>
      <c r="E90" s="66"/>
    </row>
    <row r="91" spans="1:5" ht="17.100000000000001" customHeight="1" thickBot="1">
      <c r="A91" s="245"/>
      <c r="B91" s="32" t="s">
        <v>146</v>
      </c>
      <c r="C91" s="152"/>
      <c r="D91" s="218"/>
      <c r="E91" s="66" t="s">
        <v>111</v>
      </c>
    </row>
    <row r="92" spans="1:5" ht="17.45" customHeight="1">
      <c r="A92" s="246" t="s">
        <v>147</v>
      </c>
      <c r="B92" s="202" t="s">
        <v>148</v>
      </c>
      <c r="C92" s="203"/>
      <c r="D92" s="221"/>
      <c r="E92" s="204"/>
    </row>
    <row r="93" spans="1:5" ht="17.45" customHeight="1">
      <c r="A93" s="247"/>
      <c r="B93" s="205" t="s">
        <v>149</v>
      </c>
      <c r="C93" s="158">
        <v>0</v>
      </c>
      <c r="D93" s="222"/>
      <c r="E93" s="82" t="s">
        <v>150</v>
      </c>
    </row>
    <row r="94" spans="1:5" ht="17.45" customHeight="1">
      <c r="A94" s="247"/>
      <c r="B94" s="205" t="s">
        <v>151</v>
      </c>
      <c r="C94" s="200"/>
      <c r="D94" s="223"/>
      <c r="E94" s="201"/>
    </row>
    <row r="95" spans="1:5" ht="27" customHeight="1">
      <c r="A95" s="247"/>
      <c r="B95" s="49" t="s">
        <v>152</v>
      </c>
      <c r="C95" s="158">
        <v>0</v>
      </c>
      <c r="D95" s="222"/>
      <c r="E95" s="82" t="s">
        <v>150</v>
      </c>
    </row>
    <row r="96" spans="1:5">
      <c r="A96" s="247"/>
      <c r="B96" s="107" t="s">
        <v>153</v>
      </c>
      <c r="C96" s="159" t="s">
        <v>154</v>
      </c>
      <c r="D96" s="224"/>
      <c r="E96" s="82" t="s">
        <v>150</v>
      </c>
    </row>
    <row r="97" spans="1:5" ht="15.95" thickBot="1">
      <c r="A97" s="248"/>
      <c r="B97" s="32" t="s">
        <v>155</v>
      </c>
      <c r="C97" s="152"/>
      <c r="D97" s="218"/>
      <c r="E97" s="66" t="s">
        <v>150</v>
      </c>
    </row>
    <row r="98" spans="1:5" ht="107.45" customHeight="1" thickBot="1">
      <c r="A98" s="239" t="s">
        <v>156</v>
      </c>
      <c r="B98" s="78" t="s">
        <v>157</v>
      </c>
      <c r="C98" s="151"/>
      <c r="D98" s="217"/>
      <c r="E98" s="81" t="s">
        <v>158</v>
      </c>
    </row>
    <row r="99" spans="1:5" ht="107.45" customHeight="1" thickBot="1">
      <c r="A99" s="239"/>
      <c r="B99" s="117" t="s">
        <v>159</v>
      </c>
      <c r="C99" s="160"/>
      <c r="D99" s="225"/>
      <c r="E99" s="82" t="s">
        <v>107</v>
      </c>
    </row>
    <row r="100" spans="1:5" ht="75.599999999999994" customHeight="1" thickBot="1">
      <c r="A100" s="239"/>
      <c r="B100" s="79" t="s">
        <v>160</v>
      </c>
      <c r="C100" s="153"/>
      <c r="D100" s="219"/>
      <c r="E100" s="84" t="s">
        <v>86</v>
      </c>
    </row>
  </sheetData>
  <sheetProtection algorithmName="SHA-512" hashValue="NONqIyRccTMmduGdf2IbIeIhAkpooLSwwZoubH0ze0UfeTXIE7YDVkDhQ6Gp58EM8v0Z8TzjyzYWdiDISxOQ0Q==" saltValue="UTdagQz1sAgkRSDerJ2rFg==" spinCount="100000" sheet="1"/>
  <mergeCells count="6">
    <mergeCell ref="A2:A7"/>
    <mergeCell ref="A8:A37"/>
    <mergeCell ref="A98:A100"/>
    <mergeCell ref="A38:A44"/>
    <mergeCell ref="A45:A91"/>
    <mergeCell ref="A92:A97"/>
  </mergeCells>
  <pageMargins left="0.7" right="0.7" top="0.75" bottom="0.75" header="0.3" footer="0.3"/>
  <pageSetup scale="46" orientation="landscape" horizontalDpi="1200" verticalDpi="1200" r:id="rId1"/>
  <rowBreaks count="2" manualBreakCount="2">
    <brk id="44" max="16383" man="1"/>
    <brk id="91"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00366AD7-94CF-4AE4-8C2E-FAC416069FEB}">
            <xm:f>NOT(ISERROR(SEARCH(Background!$A$6,C3)))</xm:f>
            <xm:f>Background!$A$6</xm:f>
            <x14:dxf>
              <font>
                <color theme="0"/>
              </font>
              <fill>
                <patternFill>
                  <bgColor rgb="FFCC99FF"/>
                </patternFill>
              </fill>
            </x14:dxf>
          </x14:cfRule>
          <x14:cfRule type="containsText" priority="2" operator="containsText" id="{FC32200D-0720-4A7B-87EE-D00E4391D14B}">
            <xm:f>NOT(ISERROR(SEARCH(Background!$A$5,C3)))</xm:f>
            <xm:f>Background!$A$5</xm:f>
            <x14:dxf>
              <font>
                <color theme="0"/>
              </font>
              <fill>
                <patternFill>
                  <bgColor theme="9"/>
                </patternFill>
              </fill>
            </x14:dxf>
          </x14:cfRule>
          <x14:cfRule type="containsText" priority="3" operator="containsText" id="{CF6FF1A1-6850-4383-8AAD-76ACC7BD3163}">
            <xm:f>NOT(ISERROR(SEARCH(Background!$A$4,C3)))</xm:f>
            <xm:f>Background!$A$4</xm:f>
            <x14:dxf>
              <font>
                <color theme="0"/>
              </font>
              <fill>
                <patternFill>
                  <bgColor theme="4"/>
                </patternFill>
              </fill>
            </x14:dxf>
          </x14:cfRule>
          <xm:sqref>C3</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0000000}">
          <x14:formula1>
            <xm:f>Background!$B$4:$B$7</xm:f>
          </x14:formula1>
          <xm:sqref>C20:D20</xm:sqref>
        </x14:dataValidation>
        <x14:dataValidation type="list" allowBlank="1" showInputMessage="1" showErrorMessage="1" xr:uid="{00000000-0002-0000-0100-000001000000}">
          <x14:formula1>
            <xm:f>Background!$C$4:$C$5</xm:f>
          </x14:formula1>
          <xm:sqref>C21:D21</xm:sqref>
        </x14:dataValidation>
        <x14:dataValidation type="list" allowBlank="1" showInputMessage="1" showErrorMessage="1" xr:uid="{00000000-0002-0000-0100-000002000000}">
          <x14:formula1>
            <xm:f>Background!$D$4:$D$8</xm:f>
          </x14:formula1>
          <xm:sqref>C22:D22</xm:sqref>
        </x14:dataValidation>
        <x14:dataValidation type="list" allowBlank="1" showInputMessage="1" showErrorMessage="1" xr:uid="{00000000-0002-0000-0100-000003000000}">
          <x14:formula1>
            <xm:f>Background!$E$4:$E$5</xm:f>
          </x14:formula1>
          <xm:sqref>C35:D35</xm:sqref>
        </x14:dataValidation>
        <x14:dataValidation type="list" allowBlank="1" showInputMessage="1" showErrorMessage="1" xr:uid="{00000000-0002-0000-0100-000004000000}">
          <x14:formula1>
            <xm:f>Background!$F$4:$F$5</xm:f>
          </x14:formula1>
          <xm:sqref>C36:D36</xm:sqref>
        </x14:dataValidation>
        <x14:dataValidation type="list" allowBlank="1" showInputMessage="1" showErrorMessage="1" xr:uid="{00000000-0002-0000-0100-000005000000}">
          <x14:formula1>
            <xm:f>Background!$G$4:$G$7</xm:f>
          </x14:formula1>
          <xm:sqref>D32:D33 C32</xm:sqref>
        </x14:dataValidation>
        <x14:dataValidation type="list" allowBlank="1" showInputMessage="1" showErrorMessage="1" xr:uid="{00000000-0002-0000-0100-000006000000}">
          <x14:formula1>
            <xm:f>Background!$A$4:$A$6</xm:f>
          </x14:formula1>
          <xm:sqref>C3</xm:sqref>
        </x14:dataValidation>
        <x14:dataValidation type="list" allowBlank="1" showInputMessage="1" showErrorMessage="1" xr:uid="{00000000-0002-0000-0100-000007000000}">
          <x14:formula1>
            <xm:f>Background!$J$4:$J$6</xm:f>
          </x14:formula1>
          <xm:sqref>C59:D59</xm:sqref>
        </x14:dataValidation>
        <x14:dataValidation type="list" allowBlank="1" showInputMessage="1" showErrorMessage="1" xr:uid="{00000000-0002-0000-0100-000008000000}">
          <x14:formula1>
            <xm:f>Background!$K$4:$K$5</xm:f>
          </x14:formula1>
          <xm:sqref>C39:D43</xm:sqref>
        </x14:dataValidation>
        <x14:dataValidation type="list" allowBlank="1" showInputMessage="1" showErrorMessage="1" xr:uid="{00000000-0002-0000-0100-000009000000}">
          <x14:formula1>
            <xm:f>Background!$L$4:$L$8</xm:f>
          </x14:formula1>
          <xm:sqref>C91:D91 C62:D62 C74:D74</xm:sqref>
        </x14:dataValidation>
        <x14:dataValidation type="list" allowBlank="1" showInputMessage="1" showErrorMessage="1" xr:uid="{00000000-0002-0000-0100-00000A000000}">
          <x14:formula1>
            <xm:f>Background!$H$4:$H$5</xm:f>
          </x14:formula1>
          <xm:sqref>C64</xm:sqref>
        </x14:dataValidation>
        <x14:dataValidation type="list" allowBlank="1" showInputMessage="1" showErrorMessage="1" xr:uid="{00000000-0002-0000-0100-00000B000000}">
          <x14:formula1>
            <xm:f>Background!$I$4:$I$5</xm:f>
          </x14:formula1>
          <xm:sqref>C76:D80</xm:sqref>
        </x14:dataValidation>
        <x14:dataValidation type="list" allowBlank="1" showInputMessage="1" showErrorMessage="1" xr:uid="{00000000-0002-0000-0100-00000C000000}">
          <x14:formula1>
            <xm:f>Background!$A$25:$A$46</xm:f>
          </x14:formula1>
          <xm:sqref>C51:D53</xm:sqref>
        </x14:dataValidation>
        <x14:dataValidation type="list" allowBlank="1" showInputMessage="1" showErrorMessage="1" xr:uid="{00000000-0002-0000-0100-00000E000000}">
          <x14:formula1>
            <xm:f>Background!$C$25:$C$42</xm:f>
          </x14:formula1>
          <xm:sqref>C86:D88</xm:sqref>
        </x14:dataValidation>
        <x14:dataValidation type="list" allowBlank="1" showInputMessage="1" showErrorMessage="1" xr:uid="{ECDE2FD7-4669-45BC-BF1E-CBB7B7CA8D16}">
          <x14:formula1>
            <xm:f>Background!$M$4:$M$8</xm:f>
          </x14:formula1>
          <xm:sqref>C47:D47</xm:sqref>
        </x14:dataValidation>
        <x14:dataValidation type="list" allowBlank="1" showInputMessage="1" showErrorMessage="1" xr:uid="{23D659AE-D809-4B85-9E4E-C2EC7A498050}">
          <x14:formula1>
            <xm:f>Background!$N$4:$N$8</xm:f>
          </x14:formula1>
          <xm:sqref>C92:D92 C94:D94</xm:sqref>
        </x14:dataValidation>
        <x14:dataValidation type="list" allowBlank="1" showInputMessage="1" showErrorMessage="1" xr:uid="{33547CC6-CBD3-4842-B42B-48DE70F444C5}">
          <x14:formula1>
            <xm:f>Background!$O$4:$O$10</xm:f>
          </x14:formula1>
          <xm:sqref>C11</xm:sqref>
        </x14:dataValidation>
        <x14:dataValidation type="list" allowBlank="1" showInputMessage="1" showErrorMessage="1" xr:uid="{F3227512-4D6A-4C72-AB0D-66CC0D57A118}">
          <x14:formula1>
            <xm:f>Background!$P$4:$P$5</xm:f>
          </x14:formula1>
          <xm:sqref>C33 C65</xm:sqref>
        </x14:dataValidation>
        <x14:dataValidation type="list" allowBlank="1" showInputMessage="1" showErrorMessage="1" xr:uid="{284932C7-D317-4FC4-B7E3-25C6B4F26886}">
          <x14:formula1>
            <xm:f>Background!$B$25:$B$54</xm:f>
          </x14:formula1>
          <xm:sqref>C68:C69</xm:sqref>
        </x14:dataValidation>
        <x14:dataValidation type="list" allowBlank="1" showInputMessage="1" showErrorMessage="1" xr:uid="{3D9730A6-48B8-410E-9DD0-D8CEF049810C}">
          <x14:formula1>
            <xm:f>Background!$B$38:$B$54</xm:f>
          </x14:formula1>
          <xm:sqref>C70:C71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showGridLines="0" topLeftCell="A16" zoomScale="90" zoomScaleNormal="90" workbookViewId="0">
      <selection activeCell="D8" sqref="D8"/>
    </sheetView>
  </sheetViews>
  <sheetFormatPr defaultColWidth="8.85546875" defaultRowHeight="15"/>
  <cols>
    <col min="1" max="1" width="5.140625" customWidth="1"/>
    <col min="2" max="2" width="25.140625" style="14" customWidth="1"/>
    <col min="3" max="3" width="31.140625" style="27" customWidth="1"/>
    <col min="4" max="4" width="16.28515625" bestFit="1" customWidth="1"/>
    <col min="5" max="5" width="15.85546875" hidden="1" customWidth="1"/>
    <col min="6" max="7" width="20.7109375" customWidth="1"/>
  </cols>
  <sheetData>
    <row r="1" spans="1:7" ht="24">
      <c r="A1" s="180" t="s">
        <v>161</v>
      </c>
    </row>
    <row r="4" spans="1:7">
      <c r="A4" s="249" t="s">
        <v>162</v>
      </c>
      <c r="B4" s="170" t="s">
        <v>163</v>
      </c>
      <c r="C4" s="171" t="s">
        <v>164</v>
      </c>
      <c r="D4" s="173"/>
    </row>
    <row r="5" spans="1:7">
      <c r="A5" s="249"/>
      <c r="B5" s="170" t="s">
        <v>147</v>
      </c>
      <c r="C5" s="171" t="s">
        <v>165</v>
      </c>
      <c r="D5" s="173"/>
    </row>
    <row r="6" spans="1:7" ht="14.45" customHeight="1">
      <c r="A6" s="249"/>
      <c r="B6" s="170" t="s">
        <v>166</v>
      </c>
      <c r="C6" s="171" t="s">
        <v>167</v>
      </c>
      <c r="D6" s="173">
        <v>0</v>
      </c>
    </row>
    <row r="7" spans="1:7" ht="39.6" customHeight="1">
      <c r="A7" s="249"/>
      <c r="B7" s="170" t="s">
        <v>168</v>
      </c>
      <c r="C7" s="171" t="s">
        <v>169</v>
      </c>
      <c r="D7" s="173">
        <v>0</v>
      </c>
    </row>
    <row r="8" spans="1:7">
      <c r="A8" s="249"/>
      <c r="B8" s="170" t="s">
        <v>170</v>
      </c>
      <c r="C8" s="171" t="s">
        <v>171</v>
      </c>
      <c r="D8" s="227">
        <f>D6+D7</f>
        <v>0</v>
      </c>
    </row>
    <row r="9" spans="1:7">
      <c r="A9" s="249"/>
      <c r="B9" s="170" t="s">
        <v>172</v>
      </c>
      <c r="C9" s="171" t="s">
        <v>173</v>
      </c>
      <c r="D9" s="172" t="str">
        <f>IF(D8&lt;2040,"Present to 2039",IF(D8&lt;=2069,"2040 to 2069",IF(D8&lt;=2099,"2070-2099","2100+")))</f>
        <v>Present to 2039</v>
      </c>
    </row>
    <row r="12" spans="1:7">
      <c r="A12" s="277" t="s">
        <v>161</v>
      </c>
      <c r="B12" s="277"/>
      <c r="C12" s="277"/>
      <c r="D12" s="277"/>
      <c r="E12" s="277"/>
      <c r="F12" s="277"/>
      <c r="G12" s="277"/>
    </row>
    <row r="13" spans="1:7" ht="15.95">
      <c r="A13" s="16"/>
      <c r="B13" s="17" t="s">
        <v>174</v>
      </c>
      <c r="C13" s="230" t="s">
        <v>175</v>
      </c>
      <c r="D13" s="136" t="s">
        <v>35</v>
      </c>
      <c r="E13" s="230" t="s">
        <v>176</v>
      </c>
      <c r="F13" s="281" t="s">
        <v>177</v>
      </c>
      <c r="G13" s="282"/>
    </row>
    <row r="14" spans="1:7" ht="15" customHeight="1" thickBot="1">
      <c r="A14" s="283" t="s">
        <v>178</v>
      </c>
      <c r="B14" s="268" t="s">
        <v>179</v>
      </c>
      <c r="C14" s="278" t="s">
        <v>180</v>
      </c>
      <c r="D14" s="271" t="s">
        <v>181</v>
      </c>
      <c r="E14" s="331">
        <f>IF(D14="Yes = 1",1,IF(D14="No = 0",0,""))</f>
        <v>1</v>
      </c>
      <c r="F14" s="18"/>
      <c r="G14" s="65"/>
    </row>
    <row r="15" spans="1:7" ht="15.95" thickBot="1">
      <c r="A15" s="249"/>
      <c r="B15" s="269"/>
      <c r="C15" s="279"/>
      <c r="D15" s="272"/>
      <c r="E15" s="332"/>
      <c r="F15" s="22" t="s">
        <v>182</v>
      </c>
      <c r="G15" s="23" t="s">
        <v>183</v>
      </c>
    </row>
    <row r="16" spans="1:7">
      <c r="A16" s="249"/>
      <c r="B16" s="269"/>
      <c r="C16" s="279"/>
      <c r="D16" s="272"/>
      <c r="E16" s="332"/>
      <c r="F16" s="21" t="s">
        <v>184</v>
      </c>
      <c r="G16" s="51" t="s">
        <v>185</v>
      </c>
    </row>
    <row r="17" spans="1:7">
      <c r="A17" s="249"/>
      <c r="B17" s="269"/>
      <c r="C17" s="279"/>
      <c r="D17" s="272"/>
      <c r="E17" s="332"/>
      <c r="F17" s="19" t="s">
        <v>186</v>
      </c>
      <c r="G17" s="52" t="s">
        <v>187</v>
      </c>
    </row>
    <row r="18" spans="1:7" ht="15.95" thickBot="1">
      <c r="A18" s="249"/>
      <c r="B18" s="269"/>
      <c r="C18" s="279"/>
      <c r="D18" s="272"/>
      <c r="E18" s="332"/>
      <c r="F18" s="20" t="s">
        <v>188</v>
      </c>
      <c r="G18" s="53" t="s">
        <v>189</v>
      </c>
    </row>
    <row r="19" spans="1:7" ht="83.1" customHeight="1">
      <c r="A19" s="249"/>
      <c r="B19" s="270"/>
      <c r="C19" s="280"/>
      <c r="D19" s="273"/>
      <c r="E19" s="333"/>
      <c r="F19" s="253" t="s">
        <v>190</v>
      </c>
      <c r="G19" s="254"/>
    </row>
    <row r="20" spans="1:7">
      <c r="A20" s="249"/>
      <c r="B20" s="63"/>
      <c r="C20" s="64"/>
      <c r="D20" s="137" t="s">
        <v>191</v>
      </c>
      <c r="E20" s="10"/>
      <c r="F20" s="255"/>
      <c r="G20" s="256"/>
    </row>
    <row r="21" spans="1:7" ht="193.5" customHeight="1">
      <c r="A21" s="249"/>
      <c r="B21" s="29" t="s">
        <v>192</v>
      </c>
      <c r="C21" s="28" t="s">
        <v>193</v>
      </c>
      <c r="D21" s="140" t="s">
        <v>194</v>
      </c>
      <c r="E21" s="5">
        <f>IF(D21="Low = 1",1,IF(D21="Low-Moderate = 2",2,IF(D21="Moderate = 3",3,IF(D21="Moderate-High = 4",4,IF(D21="High = 5",5,"")))))</f>
        <v>2</v>
      </c>
      <c r="F21" s="255"/>
      <c r="G21" s="256"/>
    </row>
    <row r="22" spans="1:7">
      <c r="A22" s="249"/>
      <c r="B22" s="61"/>
      <c r="C22" s="62"/>
      <c r="D22" s="137" t="s">
        <v>195</v>
      </c>
      <c r="E22" s="11"/>
      <c r="F22" s="255"/>
      <c r="G22" s="256"/>
    </row>
    <row r="23" spans="1:7" ht="77.45" customHeight="1" thickBot="1">
      <c r="A23" s="249"/>
      <c r="B23" s="24" t="s">
        <v>196</v>
      </c>
      <c r="C23" s="28" t="s">
        <v>197</v>
      </c>
      <c r="D23" s="140" t="s">
        <v>198</v>
      </c>
      <c r="E23" s="5">
        <f>IF(D23="2 days = 1",1,IF(D23="4 days = 2",2,IF(D23="7 days = 3",3,IF(D23="9 days = 4",4,""))))</f>
        <v>4</v>
      </c>
      <c r="F23" s="255"/>
      <c r="G23" s="256"/>
    </row>
    <row r="24" spans="1:7">
      <c r="A24" s="249"/>
      <c r="B24" s="161"/>
      <c r="C24" s="162"/>
      <c r="D24" s="163"/>
      <c r="E24" s="92"/>
      <c r="F24" s="96" t="s">
        <v>199</v>
      </c>
      <c r="G24" s="97">
        <f>SUM(E14,E21,E23)</f>
        <v>7</v>
      </c>
    </row>
    <row r="25" spans="1:7" ht="15.95" thickBot="1">
      <c r="A25" s="284"/>
      <c r="B25" s="164"/>
      <c r="C25" s="165"/>
      <c r="D25" s="166"/>
      <c r="E25" s="93"/>
      <c r="F25" s="98" t="s">
        <v>200</v>
      </c>
      <c r="G25" s="135" t="str">
        <f>IF(G24&lt;2,"",IF(G24&lt;=5,"Low",IF(G24&lt;=8,"Medium","High")))</f>
        <v>Medium</v>
      </c>
    </row>
    <row r="26" spans="1:7">
      <c r="A26" s="33"/>
      <c r="B26" s="15"/>
      <c r="C26" s="25"/>
      <c r="D26" s="139"/>
      <c r="E26" s="33"/>
      <c r="F26" s="94"/>
      <c r="G26" s="95"/>
    </row>
    <row r="27" spans="1:7" ht="15.95" thickBot="1">
      <c r="A27" s="250" t="s">
        <v>201</v>
      </c>
      <c r="B27" s="13"/>
      <c r="C27" s="26"/>
      <c r="D27" s="138"/>
      <c r="E27" s="2"/>
      <c r="F27" s="34"/>
      <c r="G27" s="66"/>
    </row>
    <row r="28" spans="1:7" ht="15.95" thickBot="1">
      <c r="A28" s="251"/>
      <c r="B28" s="268" t="s">
        <v>202</v>
      </c>
      <c r="C28" s="265" t="s">
        <v>203</v>
      </c>
      <c r="D28" s="271" t="s">
        <v>204</v>
      </c>
      <c r="E28" s="274">
        <f>IF(D28="Yes = 2",2,IF(D28="No = 0",0,""))</f>
        <v>2</v>
      </c>
      <c r="F28" s="35" t="s">
        <v>182</v>
      </c>
      <c r="G28" s="36" t="s">
        <v>183</v>
      </c>
    </row>
    <row r="29" spans="1:7">
      <c r="A29" s="251"/>
      <c r="B29" s="269"/>
      <c r="C29" s="266"/>
      <c r="D29" s="272"/>
      <c r="E29" s="275"/>
      <c r="F29" s="37">
        <v>1</v>
      </c>
      <c r="G29" s="54" t="s">
        <v>185</v>
      </c>
    </row>
    <row r="30" spans="1:7">
      <c r="A30" s="251"/>
      <c r="B30" s="269"/>
      <c r="C30" s="266"/>
      <c r="D30" s="272"/>
      <c r="E30" s="275"/>
      <c r="F30" s="38">
        <v>2</v>
      </c>
      <c r="G30" s="55" t="s">
        <v>187</v>
      </c>
    </row>
    <row r="31" spans="1:7" ht="15.95" thickBot="1">
      <c r="A31" s="251"/>
      <c r="B31" s="269"/>
      <c r="C31" s="266"/>
      <c r="D31" s="272"/>
      <c r="E31" s="275"/>
      <c r="F31" s="102" t="s">
        <v>205</v>
      </c>
      <c r="G31" s="56" t="s">
        <v>189</v>
      </c>
    </row>
    <row r="32" spans="1:7" ht="93.6" customHeight="1">
      <c r="A32" s="251"/>
      <c r="B32" s="269"/>
      <c r="C32" s="266"/>
      <c r="D32" s="272"/>
      <c r="E32" s="275"/>
      <c r="F32" s="257" t="s">
        <v>206</v>
      </c>
      <c r="G32" s="258"/>
    </row>
    <row r="33" spans="1:7">
      <c r="A33" s="251"/>
      <c r="B33" s="269"/>
      <c r="C33" s="266"/>
      <c r="D33" s="272"/>
      <c r="E33" s="275"/>
      <c r="F33" s="259"/>
      <c r="G33" s="260"/>
    </row>
    <row r="34" spans="1:7">
      <c r="A34" s="251"/>
      <c r="B34" s="269"/>
      <c r="C34" s="266"/>
      <c r="D34" s="272"/>
      <c r="E34" s="275"/>
      <c r="F34" s="259"/>
      <c r="G34" s="260"/>
    </row>
    <row r="35" spans="1:7" ht="51.6" customHeight="1">
      <c r="A35" s="251"/>
      <c r="B35" s="270"/>
      <c r="C35" s="267"/>
      <c r="D35" s="273"/>
      <c r="E35" s="276"/>
      <c r="F35" s="259"/>
      <c r="G35" s="260"/>
    </row>
    <row r="36" spans="1:7">
      <c r="A36" s="251"/>
      <c r="B36" s="3"/>
      <c r="C36" s="4"/>
      <c r="D36" s="138"/>
      <c r="E36" s="2"/>
      <c r="F36" s="259"/>
      <c r="G36" s="260"/>
    </row>
    <row r="37" spans="1:7" ht="141.75" customHeight="1">
      <c r="A37" s="251"/>
      <c r="B37" s="24" t="s">
        <v>207</v>
      </c>
      <c r="C37" s="28" t="s">
        <v>208</v>
      </c>
      <c r="D37" s="140" t="s">
        <v>209</v>
      </c>
      <c r="E37" s="50">
        <f>IF(D37="Yes = 2",2,IF(D37="No = 0",0,""))</f>
        <v>0</v>
      </c>
      <c r="F37" s="259"/>
      <c r="G37" s="260"/>
    </row>
    <row r="38" spans="1:7">
      <c r="A38" s="251"/>
      <c r="B38" s="3"/>
      <c r="C38" s="4"/>
      <c r="D38" s="138"/>
      <c r="E38" s="9"/>
      <c r="F38" s="259"/>
      <c r="G38" s="260"/>
    </row>
    <row r="39" spans="1:7" ht="72" customHeight="1">
      <c r="A39" s="251"/>
      <c r="B39" s="24" t="s">
        <v>210</v>
      </c>
      <c r="C39" s="28" t="s">
        <v>211</v>
      </c>
      <c r="D39" s="140" t="s">
        <v>209</v>
      </c>
      <c r="E39" s="2">
        <f>IF(D39="Yes = 1",1,IF(D39="No = 0",0,""))</f>
        <v>0</v>
      </c>
      <c r="F39" s="261"/>
      <c r="G39" s="262"/>
    </row>
    <row r="40" spans="1:7" ht="15.95" thickBot="1">
      <c r="A40" s="251"/>
      <c r="B40" s="161"/>
      <c r="C40" s="162"/>
      <c r="D40" s="163"/>
      <c r="E40" s="2"/>
      <c r="F40" s="34"/>
      <c r="G40" s="66"/>
    </row>
    <row r="41" spans="1:7">
      <c r="A41" s="251"/>
      <c r="B41" s="167"/>
      <c r="D41" s="168"/>
      <c r="E41" s="93"/>
      <c r="F41" s="99" t="s">
        <v>199</v>
      </c>
      <c r="G41" s="81">
        <f>SUM(E28,E37,E39)</f>
        <v>2</v>
      </c>
    </row>
    <row r="42" spans="1:7" ht="15.95" thickBot="1">
      <c r="A42" s="252"/>
      <c r="B42" s="164"/>
      <c r="C42" s="165"/>
      <c r="D42" s="166"/>
      <c r="E42" s="93"/>
      <c r="F42" s="98" t="s">
        <v>200</v>
      </c>
      <c r="G42" s="135" t="str">
        <f>IF(G41&lt;1,"",IF(G41&lt;=1,"Low",IF(G41&lt;=2,"Medium","High")))</f>
        <v>Medium</v>
      </c>
    </row>
    <row r="43" spans="1:7">
      <c r="A43" s="33"/>
      <c r="B43" s="30"/>
      <c r="C43" s="31"/>
      <c r="D43" s="139"/>
      <c r="E43" s="33"/>
      <c r="F43" s="94"/>
      <c r="G43" s="95"/>
    </row>
    <row r="44" spans="1:7" ht="15.95" thickBot="1">
      <c r="A44" s="250" t="s">
        <v>212</v>
      </c>
      <c r="B44" s="3"/>
      <c r="C44" s="4"/>
      <c r="D44" s="138"/>
      <c r="E44" s="2"/>
      <c r="F44" s="34"/>
      <c r="G44" s="66"/>
    </row>
    <row r="45" spans="1:7" ht="15.95" thickBot="1">
      <c r="A45" s="251"/>
      <c r="B45" s="268" t="s">
        <v>213</v>
      </c>
      <c r="C45" s="265" t="s">
        <v>214</v>
      </c>
      <c r="D45" s="271" t="s">
        <v>181</v>
      </c>
      <c r="E45" s="274">
        <f>IF(D45="Yes = 1",1,IF(D45="No = 0",0,""))</f>
        <v>1</v>
      </c>
      <c r="F45" s="39" t="s">
        <v>182</v>
      </c>
      <c r="G45" s="40" t="s">
        <v>183</v>
      </c>
    </row>
    <row r="46" spans="1:7">
      <c r="A46" s="251"/>
      <c r="B46" s="269"/>
      <c r="C46" s="266"/>
      <c r="D46" s="272"/>
      <c r="E46" s="275"/>
      <c r="F46" s="41">
        <v>0</v>
      </c>
      <c r="G46" s="60" t="s">
        <v>215</v>
      </c>
    </row>
    <row r="47" spans="1:7">
      <c r="A47" s="251"/>
      <c r="B47" s="269"/>
      <c r="C47" s="266"/>
      <c r="D47" s="272"/>
      <c r="E47" s="275"/>
      <c r="F47" s="42">
        <v>1</v>
      </c>
      <c r="G47" s="59" t="s">
        <v>185</v>
      </c>
    </row>
    <row r="48" spans="1:7">
      <c r="A48" s="251"/>
      <c r="B48" s="269"/>
      <c r="C48" s="266"/>
      <c r="D48" s="272"/>
      <c r="E48" s="275"/>
      <c r="F48" s="42">
        <v>2</v>
      </c>
      <c r="G48" s="57" t="s">
        <v>187</v>
      </c>
    </row>
    <row r="49" spans="1:7" ht="15.95" thickBot="1">
      <c r="A49" s="251"/>
      <c r="B49" s="269"/>
      <c r="C49" s="266"/>
      <c r="D49" s="272"/>
      <c r="E49" s="275"/>
      <c r="F49" s="43" t="s">
        <v>216</v>
      </c>
      <c r="G49" s="58" t="s">
        <v>189</v>
      </c>
    </row>
    <row r="50" spans="1:7" ht="14.45" customHeight="1">
      <c r="A50" s="251"/>
      <c r="B50" s="269"/>
      <c r="C50" s="266"/>
      <c r="D50" s="272"/>
      <c r="E50" s="275"/>
      <c r="F50" s="253" t="s">
        <v>217</v>
      </c>
      <c r="G50" s="254"/>
    </row>
    <row r="51" spans="1:7" ht="42.6" customHeight="1">
      <c r="A51" s="251"/>
      <c r="B51" s="270"/>
      <c r="C51" s="267"/>
      <c r="D51" s="273"/>
      <c r="E51" s="276"/>
      <c r="F51" s="255"/>
      <c r="G51" s="256"/>
    </row>
    <row r="52" spans="1:7">
      <c r="A52" s="251"/>
      <c r="B52" s="3"/>
      <c r="C52" s="4"/>
      <c r="D52" s="138"/>
      <c r="E52" s="8"/>
      <c r="F52" s="255"/>
      <c r="G52" s="256"/>
    </row>
    <row r="53" spans="1:7" ht="129" customHeight="1">
      <c r="A53" s="251"/>
      <c r="B53" s="24" t="s">
        <v>218</v>
      </c>
      <c r="C53" s="44" t="s">
        <v>219</v>
      </c>
      <c r="D53" s="140" t="s">
        <v>204</v>
      </c>
      <c r="E53" s="50">
        <f>IF(D53="Yes = 2",2,IF(D53="No = 0",0,""))</f>
        <v>2</v>
      </c>
      <c r="F53" s="255"/>
      <c r="G53" s="256"/>
    </row>
    <row r="54" spans="1:7">
      <c r="A54" s="251"/>
      <c r="B54" s="3"/>
      <c r="C54" s="45"/>
      <c r="D54" s="138"/>
      <c r="E54" s="9"/>
      <c r="F54" s="255"/>
      <c r="G54" s="256"/>
    </row>
    <row r="55" spans="1:7" ht="132.75" customHeight="1">
      <c r="A55" s="251"/>
      <c r="B55" s="29" t="s">
        <v>220</v>
      </c>
      <c r="C55" s="44" t="s">
        <v>221</v>
      </c>
      <c r="D55" s="140" t="s">
        <v>209</v>
      </c>
      <c r="E55" s="2">
        <f>IF(D55="Yes = 1",1,IF(D55="No = 0",0,""))</f>
        <v>0</v>
      </c>
      <c r="F55" s="255"/>
      <c r="G55" s="256"/>
    </row>
    <row r="56" spans="1:7">
      <c r="A56" s="251"/>
      <c r="B56" s="12"/>
      <c r="C56" s="45"/>
      <c r="D56" s="138"/>
      <c r="E56" s="9"/>
      <c r="F56" s="255"/>
      <c r="G56" s="256"/>
    </row>
    <row r="57" spans="1:7" ht="140.25" customHeight="1">
      <c r="A57" s="251"/>
      <c r="B57" s="101" t="s">
        <v>222</v>
      </c>
      <c r="C57" s="44" t="s">
        <v>223</v>
      </c>
      <c r="D57" s="140" t="s">
        <v>209</v>
      </c>
      <c r="E57" s="2">
        <f>IF(D57="Yes = 1",1,IF(D57="No = 0",0,""))</f>
        <v>0</v>
      </c>
      <c r="F57" s="263"/>
      <c r="G57" s="264"/>
    </row>
    <row r="58" spans="1:7" ht="15.95" thickBot="1">
      <c r="A58" s="251"/>
      <c r="B58" s="77" t="s">
        <v>224</v>
      </c>
      <c r="C58" s="4"/>
      <c r="D58" s="2"/>
      <c r="E58" s="2"/>
      <c r="F58" s="1"/>
      <c r="G58" s="69"/>
    </row>
    <row r="59" spans="1:7">
      <c r="A59" s="252"/>
      <c r="B59" s="161"/>
      <c r="C59" s="162"/>
      <c r="D59" s="169"/>
      <c r="E59" s="93"/>
      <c r="F59" s="99" t="s">
        <v>199</v>
      </c>
      <c r="G59" s="81">
        <f>SUM(E45,E53,E55,E57)</f>
        <v>3</v>
      </c>
    </row>
    <row r="60" spans="1:7" ht="15.95" thickBot="1">
      <c r="A60" s="68"/>
      <c r="F60" s="100" t="s">
        <v>200</v>
      </c>
      <c r="G60" s="135" t="str">
        <f>IF(G59&lt;1,"Not Exposed",IF(G59&lt;=1,"Low",IF(G59&lt;=2,"Medium","High")))</f>
        <v>High</v>
      </c>
    </row>
    <row r="61" spans="1:7">
      <c r="A61" s="46"/>
      <c r="B61" s="47"/>
      <c r="C61" s="48"/>
      <c r="D61" s="46"/>
      <c r="E61" s="46"/>
      <c r="F61" s="46"/>
      <c r="G61" s="67"/>
    </row>
  </sheetData>
  <sheetProtection algorithmName="SHA-512" hashValue="fbXSBwVISwAw03JFfvMjyuM3v4+XWZHx0tujAJWapNwbfkIVCRDDW3x5LlXaGKeiV4vKJOjAgtGWrBq8WCHu3g==" saltValue="R9Mh4uOP9r5zns8nz6kBMA==" spinCount="100000" sheet="1"/>
  <mergeCells count="21">
    <mergeCell ref="A12:G12"/>
    <mergeCell ref="B14:B19"/>
    <mergeCell ref="C14:C19"/>
    <mergeCell ref="F13:G13"/>
    <mergeCell ref="A14:A25"/>
    <mergeCell ref="A4:A9"/>
    <mergeCell ref="A27:A42"/>
    <mergeCell ref="A44:A59"/>
    <mergeCell ref="F19:G23"/>
    <mergeCell ref="F32:G39"/>
    <mergeCell ref="F50:G57"/>
    <mergeCell ref="C45:C51"/>
    <mergeCell ref="B45:B51"/>
    <mergeCell ref="D14:D19"/>
    <mergeCell ref="E14:E19"/>
    <mergeCell ref="D28:D35"/>
    <mergeCell ref="E28:E35"/>
    <mergeCell ref="D45:D51"/>
    <mergeCell ref="E45:E51"/>
    <mergeCell ref="C28:C35"/>
    <mergeCell ref="B28:B35"/>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0000000}">
          <x14:formula1>
            <xm:f>Background!$A$16:$A$17</xm:f>
          </x14:formula1>
          <xm:sqref>D14</xm:sqref>
        </x14:dataValidation>
        <x14:dataValidation type="list" allowBlank="1" showInputMessage="1" showErrorMessage="1" xr:uid="{00000000-0002-0000-0200-000001000000}">
          <x14:formula1>
            <xm:f>Background!$B$16:$B$20</xm:f>
          </x14:formula1>
          <xm:sqref>D21</xm:sqref>
        </x14:dataValidation>
        <x14:dataValidation type="list" allowBlank="1" showInputMessage="1" showErrorMessage="1" xr:uid="{00000000-0002-0000-0200-000002000000}">
          <x14:formula1>
            <xm:f>Background!$C$16:$C$19</xm:f>
          </x14:formula1>
          <xm:sqref>D23</xm:sqref>
        </x14:dataValidation>
        <x14:dataValidation type="list" allowBlank="1" showInputMessage="1" showErrorMessage="1" xr:uid="{00000000-0002-0000-0200-000003000000}">
          <x14:formula1>
            <xm:f>Background!$D$16:$D$17</xm:f>
          </x14:formula1>
          <xm:sqref>D28:D35</xm:sqref>
        </x14:dataValidation>
        <x14:dataValidation type="list" allowBlank="1" showInputMessage="1" showErrorMessage="1" xr:uid="{00000000-0002-0000-0200-000004000000}">
          <x14:formula1>
            <xm:f>Background!$E$16:$E$17</xm:f>
          </x14:formula1>
          <xm:sqref>D37</xm:sqref>
        </x14:dataValidation>
        <x14:dataValidation type="list" allowBlank="1" showInputMessage="1" showErrorMessage="1" xr:uid="{00000000-0002-0000-0200-000005000000}">
          <x14:formula1>
            <xm:f>Background!$F$16:$F$17</xm:f>
          </x14:formula1>
          <xm:sqref>D39</xm:sqref>
        </x14:dataValidation>
        <x14:dataValidation type="list" allowBlank="1" showInputMessage="1" showErrorMessage="1" xr:uid="{00000000-0002-0000-0200-000006000000}">
          <x14:formula1>
            <xm:f>Background!$G$16:$G$17</xm:f>
          </x14:formula1>
          <xm:sqref>D45:D51</xm:sqref>
        </x14:dataValidation>
        <x14:dataValidation type="list" allowBlank="1" showInputMessage="1" showErrorMessage="1" xr:uid="{00000000-0002-0000-0200-000007000000}">
          <x14:formula1>
            <xm:f>Background!$H$16:$H$17</xm:f>
          </x14:formula1>
          <xm:sqref>D53</xm:sqref>
        </x14:dataValidation>
        <x14:dataValidation type="list" allowBlank="1" showInputMessage="1" showErrorMessage="1" xr:uid="{00000000-0002-0000-0200-000008000000}">
          <x14:formula1>
            <xm:f>Background!$I$16:$I$17</xm:f>
          </x14:formula1>
          <xm:sqref>D55</xm:sqref>
        </x14:dataValidation>
        <x14:dataValidation type="list" allowBlank="1" showInputMessage="1" showErrorMessage="1" xr:uid="{00000000-0002-0000-0200-000009000000}">
          <x14:formula1>
            <xm:f>Background!$J$16:$J$17</xm:f>
          </x14:formula1>
          <xm:sqref>D57</xm:sqref>
        </x14:dataValidation>
        <x14:dataValidation type="list" allowBlank="1" showInputMessage="1" showErrorMessage="1" xr:uid="{00000000-0002-0000-0200-00000A000000}">
          <x14:formula1>
            <xm:f>Background!$E$4:$E$5</xm:f>
          </x14:formula1>
          <xm:sqref>D4</xm:sqref>
        </x14:dataValidation>
        <x14:dataValidation type="list" allowBlank="1" showInputMessage="1" showErrorMessage="1" xr:uid="{00000000-0002-0000-0200-00000B000000}">
          <x14:formula1>
            <xm:f>Background!$F$4:$F$5</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
  <sheetViews>
    <sheetView showGridLines="0" workbookViewId="0">
      <selection sqref="A1:XFD1048576"/>
    </sheetView>
  </sheetViews>
  <sheetFormatPr defaultColWidth="8.85546875" defaultRowHeight="15"/>
  <cols>
    <col min="1" max="1" width="28.28515625" customWidth="1"/>
    <col min="2" max="2" width="28" style="14" customWidth="1"/>
    <col min="3" max="3" width="48.42578125" style="14" customWidth="1"/>
    <col min="4" max="4" width="43" style="14" customWidth="1"/>
  </cols>
  <sheetData>
    <row r="1" spans="1:4" ht="15.95">
      <c r="A1" s="132" t="s">
        <v>225</v>
      </c>
    </row>
    <row r="3" spans="1:4">
      <c r="A3" t="s">
        <v>226</v>
      </c>
    </row>
    <row r="4" spans="1:4">
      <c r="A4" t="s">
        <v>227</v>
      </c>
    </row>
    <row r="5" spans="1:4">
      <c r="A5" t="s">
        <v>228</v>
      </c>
    </row>
    <row r="6" spans="1:4" ht="15.95" thickBot="1"/>
    <row r="7" spans="1:4" ht="15.95">
      <c r="A7" s="129" t="s">
        <v>229</v>
      </c>
      <c r="B7" s="130" t="s">
        <v>230</v>
      </c>
      <c r="C7" s="130" t="s">
        <v>3</v>
      </c>
      <c r="D7" s="131" t="s">
        <v>231</v>
      </c>
    </row>
    <row r="8" spans="1:4" ht="48">
      <c r="A8" s="285" t="s">
        <v>232</v>
      </c>
      <c r="B8" s="124" t="s">
        <v>233</v>
      </c>
      <c r="C8" s="124" t="s">
        <v>234</v>
      </c>
      <c r="D8" s="125" t="s">
        <v>235</v>
      </c>
    </row>
    <row r="9" spans="1:4" ht="48">
      <c r="A9" s="286"/>
      <c r="B9" s="124" t="s">
        <v>236</v>
      </c>
      <c r="C9" s="124" t="s">
        <v>237</v>
      </c>
      <c r="D9" s="125" t="s">
        <v>238</v>
      </c>
    </row>
    <row r="10" spans="1:4" ht="48">
      <c r="A10" s="287" t="s">
        <v>239</v>
      </c>
      <c r="B10" s="124" t="s">
        <v>240</v>
      </c>
      <c r="C10" s="124" t="s">
        <v>241</v>
      </c>
      <c r="D10" s="125" t="s">
        <v>242</v>
      </c>
    </row>
    <row r="11" spans="1:4" ht="48">
      <c r="A11" s="288"/>
      <c r="B11" s="124" t="s">
        <v>243</v>
      </c>
      <c r="C11" s="124" t="s">
        <v>244</v>
      </c>
      <c r="D11" s="125" t="s">
        <v>245</v>
      </c>
    </row>
    <row r="12" spans="1:4" ht="63.95">
      <c r="A12" s="289"/>
      <c r="B12" s="124" t="s">
        <v>246</v>
      </c>
      <c r="C12" s="124" t="s">
        <v>247</v>
      </c>
      <c r="D12" s="125" t="s">
        <v>248</v>
      </c>
    </row>
    <row r="13" spans="1:4" ht="33" thickBot="1">
      <c r="A13" s="128" t="s">
        <v>249</v>
      </c>
      <c r="B13" s="126" t="s">
        <v>250</v>
      </c>
      <c r="C13" s="126" t="s">
        <v>251</v>
      </c>
      <c r="D13" s="127" t="s">
        <v>252</v>
      </c>
    </row>
  </sheetData>
  <sheetProtection algorithmName="SHA-512" hashValue="doI0jZ4MoLuNPwmNZy8+kYumqZ52e8hM4WqsJmVDaVq0RkRygNJP8el1TSP6zTU6gXfDEjZH1tqtnV1ewVFU7g==" saltValue="vcp73D+dt2afM5ynxHca9A==" spinCount="100000" sheet="1" selectLockedCells="1"/>
  <mergeCells count="2">
    <mergeCell ref="A8:A9"/>
    <mergeCell ref="A10:A1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1"/>
  <sheetViews>
    <sheetView showGridLines="0" workbookViewId="0">
      <selection activeCell="D3" sqref="D3"/>
    </sheetView>
  </sheetViews>
  <sheetFormatPr defaultColWidth="8.85546875" defaultRowHeight="15"/>
  <cols>
    <col min="1" max="1" width="21.7109375" bestFit="1" customWidth="1"/>
    <col min="2" max="2" width="16.140625" customWidth="1"/>
    <col min="3" max="3" width="15.85546875" customWidth="1"/>
    <col min="4" max="4" width="18" customWidth="1"/>
    <col min="5" max="5" width="15.7109375" customWidth="1"/>
  </cols>
  <sheetData>
    <row r="1" spans="1:6" ht="18.95">
      <c r="A1" s="76" t="s">
        <v>253</v>
      </c>
    </row>
    <row r="2" spans="1:6">
      <c r="A2" s="118" t="s">
        <v>254</v>
      </c>
    </row>
    <row r="4" spans="1:6">
      <c r="A4" s="1" t="s">
        <v>89</v>
      </c>
    </row>
    <row r="5" spans="1:6" ht="15.95" thickBot="1">
      <c r="A5" t="s">
        <v>255</v>
      </c>
    </row>
    <row r="6" spans="1:6" ht="17.100000000000001" thickBot="1">
      <c r="A6" s="70"/>
      <c r="B6" s="300" t="s">
        <v>256</v>
      </c>
      <c r="C6" s="301"/>
      <c r="D6" s="302"/>
      <c r="E6" s="300" t="s">
        <v>257</v>
      </c>
      <c r="F6" s="302"/>
    </row>
    <row r="7" spans="1:6" ht="24">
      <c r="A7" s="71" t="s">
        <v>258</v>
      </c>
      <c r="B7" s="303" t="s">
        <v>259</v>
      </c>
      <c r="C7" s="303" t="s">
        <v>260</v>
      </c>
      <c r="D7" s="305" t="s">
        <v>261</v>
      </c>
      <c r="E7" s="307" t="s">
        <v>262</v>
      </c>
      <c r="F7" s="72" t="s">
        <v>263</v>
      </c>
    </row>
    <row r="8" spans="1:6" ht="15.95" thickBot="1">
      <c r="A8" s="232" t="s">
        <v>264</v>
      </c>
      <c r="B8" s="304"/>
      <c r="C8" s="304"/>
      <c r="D8" s="306"/>
      <c r="E8" s="308"/>
      <c r="F8" s="73" t="s">
        <v>265</v>
      </c>
    </row>
    <row r="9" spans="1:6">
      <c r="A9" s="74" t="s">
        <v>266</v>
      </c>
      <c r="B9" s="309">
        <v>2</v>
      </c>
      <c r="C9" s="309">
        <v>18</v>
      </c>
      <c r="D9" s="311" t="s">
        <v>267</v>
      </c>
      <c r="E9" s="313" t="s">
        <v>268</v>
      </c>
      <c r="F9" s="315">
        <v>1149</v>
      </c>
    </row>
    <row r="10" spans="1:6" ht="15.95" thickBot="1">
      <c r="A10" s="233" t="s">
        <v>269</v>
      </c>
      <c r="B10" s="310"/>
      <c r="C10" s="310"/>
      <c r="D10" s="312"/>
      <c r="E10" s="314"/>
      <c r="F10" s="316"/>
    </row>
    <row r="11" spans="1:6">
      <c r="A11" s="74" t="s">
        <v>270</v>
      </c>
      <c r="B11" s="309">
        <v>4</v>
      </c>
      <c r="C11" s="309">
        <v>33</v>
      </c>
      <c r="D11" s="311" t="s">
        <v>271</v>
      </c>
      <c r="E11" s="313" t="s">
        <v>272</v>
      </c>
      <c r="F11" s="309" t="s">
        <v>272</v>
      </c>
    </row>
    <row r="12" spans="1:6" ht="15.95" thickBot="1">
      <c r="A12" s="233" t="s">
        <v>273</v>
      </c>
      <c r="B12" s="310"/>
      <c r="C12" s="310"/>
      <c r="D12" s="312"/>
      <c r="E12" s="314"/>
      <c r="F12" s="310"/>
    </row>
    <row r="13" spans="1:6">
      <c r="A13" s="74" t="s">
        <v>274</v>
      </c>
      <c r="B13" s="309">
        <v>7</v>
      </c>
      <c r="C13" s="309">
        <v>57</v>
      </c>
      <c r="D13" s="311" t="s">
        <v>275</v>
      </c>
      <c r="E13" s="313" t="s">
        <v>276</v>
      </c>
      <c r="F13" s="315">
        <v>2149</v>
      </c>
    </row>
    <row r="14" spans="1:6" ht="15.95" thickBot="1">
      <c r="A14" s="233" t="s">
        <v>277</v>
      </c>
      <c r="B14" s="310"/>
      <c r="C14" s="310"/>
      <c r="D14" s="312"/>
      <c r="E14" s="314"/>
      <c r="F14" s="316"/>
    </row>
    <row r="15" spans="1:6">
      <c r="A15" s="74" t="s">
        <v>278</v>
      </c>
      <c r="B15" s="309">
        <v>9</v>
      </c>
      <c r="C15" s="309">
        <v>87</v>
      </c>
      <c r="D15" s="311" t="s">
        <v>279</v>
      </c>
      <c r="E15" s="313" t="s">
        <v>272</v>
      </c>
      <c r="F15" s="309" t="s">
        <v>272</v>
      </c>
    </row>
    <row r="16" spans="1:6" ht="15.95" thickBot="1">
      <c r="A16" s="233" t="s">
        <v>280</v>
      </c>
      <c r="B16" s="310"/>
      <c r="C16" s="310"/>
      <c r="D16" s="312"/>
      <c r="E16" s="314"/>
      <c r="F16" s="310"/>
    </row>
    <row r="17" spans="1:8" ht="48" customHeight="1" thickBot="1">
      <c r="A17" s="317" t="s">
        <v>281</v>
      </c>
      <c r="B17" s="318"/>
      <c r="C17" s="318"/>
      <c r="D17" s="318"/>
      <c r="E17" s="318"/>
      <c r="F17" s="319"/>
    </row>
    <row r="19" spans="1:8">
      <c r="A19" s="1" t="s">
        <v>112</v>
      </c>
    </row>
    <row r="20" spans="1:8">
      <c r="A20" s="75" t="s">
        <v>282</v>
      </c>
      <c r="H20" s="75"/>
    </row>
    <row r="22" spans="1:8">
      <c r="A22" s="1" t="s">
        <v>126</v>
      </c>
    </row>
    <row r="23" spans="1:8" ht="15.95" thickBot="1">
      <c r="A23" t="s">
        <v>283</v>
      </c>
    </row>
    <row r="24" spans="1:8" ht="15.95" thickBot="1">
      <c r="A24" s="297" t="s">
        <v>284</v>
      </c>
      <c r="B24" s="298"/>
      <c r="C24" s="298"/>
      <c r="D24" s="298"/>
      <c r="E24" s="299"/>
    </row>
    <row r="25" spans="1:8" ht="36.950000000000003" thickBot="1">
      <c r="A25" s="232" t="s">
        <v>285</v>
      </c>
      <c r="B25" s="119" t="s">
        <v>286</v>
      </c>
      <c r="C25" s="119" t="s">
        <v>287</v>
      </c>
      <c r="D25" s="119" t="s">
        <v>288</v>
      </c>
      <c r="E25" s="119" t="s">
        <v>289</v>
      </c>
    </row>
    <row r="26" spans="1:8" ht="24.6" customHeight="1">
      <c r="A26" s="74" t="s">
        <v>270</v>
      </c>
      <c r="B26" s="293" t="s">
        <v>290</v>
      </c>
      <c r="C26" s="293" t="s">
        <v>291</v>
      </c>
      <c r="D26" s="293" t="s">
        <v>292</v>
      </c>
      <c r="E26" s="293" t="s">
        <v>293</v>
      </c>
    </row>
    <row r="27" spans="1:8" ht="15.95" thickBot="1">
      <c r="A27" s="233" t="s">
        <v>273</v>
      </c>
      <c r="B27" s="294"/>
      <c r="C27" s="294"/>
      <c r="D27" s="294"/>
      <c r="E27" s="294"/>
    </row>
    <row r="28" spans="1:8" ht="24.6" customHeight="1">
      <c r="A28" s="74" t="s">
        <v>274</v>
      </c>
      <c r="B28" s="293" t="s">
        <v>290</v>
      </c>
      <c r="C28" s="293" t="s">
        <v>291</v>
      </c>
      <c r="D28" s="293" t="s">
        <v>294</v>
      </c>
      <c r="E28" s="293" t="s">
        <v>295</v>
      </c>
    </row>
    <row r="29" spans="1:8" ht="15.95" thickBot="1">
      <c r="A29" s="233" t="s">
        <v>277</v>
      </c>
      <c r="B29" s="294"/>
      <c r="C29" s="294"/>
      <c r="D29" s="294"/>
      <c r="E29" s="294"/>
    </row>
    <row r="30" spans="1:8" ht="24.6" customHeight="1">
      <c r="A30" s="74" t="s">
        <v>278</v>
      </c>
      <c r="B30" s="293" t="s">
        <v>290</v>
      </c>
      <c r="C30" s="293" t="s">
        <v>291</v>
      </c>
      <c r="D30" s="293" t="s">
        <v>296</v>
      </c>
      <c r="E30" s="293" t="s">
        <v>297</v>
      </c>
    </row>
    <row r="31" spans="1:8" ht="15.95" thickBot="1">
      <c r="A31" s="233" t="s">
        <v>280</v>
      </c>
      <c r="B31" s="294"/>
      <c r="C31" s="294"/>
      <c r="D31" s="294"/>
      <c r="E31" s="294"/>
    </row>
    <row r="32" spans="1:8" ht="15.95" thickBot="1">
      <c r="A32" s="231" t="s">
        <v>298</v>
      </c>
      <c r="B32" s="120" t="s">
        <v>290</v>
      </c>
      <c r="C32" s="120" t="s">
        <v>291</v>
      </c>
      <c r="D32" s="120" t="s">
        <v>299</v>
      </c>
      <c r="E32" s="120" t="s">
        <v>300</v>
      </c>
    </row>
    <row r="33" spans="1:5" ht="15.95" thickBot="1">
      <c r="A33" s="297" t="s">
        <v>301</v>
      </c>
      <c r="B33" s="298"/>
      <c r="C33" s="298"/>
      <c r="D33" s="298"/>
      <c r="E33" s="299"/>
    </row>
    <row r="34" spans="1:5" ht="24.6" customHeight="1">
      <c r="A34" s="74" t="s">
        <v>270</v>
      </c>
      <c r="B34" s="293" t="s">
        <v>290</v>
      </c>
      <c r="C34" s="293" t="s">
        <v>291</v>
      </c>
      <c r="D34" s="293" t="s">
        <v>292</v>
      </c>
      <c r="E34" s="295" t="s">
        <v>293</v>
      </c>
    </row>
    <row r="35" spans="1:5" ht="15.95" thickBot="1">
      <c r="A35" s="233" t="s">
        <v>273</v>
      </c>
      <c r="B35" s="294"/>
      <c r="C35" s="294"/>
      <c r="D35" s="294"/>
      <c r="E35" s="296"/>
    </row>
    <row r="36" spans="1:5" ht="24.6" customHeight="1">
      <c r="A36" s="74" t="s">
        <v>274</v>
      </c>
      <c r="B36" s="293" t="s">
        <v>290</v>
      </c>
      <c r="C36" s="293" t="s">
        <v>291</v>
      </c>
      <c r="D36" s="293" t="s">
        <v>294</v>
      </c>
      <c r="E36" s="295" t="s">
        <v>295</v>
      </c>
    </row>
    <row r="37" spans="1:5" ht="15.95" thickBot="1">
      <c r="A37" s="233" t="s">
        <v>277</v>
      </c>
      <c r="B37" s="294"/>
      <c r="C37" s="294"/>
      <c r="D37" s="294"/>
      <c r="E37" s="296"/>
    </row>
    <row r="38" spans="1:5" ht="24.6" customHeight="1">
      <c r="A38" s="74" t="s">
        <v>278</v>
      </c>
      <c r="B38" s="293" t="s">
        <v>290</v>
      </c>
      <c r="C38" s="293" t="s">
        <v>291</v>
      </c>
      <c r="D38" s="293" t="s">
        <v>296</v>
      </c>
      <c r="E38" s="295" t="s">
        <v>297</v>
      </c>
    </row>
    <row r="39" spans="1:5" ht="15.95" thickBot="1">
      <c r="A39" s="233" t="s">
        <v>280</v>
      </c>
      <c r="B39" s="294"/>
      <c r="C39" s="294"/>
      <c r="D39" s="294"/>
      <c r="E39" s="296"/>
    </row>
    <row r="40" spans="1:5" ht="15.95" thickBot="1">
      <c r="A40" s="231" t="s">
        <v>298</v>
      </c>
      <c r="B40" s="120" t="s">
        <v>290</v>
      </c>
      <c r="C40" s="120" t="s">
        <v>291</v>
      </c>
      <c r="D40" s="120" t="s">
        <v>299</v>
      </c>
      <c r="E40" s="226" t="s">
        <v>300</v>
      </c>
    </row>
    <row r="41" spans="1:5" ht="37.5" customHeight="1" thickBot="1">
      <c r="A41" s="290" t="s">
        <v>302</v>
      </c>
      <c r="B41" s="291"/>
      <c r="C41" s="291"/>
      <c r="D41" s="291"/>
      <c r="E41" s="292"/>
    </row>
  </sheetData>
  <sheetProtection algorithmName="SHA-512" hashValue="LRlqpYP3AHpqlINrbgqOGe+BnMfbd7NZnddrwk9lKxEOsogC0wXWkn5VHwMm3oWnqoaupDpDXEz3aDcwvlYD6Q==" saltValue="zupphvcXnzLryfWViMDm1A==" spinCount="100000" sheet="1" selectLockedCells="1"/>
  <mergeCells count="54">
    <mergeCell ref="A17:F17"/>
    <mergeCell ref="B15:B16"/>
    <mergeCell ref="C15:C16"/>
    <mergeCell ref="D15:D16"/>
    <mergeCell ref="E15:E16"/>
    <mergeCell ref="F15:F16"/>
    <mergeCell ref="B13:B14"/>
    <mergeCell ref="C13:C14"/>
    <mergeCell ref="D13:D14"/>
    <mergeCell ref="E13:E14"/>
    <mergeCell ref="F13:F14"/>
    <mergeCell ref="B11:B12"/>
    <mergeCell ref="C11:C12"/>
    <mergeCell ref="D11:D12"/>
    <mergeCell ref="E11:E12"/>
    <mergeCell ref="F11:F12"/>
    <mergeCell ref="B9:B10"/>
    <mergeCell ref="C9:C10"/>
    <mergeCell ref="D9:D10"/>
    <mergeCell ref="E9:E10"/>
    <mergeCell ref="F9:F10"/>
    <mergeCell ref="B6:D6"/>
    <mergeCell ref="E6:F6"/>
    <mergeCell ref="B7:B8"/>
    <mergeCell ref="C7:C8"/>
    <mergeCell ref="D7:D8"/>
    <mergeCell ref="E7:E8"/>
    <mergeCell ref="B28:B29"/>
    <mergeCell ref="C28:C29"/>
    <mergeCell ref="D28:D29"/>
    <mergeCell ref="E28:E29"/>
    <mergeCell ref="B30:B31"/>
    <mergeCell ref="C30:C31"/>
    <mergeCell ref="D30:D31"/>
    <mergeCell ref="E30:E31"/>
    <mergeCell ref="A24:E24"/>
    <mergeCell ref="B26:B27"/>
    <mergeCell ref="C26:C27"/>
    <mergeCell ref="D26:D27"/>
    <mergeCell ref="E26:E27"/>
    <mergeCell ref="A33:E33"/>
    <mergeCell ref="B36:B37"/>
    <mergeCell ref="C36:C37"/>
    <mergeCell ref="D36:D37"/>
    <mergeCell ref="E36:E37"/>
    <mergeCell ref="B34:B35"/>
    <mergeCell ref="C34:C35"/>
    <mergeCell ref="D34:D35"/>
    <mergeCell ref="E34:E35"/>
    <mergeCell ref="A41:E41"/>
    <mergeCell ref="B38:B39"/>
    <mergeCell ref="C38:C39"/>
    <mergeCell ref="D38:D39"/>
    <mergeCell ref="E38:E39"/>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
  <sheetViews>
    <sheetView showGridLines="0" topLeftCell="A11" zoomScaleNormal="100" workbookViewId="0">
      <selection activeCell="E6" sqref="E6:F24"/>
    </sheetView>
  </sheetViews>
  <sheetFormatPr defaultColWidth="8.85546875" defaultRowHeight="15"/>
  <cols>
    <col min="1" max="1" width="3.7109375" customWidth="1"/>
    <col min="2" max="2" width="30.7109375" customWidth="1"/>
    <col min="3" max="3" width="3.7109375" customWidth="1"/>
    <col min="4" max="4" width="30.7109375" customWidth="1"/>
    <col min="5" max="5" width="3.7109375" customWidth="1"/>
    <col min="6" max="6" width="30.7109375" customWidth="1"/>
  </cols>
  <sheetData>
    <row r="1" spans="1:6" ht="18">
      <c r="A1" s="176" t="s">
        <v>303</v>
      </c>
    </row>
    <row r="3" spans="1:6">
      <c r="A3" t="s">
        <v>304</v>
      </c>
    </row>
    <row r="4" spans="1:6" ht="15.95" thickBot="1"/>
    <row r="5" spans="1:6" ht="15.95" thickBot="1">
      <c r="A5" s="320" t="s">
        <v>305</v>
      </c>
      <c r="B5" s="321"/>
      <c r="C5" s="321"/>
      <c r="D5" s="321"/>
      <c r="E5" s="321"/>
      <c r="F5" s="321"/>
    </row>
    <row r="6" spans="1:6" ht="20.45" customHeight="1" thickBot="1">
      <c r="A6" s="322" t="s">
        <v>306</v>
      </c>
      <c r="B6" s="323"/>
      <c r="C6" s="322" t="s">
        <v>307</v>
      </c>
      <c r="D6" s="323"/>
      <c r="E6" s="322" t="s">
        <v>308</v>
      </c>
      <c r="F6" s="323"/>
    </row>
    <row r="7" spans="1:6" ht="20.45" customHeight="1" thickBot="1">
      <c r="A7" s="177"/>
      <c r="B7" s="178" t="s">
        <v>309</v>
      </c>
      <c r="C7" s="179"/>
      <c r="D7" s="178" t="s">
        <v>310</v>
      </c>
      <c r="E7" s="179"/>
      <c r="F7" s="178" t="s">
        <v>311</v>
      </c>
    </row>
    <row r="8" spans="1:6" ht="22.35" customHeight="1" thickBot="1">
      <c r="A8" s="177"/>
      <c r="B8" s="178" t="s">
        <v>312</v>
      </c>
      <c r="C8" s="179"/>
      <c r="D8" s="178" t="s">
        <v>313</v>
      </c>
      <c r="E8" s="179"/>
      <c r="F8" s="178" t="s">
        <v>314</v>
      </c>
    </row>
    <row r="9" spans="1:6" ht="19.350000000000001" customHeight="1" thickBot="1">
      <c r="A9" s="177"/>
      <c r="B9" s="178" t="s">
        <v>315</v>
      </c>
      <c r="C9" s="179"/>
      <c r="D9" s="178" t="s">
        <v>316</v>
      </c>
      <c r="E9" s="179"/>
      <c r="F9" s="178" t="s">
        <v>317</v>
      </c>
    </row>
    <row r="10" spans="1:6" ht="21.6" customHeight="1" thickBot="1">
      <c r="A10" s="177"/>
      <c r="B10" s="178" t="s">
        <v>318</v>
      </c>
      <c r="C10" s="179"/>
      <c r="D10" s="178" t="s">
        <v>319</v>
      </c>
      <c r="E10" s="179"/>
      <c r="F10" s="178" t="s">
        <v>320</v>
      </c>
    </row>
    <row r="11" spans="1:6" ht="17.100000000000001" thickBot="1">
      <c r="A11" s="177"/>
      <c r="B11" s="178" t="s">
        <v>321</v>
      </c>
      <c r="C11" s="179"/>
      <c r="D11" s="178" t="s">
        <v>322</v>
      </c>
      <c r="E11" s="179"/>
      <c r="F11" s="178" t="s">
        <v>323</v>
      </c>
    </row>
    <row r="12" spans="1:6" ht="17.100000000000001" thickBot="1">
      <c r="A12" s="177"/>
      <c r="B12" s="178" t="s">
        <v>324</v>
      </c>
      <c r="C12" s="179"/>
      <c r="D12" s="178" t="s">
        <v>325</v>
      </c>
      <c r="E12" s="179"/>
      <c r="F12" s="178" t="s">
        <v>326</v>
      </c>
    </row>
    <row r="13" spans="1:6" ht="36.950000000000003" thickBot="1">
      <c r="A13" s="177"/>
      <c r="B13" s="178" t="s">
        <v>327</v>
      </c>
      <c r="C13" s="179"/>
      <c r="D13" s="178" t="s">
        <v>328</v>
      </c>
      <c r="E13" s="179"/>
      <c r="F13" s="178" t="s">
        <v>329</v>
      </c>
    </row>
    <row r="14" spans="1:6" ht="17.100000000000001" thickBot="1">
      <c r="A14" s="177"/>
      <c r="B14" s="178" t="s">
        <v>330</v>
      </c>
      <c r="C14" s="179"/>
      <c r="D14" s="178" t="s">
        <v>331</v>
      </c>
      <c r="E14" s="179"/>
      <c r="F14" s="178" t="s">
        <v>332</v>
      </c>
    </row>
    <row r="15" spans="1:6" ht="17.100000000000001" thickBot="1">
      <c r="A15" s="177"/>
      <c r="B15" s="178" t="s">
        <v>333</v>
      </c>
      <c r="C15" s="179"/>
      <c r="D15" s="178" t="s">
        <v>334</v>
      </c>
      <c r="E15" s="179"/>
      <c r="F15" s="178" t="s">
        <v>335</v>
      </c>
    </row>
    <row r="16" spans="1:6" ht="17.100000000000001" thickBot="1">
      <c r="A16" s="177"/>
      <c r="B16" s="178" t="s">
        <v>336</v>
      </c>
      <c r="C16" s="179"/>
      <c r="D16" s="178" t="s">
        <v>337</v>
      </c>
      <c r="E16" s="179"/>
      <c r="F16" s="178" t="s">
        <v>338</v>
      </c>
    </row>
    <row r="17" spans="1:6" ht="17.100000000000001" thickBot="1">
      <c r="A17" s="177"/>
      <c r="B17" s="178" t="s">
        <v>339</v>
      </c>
      <c r="C17" s="179"/>
      <c r="D17" s="178" t="s">
        <v>340</v>
      </c>
      <c r="E17" s="179"/>
      <c r="F17" s="178" t="s">
        <v>341</v>
      </c>
    </row>
    <row r="18" spans="1:6" ht="17.100000000000001" thickBot="1">
      <c r="A18" s="177"/>
      <c r="B18" s="178" t="s">
        <v>342</v>
      </c>
      <c r="C18" s="179"/>
      <c r="D18" s="178" t="s">
        <v>343</v>
      </c>
      <c r="E18" s="179"/>
      <c r="F18" s="178" t="s">
        <v>344</v>
      </c>
    </row>
    <row r="19" spans="1:6" ht="17.100000000000001" thickBot="1">
      <c r="A19" s="177"/>
      <c r="B19" s="178" t="s">
        <v>345</v>
      </c>
      <c r="C19" s="179"/>
      <c r="D19" s="178" t="s">
        <v>346</v>
      </c>
      <c r="E19" s="179"/>
      <c r="F19" s="178" t="s">
        <v>347</v>
      </c>
    </row>
    <row r="20" spans="1:6" ht="17.100000000000001" thickBot="1">
      <c r="A20" s="177"/>
      <c r="B20" s="178" t="s">
        <v>310</v>
      </c>
      <c r="C20" s="179"/>
      <c r="D20" s="178" t="s">
        <v>348</v>
      </c>
      <c r="E20" s="179"/>
      <c r="F20" s="178" t="s">
        <v>349</v>
      </c>
    </row>
    <row r="21" spans="1:6" ht="24.95" thickBot="1">
      <c r="A21" s="177"/>
      <c r="B21" s="178" t="s">
        <v>350</v>
      </c>
      <c r="C21" s="179"/>
      <c r="D21" s="178" t="s">
        <v>351</v>
      </c>
      <c r="E21" s="179"/>
      <c r="F21" s="178" t="s">
        <v>352</v>
      </c>
    </row>
    <row r="22" spans="1:6" ht="17.100000000000001" thickBot="1">
      <c r="A22" s="177"/>
      <c r="B22" s="178" t="s">
        <v>353</v>
      </c>
      <c r="C22" s="179"/>
      <c r="D22" s="178" t="s">
        <v>354</v>
      </c>
      <c r="E22" s="179"/>
      <c r="F22" s="178" t="s">
        <v>355</v>
      </c>
    </row>
    <row r="23" spans="1:6" ht="17.100000000000001" thickBot="1">
      <c r="A23" s="177"/>
      <c r="B23" s="178" t="s">
        <v>356</v>
      </c>
      <c r="C23" s="179"/>
      <c r="D23" s="178" t="s">
        <v>357</v>
      </c>
      <c r="E23" s="179"/>
      <c r="F23" s="178" t="s">
        <v>358</v>
      </c>
    </row>
    <row r="24" spans="1:6" ht="17.100000000000001" thickBot="1">
      <c r="A24" s="177"/>
      <c r="B24" s="178" t="s">
        <v>359</v>
      </c>
      <c r="C24" s="179"/>
      <c r="D24" s="178" t="s">
        <v>360</v>
      </c>
      <c r="E24" s="179"/>
      <c r="F24" s="178" t="s">
        <v>361</v>
      </c>
    </row>
    <row r="25" spans="1:6" ht="17.100000000000001" thickBot="1">
      <c r="A25" s="177"/>
      <c r="B25" s="178" t="s">
        <v>362</v>
      </c>
      <c r="C25" s="179"/>
      <c r="D25" s="178" t="s">
        <v>363</v>
      </c>
      <c r="E25" s="179"/>
      <c r="F25" s="178"/>
    </row>
    <row r="26" spans="1:6" ht="17.100000000000001" thickBot="1">
      <c r="A26" s="177"/>
      <c r="B26" s="178" t="s">
        <v>364</v>
      </c>
      <c r="C26" s="179"/>
      <c r="D26" s="178" t="s">
        <v>365</v>
      </c>
      <c r="E26" s="179"/>
      <c r="F26" s="178"/>
    </row>
    <row r="27" spans="1:6" ht="24.95" thickBot="1">
      <c r="A27" s="177"/>
      <c r="B27" s="178" t="s">
        <v>366</v>
      </c>
      <c r="C27" s="179"/>
      <c r="D27" s="178" t="s">
        <v>367</v>
      </c>
      <c r="E27" s="179"/>
      <c r="F27" s="178"/>
    </row>
    <row r="28" spans="1:6" ht="17.100000000000001" thickBot="1">
      <c r="A28" s="177"/>
      <c r="B28" s="178" t="s">
        <v>361</v>
      </c>
      <c r="C28" s="179"/>
      <c r="D28" s="178" t="s">
        <v>368</v>
      </c>
      <c r="E28" s="179"/>
      <c r="F28" s="178"/>
    </row>
    <row r="29" spans="1:6" ht="17.100000000000001" thickBot="1">
      <c r="A29" s="177"/>
      <c r="B29" s="178"/>
      <c r="C29" s="179"/>
      <c r="D29" s="178" t="s">
        <v>369</v>
      </c>
      <c r="E29" s="179"/>
      <c r="F29" s="178"/>
    </row>
    <row r="30" spans="1:6" ht="17.100000000000001" thickBot="1">
      <c r="A30" s="177"/>
      <c r="B30" s="178"/>
      <c r="C30" s="179"/>
      <c r="D30" s="178" t="s">
        <v>370</v>
      </c>
      <c r="E30" s="179"/>
      <c r="F30" s="178"/>
    </row>
    <row r="31" spans="1:6" ht="17.100000000000001" thickBot="1">
      <c r="A31" s="177"/>
      <c r="B31" s="178"/>
      <c r="C31" s="179"/>
      <c r="D31" s="178" t="s">
        <v>371</v>
      </c>
      <c r="E31" s="179"/>
      <c r="F31" s="178"/>
    </row>
    <row r="32" spans="1:6" ht="17.100000000000001" thickBot="1">
      <c r="A32" s="177"/>
      <c r="B32" s="178"/>
      <c r="C32" s="179"/>
      <c r="D32" s="178" t="s">
        <v>372</v>
      </c>
      <c r="E32" s="179"/>
      <c r="F32" s="178"/>
    </row>
    <row r="33" spans="1:6" ht="24.95" thickBot="1">
      <c r="A33" s="177"/>
      <c r="B33" s="178"/>
      <c r="C33" s="179"/>
      <c r="D33" s="178" t="s">
        <v>373</v>
      </c>
      <c r="E33" s="179"/>
      <c r="F33" s="178"/>
    </row>
    <row r="34" spans="1:6" ht="17.100000000000001" thickBot="1">
      <c r="A34" s="177"/>
      <c r="B34" s="178"/>
      <c r="C34" s="179"/>
      <c r="D34" s="178" t="s">
        <v>374</v>
      </c>
      <c r="E34" s="179"/>
      <c r="F34" s="178"/>
    </row>
    <row r="35" spans="1:6" ht="24.95" thickBot="1">
      <c r="A35" s="177"/>
      <c r="B35" s="178"/>
      <c r="C35" s="179"/>
      <c r="D35" s="178" t="s">
        <v>375</v>
      </c>
      <c r="E35" s="179"/>
      <c r="F35" s="178"/>
    </row>
    <row r="36" spans="1:6" ht="17.100000000000001" thickBot="1">
      <c r="A36" s="177"/>
      <c r="B36" s="178"/>
      <c r="C36" s="179"/>
      <c r="D36" s="178" t="s">
        <v>361</v>
      </c>
      <c r="E36" s="179"/>
      <c r="F36" s="178"/>
    </row>
  </sheetData>
  <sheetProtection selectLockedCells="1"/>
  <mergeCells count="4">
    <mergeCell ref="A5:F5"/>
    <mergeCell ref="A6:B6"/>
    <mergeCell ref="C6:D6"/>
    <mergeCell ref="E6:F6"/>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8"/>
  <sheetViews>
    <sheetView showGridLines="0" workbookViewId="0"/>
  </sheetViews>
  <sheetFormatPr defaultColWidth="8.85546875" defaultRowHeight="15"/>
  <cols>
    <col min="1" max="1" width="17.28515625" customWidth="1"/>
    <col min="2" max="2" width="25.7109375" customWidth="1"/>
    <col min="3" max="3" width="70.42578125" customWidth="1"/>
  </cols>
  <sheetData>
    <row r="1" spans="1:3" ht="21">
      <c r="A1" s="189" t="s">
        <v>376</v>
      </c>
    </row>
    <row r="3" spans="1:3">
      <c r="A3" s="190" t="s">
        <v>377</v>
      </c>
      <c r="B3" s="190"/>
      <c r="C3" s="190"/>
    </row>
    <row r="4" spans="1:3" ht="41.1" customHeight="1">
      <c r="A4" s="234" t="s">
        <v>378</v>
      </c>
      <c r="B4" s="326" t="s">
        <v>379</v>
      </c>
      <c r="C4" s="326"/>
    </row>
    <row r="5" spans="1:3">
      <c r="A5" s="324" t="s">
        <v>380</v>
      </c>
      <c r="B5" s="327" t="s">
        <v>381</v>
      </c>
      <c r="C5" s="191" t="s">
        <v>382</v>
      </c>
    </row>
    <row r="6" spans="1:3">
      <c r="A6" s="325"/>
      <c r="B6" s="327"/>
      <c r="C6" s="192" t="s">
        <v>383</v>
      </c>
    </row>
    <row r="7" spans="1:3">
      <c r="A7" s="325"/>
      <c r="B7" s="327"/>
      <c r="C7" s="192" t="s">
        <v>384</v>
      </c>
    </row>
    <row r="8" spans="1:3">
      <c r="A8" s="325"/>
      <c r="B8" s="327"/>
      <c r="C8" s="192" t="s">
        <v>385</v>
      </c>
    </row>
    <row r="9" spans="1:3">
      <c r="A9" s="325"/>
      <c r="B9" s="327"/>
      <c r="C9" s="192" t="s">
        <v>386</v>
      </c>
    </row>
    <row r="10" spans="1:3">
      <c r="A10" s="325"/>
      <c r="B10" s="327"/>
      <c r="C10" s="192" t="s">
        <v>387</v>
      </c>
    </row>
    <row r="11" spans="1:3" ht="32.1">
      <c r="A11" s="325"/>
      <c r="B11" s="327"/>
      <c r="C11" s="193" t="s">
        <v>388</v>
      </c>
    </row>
    <row r="12" spans="1:3">
      <c r="A12" s="324" t="s">
        <v>389</v>
      </c>
      <c r="B12" s="327" t="s">
        <v>390</v>
      </c>
      <c r="C12" s="34" t="s">
        <v>391</v>
      </c>
    </row>
    <row r="13" spans="1:3">
      <c r="A13" s="325"/>
      <c r="B13" s="327"/>
      <c r="C13" s="194" t="s">
        <v>392</v>
      </c>
    </row>
    <row r="14" spans="1:3">
      <c r="A14" s="325"/>
      <c r="B14" s="327"/>
      <c r="C14" s="194" t="s">
        <v>393</v>
      </c>
    </row>
    <row r="15" spans="1:3">
      <c r="A15" s="325"/>
      <c r="B15" s="327"/>
      <c r="C15" s="194" t="s">
        <v>394</v>
      </c>
    </row>
    <row r="16" spans="1:3">
      <c r="A16" s="325"/>
      <c r="B16" s="327"/>
      <c r="C16" s="194" t="s">
        <v>395</v>
      </c>
    </row>
    <row r="17" spans="1:3">
      <c r="A17" s="325"/>
      <c r="B17" s="327"/>
      <c r="C17" s="194" t="s">
        <v>396</v>
      </c>
    </row>
    <row r="18" spans="1:3">
      <c r="A18" s="325"/>
      <c r="B18" s="327"/>
      <c r="C18" s="195" t="s">
        <v>397</v>
      </c>
    </row>
    <row r="19" spans="1:3" ht="14.45" customHeight="1">
      <c r="A19" s="324" t="s">
        <v>398</v>
      </c>
      <c r="B19" s="328" t="s">
        <v>399</v>
      </c>
      <c r="C19" s="191" t="s">
        <v>400</v>
      </c>
    </row>
    <row r="20" spans="1:3">
      <c r="A20" s="325"/>
      <c r="B20" s="329"/>
      <c r="C20" s="192" t="s">
        <v>401</v>
      </c>
    </row>
    <row r="21" spans="1:3">
      <c r="A21" s="325"/>
      <c r="B21" s="329"/>
      <c r="C21" s="192" t="s">
        <v>402</v>
      </c>
    </row>
    <row r="22" spans="1:3">
      <c r="A22" s="325"/>
      <c r="B22" s="329"/>
      <c r="C22" s="192" t="s">
        <v>403</v>
      </c>
    </row>
    <row r="23" spans="1:3">
      <c r="A23" s="325"/>
      <c r="B23" s="329"/>
      <c r="C23" s="192" t="s">
        <v>404</v>
      </c>
    </row>
    <row r="24" spans="1:3">
      <c r="A24" s="325"/>
      <c r="B24" s="330"/>
      <c r="C24" s="192" t="s">
        <v>405</v>
      </c>
    </row>
    <row r="25" spans="1:3">
      <c r="A25" s="326" t="s">
        <v>298</v>
      </c>
      <c r="B25" s="328" t="s">
        <v>406</v>
      </c>
      <c r="C25" s="191" t="s">
        <v>407</v>
      </c>
    </row>
    <row r="26" spans="1:3" ht="14.45" customHeight="1">
      <c r="A26" s="325"/>
      <c r="B26" s="329"/>
      <c r="C26" s="192" t="s">
        <v>408</v>
      </c>
    </row>
    <row r="27" spans="1:3">
      <c r="A27" s="325"/>
      <c r="B27" s="329"/>
      <c r="C27" s="192" t="s">
        <v>409</v>
      </c>
    </row>
    <row r="28" spans="1:3">
      <c r="A28" s="325"/>
      <c r="B28" s="330"/>
      <c r="C28" s="196" t="s">
        <v>410</v>
      </c>
    </row>
  </sheetData>
  <sheetProtection algorithmName="SHA-512" hashValue="Vr6omZ5NPdb4x0cBznJnyU8o5HMbifTJJzSzc7C8GNzxcOr+lbg2/ap3xdRYucVxFILMQbVI+/Pn/mGRDOiV7g==" saltValue="ZjmYKQK7HrGVPUROsDhw/Q==" spinCount="100000" sheet="1" selectLockedCells="1"/>
  <mergeCells count="9">
    <mergeCell ref="A5:A11"/>
    <mergeCell ref="A12:A18"/>
    <mergeCell ref="A19:A24"/>
    <mergeCell ref="A25:A28"/>
    <mergeCell ref="B4:C4"/>
    <mergeCell ref="B5:B11"/>
    <mergeCell ref="B12:B18"/>
    <mergeCell ref="B19:B24"/>
    <mergeCell ref="B25:B28"/>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4"/>
  <sheetViews>
    <sheetView showGridLines="0" workbookViewId="0">
      <selection activeCell="K5" sqref="K5"/>
    </sheetView>
  </sheetViews>
  <sheetFormatPr defaultColWidth="8.85546875" defaultRowHeight="15"/>
  <cols>
    <col min="1" max="1" width="100.28515625" style="14" customWidth="1"/>
  </cols>
  <sheetData>
    <row r="1" spans="1:1" ht="21.95">
      <c r="A1" s="197" t="s">
        <v>411</v>
      </c>
    </row>
    <row r="3" spans="1:1" ht="15.95">
      <c r="A3" s="198" t="s">
        <v>412</v>
      </c>
    </row>
    <row r="4" spans="1:1">
      <c r="A4" s="3"/>
    </row>
    <row r="5" spans="1:1" ht="48">
      <c r="A5" s="199" t="s">
        <v>413</v>
      </c>
    </row>
    <row r="6" spans="1:1">
      <c r="A6" s="3"/>
    </row>
    <row r="7" spans="1:1" ht="15.95">
      <c r="A7" s="199" t="s">
        <v>414</v>
      </c>
    </row>
    <row r="8" spans="1:1" ht="15.95">
      <c r="A8" s="199" t="s">
        <v>415</v>
      </c>
    </row>
    <row r="9" spans="1:1" ht="15.95">
      <c r="A9" s="199" t="s">
        <v>416</v>
      </c>
    </row>
    <row r="10" spans="1:1" ht="48">
      <c r="A10" s="199" t="s">
        <v>417</v>
      </c>
    </row>
    <row r="11" spans="1:1" ht="15.95">
      <c r="A11" s="199" t="s">
        <v>418</v>
      </c>
    </row>
    <row r="12" spans="1:1" ht="15.95">
      <c r="A12" s="199" t="s">
        <v>419</v>
      </c>
    </row>
    <row r="13" spans="1:1" ht="48">
      <c r="A13" s="199" t="s">
        <v>420</v>
      </c>
    </row>
    <row r="14" spans="1:1" ht="48">
      <c r="A14" s="199" t="s">
        <v>421</v>
      </c>
    </row>
    <row r="15" spans="1:1" ht="15.95">
      <c r="A15" s="199" t="s">
        <v>422</v>
      </c>
    </row>
    <row r="16" spans="1:1" ht="15.95">
      <c r="A16" s="199" t="s">
        <v>423</v>
      </c>
    </row>
    <row r="17" spans="1:1" ht="15.95">
      <c r="A17" s="199" t="s">
        <v>424</v>
      </c>
    </row>
    <row r="18" spans="1:1" ht="15.95">
      <c r="A18" s="199" t="s">
        <v>425</v>
      </c>
    </row>
    <row r="19" spans="1:1" ht="15.95">
      <c r="A19" s="199" t="s">
        <v>426</v>
      </c>
    </row>
    <row r="20" spans="1:1" ht="15.95">
      <c r="A20" s="199" t="s">
        <v>427</v>
      </c>
    </row>
    <row r="21" spans="1:1" ht="15.95">
      <c r="A21" s="199" t="s">
        <v>428</v>
      </c>
    </row>
    <row r="22" spans="1:1" ht="15.95">
      <c r="A22" s="199" t="s">
        <v>429</v>
      </c>
    </row>
    <row r="23" spans="1:1" ht="15.95">
      <c r="A23" s="199" t="s">
        <v>430</v>
      </c>
    </row>
    <row r="24" spans="1:1" ht="15.95">
      <c r="A24" s="199" t="s">
        <v>431</v>
      </c>
    </row>
  </sheetData>
  <sheetProtection algorithmName="SHA-512" hashValue="S7yMvZ8bb/PMkGW+x4kqjiwbMdGkuTfEROLl4vth+hS3p577PZGeOJ+FurfXijv8E0OQwsLe1yRc3WF0AzDQzA==" saltValue="LsR730UbfCv0vrpTCl2LVg==" spinCount="100000" sheet="1" selectLockedCells="1"/>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54"/>
  <sheetViews>
    <sheetView zoomScale="70" zoomScaleNormal="70" workbookViewId="0">
      <selection activeCell="E17" sqref="E17"/>
    </sheetView>
  </sheetViews>
  <sheetFormatPr defaultColWidth="8.85546875" defaultRowHeight="15"/>
  <cols>
    <col min="1" max="1" width="16.28515625" customWidth="1"/>
    <col min="2" max="2" width="29.28515625" customWidth="1"/>
    <col min="3" max="3" width="21.7109375" bestFit="1" customWidth="1"/>
    <col min="4" max="4" width="11.42578125" bestFit="1" customWidth="1"/>
    <col min="14" max="14" width="11" customWidth="1"/>
    <col min="15" max="15" width="20" bestFit="1" customWidth="1"/>
  </cols>
  <sheetData>
    <row r="2" spans="1:16">
      <c r="A2" s="1" t="s">
        <v>432</v>
      </c>
    </row>
    <row r="3" spans="1:16">
      <c r="A3" s="1" t="s">
        <v>433</v>
      </c>
      <c r="B3" s="1" t="s">
        <v>55</v>
      </c>
      <c r="C3" s="1" t="s">
        <v>434</v>
      </c>
      <c r="D3" s="1" t="s">
        <v>58</v>
      </c>
      <c r="E3" s="1" t="s">
        <v>435</v>
      </c>
      <c r="F3" s="1" t="s">
        <v>436</v>
      </c>
      <c r="G3" s="1" t="s">
        <v>376</v>
      </c>
      <c r="H3" s="1" t="s">
        <v>437</v>
      </c>
      <c r="I3" s="1" t="s">
        <v>438</v>
      </c>
      <c r="J3" s="1" t="s">
        <v>439</v>
      </c>
      <c r="K3" s="1" t="s">
        <v>440</v>
      </c>
      <c r="L3" s="1" t="s">
        <v>441</v>
      </c>
      <c r="M3" s="1" t="s">
        <v>442</v>
      </c>
      <c r="N3" s="1" t="s">
        <v>147</v>
      </c>
      <c r="O3" s="1" t="s">
        <v>443</v>
      </c>
      <c r="P3" s="1" t="s">
        <v>444</v>
      </c>
    </row>
    <row r="4" spans="1:16">
      <c r="A4" t="s">
        <v>232</v>
      </c>
      <c r="B4" t="s">
        <v>445</v>
      </c>
      <c r="C4" t="s">
        <v>446</v>
      </c>
      <c r="D4" t="s">
        <v>447</v>
      </c>
      <c r="E4" t="s">
        <v>448</v>
      </c>
      <c r="F4" t="s">
        <v>449</v>
      </c>
      <c r="G4" t="s">
        <v>450</v>
      </c>
      <c r="H4" t="s">
        <v>451</v>
      </c>
      <c r="I4" t="s">
        <v>452</v>
      </c>
      <c r="J4" t="s">
        <v>452</v>
      </c>
      <c r="K4" t="s">
        <v>452</v>
      </c>
      <c r="L4" t="s">
        <v>452</v>
      </c>
      <c r="M4">
        <v>1</v>
      </c>
      <c r="N4" t="s">
        <v>453</v>
      </c>
      <c r="O4" t="s">
        <v>454</v>
      </c>
      <c r="P4" t="s">
        <v>452</v>
      </c>
    </row>
    <row r="5" spans="1:16">
      <c r="A5" t="s">
        <v>239</v>
      </c>
      <c r="B5" t="s">
        <v>455</v>
      </c>
      <c r="C5" t="s">
        <v>456</v>
      </c>
      <c r="D5" t="s">
        <v>457</v>
      </c>
      <c r="E5" t="s">
        <v>458</v>
      </c>
      <c r="F5" t="s">
        <v>459</v>
      </c>
      <c r="G5" t="s">
        <v>460</v>
      </c>
      <c r="H5" t="s">
        <v>461</v>
      </c>
      <c r="I5" t="s">
        <v>462</v>
      </c>
      <c r="J5" t="s">
        <v>462</v>
      </c>
      <c r="K5" t="s">
        <v>462</v>
      </c>
      <c r="L5" t="s">
        <v>462</v>
      </c>
      <c r="M5">
        <v>2</v>
      </c>
      <c r="N5" t="s">
        <v>463</v>
      </c>
      <c r="O5" t="s">
        <v>464</v>
      </c>
      <c r="P5" t="s">
        <v>462</v>
      </c>
    </row>
    <row r="6" spans="1:16">
      <c r="A6" t="s">
        <v>249</v>
      </c>
      <c r="B6" t="s">
        <v>465</v>
      </c>
      <c r="D6" t="s">
        <v>466</v>
      </c>
      <c r="G6" t="s">
        <v>467</v>
      </c>
      <c r="J6" t="s">
        <v>468</v>
      </c>
      <c r="L6" t="s">
        <v>468</v>
      </c>
      <c r="M6">
        <v>3</v>
      </c>
      <c r="N6" t="s">
        <v>469</v>
      </c>
      <c r="O6" t="s">
        <v>470</v>
      </c>
    </row>
    <row r="7" spans="1:16">
      <c r="B7" t="s">
        <v>471</v>
      </c>
      <c r="D7" t="s">
        <v>472</v>
      </c>
      <c r="G7" t="s">
        <v>473</v>
      </c>
      <c r="L7" t="s">
        <v>474</v>
      </c>
      <c r="M7">
        <v>4</v>
      </c>
      <c r="N7" t="s">
        <v>468</v>
      </c>
      <c r="O7" t="s">
        <v>475</v>
      </c>
    </row>
    <row r="8" spans="1:16">
      <c r="D8" t="s">
        <v>476</v>
      </c>
      <c r="L8" t="s">
        <v>477</v>
      </c>
      <c r="M8">
        <v>5</v>
      </c>
      <c r="N8" t="s">
        <v>474</v>
      </c>
      <c r="O8" t="s">
        <v>478</v>
      </c>
    </row>
    <row r="9" spans="1:16">
      <c r="O9" t="s">
        <v>479</v>
      </c>
    </row>
    <row r="10" spans="1:16">
      <c r="O10" t="s">
        <v>480</v>
      </c>
    </row>
    <row r="14" spans="1:16">
      <c r="A14" s="1" t="s">
        <v>481</v>
      </c>
    </row>
    <row r="15" spans="1:16">
      <c r="A15" s="1" t="s">
        <v>482</v>
      </c>
      <c r="B15" s="1" t="s">
        <v>483</v>
      </c>
      <c r="C15" s="1" t="s">
        <v>484</v>
      </c>
      <c r="D15" s="1" t="s">
        <v>485</v>
      </c>
      <c r="E15" s="1" t="s">
        <v>486</v>
      </c>
      <c r="F15" s="1" t="s">
        <v>487</v>
      </c>
      <c r="G15" s="1" t="s">
        <v>488</v>
      </c>
      <c r="H15" s="1" t="s">
        <v>489</v>
      </c>
      <c r="I15" s="1" t="s">
        <v>490</v>
      </c>
      <c r="J15" s="1" t="s">
        <v>491</v>
      </c>
    </row>
    <row r="16" spans="1:16">
      <c r="A16" t="s">
        <v>181</v>
      </c>
      <c r="B16" t="s">
        <v>492</v>
      </c>
      <c r="C16" t="s">
        <v>493</v>
      </c>
      <c r="D16" t="s">
        <v>204</v>
      </c>
      <c r="E16" t="s">
        <v>204</v>
      </c>
      <c r="F16" t="s">
        <v>181</v>
      </c>
      <c r="G16" t="s">
        <v>181</v>
      </c>
      <c r="H16" t="s">
        <v>204</v>
      </c>
      <c r="I16" t="s">
        <v>181</v>
      </c>
      <c r="J16" t="s">
        <v>181</v>
      </c>
    </row>
    <row r="17" spans="1:10">
      <c r="A17" t="s">
        <v>209</v>
      </c>
      <c r="B17" t="s">
        <v>194</v>
      </c>
      <c r="C17" t="s">
        <v>494</v>
      </c>
      <c r="D17" t="s">
        <v>209</v>
      </c>
      <c r="E17" t="s">
        <v>209</v>
      </c>
      <c r="F17" t="s">
        <v>209</v>
      </c>
      <c r="G17" t="s">
        <v>209</v>
      </c>
      <c r="H17" t="s">
        <v>209</v>
      </c>
      <c r="I17" t="s">
        <v>209</v>
      </c>
      <c r="J17" t="s">
        <v>209</v>
      </c>
    </row>
    <row r="18" spans="1:10">
      <c r="B18" t="s">
        <v>495</v>
      </c>
      <c r="C18" t="s">
        <v>496</v>
      </c>
    </row>
    <row r="19" spans="1:10">
      <c r="B19" t="s">
        <v>497</v>
      </c>
      <c r="C19" t="s">
        <v>198</v>
      </c>
    </row>
    <row r="20" spans="1:10">
      <c r="B20" t="s">
        <v>498</v>
      </c>
    </row>
    <row r="23" spans="1:10">
      <c r="A23" s="1" t="s">
        <v>499</v>
      </c>
    </row>
    <row r="24" spans="1:10">
      <c r="A24" s="1" t="s">
        <v>306</v>
      </c>
      <c r="B24" s="1" t="s">
        <v>307</v>
      </c>
      <c r="C24" s="1" t="s">
        <v>308</v>
      </c>
    </row>
    <row r="25" spans="1:10">
      <c r="A25" t="s">
        <v>309</v>
      </c>
      <c r="B25" t="s">
        <v>310</v>
      </c>
      <c r="C25" t="s">
        <v>311</v>
      </c>
    </row>
    <row r="26" spans="1:10">
      <c r="A26" t="s">
        <v>312</v>
      </c>
      <c r="B26" t="s">
        <v>313</v>
      </c>
      <c r="C26" t="s">
        <v>314</v>
      </c>
    </row>
    <row r="27" spans="1:10">
      <c r="A27" t="s">
        <v>315</v>
      </c>
      <c r="B27" t="s">
        <v>316</v>
      </c>
      <c r="C27" t="s">
        <v>317</v>
      </c>
    </row>
    <row r="28" spans="1:10">
      <c r="A28" t="s">
        <v>318</v>
      </c>
      <c r="B28" t="s">
        <v>319</v>
      </c>
      <c r="C28" t="s">
        <v>320</v>
      </c>
    </row>
    <row r="29" spans="1:10">
      <c r="A29" t="s">
        <v>321</v>
      </c>
      <c r="B29" t="s">
        <v>322</v>
      </c>
      <c r="C29" t="s">
        <v>323</v>
      </c>
    </row>
    <row r="30" spans="1:10">
      <c r="A30" t="s">
        <v>324</v>
      </c>
      <c r="B30" t="s">
        <v>325</v>
      </c>
      <c r="C30" t="s">
        <v>326</v>
      </c>
    </row>
    <row r="31" spans="1:10">
      <c r="A31" t="s">
        <v>327</v>
      </c>
      <c r="B31" t="s">
        <v>328</v>
      </c>
      <c r="C31" t="s">
        <v>500</v>
      </c>
    </row>
    <row r="32" spans="1:10">
      <c r="A32" t="s">
        <v>330</v>
      </c>
      <c r="B32" t="s">
        <v>331</v>
      </c>
      <c r="C32" t="s">
        <v>332</v>
      </c>
    </row>
    <row r="33" spans="1:3">
      <c r="A33" t="s">
        <v>333</v>
      </c>
      <c r="B33" t="s">
        <v>334</v>
      </c>
      <c r="C33" t="s">
        <v>335</v>
      </c>
    </row>
    <row r="34" spans="1:3">
      <c r="A34" t="s">
        <v>336</v>
      </c>
      <c r="B34" t="s">
        <v>337</v>
      </c>
      <c r="C34" t="s">
        <v>338</v>
      </c>
    </row>
    <row r="35" spans="1:3">
      <c r="A35" t="s">
        <v>339</v>
      </c>
      <c r="B35" t="s">
        <v>340</v>
      </c>
      <c r="C35" t="s">
        <v>341</v>
      </c>
    </row>
    <row r="36" spans="1:3">
      <c r="A36" t="s">
        <v>342</v>
      </c>
      <c r="B36" t="s">
        <v>343</v>
      </c>
      <c r="C36" t="s">
        <v>344</v>
      </c>
    </row>
    <row r="37" spans="1:3">
      <c r="A37" t="s">
        <v>345</v>
      </c>
      <c r="B37" t="s">
        <v>346</v>
      </c>
      <c r="C37" t="s">
        <v>347</v>
      </c>
    </row>
    <row r="38" spans="1:3">
      <c r="A38" t="s">
        <v>310</v>
      </c>
      <c r="B38" t="s">
        <v>348</v>
      </c>
      <c r="C38" t="s">
        <v>349</v>
      </c>
    </row>
    <row r="39" spans="1:3">
      <c r="A39" t="s">
        <v>350</v>
      </c>
      <c r="B39" t="s">
        <v>351</v>
      </c>
      <c r="C39" t="s">
        <v>352</v>
      </c>
    </row>
    <row r="40" spans="1:3">
      <c r="A40" t="s">
        <v>353</v>
      </c>
      <c r="B40" t="s">
        <v>354</v>
      </c>
      <c r="C40" t="s">
        <v>355</v>
      </c>
    </row>
    <row r="41" spans="1:3">
      <c r="A41" t="s">
        <v>356</v>
      </c>
      <c r="B41" t="s">
        <v>357</v>
      </c>
      <c r="C41" t="s">
        <v>358</v>
      </c>
    </row>
    <row r="42" spans="1:3">
      <c r="A42" t="s">
        <v>359</v>
      </c>
      <c r="B42" t="s">
        <v>360</v>
      </c>
      <c r="C42" t="s">
        <v>501</v>
      </c>
    </row>
    <row r="43" spans="1:3">
      <c r="A43" t="s">
        <v>362</v>
      </c>
      <c r="B43" t="s">
        <v>363</v>
      </c>
    </row>
    <row r="44" spans="1:3">
      <c r="A44" t="s">
        <v>364</v>
      </c>
      <c r="B44" t="s">
        <v>365</v>
      </c>
    </row>
    <row r="45" spans="1:3">
      <c r="A45" t="s">
        <v>366</v>
      </c>
      <c r="B45" t="s">
        <v>367</v>
      </c>
    </row>
    <row r="46" spans="1:3">
      <c r="A46" t="s">
        <v>501</v>
      </c>
      <c r="B46" t="s">
        <v>368</v>
      </c>
    </row>
    <row r="47" spans="1:3">
      <c r="B47" t="s">
        <v>369</v>
      </c>
    </row>
    <row r="48" spans="1:3">
      <c r="B48" t="s">
        <v>370</v>
      </c>
    </row>
    <row r="49" spans="2:2">
      <c r="B49" t="s">
        <v>371</v>
      </c>
    </row>
    <row r="50" spans="2:2">
      <c r="B50" t="s">
        <v>372</v>
      </c>
    </row>
    <row r="51" spans="2:2">
      <c r="B51" t="s">
        <v>373</v>
      </c>
    </row>
    <row r="52" spans="2:2">
      <c r="B52" t="s">
        <v>374</v>
      </c>
    </row>
    <row r="53" spans="2:2">
      <c r="B53" t="s">
        <v>375</v>
      </c>
    </row>
    <row r="54" spans="2:2">
      <c r="B54" t="s">
        <v>501</v>
      </c>
    </row>
  </sheetData>
  <sheetProtection selectLockedCells="1"/>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0693EC916C644E8265C0985158B932" ma:contentTypeVersion="15" ma:contentTypeDescription="Create a new document." ma:contentTypeScope="" ma:versionID="738d556681e6d4286dfb29de4c97a438">
  <xsd:schema xmlns:xsd="http://www.w3.org/2001/XMLSchema" xmlns:xs="http://www.w3.org/2001/XMLSchema" xmlns:p="http://schemas.microsoft.com/office/2006/metadata/properties" xmlns:ns2="1eda5720-aa98-4e20-99c5-b05756d5e88a" xmlns:ns3="aab3c9f3-7b79-4fdb-8463-f8367736126f" targetNamespace="http://schemas.microsoft.com/office/2006/metadata/properties" ma:root="true" ma:fieldsID="dc03011217577a5e0b55840727e3ba93" ns2:_="" ns3:_="">
    <xsd:import namespace="1eda5720-aa98-4e20-99c5-b05756d5e88a"/>
    <xsd:import namespace="aab3c9f3-7b79-4fdb-8463-f8367736126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Datean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a5720-aa98-4e20-99c5-b05756d5e88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68de88e-87aa-44e0-8b78-ab74b3d16ade}" ma:internalName="TaxCatchAll" ma:showField="CatchAllData" ma:web="1eda5720-aa98-4e20-99c5-b05756d5e88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b3c9f3-7b79-4fdb-8463-f8367736126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4c740c2-87ea-4965-a3e2-fa94becbca28" ma:termSetId="09814cd3-568e-fe90-9814-8d621ff8fb84" ma:anchorId="fba54fb3-c3e1-fe81-a776-ca4b69148c4d" ma:open="true" ma:isKeyword="false">
      <xsd:complexType>
        <xsd:sequence>
          <xsd:element ref="pc:Terms" minOccurs="0" maxOccurs="1"/>
        </xsd:sequence>
      </xsd:complexType>
    </xsd:element>
    <xsd:element name="DateandTime" ma:index="22" nillable="true" ma:displayName="Date and Time" ma:format="DateOnly" ma:internalName="Dateand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eda5720-aa98-4e20-99c5-b05756d5e88a" xsi:nil="true"/>
    <lcf76f155ced4ddcb4097134ff3c332f xmlns="aab3c9f3-7b79-4fdb-8463-f8367736126f">
      <Terms xmlns="http://schemas.microsoft.com/office/infopath/2007/PartnerControls"/>
    </lcf76f155ced4ddcb4097134ff3c332f>
    <DateandTime xmlns="aab3c9f3-7b79-4fdb-8463-f8367736126f" xsi:nil="true"/>
  </documentManagement>
</p:properties>
</file>

<file path=customXml/itemProps1.xml><?xml version="1.0" encoding="utf-8"?>
<ds:datastoreItem xmlns:ds="http://schemas.openxmlformats.org/officeDocument/2006/customXml" ds:itemID="{2446AF87-5F11-4198-91F9-7DA51DE20F73}"/>
</file>

<file path=customXml/itemProps2.xml><?xml version="1.0" encoding="utf-8"?>
<ds:datastoreItem xmlns:ds="http://schemas.openxmlformats.org/officeDocument/2006/customXml" ds:itemID="{38116695-B1FC-49B7-A221-B1C57A8C4FD8}"/>
</file>

<file path=customXml/itemProps3.xml><?xml version="1.0" encoding="utf-8"?>
<ds:datastoreItem xmlns:ds="http://schemas.openxmlformats.org/officeDocument/2006/customXml" ds:itemID="{EA1E3A9F-FE5D-4B88-88A3-B2D2D066AAE7}"/>
</file>

<file path=docProps/app.xml><?xml version="1.0" encoding="utf-8"?>
<Properties xmlns="http://schemas.openxmlformats.org/officeDocument/2006/extended-properties" xmlns:vt="http://schemas.openxmlformats.org/officeDocument/2006/docPropsVTypes">
  <Application>Microsoft Excel Online</Application>
  <Manager/>
  <Company>Office of the Mayor City of New York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Jozwiak, Erika</dc:creator>
  <cp:keywords/>
  <dc:description/>
  <cp:lastModifiedBy>Zaretsky, Allan (HPD)</cp:lastModifiedBy>
  <cp:revision/>
  <dcterms:created xsi:type="dcterms:W3CDTF">2020-03-10T20:23:34Z</dcterms:created>
  <dcterms:modified xsi:type="dcterms:W3CDTF">2024-01-26T16:42:04Z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0x010100290693EC916C644E8265C0985158B932</vt:lpwstr>
  </property>
</Properties>
</file>