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SingleCells1.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R:\DEV-HI LIHTC\TC Allocations\8609's\8609 Review\2024\"/>
    </mc:Choice>
  </mc:AlternateContent>
  <xr:revisionPtr revIDLastSave="0" documentId="13_ncr:1_{2E18D53C-662B-4CE4-B6A2-7655ADA85E5E}" xr6:coauthVersionLast="47" xr6:coauthVersionMax="47" xr10:uidLastSave="{00000000-0000-0000-0000-000000000000}"/>
  <workbookProtection workbookPassword="C14E" lockStructure="1"/>
  <bookViews>
    <workbookView xWindow="-120" yWindow="-120" windowWidth="29040" windowHeight="15720" tabRatio="877" firstSheet="1" activeTab="13" xr2:uid="{00000000-000D-0000-FFFF-FFFF00000000}"/>
  </bookViews>
  <sheets>
    <sheet name="Cover" sheetId="8" r:id="rId1"/>
    <sheet name="Applicant Information" sheetId="6" r:id="rId2"/>
    <sheet name="Building Information" sheetId="7" r:id="rId3"/>
    <sheet name="Unit Distribution" sheetId="11" r:id="rId4"/>
    <sheet name="Development Budget" sheetId="2" r:id="rId5"/>
    <sheet name="Qualified Basis Analysis" sheetId="1" r:id="rId6"/>
    <sheet name="Financing" sheetId="3" r:id="rId7"/>
    <sheet name="Equity" sheetId="9" r:id="rId8"/>
    <sheet name="Sources-Uses" sheetId="14" r:id="rId9"/>
    <sheet name="M&amp;O" sheetId="12" r:id="rId10"/>
    <sheet name="Cash Flow" sheetId="5" state="hidden" r:id="rId11"/>
    <sheet name="Aggregate Basis Calc" sheetId="4" r:id="rId12"/>
    <sheet name="Submission Page" sheetId="10" r:id="rId13"/>
    <sheet name="Exhibit Checklist" sheetId="15" r:id="rId14"/>
    <sheet name="XML Data Output" sheetId="13" state="hidden" r:id="rId15"/>
  </sheets>
  <definedNames>
    <definedName name="_xlnm.Print_Area" localSheetId="1">'Applicant Information'!$A$1:$P$32</definedName>
    <definedName name="_xlnm.Print_Area" localSheetId="2">'Building Information'!$A$1:$U$43</definedName>
    <definedName name="_xlnm.Print_Area" localSheetId="10">'Cash Flow'!$A$1:$O$27</definedName>
    <definedName name="_xlnm.Print_Area" localSheetId="0">Cover!$A$1:$F$42</definedName>
    <definedName name="_xlnm.Print_Area" localSheetId="4">'Development Budget'!$A$1:$CK$65</definedName>
    <definedName name="_xlnm.Print_Area" localSheetId="13">'Exhibit Checklist'!$A$1:$F$29</definedName>
    <definedName name="_xlnm.Print_Area" localSheetId="6">Financing!$A$1:$L$1007</definedName>
    <definedName name="_xlnm.Print_Area" localSheetId="9">'M&amp;O'!$A$1:$D$35</definedName>
    <definedName name="_xlnm.Print_Area" localSheetId="5">'Qualified Basis Analysis'!$A$1:$AT$37</definedName>
    <definedName name="_xlnm.Print_Area" localSheetId="12">'Submission Page'!$B$1:$H$99</definedName>
    <definedName name="_xlnm.Print_Area" localSheetId="3">'Unit Distribution'!$A$1:$AO$24</definedName>
    <definedName name="_xlnm.Print_Titles" localSheetId="4">'Development Budget'!$A:$E</definedName>
    <definedName name="_xlnm.Print_Titles" localSheetId="7">Equity!$A:$F</definedName>
    <definedName name="_xlnm.Print_Titles" localSheetId="5">'Qualified Basis Analysis'!$A:$C</definedName>
    <definedName name="_xlnm.Print_Titles" localSheetId="8">'Sources-Uses'!$A:$A</definedName>
    <definedName name="_xlnm.Print_Titles" localSheetId="3">'Unit Distribution'!$B:$B</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7" i="2" l="1"/>
  <c r="Q8" i="2"/>
  <c r="Q9" i="2"/>
  <c r="Q10" i="2"/>
  <c r="Q11" i="2"/>
  <c r="M14" i="2"/>
  <c r="M15" i="2"/>
  <c r="M16" i="2"/>
  <c r="M18" i="2"/>
  <c r="M19" i="2"/>
  <c r="M20" i="2"/>
  <c r="M21" i="2"/>
  <c r="I21" i="2" s="1"/>
  <c r="M22" i="2"/>
  <c r="M27" i="2"/>
  <c r="M28" i="2"/>
  <c r="M29" i="2"/>
  <c r="M30" i="2"/>
  <c r="M31" i="2"/>
  <c r="M32" i="2"/>
  <c r="M33" i="2"/>
  <c r="M34" i="2"/>
  <c r="M35" i="2"/>
  <c r="M36" i="2"/>
  <c r="M37" i="2"/>
  <c r="M38" i="2"/>
  <c r="M39" i="2"/>
  <c r="M40" i="2"/>
  <c r="M41" i="2"/>
  <c r="M11" i="2"/>
  <c r="M10" i="2"/>
  <c r="M9" i="2"/>
  <c r="M8" i="2"/>
  <c r="G14" i="9"/>
  <c r="Q1" i="13"/>
  <c r="S1" i="13"/>
  <c r="T1" i="13"/>
  <c r="U1" i="13"/>
  <c r="W1" i="13"/>
  <c r="AE1" i="13"/>
  <c r="AF1" i="13"/>
  <c r="AK1" i="13"/>
  <c r="AM1" i="13"/>
  <c r="AN1" i="13"/>
  <c r="AR1" i="13"/>
  <c r="AU1" i="13"/>
  <c r="AY1" i="13"/>
  <c r="AZ1" i="13"/>
  <c r="BH1" i="13"/>
  <c r="BK1" i="13"/>
  <c r="BL1" i="13"/>
  <c r="BM1" i="13"/>
  <c r="BO1" i="13"/>
  <c r="BS1" i="13"/>
  <c r="BT1" i="13"/>
  <c r="CC1" i="13"/>
  <c r="CE1" i="13"/>
  <c r="CF1" i="13"/>
  <c r="CG1" i="13"/>
  <c r="CI1" i="13"/>
  <c r="G4" i="13"/>
  <c r="X1" i="13" s="1"/>
  <c r="Y1" i="13"/>
  <c r="J4" i="13"/>
  <c r="N4" i="13"/>
  <c r="R4" i="13"/>
  <c r="V4" i="13"/>
  <c r="Z4" i="13"/>
  <c r="AD4" i="13"/>
  <c r="AH4" i="13"/>
  <c r="AL4" i="13"/>
  <c r="AP4" i="13"/>
  <c r="AT4" i="13"/>
  <c r="AX4" i="13"/>
  <c r="BB4" i="13"/>
  <c r="BF4" i="13"/>
  <c r="BJ4" i="13"/>
  <c r="BN4" i="13"/>
  <c r="BR4" i="13"/>
  <c r="BV4" i="13"/>
  <c r="BZ4" i="13"/>
  <c r="CD4" i="13"/>
  <c r="CH4" i="13"/>
  <c r="CO6" i="13"/>
  <c r="CS6" i="13"/>
  <c r="CU6" i="13"/>
  <c r="CW6" i="13"/>
  <c r="CY6" i="13"/>
  <c r="J7" i="13"/>
  <c r="K7" i="13"/>
  <c r="K12" i="13" s="1"/>
  <c r="L7" i="13"/>
  <c r="M7" i="13"/>
  <c r="N7" i="13"/>
  <c r="O7" i="13"/>
  <c r="P7" i="13"/>
  <c r="R7" i="13"/>
  <c r="S7" i="13"/>
  <c r="T7" i="13"/>
  <c r="U7" i="13"/>
  <c r="V7" i="13"/>
  <c r="V12" i="13"/>
  <c r="W7" i="13"/>
  <c r="X7" i="13"/>
  <c r="Z7" i="13"/>
  <c r="AA7" i="13"/>
  <c r="AC7" i="13"/>
  <c r="AB7" i="13"/>
  <c r="AD7" i="13"/>
  <c r="AE7" i="13"/>
  <c r="AG7" i="13"/>
  <c r="AF7" i="13"/>
  <c r="AH7" i="13"/>
  <c r="AI7" i="13"/>
  <c r="AJ7" i="13"/>
  <c r="AL7" i="13"/>
  <c r="AM7" i="13"/>
  <c r="AN7" i="13"/>
  <c r="AO7" i="13" s="1"/>
  <c r="AP7" i="13"/>
  <c r="AQ7" i="13"/>
  <c r="AR7" i="13"/>
  <c r="AT7" i="13"/>
  <c r="AU7" i="13"/>
  <c r="AV7" i="13"/>
  <c r="AV12" i="13" s="1"/>
  <c r="AW7" i="13"/>
  <c r="AX7" i="13"/>
  <c r="AY7" i="13"/>
  <c r="AZ7" i="13"/>
  <c r="BA7" i="13" s="1"/>
  <c r="BB7" i="13"/>
  <c r="BC7" i="13"/>
  <c r="BD7" i="13"/>
  <c r="BD12" i="13" s="1"/>
  <c r="BE7" i="13"/>
  <c r="BF7" i="13"/>
  <c r="BG7" i="13"/>
  <c r="BH7" i="13"/>
  <c r="BI7" i="13"/>
  <c r="BJ7" i="13"/>
  <c r="BK7" i="13"/>
  <c r="BL7" i="13"/>
  <c r="BN7" i="13"/>
  <c r="BO7" i="13"/>
  <c r="BP7" i="13"/>
  <c r="BR7" i="13"/>
  <c r="BS7" i="13"/>
  <c r="BT7" i="13"/>
  <c r="BU7" i="13"/>
  <c r="BV7" i="13"/>
  <c r="BW7" i="13"/>
  <c r="BX7" i="13"/>
  <c r="BZ7" i="13"/>
  <c r="CA7" i="13"/>
  <c r="CB7" i="13"/>
  <c r="CD7" i="13"/>
  <c r="CD12" i="13" s="1"/>
  <c r="CE7" i="13"/>
  <c r="CF7" i="13"/>
  <c r="CH7" i="13"/>
  <c r="CI7" i="13"/>
  <c r="CJ7" i="13"/>
  <c r="CO7" i="13"/>
  <c r="CS7" i="13"/>
  <c r="CU7" i="13"/>
  <c r="CW7" i="13"/>
  <c r="CY7" i="13"/>
  <c r="J8" i="13"/>
  <c r="K8" i="13"/>
  <c r="M8" i="13" s="1"/>
  <c r="L8" i="13"/>
  <c r="N8" i="13"/>
  <c r="O8" i="13"/>
  <c r="P8" i="13"/>
  <c r="H8" i="13" s="1"/>
  <c r="R8" i="13"/>
  <c r="S8" i="13"/>
  <c r="T8" i="13"/>
  <c r="T12" i="13" s="1"/>
  <c r="U8" i="13"/>
  <c r="V8" i="13"/>
  <c r="W8" i="13"/>
  <c r="Y8" i="13" s="1"/>
  <c r="X8" i="13"/>
  <c r="Z8" i="13"/>
  <c r="AA8" i="13"/>
  <c r="AC8" i="13" s="1"/>
  <c r="AB8" i="13"/>
  <c r="AD8" i="13"/>
  <c r="AE8" i="13"/>
  <c r="AF8" i="13"/>
  <c r="AF12" i="13" s="1"/>
  <c r="AH8" i="13"/>
  <c r="AH12" i="13" s="1"/>
  <c r="AI8" i="13"/>
  <c r="AJ8" i="13"/>
  <c r="AK8" i="13" s="1"/>
  <c r="AL8" i="13"/>
  <c r="AM8" i="13"/>
  <c r="AN8" i="13"/>
  <c r="AP8" i="13"/>
  <c r="AQ8" i="13"/>
  <c r="AR8" i="13"/>
  <c r="AS8" i="13"/>
  <c r="AT8" i="13"/>
  <c r="AU8" i="13"/>
  <c r="AV8" i="13"/>
  <c r="AX8" i="13"/>
  <c r="AY8" i="13"/>
  <c r="AZ8" i="13"/>
  <c r="BB8" i="13"/>
  <c r="BC8" i="13"/>
  <c r="BD8" i="13"/>
  <c r="BE8" i="13"/>
  <c r="BF8" i="13"/>
  <c r="BG8" i="13"/>
  <c r="BH8" i="13"/>
  <c r="BJ8" i="13"/>
  <c r="BJ12" i="13" s="1"/>
  <c r="BK8" i="13"/>
  <c r="BL8" i="13"/>
  <c r="BN8" i="13"/>
  <c r="BO8" i="13"/>
  <c r="BQ8" i="13" s="1"/>
  <c r="BP8" i="13"/>
  <c r="BR8" i="13"/>
  <c r="BS8" i="13"/>
  <c r="BT8" i="13"/>
  <c r="BU8" i="13"/>
  <c r="BV8" i="13"/>
  <c r="BW8" i="13"/>
  <c r="BY8" i="13"/>
  <c r="BX8" i="13"/>
  <c r="BZ8" i="13"/>
  <c r="CA8" i="13"/>
  <c r="CC8" i="13" s="1"/>
  <c r="CB8" i="13"/>
  <c r="CD8" i="13"/>
  <c r="CE8" i="13"/>
  <c r="CF8" i="13"/>
  <c r="CH8" i="13"/>
  <c r="CI8" i="13"/>
  <c r="CJ8" i="13"/>
  <c r="CO8" i="13"/>
  <c r="CS8" i="13"/>
  <c r="CU8" i="13"/>
  <c r="CW8" i="13"/>
  <c r="CY8" i="13"/>
  <c r="J9" i="13"/>
  <c r="K9" i="13"/>
  <c r="L9" i="13"/>
  <c r="N9" i="13"/>
  <c r="O9" i="13"/>
  <c r="P9" i="13"/>
  <c r="R9" i="13"/>
  <c r="S9" i="13"/>
  <c r="U9" i="13" s="1"/>
  <c r="T9" i="13"/>
  <c r="V9" i="13"/>
  <c r="W9" i="13"/>
  <c r="X9" i="13"/>
  <c r="Z9" i="13"/>
  <c r="AA9" i="13"/>
  <c r="AB9" i="13"/>
  <c r="AD9" i="13"/>
  <c r="AE9" i="13"/>
  <c r="AF9" i="13"/>
  <c r="AG9" i="13"/>
  <c r="AH9" i="13"/>
  <c r="AI9" i="13"/>
  <c r="AJ9" i="13"/>
  <c r="AK9" i="13"/>
  <c r="AL9" i="13"/>
  <c r="AM9" i="13"/>
  <c r="AN9" i="13"/>
  <c r="AP9" i="13"/>
  <c r="AQ9" i="13"/>
  <c r="AR9" i="13"/>
  <c r="AS9" i="13" s="1"/>
  <c r="AT9" i="13"/>
  <c r="AU9" i="13"/>
  <c r="AV9" i="13"/>
  <c r="AW9" i="13"/>
  <c r="AX9" i="13"/>
  <c r="AY9" i="13"/>
  <c r="AZ9" i="13"/>
  <c r="BB9" i="13"/>
  <c r="BC9" i="13"/>
  <c r="BD9" i="13"/>
  <c r="BE9" i="13" s="1"/>
  <c r="BF9" i="13"/>
  <c r="BG9" i="13"/>
  <c r="BH9" i="13"/>
  <c r="BI9" i="13"/>
  <c r="BJ9" i="13"/>
  <c r="BK9" i="13"/>
  <c r="BL9" i="13"/>
  <c r="BN9" i="13"/>
  <c r="BO9" i="13"/>
  <c r="BP9" i="13"/>
  <c r="BQ9" i="13"/>
  <c r="BR9" i="13"/>
  <c r="BS9" i="13"/>
  <c r="BT9" i="13"/>
  <c r="BU9" i="13"/>
  <c r="BV9" i="13"/>
  <c r="BW9" i="13"/>
  <c r="BX9" i="13"/>
  <c r="BZ9" i="13"/>
  <c r="CA9" i="13"/>
  <c r="CB9" i="13"/>
  <c r="CC9" i="13"/>
  <c r="CD9" i="13"/>
  <c r="CE9" i="13"/>
  <c r="CF9" i="13"/>
  <c r="CG9" i="13"/>
  <c r="CH9" i="13"/>
  <c r="CI9" i="13"/>
  <c r="CJ9" i="13"/>
  <c r="CO9" i="13"/>
  <c r="CS9" i="13"/>
  <c r="CU9" i="13"/>
  <c r="CW9" i="13"/>
  <c r="CY9" i="13"/>
  <c r="J10" i="13"/>
  <c r="K10" i="13"/>
  <c r="L10" i="13"/>
  <c r="M10" i="13" s="1"/>
  <c r="N10" i="13"/>
  <c r="O10" i="13"/>
  <c r="P10" i="13"/>
  <c r="Q10" i="13" s="1"/>
  <c r="R10" i="13"/>
  <c r="S10" i="13"/>
  <c r="T10" i="13"/>
  <c r="V10" i="13"/>
  <c r="W10" i="13"/>
  <c r="Y10" i="13" s="1"/>
  <c r="X10" i="13"/>
  <c r="Z10" i="13"/>
  <c r="AA10" i="13"/>
  <c r="AB10" i="13"/>
  <c r="AD10" i="13"/>
  <c r="AE10" i="13"/>
  <c r="AF10" i="13"/>
  <c r="AG10" i="13"/>
  <c r="AH10" i="13"/>
  <c r="AI10" i="13"/>
  <c r="AJ10" i="13"/>
  <c r="AK10" i="13"/>
  <c r="AL10" i="13"/>
  <c r="AM10" i="13"/>
  <c r="AN10" i="13"/>
  <c r="AP10" i="13"/>
  <c r="AQ10" i="13"/>
  <c r="AR10" i="13"/>
  <c r="AR12" i="13" s="1"/>
  <c r="AT10" i="13"/>
  <c r="AT12" i="13" s="1"/>
  <c r="AU10" i="13"/>
  <c r="AV10" i="13"/>
  <c r="AW10" i="13"/>
  <c r="AX10" i="13"/>
  <c r="AY10" i="13"/>
  <c r="BA10" i="13"/>
  <c r="AZ10" i="13"/>
  <c r="BB10" i="13"/>
  <c r="BC10" i="13"/>
  <c r="BD10" i="13"/>
  <c r="BF10" i="13"/>
  <c r="BG10" i="13"/>
  <c r="BH10" i="13"/>
  <c r="BJ10" i="13"/>
  <c r="BK10" i="13"/>
  <c r="BL10" i="13"/>
  <c r="BN10" i="13"/>
  <c r="BO10" i="13"/>
  <c r="BP10" i="13"/>
  <c r="BR10" i="13"/>
  <c r="BS10" i="13"/>
  <c r="BT10" i="13"/>
  <c r="BV10" i="13"/>
  <c r="BW10" i="13"/>
  <c r="BW12" i="13" s="1"/>
  <c r="BX10" i="13"/>
  <c r="BZ10" i="13"/>
  <c r="CA10" i="13"/>
  <c r="CB10" i="13"/>
  <c r="CC10" i="13"/>
  <c r="CD10" i="13"/>
  <c r="CE10" i="13"/>
  <c r="CF10" i="13"/>
  <c r="CH10" i="13"/>
  <c r="CI10" i="13"/>
  <c r="CJ10" i="13"/>
  <c r="CO10" i="13"/>
  <c r="CS10" i="13"/>
  <c r="CU10" i="13"/>
  <c r="CW10" i="13"/>
  <c r="CY10" i="13"/>
  <c r="C11" i="13"/>
  <c r="J11" i="13"/>
  <c r="K11" i="13"/>
  <c r="L11" i="13"/>
  <c r="N11" i="13"/>
  <c r="O11" i="13"/>
  <c r="P11" i="13"/>
  <c r="R11" i="13"/>
  <c r="S11" i="13"/>
  <c r="T11" i="13"/>
  <c r="V11" i="13"/>
  <c r="W11" i="13"/>
  <c r="Y11" i="13" s="1"/>
  <c r="X11" i="13"/>
  <c r="Z11" i="13"/>
  <c r="Z12" i="13" s="1"/>
  <c r="Z65" i="13" s="1"/>
  <c r="AA11" i="13"/>
  <c r="AB11" i="13"/>
  <c r="AC11" i="13" s="1"/>
  <c r="AD11" i="13"/>
  <c r="AE11" i="13"/>
  <c r="AF11" i="13"/>
  <c r="AH11" i="13"/>
  <c r="AI11" i="13"/>
  <c r="AK11" i="13"/>
  <c r="AJ11" i="13"/>
  <c r="AL11" i="13"/>
  <c r="AM11" i="13"/>
  <c r="AO11" i="13"/>
  <c r="AN11" i="13"/>
  <c r="AP11" i="13"/>
  <c r="AQ11" i="13"/>
  <c r="AS11" i="13"/>
  <c r="AR11" i="13"/>
  <c r="AT11" i="13"/>
  <c r="AU11" i="13"/>
  <c r="AW11" i="13"/>
  <c r="AV11" i="13"/>
  <c r="AX11" i="13"/>
  <c r="AY11" i="13"/>
  <c r="AZ11" i="13"/>
  <c r="BA11" i="13" s="1"/>
  <c r="BB11" i="13"/>
  <c r="BC11" i="13"/>
  <c r="BD11" i="13"/>
  <c r="BF11" i="13"/>
  <c r="BG11" i="13"/>
  <c r="BI11" i="13"/>
  <c r="BH11" i="13"/>
  <c r="BJ11" i="13"/>
  <c r="BK11" i="13"/>
  <c r="BL11" i="13"/>
  <c r="BM11" i="13"/>
  <c r="BN11" i="13"/>
  <c r="BO11" i="13"/>
  <c r="BQ11" i="13" s="1"/>
  <c r="BP11" i="13"/>
  <c r="BR11" i="13"/>
  <c r="BS11" i="13"/>
  <c r="BU11" i="13"/>
  <c r="BT11" i="13"/>
  <c r="BV11" i="13"/>
  <c r="BW11" i="13"/>
  <c r="BX11" i="13"/>
  <c r="BY11" i="13" s="1"/>
  <c r="BZ11" i="13"/>
  <c r="CA11" i="13"/>
  <c r="CC11" i="13"/>
  <c r="CB11" i="13"/>
  <c r="CD11" i="13"/>
  <c r="CE11" i="13"/>
  <c r="CG11" i="13"/>
  <c r="CF11" i="13"/>
  <c r="CH11" i="13"/>
  <c r="CI11" i="13"/>
  <c r="CJ11" i="13"/>
  <c r="CK11" i="13" s="1"/>
  <c r="CO11" i="13"/>
  <c r="CS11" i="13"/>
  <c r="CU11" i="13"/>
  <c r="CW11" i="13"/>
  <c r="CY11" i="13"/>
  <c r="AI12" i="13"/>
  <c r="CO12" i="13"/>
  <c r="CS12" i="13"/>
  <c r="CU12" i="13"/>
  <c r="CW12" i="13"/>
  <c r="CY12" i="13"/>
  <c r="CO13" i="13"/>
  <c r="CS13" i="13"/>
  <c r="CU13" i="13"/>
  <c r="CW13" i="13"/>
  <c r="CY13" i="13"/>
  <c r="J14" i="13"/>
  <c r="K14" i="13"/>
  <c r="L14" i="13"/>
  <c r="N14" i="13"/>
  <c r="O14" i="13"/>
  <c r="P14" i="13"/>
  <c r="R14" i="13"/>
  <c r="S14" i="13"/>
  <c r="U14" i="13" s="1"/>
  <c r="T14" i="13"/>
  <c r="V14" i="13"/>
  <c r="W14" i="13"/>
  <c r="X14" i="13"/>
  <c r="Z14" i="13"/>
  <c r="AA14" i="13"/>
  <c r="AC14" i="13"/>
  <c r="AB14" i="13"/>
  <c r="AD14" i="13"/>
  <c r="AE14" i="13"/>
  <c r="AF14" i="13"/>
  <c r="AH14" i="13"/>
  <c r="AI14" i="13"/>
  <c r="AJ14" i="13"/>
  <c r="AL14" i="13"/>
  <c r="AM14" i="13"/>
  <c r="AO14" i="13"/>
  <c r="AN14" i="13"/>
  <c r="AP14" i="13"/>
  <c r="AQ14" i="13"/>
  <c r="AR14" i="13"/>
  <c r="AT14" i="13"/>
  <c r="AU14" i="13"/>
  <c r="AV14" i="13"/>
  <c r="AW14" i="13"/>
  <c r="AX14" i="13"/>
  <c r="AY14" i="13"/>
  <c r="AZ14" i="13"/>
  <c r="BB14" i="13"/>
  <c r="BC14" i="13"/>
  <c r="BD14" i="13"/>
  <c r="BE14" i="13" s="1"/>
  <c r="BF14" i="13"/>
  <c r="BG14" i="13"/>
  <c r="BH14" i="13"/>
  <c r="BJ14" i="13"/>
  <c r="BJ42" i="13" s="1"/>
  <c r="BK14" i="13"/>
  <c r="BL14" i="13"/>
  <c r="BN14" i="13"/>
  <c r="BO14" i="13"/>
  <c r="BP14" i="13"/>
  <c r="BQ14" i="13"/>
  <c r="BR14" i="13"/>
  <c r="BS14" i="13"/>
  <c r="BT14" i="13"/>
  <c r="BV14" i="13"/>
  <c r="BW14" i="13"/>
  <c r="BY14" i="13"/>
  <c r="BX14" i="13"/>
  <c r="BZ14" i="13"/>
  <c r="CA14" i="13"/>
  <c r="CB14" i="13"/>
  <c r="CC14" i="13"/>
  <c r="CD14" i="13"/>
  <c r="CE14" i="13"/>
  <c r="CG14" i="13" s="1"/>
  <c r="CF14" i="13"/>
  <c r="CH14" i="13"/>
  <c r="CI14" i="13"/>
  <c r="CJ14" i="13"/>
  <c r="CO14" i="13"/>
  <c r="CS14" i="13"/>
  <c r="CU14" i="13"/>
  <c r="CW14" i="13"/>
  <c r="CY14" i="13"/>
  <c r="J15" i="13"/>
  <c r="K15" i="13"/>
  <c r="L15" i="13"/>
  <c r="N15" i="13"/>
  <c r="O15" i="13"/>
  <c r="P15" i="13"/>
  <c r="R15" i="13"/>
  <c r="S15" i="13"/>
  <c r="T15" i="13"/>
  <c r="U15" i="13" s="1"/>
  <c r="V15" i="13"/>
  <c r="W15" i="13"/>
  <c r="X15" i="13"/>
  <c r="Y15" i="13" s="1"/>
  <c r="Z15" i="13"/>
  <c r="AA15" i="13"/>
  <c r="AB15" i="13"/>
  <c r="AD15" i="13"/>
  <c r="AE15" i="13"/>
  <c r="AG15" i="13" s="1"/>
  <c r="AF15" i="13"/>
  <c r="AH15" i="13"/>
  <c r="AI15" i="13"/>
  <c r="AJ15" i="13"/>
  <c r="AK15" i="13" s="1"/>
  <c r="AL15" i="13"/>
  <c r="AM15" i="13"/>
  <c r="AO15" i="13" s="1"/>
  <c r="AN15" i="13"/>
  <c r="AP15" i="13"/>
  <c r="AQ15" i="13"/>
  <c r="AR15" i="13"/>
  <c r="AS15" i="13"/>
  <c r="AT15" i="13"/>
  <c r="AU15" i="13"/>
  <c r="AV15" i="13"/>
  <c r="AW15" i="13" s="1"/>
  <c r="AX15" i="13"/>
  <c r="AY15" i="13"/>
  <c r="AZ15" i="13"/>
  <c r="BB15" i="13"/>
  <c r="BC15" i="13"/>
  <c r="BD15" i="13"/>
  <c r="BE15" i="13"/>
  <c r="BF15" i="13"/>
  <c r="BG15" i="13"/>
  <c r="BH15" i="13"/>
  <c r="BI15" i="13" s="1"/>
  <c r="BJ15" i="13"/>
  <c r="BK15" i="13"/>
  <c r="BL15" i="13"/>
  <c r="BN15" i="13"/>
  <c r="BO15" i="13"/>
  <c r="BP15" i="13"/>
  <c r="BQ15" i="13" s="1"/>
  <c r="BR15" i="13"/>
  <c r="BS15" i="13"/>
  <c r="BT15" i="13"/>
  <c r="BU15" i="13" s="1"/>
  <c r="BV15" i="13"/>
  <c r="BW15" i="13"/>
  <c r="BX15" i="13"/>
  <c r="BZ15" i="13"/>
  <c r="CA15" i="13"/>
  <c r="CB15" i="13"/>
  <c r="CD15" i="13"/>
  <c r="CE15" i="13"/>
  <c r="CF15" i="13"/>
  <c r="CG15" i="13"/>
  <c r="CH15" i="13"/>
  <c r="CI15" i="13"/>
  <c r="CK15" i="13" s="1"/>
  <c r="CJ15" i="13"/>
  <c r="CO15" i="13"/>
  <c r="CS15" i="13"/>
  <c r="CU15" i="13"/>
  <c r="CW15" i="13"/>
  <c r="CY15" i="13"/>
  <c r="J16" i="13"/>
  <c r="K16" i="13"/>
  <c r="L16" i="13"/>
  <c r="N16" i="13"/>
  <c r="O16" i="13"/>
  <c r="P16" i="13"/>
  <c r="R16" i="13"/>
  <c r="S16" i="13"/>
  <c r="T16" i="13"/>
  <c r="V16" i="13"/>
  <c r="W16" i="13"/>
  <c r="X16" i="13"/>
  <c r="Y16" i="13"/>
  <c r="Z16" i="13"/>
  <c r="AA16" i="13"/>
  <c r="AC16" i="13"/>
  <c r="AB16" i="13"/>
  <c r="AD16" i="13"/>
  <c r="AE16" i="13"/>
  <c r="AG16" i="13" s="1"/>
  <c r="AF16" i="13"/>
  <c r="AH16" i="13"/>
  <c r="AI16" i="13"/>
  <c r="AK16" i="13" s="1"/>
  <c r="AJ16" i="13"/>
  <c r="AL16" i="13"/>
  <c r="AM16" i="13"/>
  <c r="AO16" i="13" s="1"/>
  <c r="AN16" i="13"/>
  <c r="AP16" i="13"/>
  <c r="AQ16" i="13"/>
  <c r="AS16" i="13" s="1"/>
  <c r="AR16" i="13"/>
  <c r="AT16" i="13"/>
  <c r="AU16" i="13"/>
  <c r="AV16" i="13"/>
  <c r="AX16" i="13"/>
  <c r="AY16" i="13"/>
  <c r="AZ16" i="13"/>
  <c r="BA16" i="13" s="1"/>
  <c r="BB16" i="13"/>
  <c r="BC16" i="13"/>
  <c r="BE16" i="13" s="1"/>
  <c r="BD16" i="13"/>
  <c r="BF16" i="13"/>
  <c r="BG16" i="13"/>
  <c r="BH16" i="13"/>
  <c r="BI16" i="13"/>
  <c r="BJ16" i="13"/>
  <c r="BK16" i="13"/>
  <c r="BM16" i="13" s="1"/>
  <c r="BL16" i="13"/>
  <c r="BN16" i="13"/>
  <c r="BO16" i="13"/>
  <c r="BQ16" i="13" s="1"/>
  <c r="BP16" i="13"/>
  <c r="BR16" i="13"/>
  <c r="BS16" i="13"/>
  <c r="BT16" i="13"/>
  <c r="BU16" i="13"/>
  <c r="BV16" i="13"/>
  <c r="BW16" i="13"/>
  <c r="BY16" i="13"/>
  <c r="BX16" i="13"/>
  <c r="BZ16" i="13"/>
  <c r="CA16" i="13"/>
  <c r="CC16" i="13" s="1"/>
  <c r="CB16" i="13"/>
  <c r="CD16" i="13"/>
  <c r="CE16" i="13"/>
  <c r="CG16" i="13" s="1"/>
  <c r="CF16" i="13"/>
  <c r="CH16" i="13"/>
  <c r="CI16" i="13"/>
  <c r="CK16" i="13"/>
  <c r="CJ16" i="13"/>
  <c r="J17" i="13"/>
  <c r="K17" i="13"/>
  <c r="M17" i="13" s="1"/>
  <c r="L17" i="13"/>
  <c r="N17" i="13"/>
  <c r="F17" i="13" s="1"/>
  <c r="O17" i="13"/>
  <c r="Q17" i="13"/>
  <c r="P17" i="13"/>
  <c r="R17" i="13"/>
  <c r="S17" i="13"/>
  <c r="T17" i="13"/>
  <c r="V17" i="13"/>
  <c r="W17" i="13"/>
  <c r="X17" i="13"/>
  <c r="Y17" i="13" s="1"/>
  <c r="Z17" i="13"/>
  <c r="AA17" i="13"/>
  <c r="AC17" i="13"/>
  <c r="AB17" i="13"/>
  <c r="AD17" i="13"/>
  <c r="AE17" i="13"/>
  <c r="AF17" i="13"/>
  <c r="AG17" i="13"/>
  <c r="AH17" i="13"/>
  <c r="AI17" i="13"/>
  <c r="AJ17" i="13"/>
  <c r="AK17" i="13" s="1"/>
  <c r="AL17" i="13"/>
  <c r="AM17" i="13"/>
  <c r="AN17" i="13"/>
  <c r="AP17" i="13"/>
  <c r="AQ17" i="13"/>
  <c r="AS17" i="13" s="1"/>
  <c r="AR17" i="13"/>
  <c r="AT17" i="13"/>
  <c r="AU17" i="13"/>
  <c r="AW17" i="13" s="1"/>
  <c r="AV17" i="13"/>
  <c r="AX17" i="13"/>
  <c r="AY17" i="13"/>
  <c r="AZ17" i="13"/>
  <c r="BB17" i="13"/>
  <c r="BC17" i="13"/>
  <c r="BD17" i="13"/>
  <c r="BF17" i="13"/>
  <c r="BG17" i="13"/>
  <c r="BI17" i="13" s="1"/>
  <c r="BH17" i="13"/>
  <c r="BJ17" i="13"/>
  <c r="BK17" i="13"/>
  <c r="BM17" i="13" s="1"/>
  <c r="BL17" i="13"/>
  <c r="BN17" i="13"/>
  <c r="BO17" i="13"/>
  <c r="BP17" i="13"/>
  <c r="BR17" i="13"/>
  <c r="BS17" i="13"/>
  <c r="BU17" i="13" s="1"/>
  <c r="BT17" i="13"/>
  <c r="BV17" i="13"/>
  <c r="BW17" i="13"/>
  <c r="BX17" i="13"/>
  <c r="BZ17" i="13"/>
  <c r="CA17" i="13"/>
  <c r="CB17" i="13"/>
  <c r="CC17" i="13"/>
  <c r="CD17" i="13"/>
  <c r="CE17" i="13"/>
  <c r="CG17" i="13" s="1"/>
  <c r="CF17" i="13"/>
  <c r="CH17" i="13"/>
  <c r="CI17" i="13"/>
  <c r="CJ17" i="13"/>
  <c r="CO17" i="13"/>
  <c r="CQ17" i="13"/>
  <c r="J18" i="13"/>
  <c r="K18" i="13"/>
  <c r="L18" i="13"/>
  <c r="N18" i="13"/>
  <c r="O18" i="13"/>
  <c r="P18" i="13"/>
  <c r="Q18" i="13" s="1"/>
  <c r="R18" i="13"/>
  <c r="S18" i="13"/>
  <c r="T18" i="13"/>
  <c r="U18" i="13"/>
  <c r="V18" i="13"/>
  <c r="W18" i="13"/>
  <c r="X18" i="13"/>
  <c r="Y18" i="13"/>
  <c r="Z18" i="13"/>
  <c r="AA18" i="13"/>
  <c r="AB18" i="13"/>
  <c r="AC18" i="13" s="1"/>
  <c r="AD18" i="13"/>
  <c r="AE18" i="13"/>
  <c r="AF18" i="13"/>
  <c r="AG18" i="13"/>
  <c r="AH18" i="13"/>
  <c r="AH42" i="13" s="1"/>
  <c r="AI18" i="13"/>
  <c r="AJ18" i="13"/>
  <c r="AL18" i="13"/>
  <c r="AM18" i="13"/>
  <c r="AN18" i="13"/>
  <c r="AP18" i="13"/>
  <c r="AQ18" i="13"/>
  <c r="AR18" i="13"/>
  <c r="AS18" i="13" s="1"/>
  <c r="AT18" i="13"/>
  <c r="AU18" i="13"/>
  <c r="AW18" i="13"/>
  <c r="AV18" i="13"/>
  <c r="AX18" i="13"/>
  <c r="AY18" i="13"/>
  <c r="AZ18" i="13"/>
  <c r="BB18" i="13"/>
  <c r="BC18" i="13"/>
  <c r="BD18" i="13"/>
  <c r="BE18" i="13" s="1"/>
  <c r="BF18" i="13"/>
  <c r="BG18" i="13"/>
  <c r="BH18" i="13"/>
  <c r="BJ18" i="13"/>
  <c r="BK18" i="13"/>
  <c r="BL18" i="13"/>
  <c r="BM18" i="13" s="1"/>
  <c r="BN18" i="13"/>
  <c r="BO18" i="13"/>
  <c r="BQ18" i="13" s="1"/>
  <c r="BP18" i="13"/>
  <c r="BR18" i="13"/>
  <c r="BS18" i="13"/>
  <c r="BU18" i="13" s="1"/>
  <c r="BT18" i="13"/>
  <c r="BV18" i="13"/>
  <c r="BW18" i="13"/>
  <c r="BX18" i="13"/>
  <c r="BY18" i="13"/>
  <c r="BZ18" i="13"/>
  <c r="CA18" i="13"/>
  <c r="CC18" i="13" s="1"/>
  <c r="CB18" i="13"/>
  <c r="CD18" i="13"/>
  <c r="CE18" i="13"/>
  <c r="CF18" i="13"/>
  <c r="CH18" i="13"/>
  <c r="CI18" i="13"/>
  <c r="CJ18" i="13"/>
  <c r="CK18" i="13"/>
  <c r="CO18" i="13"/>
  <c r="J19" i="13"/>
  <c r="K19" i="13"/>
  <c r="L19" i="13"/>
  <c r="N19" i="13"/>
  <c r="N42" i="13" s="1"/>
  <c r="O19" i="13"/>
  <c r="P19" i="13"/>
  <c r="R19" i="13"/>
  <c r="S19" i="13"/>
  <c r="T19" i="13"/>
  <c r="U19" i="13"/>
  <c r="V19" i="13"/>
  <c r="W19" i="13"/>
  <c r="X19" i="13"/>
  <c r="Z19" i="13"/>
  <c r="AA19" i="13"/>
  <c r="AB19" i="13"/>
  <c r="AC19" i="13"/>
  <c r="AD19" i="13"/>
  <c r="AE19" i="13"/>
  <c r="AF19" i="13"/>
  <c r="AG19" i="13"/>
  <c r="AH19" i="13"/>
  <c r="AI19" i="13"/>
  <c r="AK19" i="13"/>
  <c r="AJ19" i="13"/>
  <c r="AL19" i="13"/>
  <c r="AM19" i="13"/>
  <c r="AN19" i="13"/>
  <c r="AO19" i="13"/>
  <c r="AP19" i="13"/>
  <c r="AQ19" i="13"/>
  <c r="AR19" i="13"/>
  <c r="AS19" i="13"/>
  <c r="AT19" i="13"/>
  <c r="AU19" i="13"/>
  <c r="AV19" i="13"/>
  <c r="AX19" i="13"/>
  <c r="AY19" i="13"/>
  <c r="AZ19" i="13"/>
  <c r="BA19" i="13"/>
  <c r="BB19" i="13"/>
  <c r="BC19" i="13"/>
  <c r="BE19" i="13" s="1"/>
  <c r="BD19" i="13"/>
  <c r="BF19" i="13"/>
  <c r="BG19" i="13"/>
  <c r="BH19" i="13"/>
  <c r="BJ19" i="13"/>
  <c r="BK19" i="13"/>
  <c r="BL19" i="13"/>
  <c r="BN19" i="13"/>
  <c r="BO19" i="13"/>
  <c r="BP19" i="13"/>
  <c r="BR19" i="13"/>
  <c r="BS19" i="13"/>
  <c r="BT19" i="13"/>
  <c r="BV19" i="13"/>
  <c r="BW19" i="13"/>
  <c r="BX19" i="13"/>
  <c r="BY19" i="13"/>
  <c r="BZ19" i="13"/>
  <c r="CA19" i="13"/>
  <c r="CB19" i="13"/>
  <c r="CC19" i="13"/>
  <c r="CD19" i="13"/>
  <c r="CE19" i="13"/>
  <c r="CF19" i="13"/>
  <c r="CH19" i="13"/>
  <c r="CI19" i="13"/>
  <c r="CJ19" i="13"/>
  <c r="CK19" i="13" s="1"/>
  <c r="J20" i="13"/>
  <c r="F20" i="13" s="1"/>
  <c r="K20" i="13"/>
  <c r="L20" i="13"/>
  <c r="N20" i="13"/>
  <c r="O20" i="13"/>
  <c r="P20" i="13"/>
  <c r="R20" i="13"/>
  <c r="S20" i="13"/>
  <c r="U20" i="13" s="1"/>
  <c r="T20" i="13"/>
  <c r="V20" i="13"/>
  <c r="W20" i="13"/>
  <c r="X20" i="13"/>
  <c r="Z20" i="13"/>
  <c r="AA20" i="13"/>
  <c r="AC20" i="13" s="1"/>
  <c r="AB20" i="13"/>
  <c r="AD20" i="13"/>
  <c r="AE20" i="13"/>
  <c r="AG20" i="13" s="1"/>
  <c r="AF20" i="13"/>
  <c r="AH20" i="13"/>
  <c r="AI20" i="13"/>
  <c r="AJ20" i="13"/>
  <c r="AL20" i="13"/>
  <c r="AM20" i="13"/>
  <c r="AN20" i="13"/>
  <c r="AO20" i="13"/>
  <c r="AP20" i="13"/>
  <c r="AQ20" i="13"/>
  <c r="AR20" i="13"/>
  <c r="AS20" i="13"/>
  <c r="AT20" i="13"/>
  <c r="AU20" i="13"/>
  <c r="AV20" i="13"/>
  <c r="AX20" i="13"/>
  <c r="AY20" i="13"/>
  <c r="AZ20" i="13"/>
  <c r="BA20" i="13"/>
  <c r="BB20" i="13"/>
  <c r="BC20" i="13"/>
  <c r="BD20" i="13"/>
  <c r="BE20" i="13"/>
  <c r="BF20" i="13"/>
  <c r="BG20" i="13"/>
  <c r="BI20" i="13"/>
  <c r="BH20" i="13"/>
  <c r="BJ20" i="13"/>
  <c r="BK20" i="13"/>
  <c r="BL20" i="13"/>
  <c r="BM20" i="13" s="1"/>
  <c r="BN20" i="13"/>
  <c r="BO20" i="13"/>
  <c r="BP20" i="13"/>
  <c r="BQ20" i="13"/>
  <c r="BR20" i="13"/>
  <c r="BS20" i="13"/>
  <c r="BT20" i="13"/>
  <c r="BV20" i="13"/>
  <c r="BW20" i="13"/>
  <c r="BX20" i="13"/>
  <c r="BY20" i="13"/>
  <c r="BZ20" i="13"/>
  <c r="CA20" i="13"/>
  <c r="CC20" i="13" s="1"/>
  <c r="CB20" i="13"/>
  <c r="CD20" i="13"/>
  <c r="CE20" i="13"/>
  <c r="CF20" i="13"/>
  <c r="CH20" i="13"/>
  <c r="CI20" i="13"/>
  <c r="CJ20" i="13"/>
  <c r="CO20" i="13"/>
  <c r="CQ20" i="13"/>
  <c r="CS20" i="13"/>
  <c r="CU20" i="13"/>
  <c r="CW20" i="13"/>
  <c r="CY20" i="13"/>
  <c r="J21" i="13"/>
  <c r="K21" i="13"/>
  <c r="G21" i="13" s="1"/>
  <c r="L21" i="13"/>
  <c r="N21" i="13"/>
  <c r="O21" i="13"/>
  <c r="P21" i="13"/>
  <c r="Q21" i="13" s="1"/>
  <c r="R21" i="13"/>
  <c r="S21" i="13"/>
  <c r="T21" i="13"/>
  <c r="V21" i="13"/>
  <c r="W21" i="13"/>
  <c r="X21" i="13"/>
  <c r="Z21" i="13"/>
  <c r="AA21" i="13"/>
  <c r="AB21" i="13"/>
  <c r="AD21" i="13"/>
  <c r="AE21" i="13"/>
  <c r="AF21" i="13"/>
  <c r="AG21" i="13"/>
  <c r="AH21" i="13"/>
  <c r="AI21" i="13"/>
  <c r="AJ21" i="13"/>
  <c r="AL21" i="13"/>
  <c r="AM21" i="13"/>
  <c r="AO21" i="13" s="1"/>
  <c r="AN21" i="13"/>
  <c r="AP21" i="13"/>
  <c r="AQ21" i="13"/>
  <c r="AS21" i="13" s="1"/>
  <c r="AR21" i="13"/>
  <c r="AT21" i="13"/>
  <c r="AU21" i="13"/>
  <c r="AV21" i="13"/>
  <c r="AX21" i="13"/>
  <c r="AY21" i="13"/>
  <c r="AZ21" i="13"/>
  <c r="BA21" i="13"/>
  <c r="BB21" i="13"/>
  <c r="BC21" i="13"/>
  <c r="BE21" i="13" s="1"/>
  <c r="BD21" i="13"/>
  <c r="BF21" i="13"/>
  <c r="BG21" i="13"/>
  <c r="BH21" i="13"/>
  <c r="BJ21" i="13"/>
  <c r="BK21" i="13"/>
  <c r="BL21" i="13"/>
  <c r="BM21" i="13" s="1"/>
  <c r="BN21" i="13"/>
  <c r="BO21" i="13"/>
  <c r="BP21" i="13"/>
  <c r="BR21" i="13"/>
  <c r="BS21" i="13"/>
  <c r="BU21" i="13"/>
  <c r="BT21" i="13"/>
  <c r="BV21" i="13"/>
  <c r="BW21" i="13"/>
  <c r="BY21" i="13"/>
  <c r="BX21" i="13"/>
  <c r="BZ21" i="13"/>
  <c r="CA21" i="13"/>
  <c r="CC21" i="13" s="1"/>
  <c r="CB21" i="13"/>
  <c r="CD21" i="13"/>
  <c r="CE21" i="13"/>
  <c r="CF21" i="13"/>
  <c r="CH21" i="13"/>
  <c r="CI21" i="13"/>
  <c r="CK21" i="13" s="1"/>
  <c r="CJ21" i="13"/>
  <c r="CO21" i="13"/>
  <c r="CS21" i="13"/>
  <c r="CU21" i="13"/>
  <c r="CW21" i="13"/>
  <c r="CY21" i="13"/>
  <c r="J22" i="13"/>
  <c r="K22" i="13"/>
  <c r="L22" i="13"/>
  <c r="M22" i="13" s="1"/>
  <c r="N22" i="13"/>
  <c r="O22" i="13"/>
  <c r="P22" i="13"/>
  <c r="R22" i="13"/>
  <c r="S22" i="13"/>
  <c r="T22" i="13"/>
  <c r="U22" i="13"/>
  <c r="V22" i="13"/>
  <c r="W22" i="13"/>
  <c r="X22" i="13"/>
  <c r="Z22" i="13"/>
  <c r="AA22" i="13"/>
  <c r="AC22" i="13" s="1"/>
  <c r="AB22" i="13"/>
  <c r="AD22" i="13"/>
  <c r="AE22" i="13"/>
  <c r="AG22" i="13" s="1"/>
  <c r="AF22" i="13"/>
  <c r="AH22" i="13"/>
  <c r="AI22" i="13"/>
  <c r="AK22" i="13"/>
  <c r="AJ22" i="13"/>
  <c r="AL22" i="13"/>
  <c r="AM22" i="13"/>
  <c r="AN22" i="13"/>
  <c r="AP22" i="13"/>
  <c r="AQ22" i="13"/>
  <c r="AS22" i="13" s="1"/>
  <c r="AR22" i="13"/>
  <c r="AT22" i="13"/>
  <c r="AU22" i="13"/>
  <c r="AV22" i="13"/>
  <c r="AW22" i="13" s="1"/>
  <c r="AX22" i="13"/>
  <c r="AY22" i="13"/>
  <c r="AZ22" i="13"/>
  <c r="BA22" i="13" s="1"/>
  <c r="BB22" i="13"/>
  <c r="BC22" i="13"/>
  <c r="BD22" i="13"/>
  <c r="BF22" i="13"/>
  <c r="BG22" i="13"/>
  <c r="BH22" i="13"/>
  <c r="BJ22" i="13"/>
  <c r="BK22" i="13"/>
  <c r="BM22" i="13"/>
  <c r="BL22" i="13"/>
  <c r="BN22" i="13"/>
  <c r="BO22" i="13"/>
  <c r="BP22" i="13"/>
  <c r="BQ22" i="13"/>
  <c r="BR22" i="13"/>
  <c r="BS22" i="13"/>
  <c r="BT22" i="13"/>
  <c r="BV22" i="13"/>
  <c r="BW22" i="13"/>
  <c r="BX22" i="13"/>
  <c r="BZ22" i="13"/>
  <c r="CA22" i="13"/>
  <c r="CB22" i="13"/>
  <c r="CC22" i="13"/>
  <c r="CD22" i="13"/>
  <c r="CE22" i="13"/>
  <c r="CF22" i="13"/>
  <c r="CH22" i="13"/>
  <c r="CI22" i="13"/>
  <c r="CJ22" i="13"/>
  <c r="CK22" i="13" s="1"/>
  <c r="CO22" i="13"/>
  <c r="CS22" i="13"/>
  <c r="CU22" i="13"/>
  <c r="CW22" i="13"/>
  <c r="CY22" i="13"/>
  <c r="J23" i="13"/>
  <c r="K23" i="13"/>
  <c r="L23" i="13"/>
  <c r="N23" i="13"/>
  <c r="O23" i="13"/>
  <c r="Q23" i="13"/>
  <c r="P23" i="13"/>
  <c r="R23" i="13"/>
  <c r="S23" i="13"/>
  <c r="T23" i="13"/>
  <c r="U23" i="13"/>
  <c r="V23" i="13"/>
  <c r="W23" i="13"/>
  <c r="X23" i="13"/>
  <c r="H23" i="13" s="1"/>
  <c r="Z23" i="13"/>
  <c r="AA23" i="13"/>
  <c r="AB23" i="13"/>
  <c r="AC23" i="13"/>
  <c r="AD23" i="13"/>
  <c r="AE23" i="13"/>
  <c r="AF23" i="13"/>
  <c r="AH23" i="13"/>
  <c r="AI23" i="13"/>
  <c r="AJ23" i="13"/>
  <c r="AL23" i="13"/>
  <c r="AM23" i="13"/>
  <c r="AN23" i="13"/>
  <c r="AO23" i="13" s="1"/>
  <c r="AP23" i="13"/>
  <c r="AQ23" i="13"/>
  <c r="AR23" i="13"/>
  <c r="AT23" i="13"/>
  <c r="AU23" i="13"/>
  <c r="AW23" i="13" s="1"/>
  <c r="AV23" i="13"/>
  <c r="AX23" i="13"/>
  <c r="AY23" i="13"/>
  <c r="BA23" i="13" s="1"/>
  <c r="AZ23" i="13"/>
  <c r="BB23" i="13"/>
  <c r="BC23" i="13"/>
  <c r="BD23" i="13"/>
  <c r="BF23" i="13"/>
  <c r="BG23" i="13"/>
  <c r="BH23" i="13"/>
  <c r="BJ23" i="13"/>
  <c r="BK23" i="13"/>
  <c r="BL23" i="13"/>
  <c r="BN23" i="13"/>
  <c r="BO23" i="13"/>
  <c r="BP23" i="13"/>
  <c r="BR23" i="13"/>
  <c r="BS23" i="13"/>
  <c r="BT23" i="13"/>
  <c r="BV23" i="13"/>
  <c r="BW23" i="13"/>
  <c r="BX23" i="13"/>
  <c r="BZ23" i="13"/>
  <c r="CA23" i="13"/>
  <c r="CB23" i="13"/>
  <c r="CC23" i="13"/>
  <c r="CD23" i="13"/>
  <c r="CE23" i="13"/>
  <c r="CG23" i="13"/>
  <c r="CF23" i="13"/>
  <c r="CH23" i="13"/>
  <c r="CI23" i="13"/>
  <c r="CJ23" i="13"/>
  <c r="CO23" i="13"/>
  <c r="CS23" i="13"/>
  <c r="CU23" i="13"/>
  <c r="CW23" i="13"/>
  <c r="CY23" i="13"/>
  <c r="J24" i="13"/>
  <c r="K24" i="13"/>
  <c r="L24" i="13"/>
  <c r="N24" i="13"/>
  <c r="O24" i="13"/>
  <c r="P24" i="13"/>
  <c r="Q24" i="13" s="1"/>
  <c r="R24" i="13"/>
  <c r="S24" i="13"/>
  <c r="T24" i="13"/>
  <c r="U24" i="13"/>
  <c r="V24" i="13"/>
  <c r="W24" i="13"/>
  <c r="X24" i="13"/>
  <c r="Z24" i="13"/>
  <c r="AA24" i="13"/>
  <c r="AB24" i="13"/>
  <c r="AC24" i="13"/>
  <c r="AD24" i="13"/>
  <c r="AE24" i="13"/>
  <c r="AG24" i="13" s="1"/>
  <c r="AF24" i="13"/>
  <c r="AH24" i="13"/>
  <c r="AI24" i="13"/>
  <c r="G24" i="13" s="1"/>
  <c r="AJ24" i="13"/>
  <c r="AL24" i="13"/>
  <c r="AM24" i="13"/>
  <c r="AO24" i="13"/>
  <c r="AN24" i="13"/>
  <c r="AP24" i="13"/>
  <c r="AQ24" i="13"/>
  <c r="AS24" i="13" s="1"/>
  <c r="AR24" i="13"/>
  <c r="AT24" i="13"/>
  <c r="AU24" i="13"/>
  <c r="AW24" i="13" s="1"/>
  <c r="AV24" i="13"/>
  <c r="AX24" i="13"/>
  <c r="AY24" i="13"/>
  <c r="AZ24" i="13"/>
  <c r="BA24" i="13" s="1"/>
  <c r="BB24" i="13"/>
  <c r="BC24" i="13"/>
  <c r="BD24" i="13"/>
  <c r="BF24" i="13"/>
  <c r="BG24" i="13"/>
  <c r="BH24" i="13"/>
  <c r="BJ24" i="13"/>
  <c r="BK24" i="13"/>
  <c r="BL24" i="13"/>
  <c r="BM24" i="13"/>
  <c r="BN24" i="13"/>
  <c r="BO24" i="13"/>
  <c r="BQ24" i="13" s="1"/>
  <c r="BP24" i="13"/>
  <c r="BR24" i="13"/>
  <c r="BS24" i="13"/>
  <c r="BU24" i="13"/>
  <c r="BT24" i="13"/>
  <c r="BV24" i="13"/>
  <c r="BW24" i="13"/>
  <c r="BX24" i="13"/>
  <c r="BY24" i="13"/>
  <c r="BZ24" i="13"/>
  <c r="CA24" i="13"/>
  <c r="CC24" i="13" s="1"/>
  <c r="CB24" i="13"/>
  <c r="CD24" i="13"/>
  <c r="CE24" i="13"/>
  <c r="CF24" i="13"/>
  <c r="CG24" i="13" s="1"/>
  <c r="CH24" i="13"/>
  <c r="CH42" i="13" s="1"/>
  <c r="CI24" i="13"/>
  <c r="CK24" i="13"/>
  <c r="CJ24" i="13"/>
  <c r="CO24" i="13"/>
  <c r="CS24" i="13"/>
  <c r="CU24" i="13"/>
  <c r="CW24" i="13"/>
  <c r="CY24" i="13"/>
  <c r="J25" i="13"/>
  <c r="F25" i="13" s="1"/>
  <c r="K25" i="13"/>
  <c r="L25" i="13"/>
  <c r="H25" i="13" s="1"/>
  <c r="N25" i="13"/>
  <c r="O25" i="13"/>
  <c r="P25" i="13"/>
  <c r="Q25" i="13"/>
  <c r="R25" i="13"/>
  <c r="S25" i="13"/>
  <c r="T25" i="13"/>
  <c r="V25" i="13"/>
  <c r="W25" i="13"/>
  <c r="Y25" i="13"/>
  <c r="X25" i="13"/>
  <c r="Z25" i="13"/>
  <c r="AA25" i="13"/>
  <c r="AB25" i="13"/>
  <c r="AC25" i="13"/>
  <c r="AD25" i="13"/>
  <c r="AE25" i="13"/>
  <c r="AF25" i="13"/>
  <c r="AH25" i="13"/>
  <c r="AI25" i="13"/>
  <c r="AJ25" i="13"/>
  <c r="AL25" i="13"/>
  <c r="AM25" i="13"/>
  <c r="AO25" i="13"/>
  <c r="AN25" i="13"/>
  <c r="AP25" i="13"/>
  <c r="AQ25" i="13"/>
  <c r="AR25" i="13"/>
  <c r="AS25" i="13"/>
  <c r="AT25" i="13"/>
  <c r="AU25" i="13"/>
  <c r="AV25" i="13"/>
  <c r="AX25" i="13"/>
  <c r="AY25" i="13"/>
  <c r="BA25" i="13"/>
  <c r="AZ25" i="13"/>
  <c r="BB25" i="13"/>
  <c r="BC25" i="13"/>
  <c r="BD25" i="13"/>
  <c r="BE25" i="13"/>
  <c r="BF25" i="13"/>
  <c r="BG25" i="13"/>
  <c r="BH25" i="13"/>
  <c r="BJ25" i="13"/>
  <c r="BK25" i="13"/>
  <c r="BM25" i="13"/>
  <c r="BL25" i="13"/>
  <c r="BN25" i="13"/>
  <c r="BO25" i="13"/>
  <c r="BP25" i="13"/>
  <c r="BR25" i="13"/>
  <c r="BS25" i="13"/>
  <c r="BU25" i="13" s="1"/>
  <c r="BT25" i="13"/>
  <c r="BV25" i="13"/>
  <c r="BW25" i="13"/>
  <c r="BY25" i="13"/>
  <c r="BX25" i="13"/>
  <c r="BZ25" i="13"/>
  <c r="CA25" i="13"/>
  <c r="CB25" i="13"/>
  <c r="CD25" i="13"/>
  <c r="CE25" i="13"/>
  <c r="CF25" i="13"/>
  <c r="CH25" i="13"/>
  <c r="CI25" i="13"/>
  <c r="CK25" i="13"/>
  <c r="CJ25" i="13"/>
  <c r="CO25" i="13"/>
  <c r="CS25" i="13"/>
  <c r="CU25" i="13"/>
  <c r="CW25" i="13"/>
  <c r="CY25" i="13"/>
  <c r="J26" i="13"/>
  <c r="K26" i="13"/>
  <c r="M26" i="13" s="1"/>
  <c r="L26" i="13"/>
  <c r="N26" i="13"/>
  <c r="F26" i="13" s="1"/>
  <c r="O26" i="13"/>
  <c r="P26" i="13"/>
  <c r="R26" i="13"/>
  <c r="S26" i="13"/>
  <c r="T26" i="13"/>
  <c r="V26" i="13"/>
  <c r="W26" i="13"/>
  <c r="X26" i="13"/>
  <c r="Z26" i="13"/>
  <c r="AA26" i="13"/>
  <c r="AB26" i="13"/>
  <c r="AC26" i="13"/>
  <c r="AD26" i="13"/>
  <c r="AE26" i="13"/>
  <c r="AG26" i="13" s="1"/>
  <c r="AF26" i="13"/>
  <c r="AH26" i="13"/>
  <c r="AI26" i="13"/>
  <c r="AK26" i="13"/>
  <c r="AJ26" i="13"/>
  <c r="AL26" i="13"/>
  <c r="AM26" i="13"/>
  <c r="AN26" i="13"/>
  <c r="AO26" i="13"/>
  <c r="AP26" i="13"/>
  <c r="AQ26" i="13"/>
  <c r="AR26" i="13"/>
  <c r="AT26" i="13"/>
  <c r="AU26" i="13"/>
  <c r="AV26" i="13"/>
  <c r="AX26" i="13"/>
  <c r="AY26" i="13"/>
  <c r="BA26" i="13"/>
  <c r="AZ26" i="13"/>
  <c r="BB26" i="13"/>
  <c r="BC26" i="13"/>
  <c r="BE26" i="13" s="1"/>
  <c r="BD26" i="13"/>
  <c r="BF26" i="13"/>
  <c r="BG26" i="13"/>
  <c r="BI26" i="13" s="1"/>
  <c r="BH26" i="13"/>
  <c r="BJ26" i="13"/>
  <c r="BK26" i="13"/>
  <c r="BM26" i="13"/>
  <c r="BL26" i="13"/>
  <c r="BN26" i="13"/>
  <c r="BO26" i="13"/>
  <c r="BP26" i="13"/>
  <c r="BR26" i="13"/>
  <c r="BS26" i="13"/>
  <c r="BT26" i="13"/>
  <c r="BV26" i="13"/>
  <c r="BW26" i="13"/>
  <c r="BY26" i="13" s="1"/>
  <c r="BX26" i="13"/>
  <c r="BZ26" i="13"/>
  <c r="CA26" i="13"/>
  <c r="CB26" i="13"/>
  <c r="CC26" i="13"/>
  <c r="CD26" i="13"/>
  <c r="CE26" i="13"/>
  <c r="CF26" i="13"/>
  <c r="CH26" i="13"/>
  <c r="CI26" i="13"/>
  <c r="CK26" i="13"/>
  <c r="CJ26" i="13"/>
  <c r="CO26" i="13"/>
  <c r="CS26" i="13"/>
  <c r="CU26" i="13"/>
  <c r="CW26" i="13"/>
  <c r="CY26" i="13"/>
  <c r="J27" i="13"/>
  <c r="K27" i="13"/>
  <c r="L27" i="13"/>
  <c r="N27" i="13"/>
  <c r="O27" i="13"/>
  <c r="P27" i="13"/>
  <c r="R27" i="13"/>
  <c r="S27" i="13"/>
  <c r="T27" i="13"/>
  <c r="U27" i="13" s="1"/>
  <c r="V27" i="13"/>
  <c r="W27" i="13"/>
  <c r="Y27" i="13"/>
  <c r="X27" i="13"/>
  <c r="Z27" i="13"/>
  <c r="AA27" i="13"/>
  <c r="AB27" i="13"/>
  <c r="AD27" i="13"/>
  <c r="AE27" i="13"/>
  <c r="AF27" i="13"/>
  <c r="AG27" i="13" s="1"/>
  <c r="AH27" i="13"/>
  <c r="AI27" i="13"/>
  <c r="AK27" i="13"/>
  <c r="AJ27" i="13"/>
  <c r="AL27" i="13"/>
  <c r="AM27" i="13"/>
  <c r="AO27" i="13" s="1"/>
  <c r="AN27" i="13"/>
  <c r="AP27" i="13"/>
  <c r="AQ27" i="13"/>
  <c r="AR27" i="13"/>
  <c r="AS27" i="13"/>
  <c r="AT27" i="13"/>
  <c r="AU27" i="13"/>
  <c r="AW27" i="13"/>
  <c r="AV27" i="13"/>
  <c r="AX27" i="13"/>
  <c r="AY27" i="13"/>
  <c r="BA27" i="13" s="1"/>
  <c r="AZ27" i="13"/>
  <c r="BB27" i="13"/>
  <c r="BC27" i="13"/>
  <c r="BD27" i="13"/>
  <c r="BE27" i="13"/>
  <c r="BF27" i="13"/>
  <c r="BG27" i="13"/>
  <c r="BI27" i="13" s="1"/>
  <c r="BH27" i="13"/>
  <c r="BJ27" i="13"/>
  <c r="BK27" i="13"/>
  <c r="BL27" i="13"/>
  <c r="BN27" i="13"/>
  <c r="BO27" i="13"/>
  <c r="BP27" i="13"/>
  <c r="BQ27" i="13"/>
  <c r="BR27" i="13"/>
  <c r="BS27" i="13"/>
  <c r="BU27" i="13"/>
  <c r="BT27" i="13"/>
  <c r="BV27" i="13"/>
  <c r="BW27" i="13"/>
  <c r="BX27" i="13"/>
  <c r="BZ27" i="13"/>
  <c r="CA27" i="13"/>
  <c r="CB27" i="13"/>
  <c r="CC27" i="13"/>
  <c r="CD27" i="13"/>
  <c r="CE27" i="13"/>
  <c r="CG27" i="13"/>
  <c r="CF27" i="13"/>
  <c r="CH27" i="13"/>
  <c r="CI27" i="13"/>
  <c r="CJ27" i="13"/>
  <c r="CO27" i="13"/>
  <c r="CS27" i="13"/>
  <c r="CU27" i="13"/>
  <c r="CW27" i="13"/>
  <c r="CY27" i="13"/>
  <c r="J28" i="13"/>
  <c r="K28" i="13"/>
  <c r="G28" i="13" s="1"/>
  <c r="L28" i="13"/>
  <c r="N28" i="13"/>
  <c r="O28" i="13"/>
  <c r="P28" i="13"/>
  <c r="Q28" i="13" s="1"/>
  <c r="R28" i="13"/>
  <c r="S28" i="13"/>
  <c r="S42" i="13" s="1"/>
  <c r="U42" i="13" s="1"/>
  <c r="U28" i="13"/>
  <c r="T28" i="13"/>
  <c r="V28" i="13"/>
  <c r="W28" i="13"/>
  <c r="X28" i="13"/>
  <c r="Z28" i="13"/>
  <c r="AA28" i="13"/>
  <c r="AC28" i="13" s="1"/>
  <c r="AB28" i="13"/>
  <c r="AD28" i="13"/>
  <c r="AE28" i="13"/>
  <c r="AF28" i="13"/>
  <c r="AG28" i="13"/>
  <c r="AH28" i="13"/>
  <c r="AI28" i="13"/>
  <c r="AJ28" i="13"/>
  <c r="AK28" i="13" s="1"/>
  <c r="AL28" i="13"/>
  <c r="AM28" i="13"/>
  <c r="AO28" i="13"/>
  <c r="AN28" i="13"/>
  <c r="AP28" i="13"/>
  <c r="AQ28" i="13"/>
  <c r="AR28" i="13"/>
  <c r="AT28" i="13"/>
  <c r="AU28" i="13"/>
  <c r="AV28" i="13"/>
  <c r="AX28" i="13"/>
  <c r="AY28" i="13"/>
  <c r="AZ28" i="13"/>
  <c r="BA28" i="13"/>
  <c r="BB28" i="13"/>
  <c r="BC28" i="13"/>
  <c r="BD28" i="13"/>
  <c r="BF28" i="13"/>
  <c r="BG28" i="13"/>
  <c r="BH28" i="13"/>
  <c r="BI28" i="13" s="1"/>
  <c r="BJ28" i="13"/>
  <c r="BK28" i="13"/>
  <c r="BL28" i="13"/>
  <c r="BM28" i="13"/>
  <c r="BN28" i="13"/>
  <c r="BO28" i="13"/>
  <c r="BQ28" i="13" s="1"/>
  <c r="BP28" i="13"/>
  <c r="BR28" i="13"/>
  <c r="BS28" i="13"/>
  <c r="BT28" i="13"/>
  <c r="BV28" i="13"/>
  <c r="BW28" i="13"/>
  <c r="BX28" i="13"/>
  <c r="BY28" i="13" s="1"/>
  <c r="BZ28" i="13"/>
  <c r="CA28" i="13"/>
  <c r="CC28" i="13"/>
  <c r="CB28" i="13"/>
  <c r="CD28" i="13"/>
  <c r="CE28" i="13"/>
  <c r="CF28" i="13"/>
  <c r="CG28" i="13" s="1"/>
  <c r="CH28" i="13"/>
  <c r="CI28" i="13"/>
  <c r="CJ28" i="13"/>
  <c r="CK28" i="13" s="1"/>
  <c r="CO28" i="13"/>
  <c r="CS28" i="13"/>
  <c r="CU28" i="13"/>
  <c r="CW28" i="13"/>
  <c r="CY28" i="13"/>
  <c r="J29" i="13"/>
  <c r="K29" i="13"/>
  <c r="M29" i="13" s="1"/>
  <c r="L29" i="13"/>
  <c r="N29" i="13"/>
  <c r="O29" i="13"/>
  <c r="P29" i="13"/>
  <c r="R29" i="13"/>
  <c r="S29" i="13"/>
  <c r="U29" i="13" s="1"/>
  <c r="T29" i="13"/>
  <c r="V29" i="13"/>
  <c r="W29" i="13"/>
  <c r="Y29" i="13"/>
  <c r="X29" i="13"/>
  <c r="Z29" i="13"/>
  <c r="AA29" i="13"/>
  <c r="AB29" i="13"/>
  <c r="AC29" i="13" s="1"/>
  <c r="AD29" i="13"/>
  <c r="AE29" i="13"/>
  <c r="AG29" i="13" s="1"/>
  <c r="AF29" i="13"/>
  <c r="AH29" i="13"/>
  <c r="AI29" i="13"/>
  <c r="AJ29" i="13"/>
  <c r="AL29" i="13"/>
  <c r="AM29" i="13"/>
  <c r="AO29" i="13" s="1"/>
  <c r="AN29" i="13"/>
  <c r="AP29" i="13"/>
  <c r="AQ29" i="13"/>
  <c r="AR29" i="13"/>
  <c r="AS29" i="13"/>
  <c r="AT29" i="13"/>
  <c r="AU29" i="13"/>
  <c r="AW29" i="13"/>
  <c r="AV29" i="13"/>
  <c r="AX29" i="13"/>
  <c r="AY29" i="13"/>
  <c r="AZ29" i="13"/>
  <c r="BB29" i="13"/>
  <c r="BC29" i="13"/>
  <c r="BD29" i="13"/>
  <c r="BE29" i="13"/>
  <c r="BF29" i="13"/>
  <c r="BG29" i="13"/>
  <c r="BH29" i="13"/>
  <c r="BJ29" i="13"/>
  <c r="BK29" i="13"/>
  <c r="BM29" i="13"/>
  <c r="BL29" i="13"/>
  <c r="BN29" i="13"/>
  <c r="BO29" i="13"/>
  <c r="BP29" i="13"/>
  <c r="BR29" i="13"/>
  <c r="BS29" i="13"/>
  <c r="BT29" i="13"/>
  <c r="BV29" i="13"/>
  <c r="BW29" i="13"/>
  <c r="BX29" i="13"/>
  <c r="BZ29" i="13"/>
  <c r="CA29" i="13"/>
  <c r="CB29" i="13"/>
  <c r="CC29" i="13" s="1"/>
  <c r="CD29" i="13"/>
  <c r="CE29" i="13"/>
  <c r="CF29" i="13"/>
  <c r="CH29" i="13"/>
  <c r="CI29" i="13"/>
  <c r="CJ29" i="13"/>
  <c r="CO29" i="13"/>
  <c r="CS29" i="13"/>
  <c r="CU29" i="13"/>
  <c r="CW29" i="13"/>
  <c r="CY29" i="13"/>
  <c r="J30" i="13"/>
  <c r="K30" i="13"/>
  <c r="L30" i="13"/>
  <c r="M30" i="13" s="1"/>
  <c r="N30" i="13"/>
  <c r="O30" i="13"/>
  <c r="P30" i="13"/>
  <c r="Q30" i="13"/>
  <c r="R30" i="13"/>
  <c r="S30" i="13"/>
  <c r="U30" i="13"/>
  <c r="T30" i="13"/>
  <c r="V30" i="13"/>
  <c r="W30" i="13"/>
  <c r="X30" i="13"/>
  <c r="Z30" i="13"/>
  <c r="AA30" i="13"/>
  <c r="AB30" i="13"/>
  <c r="AC30" i="13"/>
  <c r="AD30" i="13"/>
  <c r="AE30" i="13"/>
  <c r="AF30" i="13"/>
  <c r="AH30" i="13"/>
  <c r="AI30" i="13"/>
  <c r="AK30" i="13"/>
  <c r="AJ30" i="13"/>
  <c r="AL30" i="13"/>
  <c r="AM30" i="13"/>
  <c r="AN30" i="13"/>
  <c r="AP30" i="13"/>
  <c r="AQ30" i="13"/>
  <c r="AR30" i="13"/>
  <c r="AT30" i="13"/>
  <c r="AU30" i="13"/>
  <c r="AW30" i="13"/>
  <c r="AV30" i="13"/>
  <c r="AX30" i="13"/>
  <c r="AY30" i="13"/>
  <c r="BA30" i="13" s="1"/>
  <c r="AZ30" i="13"/>
  <c r="BB30" i="13"/>
  <c r="BC30" i="13"/>
  <c r="BE30" i="13" s="1"/>
  <c r="BD30" i="13"/>
  <c r="BF30" i="13"/>
  <c r="BG30" i="13"/>
  <c r="BI30" i="13"/>
  <c r="BH30" i="13"/>
  <c r="BJ30" i="13"/>
  <c r="BK30" i="13"/>
  <c r="BL30" i="13"/>
  <c r="BN30" i="13"/>
  <c r="BO30" i="13"/>
  <c r="BP30" i="13"/>
  <c r="BR30" i="13"/>
  <c r="BS30" i="13"/>
  <c r="BU30" i="13"/>
  <c r="BT30" i="13"/>
  <c r="BV30" i="13"/>
  <c r="BW30" i="13"/>
  <c r="BX30" i="13"/>
  <c r="BY30" i="13" s="1"/>
  <c r="BZ30" i="13"/>
  <c r="CA30" i="13"/>
  <c r="CC30" i="13" s="1"/>
  <c r="CB30" i="13"/>
  <c r="CD30" i="13"/>
  <c r="CE30" i="13"/>
  <c r="CG30" i="13"/>
  <c r="CF30" i="13"/>
  <c r="CH30" i="13"/>
  <c r="CI30" i="13"/>
  <c r="CJ30" i="13"/>
  <c r="CK30" i="13"/>
  <c r="CO30" i="13"/>
  <c r="CS30" i="13"/>
  <c r="CU30" i="13"/>
  <c r="CW30" i="13"/>
  <c r="CY30" i="13"/>
  <c r="J31" i="13"/>
  <c r="K31" i="13"/>
  <c r="L31" i="13"/>
  <c r="N31" i="13"/>
  <c r="O31" i="13"/>
  <c r="P31" i="13"/>
  <c r="Q31" i="13" s="1"/>
  <c r="R31" i="13"/>
  <c r="S31" i="13"/>
  <c r="T31" i="13"/>
  <c r="U31" i="13" s="1"/>
  <c r="V31" i="13"/>
  <c r="W31" i="13"/>
  <c r="Y31" i="13" s="1"/>
  <c r="X31" i="13"/>
  <c r="Z31" i="13"/>
  <c r="AA31" i="13"/>
  <c r="AC31" i="13" s="1"/>
  <c r="AB31" i="13"/>
  <c r="AD31" i="13"/>
  <c r="AE31" i="13"/>
  <c r="AF31" i="13"/>
  <c r="AG31" i="13" s="1"/>
  <c r="AH31" i="13"/>
  <c r="AI31" i="13"/>
  <c r="AJ31" i="13"/>
  <c r="AL31" i="13"/>
  <c r="AM31" i="13"/>
  <c r="AO31" i="13" s="1"/>
  <c r="AN31" i="13"/>
  <c r="AP31" i="13"/>
  <c r="AQ31" i="13"/>
  <c r="AR31" i="13"/>
  <c r="AS31" i="13" s="1"/>
  <c r="AT31" i="13"/>
  <c r="AU31" i="13"/>
  <c r="AV31" i="13"/>
  <c r="AX31" i="13"/>
  <c r="AY31" i="13"/>
  <c r="AZ31" i="13"/>
  <c r="BB31" i="13"/>
  <c r="BC31" i="13"/>
  <c r="BD31" i="13"/>
  <c r="BE31" i="13" s="1"/>
  <c r="BF31" i="13"/>
  <c r="BG31" i="13"/>
  <c r="BH31" i="13"/>
  <c r="BJ31" i="13"/>
  <c r="BK31" i="13"/>
  <c r="BL31" i="13"/>
  <c r="BM31" i="13"/>
  <c r="BN31" i="13"/>
  <c r="BO31" i="13"/>
  <c r="BP31" i="13"/>
  <c r="BQ31" i="13"/>
  <c r="BR31" i="13"/>
  <c r="BS31" i="13"/>
  <c r="BT31" i="13"/>
  <c r="BV31" i="13"/>
  <c r="BW31" i="13"/>
  <c r="BX31" i="13"/>
  <c r="BY31" i="13"/>
  <c r="BZ31" i="13"/>
  <c r="CA31" i="13"/>
  <c r="CB31" i="13"/>
  <c r="CC31" i="13"/>
  <c r="CD31" i="13"/>
  <c r="CE31" i="13"/>
  <c r="CF31" i="13"/>
  <c r="CH31" i="13"/>
  <c r="CI31" i="13"/>
  <c r="CJ31" i="13"/>
  <c r="CK31" i="13"/>
  <c r="J32" i="13"/>
  <c r="K32" i="13"/>
  <c r="M32" i="13" s="1"/>
  <c r="L32" i="13"/>
  <c r="N32" i="13"/>
  <c r="O32" i="13"/>
  <c r="P32" i="13"/>
  <c r="R32" i="13"/>
  <c r="S32" i="13"/>
  <c r="U32" i="13"/>
  <c r="T32" i="13"/>
  <c r="V32" i="13"/>
  <c r="W32" i="13"/>
  <c r="X32" i="13"/>
  <c r="Y32" i="13"/>
  <c r="Z32" i="13"/>
  <c r="AA32" i="13"/>
  <c r="AC32" i="13"/>
  <c r="AB32" i="13"/>
  <c r="AD32" i="13"/>
  <c r="AE32" i="13"/>
  <c r="AG32" i="13"/>
  <c r="AF32" i="13"/>
  <c r="AH32" i="13"/>
  <c r="AI32" i="13"/>
  <c r="AJ32" i="13"/>
  <c r="AK32" i="13"/>
  <c r="AL32" i="13"/>
  <c r="AM32" i="13"/>
  <c r="AO32" i="13"/>
  <c r="AN32" i="13"/>
  <c r="AP32" i="13"/>
  <c r="AQ32" i="13"/>
  <c r="AS32" i="13"/>
  <c r="AR32" i="13"/>
  <c r="AT32" i="13"/>
  <c r="AU32" i="13"/>
  <c r="AV32" i="13"/>
  <c r="AW32" i="13"/>
  <c r="AX32" i="13"/>
  <c r="AY32" i="13"/>
  <c r="BA32" i="13"/>
  <c r="AZ32" i="13"/>
  <c r="BB32" i="13"/>
  <c r="BC32" i="13"/>
  <c r="BE32" i="13"/>
  <c r="BD32" i="13"/>
  <c r="BF32" i="13"/>
  <c r="BG32" i="13"/>
  <c r="BH32" i="13"/>
  <c r="BI32" i="13"/>
  <c r="BJ32" i="13"/>
  <c r="BK32" i="13"/>
  <c r="BM32" i="13"/>
  <c r="BL32" i="13"/>
  <c r="BN32" i="13"/>
  <c r="BO32" i="13"/>
  <c r="BQ32" i="13"/>
  <c r="BP32" i="13"/>
  <c r="BR32" i="13"/>
  <c r="BS32" i="13"/>
  <c r="BT32" i="13"/>
  <c r="BU32" i="13" s="1"/>
  <c r="BV32" i="13"/>
  <c r="BW32" i="13"/>
  <c r="BY32" i="13"/>
  <c r="BX32" i="13"/>
  <c r="BZ32" i="13"/>
  <c r="CA32" i="13"/>
  <c r="CB32" i="13"/>
  <c r="CC32" i="13" s="1"/>
  <c r="CD32" i="13"/>
  <c r="CE32" i="13"/>
  <c r="CG32" i="13" s="1"/>
  <c r="CF32" i="13"/>
  <c r="CH32" i="13"/>
  <c r="CI32" i="13"/>
  <c r="CJ32" i="13"/>
  <c r="CQ32" i="13"/>
  <c r="J33" i="13"/>
  <c r="K33" i="13"/>
  <c r="L33" i="13"/>
  <c r="M33" i="13" s="1"/>
  <c r="N33" i="13"/>
  <c r="O33" i="13"/>
  <c r="P33" i="13"/>
  <c r="Q33" i="13" s="1"/>
  <c r="R33" i="13"/>
  <c r="S33" i="13"/>
  <c r="T33" i="13"/>
  <c r="U33" i="13"/>
  <c r="V33" i="13"/>
  <c r="W33" i="13"/>
  <c r="X33" i="13"/>
  <c r="Z33" i="13"/>
  <c r="AA33" i="13"/>
  <c r="AB33" i="13"/>
  <c r="AC33" i="13" s="1"/>
  <c r="AD33" i="13"/>
  <c r="AE33" i="13"/>
  <c r="AF33" i="13"/>
  <c r="AG33" i="13"/>
  <c r="AH33" i="13"/>
  <c r="AI33" i="13"/>
  <c r="AK33" i="13" s="1"/>
  <c r="AJ33" i="13"/>
  <c r="AL33" i="13"/>
  <c r="AM33" i="13"/>
  <c r="AN33" i="13"/>
  <c r="AO33" i="13" s="1"/>
  <c r="AP33" i="13"/>
  <c r="AQ33" i="13"/>
  <c r="AR33" i="13"/>
  <c r="AS33" i="13"/>
  <c r="AT33" i="13"/>
  <c r="AU33" i="13"/>
  <c r="AW33" i="13" s="1"/>
  <c r="AV33" i="13"/>
  <c r="AX33" i="13"/>
  <c r="AY33" i="13"/>
  <c r="BA33" i="13"/>
  <c r="AZ33" i="13"/>
  <c r="BB33" i="13"/>
  <c r="BC33" i="13"/>
  <c r="BD33" i="13"/>
  <c r="BE33" i="13"/>
  <c r="BF33" i="13"/>
  <c r="BG33" i="13"/>
  <c r="BH33" i="13"/>
  <c r="BI33" i="13"/>
  <c r="BJ33" i="13"/>
  <c r="BK33" i="13"/>
  <c r="BM33" i="13"/>
  <c r="BL33" i="13"/>
  <c r="BN33" i="13"/>
  <c r="BO33" i="13"/>
  <c r="BP33" i="13"/>
  <c r="BQ33" i="13"/>
  <c r="BR33" i="13"/>
  <c r="BS33" i="13"/>
  <c r="BT33" i="13"/>
  <c r="BU33" i="13"/>
  <c r="BV33" i="13"/>
  <c r="BW33" i="13"/>
  <c r="BY33" i="13"/>
  <c r="BX33" i="13"/>
  <c r="BZ33" i="13"/>
  <c r="CA33" i="13"/>
  <c r="CB33" i="13"/>
  <c r="CC33" i="13"/>
  <c r="CD33" i="13"/>
  <c r="CE33" i="13"/>
  <c r="CF33" i="13"/>
  <c r="CG33" i="13"/>
  <c r="CH33" i="13"/>
  <c r="CI33" i="13"/>
  <c r="CK33" i="13"/>
  <c r="CJ33" i="13"/>
  <c r="J34" i="13"/>
  <c r="K34" i="13"/>
  <c r="G34" i="13" s="1"/>
  <c r="L34" i="13"/>
  <c r="N34" i="13"/>
  <c r="O34" i="13"/>
  <c r="P34" i="13"/>
  <c r="R34" i="13"/>
  <c r="S34" i="13"/>
  <c r="T34" i="13"/>
  <c r="V34" i="13"/>
  <c r="W34" i="13"/>
  <c r="X34" i="13"/>
  <c r="Z34" i="13"/>
  <c r="AA34" i="13"/>
  <c r="AB34" i="13"/>
  <c r="AD34" i="13"/>
  <c r="AE34" i="13"/>
  <c r="AF34" i="13"/>
  <c r="AG34" i="13"/>
  <c r="AH34" i="13"/>
  <c r="AI34" i="13"/>
  <c r="AK34" i="13"/>
  <c r="AJ34" i="13"/>
  <c r="AL34" i="13"/>
  <c r="AM34" i="13"/>
  <c r="AO34" i="13"/>
  <c r="AN34" i="13"/>
  <c r="AP34" i="13"/>
  <c r="AQ34" i="13"/>
  <c r="AR34" i="13"/>
  <c r="AS34" i="13"/>
  <c r="AT34" i="13"/>
  <c r="AU34" i="13"/>
  <c r="AW34" i="13"/>
  <c r="AV34" i="13"/>
  <c r="AX34" i="13"/>
  <c r="AY34" i="13"/>
  <c r="BA34" i="13"/>
  <c r="AZ34" i="13"/>
  <c r="BB34" i="13"/>
  <c r="BC34" i="13"/>
  <c r="BD34" i="13"/>
  <c r="BE34" i="13"/>
  <c r="BF34" i="13"/>
  <c r="BG34" i="13"/>
  <c r="BH34" i="13"/>
  <c r="BJ34" i="13"/>
  <c r="BK34" i="13"/>
  <c r="BL34" i="13"/>
  <c r="BM34" i="13" s="1"/>
  <c r="BN34" i="13"/>
  <c r="BO34" i="13"/>
  <c r="BQ34" i="13" s="1"/>
  <c r="BP34" i="13"/>
  <c r="BR34" i="13"/>
  <c r="BS34" i="13"/>
  <c r="BU34" i="13" s="1"/>
  <c r="BT34" i="13"/>
  <c r="BV34" i="13"/>
  <c r="BW34" i="13"/>
  <c r="BX34" i="13"/>
  <c r="BZ34" i="13"/>
  <c r="CA34" i="13"/>
  <c r="CB34" i="13"/>
  <c r="CD34" i="13"/>
  <c r="CE34" i="13"/>
  <c r="CG34" i="13" s="1"/>
  <c r="CF34" i="13"/>
  <c r="CH34" i="13"/>
  <c r="CI34" i="13"/>
  <c r="CK34" i="13"/>
  <c r="CJ34" i="13"/>
  <c r="J35" i="13"/>
  <c r="K35" i="13"/>
  <c r="M35" i="13" s="1"/>
  <c r="L35" i="13"/>
  <c r="N35" i="13"/>
  <c r="O35" i="13"/>
  <c r="P35" i="13"/>
  <c r="R35" i="13"/>
  <c r="S35" i="13"/>
  <c r="T35" i="13"/>
  <c r="V35" i="13"/>
  <c r="W35" i="13"/>
  <c r="X35" i="13"/>
  <c r="Y35" i="13"/>
  <c r="Z35" i="13"/>
  <c r="AA35" i="13"/>
  <c r="AC35" i="13"/>
  <c r="AB35" i="13"/>
  <c r="AD35" i="13"/>
  <c r="AE35" i="13"/>
  <c r="AG35" i="13" s="1"/>
  <c r="AF35" i="13"/>
  <c r="AH35" i="13"/>
  <c r="AI35" i="13"/>
  <c r="AJ35" i="13"/>
  <c r="AK35" i="13"/>
  <c r="AL35" i="13"/>
  <c r="AM35" i="13"/>
  <c r="AN35" i="13"/>
  <c r="AP35" i="13"/>
  <c r="AQ35" i="13"/>
  <c r="AR35" i="13"/>
  <c r="AS35" i="13" s="1"/>
  <c r="AT35" i="13"/>
  <c r="AU35" i="13"/>
  <c r="AV35" i="13"/>
  <c r="AW35" i="13" s="1"/>
  <c r="AX35" i="13"/>
  <c r="AY35" i="13"/>
  <c r="BA35" i="13" s="1"/>
  <c r="AZ35" i="13"/>
  <c r="BB35" i="13"/>
  <c r="BC35" i="13"/>
  <c r="BE35" i="13" s="1"/>
  <c r="BD35" i="13"/>
  <c r="BF35" i="13"/>
  <c r="BG35" i="13"/>
  <c r="BH35" i="13"/>
  <c r="BI35" i="13"/>
  <c r="BJ35" i="13"/>
  <c r="BK35" i="13"/>
  <c r="BL35" i="13"/>
  <c r="BN35" i="13"/>
  <c r="BO35" i="13"/>
  <c r="BP35" i="13"/>
  <c r="BR35" i="13"/>
  <c r="BS35" i="13"/>
  <c r="BT35" i="13"/>
  <c r="BU35" i="13"/>
  <c r="BV35" i="13"/>
  <c r="BW35" i="13"/>
  <c r="BX35" i="13"/>
  <c r="BZ35" i="13"/>
  <c r="CA35" i="13"/>
  <c r="CB35" i="13"/>
  <c r="CC35" i="13" s="1"/>
  <c r="CD35" i="13"/>
  <c r="CE35" i="13"/>
  <c r="CF35" i="13"/>
  <c r="CG35" i="13" s="1"/>
  <c r="CH35" i="13"/>
  <c r="CI35" i="13"/>
  <c r="CK35" i="13" s="1"/>
  <c r="CJ35" i="13"/>
  <c r="J36" i="13"/>
  <c r="F36" i="13" s="1"/>
  <c r="K36" i="13"/>
  <c r="L36" i="13"/>
  <c r="N36" i="13"/>
  <c r="O36" i="13"/>
  <c r="P36" i="13"/>
  <c r="R36" i="13"/>
  <c r="S36" i="13"/>
  <c r="T36" i="13"/>
  <c r="V36" i="13"/>
  <c r="W36" i="13"/>
  <c r="Y36" i="13" s="1"/>
  <c r="X36" i="13"/>
  <c r="Z36" i="13"/>
  <c r="AA36" i="13"/>
  <c r="AB36" i="13"/>
  <c r="AC36" i="13" s="1"/>
  <c r="AD36" i="13"/>
  <c r="AE36" i="13"/>
  <c r="AF36" i="13"/>
  <c r="AH36" i="13"/>
  <c r="AI36" i="13"/>
  <c r="AJ36" i="13"/>
  <c r="AK36" i="13" s="1"/>
  <c r="AL36" i="13"/>
  <c r="AM36" i="13"/>
  <c r="AN36" i="13"/>
  <c r="AO36" i="13" s="1"/>
  <c r="AP36" i="13"/>
  <c r="AQ36" i="13"/>
  <c r="AR36" i="13"/>
  <c r="AS36" i="13" s="1"/>
  <c r="AT36" i="13"/>
  <c r="AU36" i="13"/>
  <c r="AV36" i="13"/>
  <c r="AX36" i="13"/>
  <c r="AY36" i="13"/>
  <c r="BA36" i="13" s="1"/>
  <c r="AZ36" i="13"/>
  <c r="BB36" i="13"/>
  <c r="BC36" i="13"/>
  <c r="BD36" i="13"/>
  <c r="BF36" i="13"/>
  <c r="BG36" i="13"/>
  <c r="BI36" i="13" s="1"/>
  <c r="BH36" i="13"/>
  <c r="BJ36" i="13"/>
  <c r="BK36" i="13"/>
  <c r="BL36" i="13"/>
  <c r="BN36" i="13"/>
  <c r="BO36" i="13"/>
  <c r="BQ36" i="13" s="1"/>
  <c r="BP36" i="13"/>
  <c r="BR36" i="13"/>
  <c r="BS36" i="13"/>
  <c r="BT36" i="13"/>
  <c r="BU36" i="13"/>
  <c r="BV36" i="13"/>
  <c r="BW36" i="13"/>
  <c r="BX36" i="13"/>
  <c r="BZ36" i="13"/>
  <c r="CA36" i="13"/>
  <c r="CB36" i="13"/>
  <c r="CD36" i="13"/>
  <c r="CE36" i="13"/>
  <c r="CF36" i="13"/>
  <c r="CG36" i="13"/>
  <c r="CH36" i="13"/>
  <c r="CI36" i="13"/>
  <c r="CJ36" i="13"/>
  <c r="J37" i="13"/>
  <c r="F37" i="13" s="1"/>
  <c r="K37" i="13"/>
  <c r="L37" i="13"/>
  <c r="N37" i="13"/>
  <c r="O37" i="13"/>
  <c r="Q37" i="13" s="1"/>
  <c r="P37" i="13"/>
  <c r="R37" i="13"/>
  <c r="S37" i="13"/>
  <c r="U37" i="13" s="1"/>
  <c r="T37" i="13"/>
  <c r="V37" i="13"/>
  <c r="W37" i="13"/>
  <c r="Y37" i="13"/>
  <c r="X37" i="13"/>
  <c r="Z37" i="13"/>
  <c r="AA37" i="13"/>
  <c r="AC37" i="13" s="1"/>
  <c r="AB37" i="13"/>
  <c r="AD37" i="13"/>
  <c r="AE37" i="13"/>
  <c r="AG37" i="13" s="1"/>
  <c r="AF37" i="13"/>
  <c r="AH37" i="13"/>
  <c r="AI37" i="13"/>
  <c r="AJ37" i="13"/>
  <c r="AK37" i="13" s="1"/>
  <c r="AL37" i="13"/>
  <c r="AM37" i="13"/>
  <c r="AO37" i="13" s="1"/>
  <c r="AN37" i="13"/>
  <c r="AP37" i="13"/>
  <c r="AQ37" i="13"/>
  <c r="AR37" i="13"/>
  <c r="AT37" i="13"/>
  <c r="AU37" i="13"/>
  <c r="AW37" i="13"/>
  <c r="AV37" i="13"/>
  <c r="AX37" i="13"/>
  <c r="AY37" i="13"/>
  <c r="BA37" i="13" s="1"/>
  <c r="AZ37" i="13"/>
  <c r="BB37" i="13"/>
  <c r="BC37" i="13"/>
  <c r="BD37" i="13"/>
  <c r="BD42" i="13" s="1"/>
  <c r="BF37" i="13"/>
  <c r="BG37" i="13"/>
  <c r="BI37" i="13" s="1"/>
  <c r="BH37" i="13"/>
  <c r="BJ37" i="13"/>
  <c r="BK37" i="13"/>
  <c r="BL37" i="13"/>
  <c r="BM37" i="13" s="1"/>
  <c r="BN37" i="13"/>
  <c r="BO37" i="13"/>
  <c r="BQ37" i="13" s="1"/>
  <c r="BP37" i="13"/>
  <c r="BR37" i="13"/>
  <c r="BS37" i="13"/>
  <c r="BT37" i="13"/>
  <c r="BV37" i="13"/>
  <c r="BW37" i="13"/>
  <c r="BX37" i="13"/>
  <c r="BY37" i="13" s="1"/>
  <c r="BZ37" i="13"/>
  <c r="CA37" i="13"/>
  <c r="CC37" i="13" s="1"/>
  <c r="CB37" i="13"/>
  <c r="CD37" i="13"/>
  <c r="CE37" i="13"/>
  <c r="CF37" i="13"/>
  <c r="CH37" i="13"/>
  <c r="CI37" i="13"/>
  <c r="CK37" i="13"/>
  <c r="CJ37" i="13"/>
  <c r="J38" i="13"/>
  <c r="K38" i="13"/>
  <c r="G38" i="13" s="1"/>
  <c r="L38" i="13"/>
  <c r="M38" i="13" s="1"/>
  <c r="N38" i="13"/>
  <c r="O38" i="13"/>
  <c r="P38" i="13"/>
  <c r="Q38" i="13"/>
  <c r="R38" i="13"/>
  <c r="S38" i="13"/>
  <c r="U38" i="13" s="1"/>
  <c r="T38" i="13"/>
  <c r="V38" i="13"/>
  <c r="W38" i="13"/>
  <c r="Y38" i="13" s="1"/>
  <c r="X38" i="13"/>
  <c r="Z38" i="13"/>
  <c r="AA38" i="13"/>
  <c r="AB38" i="13"/>
  <c r="AC38" i="13" s="1"/>
  <c r="AD38" i="13"/>
  <c r="AE38" i="13"/>
  <c r="AF38" i="13"/>
  <c r="AH38" i="13"/>
  <c r="AI38" i="13"/>
  <c r="AJ38" i="13"/>
  <c r="AK38" i="13" s="1"/>
  <c r="AL38" i="13"/>
  <c r="AM38" i="13"/>
  <c r="AN38" i="13"/>
  <c r="AO38" i="13"/>
  <c r="AP38" i="13"/>
  <c r="AQ38" i="13"/>
  <c r="AR38" i="13"/>
  <c r="AT38" i="13"/>
  <c r="AU38" i="13"/>
  <c r="AV38" i="13"/>
  <c r="AW38" i="13" s="1"/>
  <c r="AX38" i="13"/>
  <c r="AY38" i="13"/>
  <c r="AZ38" i="13"/>
  <c r="BA38" i="13" s="1"/>
  <c r="BB38" i="13"/>
  <c r="BC38" i="13"/>
  <c r="BE38" i="13" s="1"/>
  <c r="BD38" i="13"/>
  <c r="BF38" i="13"/>
  <c r="BG38" i="13"/>
  <c r="BI38" i="13" s="1"/>
  <c r="BH38" i="13"/>
  <c r="BJ38" i="13"/>
  <c r="BK38" i="13"/>
  <c r="BL38" i="13"/>
  <c r="BM38" i="13" s="1"/>
  <c r="BN38" i="13"/>
  <c r="BO38" i="13"/>
  <c r="BP38" i="13"/>
  <c r="BP42" i="13" s="1"/>
  <c r="BR38" i="13"/>
  <c r="BS38" i="13"/>
  <c r="BU38" i="13"/>
  <c r="BT38" i="13"/>
  <c r="BV38" i="13"/>
  <c r="BW38" i="13"/>
  <c r="BY38" i="13"/>
  <c r="BX38" i="13"/>
  <c r="BZ38" i="13"/>
  <c r="CA38" i="13"/>
  <c r="CB38" i="13"/>
  <c r="CD38" i="13"/>
  <c r="CE38" i="13"/>
  <c r="CG38" i="13" s="1"/>
  <c r="CF38" i="13"/>
  <c r="CH38" i="13"/>
  <c r="CI38" i="13"/>
  <c r="CJ38" i="13"/>
  <c r="CK38" i="13"/>
  <c r="J39" i="13"/>
  <c r="K39" i="13"/>
  <c r="L39" i="13"/>
  <c r="N39" i="13"/>
  <c r="O39" i="13"/>
  <c r="Q39" i="13" s="1"/>
  <c r="P39" i="13"/>
  <c r="R39" i="13"/>
  <c r="S39" i="13"/>
  <c r="U39" i="13" s="1"/>
  <c r="T39" i="13"/>
  <c r="V39" i="13"/>
  <c r="W39" i="13"/>
  <c r="X39" i="13"/>
  <c r="Y39" i="13" s="1"/>
  <c r="Z39" i="13"/>
  <c r="AA39" i="13"/>
  <c r="AB39" i="13"/>
  <c r="AD39" i="13"/>
  <c r="AE39" i="13"/>
  <c r="AF39" i="13"/>
  <c r="AH39" i="13"/>
  <c r="AI39" i="13"/>
  <c r="AJ39" i="13"/>
  <c r="AK39" i="13" s="1"/>
  <c r="AL39" i="13"/>
  <c r="AM39" i="13"/>
  <c r="AN39" i="13"/>
  <c r="AP39" i="13"/>
  <c r="AQ39" i="13"/>
  <c r="AR39" i="13"/>
  <c r="AS39" i="13"/>
  <c r="AT39" i="13"/>
  <c r="AU39" i="13"/>
  <c r="AW39" i="13" s="1"/>
  <c r="AV39" i="13"/>
  <c r="AX39" i="13"/>
  <c r="AY39" i="13"/>
  <c r="AZ39" i="13"/>
  <c r="BB39" i="13"/>
  <c r="BC39" i="13"/>
  <c r="BD39" i="13"/>
  <c r="BE39" i="13"/>
  <c r="BF39" i="13"/>
  <c r="BG39" i="13"/>
  <c r="BH39" i="13"/>
  <c r="BI39" i="13" s="1"/>
  <c r="BJ39" i="13"/>
  <c r="BK39" i="13"/>
  <c r="BL39" i="13"/>
  <c r="BN39" i="13"/>
  <c r="BO39" i="13"/>
  <c r="BQ39" i="13" s="1"/>
  <c r="BP39" i="13"/>
  <c r="BR39" i="13"/>
  <c r="BS39" i="13"/>
  <c r="BU39" i="13" s="1"/>
  <c r="BT39" i="13"/>
  <c r="BV39" i="13"/>
  <c r="BW39" i="13"/>
  <c r="BY39" i="13" s="1"/>
  <c r="BX39" i="13"/>
  <c r="BZ39" i="13"/>
  <c r="CA39" i="13"/>
  <c r="CC39" i="13" s="1"/>
  <c r="CB39" i="13"/>
  <c r="CD39" i="13"/>
  <c r="CE39" i="13"/>
  <c r="CG39" i="13" s="1"/>
  <c r="CF39" i="13"/>
  <c r="CH39" i="13"/>
  <c r="CI39" i="13"/>
  <c r="CJ39" i="13"/>
  <c r="J40" i="13"/>
  <c r="K40" i="13"/>
  <c r="G40" i="13" s="1"/>
  <c r="L40" i="13"/>
  <c r="N40" i="13"/>
  <c r="O40" i="13"/>
  <c r="P40" i="13"/>
  <c r="R40" i="13"/>
  <c r="S40" i="13"/>
  <c r="U40" i="13" s="1"/>
  <c r="T40" i="13"/>
  <c r="V40" i="13"/>
  <c r="W40" i="13"/>
  <c r="X40" i="13"/>
  <c r="Z40" i="13"/>
  <c r="AA40" i="13"/>
  <c r="AC40" i="13" s="1"/>
  <c r="AB40" i="13"/>
  <c r="AD40" i="13"/>
  <c r="AE40" i="13"/>
  <c r="AF40" i="13"/>
  <c r="AG40" i="13"/>
  <c r="AH40" i="13"/>
  <c r="AI40" i="13"/>
  <c r="AJ40" i="13"/>
  <c r="AL40" i="13"/>
  <c r="AM40" i="13"/>
  <c r="AO40" i="13"/>
  <c r="AN40" i="13"/>
  <c r="AP40" i="13"/>
  <c r="AQ40" i="13"/>
  <c r="AR40" i="13"/>
  <c r="AS40" i="13" s="1"/>
  <c r="AT40" i="13"/>
  <c r="AU40" i="13"/>
  <c r="AW40" i="13" s="1"/>
  <c r="AV40" i="13"/>
  <c r="AX40" i="13"/>
  <c r="AY40" i="13"/>
  <c r="BA40" i="13" s="1"/>
  <c r="AZ40" i="13"/>
  <c r="BB40" i="13"/>
  <c r="BC40" i="13"/>
  <c r="BD40" i="13"/>
  <c r="BE40" i="13"/>
  <c r="BF40" i="13"/>
  <c r="BG40" i="13"/>
  <c r="BH40" i="13"/>
  <c r="BJ40" i="13"/>
  <c r="BK40" i="13"/>
  <c r="BM40" i="13"/>
  <c r="BL40" i="13"/>
  <c r="BN40" i="13"/>
  <c r="BO40" i="13"/>
  <c r="BP40" i="13"/>
  <c r="BQ40" i="13" s="1"/>
  <c r="BR40" i="13"/>
  <c r="BS40" i="13"/>
  <c r="BT40" i="13"/>
  <c r="BV40" i="13"/>
  <c r="BW40" i="13"/>
  <c r="BY40" i="13" s="1"/>
  <c r="BX40" i="13"/>
  <c r="BZ40" i="13"/>
  <c r="CA40" i="13"/>
  <c r="CB40" i="13"/>
  <c r="CC40" i="13"/>
  <c r="CD40" i="13"/>
  <c r="CE40" i="13"/>
  <c r="CG40" i="13" s="1"/>
  <c r="CF40" i="13"/>
  <c r="CH40" i="13"/>
  <c r="CI40" i="13"/>
  <c r="CK40" i="13"/>
  <c r="CJ40" i="13"/>
  <c r="J41" i="13"/>
  <c r="K41" i="13"/>
  <c r="L41" i="13"/>
  <c r="N41" i="13"/>
  <c r="O41" i="13"/>
  <c r="P41" i="13"/>
  <c r="Q41" i="13" s="1"/>
  <c r="R41" i="13"/>
  <c r="S41" i="13"/>
  <c r="T41" i="13"/>
  <c r="V41" i="13"/>
  <c r="W41" i="13"/>
  <c r="X41" i="13"/>
  <c r="Z41" i="13"/>
  <c r="AA41" i="13"/>
  <c r="AC41" i="13" s="1"/>
  <c r="AB41" i="13"/>
  <c r="AD41" i="13"/>
  <c r="AE41" i="13"/>
  <c r="AF41" i="13"/>
  <c r="AH41" i="13"/>
  <c r="AI41" i="13"/>
  <c r="AJ41" i="13"/>
  <c r="AL41" i="13"/>
  <c r="AM41" i="13"/>
  <c r="AN41" i="13"/>
  <c r="AO41" i="13" s="1"/>
  <c r="AP41" i="13"/>
  <c r="AQ41" i="13"/>
  <c r="AR41" i="13"/>
  <c r="AT41" i="13"/>
  <c r="AU41" i="13"/>
  <c r="AV41" i="13"/>
  <c r="AX41" i="13"/>
  <c r="AY41" i="13"/>
  <c r="AZ41" i="13"/>
  <c r="BA41" i="13" s="1"/>
  <c r="BB41" i="13"/>
  <c r="BC41" i="13"/>
  <c r="BE41" i="13" s="1"/>
  <c r="BD41" i="13"/>
  <c r="BF41" i="13"/>
  <c r="BG41" i="13"/>
  <c r="BH41" i="13"/>
  <c r="BJ41" i="13"/>
  <c r="BK41" i="13"/>
  <c r="BL41" i="13"/>
  <c r="BN41" i="13"/>
  <c r="BO41" i="13"/>
  <c r="BP41" i="13"/>
  <c r="BR41" i="13"/>
  <c r="BS41" i="13"/>
  <c r="BT41" i="13"/>
  <c r="BV41" i="13"/>
  <c r="BW41" i="13"/>
  <c r="BY41" i="13" s="1"/>
  <c r="BZ41" i="13"/>
  <c r="CA41" i="13"/>
  <c r="CC41" i="13" s="1"/>
  <c r="CB41" i="13"/>
  <c r="CD41" i="13"/>
  <c r="CE41" i="13"/>
  <c r="CF41" i="13"/>
  <c r="CG41" i="13"/>
  <c r="CH41" i="13"/>
  <c r="CI41" i="13"/>
  <c r="CK41" i="13"/>
  <c r="CJ41" i="13"/>
  <c r="R42" i="13"/>
  <c r="CQ43" i="13"/>
  <c r="J44" i="13"/>
  <c r="K44" i="13"/>
  <c r="L44" i="13"/>
  <c r="L46" i="13" s="1"/>
  <c r="N44" i="13"/>
  <c r="O44" i="13"/>
  <c r="P44" i="13"/>
  <c r="P46" i="13" s="1"/>
  <c r="R44" i="13"/>
  <c r="S44" i="13"/>
  <c r="T44" i="13"/>
  <c r="V44" i="13"/>
  <c r="W44" i="13"/>
  <c r="X44" i="13"/>
  <c r="Z44" i="13"/>
  <c r="AA44" i="13"/>
  <c r="AB44" i="13"/>
  <c r="AB46" i="13" s="1"/>
  <c r="AD44" i="13"/>
  <c r="AD46" i="13" s="1"/>
  <c r="AE44" i="13"/>
  <c r="AF44" i="13"/>
  <c r="AH44" i="13"/>
  <c r="AH46" i="13" s="1"/>
  <c r="AI44" i="13"/>
  <c r="AJ44" i="13"/>
  <c r="AL44" i="13"/>
  <c r="AM44" i="13"/>
  <c r="AN44" i="13"/>
  <c r="AP44" i="13"/>
  <c r="AQ44" i="13"/>
  <c r="AR44" i="13"/>
  <c r="AR46" i="13" s="1"/>
  <c r="AT44" i="13"/>
  <c r="AU44" i="13"/>
  <c r="AU46" i="13" s="1"/>
  <c r="AW46" i="13" s="1"/>
  <c r="AV44" i="13"/>
  <c r="AX44" i="13"/>
  <c r="AY44" i="13"/>
  <c r="AZ44" i="13"/>
  <c r="BA44" i="13"/>
  <c r="BB44" i="13"/>
  <c r="BC44" i="13"/>
  <c r="BC46" i="13" s="1"/>
  <c r="BD44" i="13"/>
  <c r="BF44" i="13"/>
  <c r="BG44" i="13"/>
  <c r="BG46" i="13"/>
  <c r="BI46" i="13" s="1"/>
  <c r="BH44" i="13"/>
  <c r="BH46" i="13" s="1"/>
  <c r="BJ44" i="13"/>
  <c r="BK44" i="13"/>
  <c r="BL44" i="13"/>
  <c r="BN44" i="13"/>
  <c r="BO44" i="13"/>
  <c r="BP44" i="13"/>
  <c r="BR44" i="13"/>
  <c r="BR46" i="13" s="1"/>
  <c r="BS44" i="13"/>
  <c r="BU44" i="13" s="1"/>
  <c r="BT44" i="13"/>
  <c r="BT46" i="13" s="1"/>
  <c r="BV44" i="13"/>
  <c r="BW44" i="13"/>
  <c r="BX44" i="13"/>
  <c r="BY44" i="13"/>
  <c r="BZ44" i="13"/>
  <c r="CA44" i="13"/>
  <c r="CA46" i="13" s="1"/>
  <c r="CB44" i="13"/>
  <c r="CD44" i="13"/>
  <c r="CD46" i="13" s="1"/>
  <c r="CE44" i="13"/>
  <c r="CE46" i="13"/>
  <c r="CF44" i="13"/>
  <c r="CG44" i="13"/>
  <c r="CH44" i="13"/>
  <c r="CI44" i="13"/>
  <c r="CJ44" i="13"/>
  <c r="CK44" i="13" s="1"/>
  <c r="CQ44" i="13"/>
  <c r="J45" i="13"/>
  <c r="K45" i="13"/>
  <c r="L45" i="13"/>
  <c r="N45" i="13"/>
  <c r="O45" i="13"/>
  <c r="Q45" i="13" s="1"/>
  <c r="P45" i="13"/>
  <c r="R45" i="13"/>
  <c r="S45" i="13"/>
  <c r="T45" i="13"/>
  <c r="V45" i="13"/>
  <c r="W45" i="13"/>
  <c r="X45" i="13"/>
  <c r="X46" i="13"/>
  <c r="Y45" i="13"/>
  <c r="Z45" i="13"/>
  <c r="AA45" i="13"/>
  <c r="AB45" i="13"/>
  <c r="AC45" i="13"/>
  <c r="AD45" i="13"/>
  <c r="AE45" i="13"/>
  <c r="AE46" i="13" s="1"/>
  <c r="AF45" i="13"/>
  <c r="AH45" i="13"/>
  <c r="AI45" i="13"/>
  <c r="AK45" i="13" s="1"/>
  <c r="AJ45" i="13"/>
  <c r="AJ46" i="13"/>
  <c r="AL45" i="13"/>
  <c r="AM45" i="13"/>
  <c r="AO45" i="13" s="1"/>
  <c r="AN45" i="13"/>
  <c r="AP45" i="13"/>
  <c r="AQ45" i="13"/>
  <c r="AS45" i="13"/>
  <c r="AR45" i="13"/>
  <c r="AT45" i="13"/>
  <c r="AT46" i="13" s="1"/>
  <c r="AU45" i="13"/>
  <c r="AW45" i="13" s="1"/>
  <c r="AV45" i="13"/>
  <c r="AX45" i="13"/>
  <c r="AY45" i="13"/>
  <c r="AZ45" i="13"/>
  <c r="BB45" i="13"/>
  <c r="BB46" i="13"/>
  <c r="BC45" i="13"/>
  <c r="BE45" i="13"/>
  <c r="BD45" i="13"/>
  <c r="BF45" i="13"/>
  <c r="F45" i="13" s="1"/>
  <c r="BG45" i="13"/>
  <c r="BH45" i="13"/>
  <c r="BI45" i="13"/>
  <c r="BJ45" i="13"/>
  <c r="BK45" i="13"/>
  <c r="BM45" i="13" s="1"/>
  <c r="BL45" i="13"/>
  <c r="BN45" i="13"/>
  <c r="BN46" i="13"/>
  <c r="BO45" i="13"/>
  <c r="BO46" i="13" s="1"/>
  <c r="BP45" i="13"/>
  <c r="BR45" i="13"/>
  <c r="BS45" i="13"/>
  <c r="BT45" i="13"/>
  <c r="BV45" i="13"/>
  <c r="BW45" i="13"/>
  <c r="BW46" i="13"/>
  <c r="BX45" i="13"/>
  <c r="BY45" i="13" s="1"/>
  <c r="BZ45" i="13"/>
  <c r="BZ46" i="13" s="1"/>
  <c r="CA45" i="13"/>
  <c r="CB45" i="13"/>
  <c r="CD45" i="13"/>
  <c r="CE45" i="13"/>
  <c r="CF45" i="13"/>
  <c r="CG45" i="13" s="1"/>
  <c r="CH45" i="13"/>
  <c r="CI45" i="13"/>
  <c r="CJ45" i="13"/>
  <c r="CQ45" i="13"/>
  <c r="S46" i="13"/>
  <c r="V46" i="13"/>
  <c r="AV46" i="13"/>
  <c r="AZ46" i="13"/>
  <c r="BF46" i="13"/>
  <c r="BL46" i="13"/>
  <c r="BS46" i="13"/>
  <c r="BU46" i="13" s="1"/>
  <c r="CQ46" i="13"/>
  <c r="CQ47" i="13"/>
  <c r="J48" i="13"/>
  <c r="J58" i="13" s="1"/>
  <c r="K48" i="13"/>
  <c r="L48" i="13"/>
  <c r="N48" i="13"/>
  <c r="O48" i="13"/>
  <c r="P48" i="13"/>
  <c r="Q48" i="13" s="1"/>
  <c r="R48" i="13"/>
  <c r="S48" i="13"/>
  <c r="T48" i="13"/>
  <c r="U48" i="13"/>
  <c r="V48" i="13"/>
  <c r="W48" i="13"/>
  <c r="Y48" i="13"/>
  <c r="X48" i="13"/>
  <c r="Z48" i="13"/>
  <c r="AA48" i="13"/>
  <c r="AB48" i="13"/>
  <c r="AC48" i="13" s="1"/>
  <c r="AD48" i="13"/>
  <c r="AE48" i="13"/>
  <c r="AF48" i="13"/>
  <c r="AG48" i="13"/>
  <c r="AH48" i="13"/>
  <c r="AI48" i="13"/>
  <c r="AK48" i="13"/>
  <c r="AJ48" i="13"/>
  <c r="AL48" i="13"/>
  <c r="AM48" i="13"/>
  <c r="AN48" i="13"/>
  <c r="AP48" i="13"/>
  <c r="AQ48" i="13"/>
  <c r="AS48" i="13" s="1"/>
  <c r="AR48" i="13"/>
  <c r="AT48" i="13"/>
  <c r="AU48" i="13"/>
  <c r="AV48" i="13"/>
  <c r="AX48" i="13"/>
  <c r="AY48" i="13"/>
  <c r="AZ48" i="13"/>
  <c r="BA48" i="13" s="1"/>
  <c r="BB48" i="13"/>
  <c r="BC48" i="13"/>
  <c r="BD48" i="13"/>
  <c r="BF48" i="13"/>
  <c r="BG48" i="13"/>
  <c r="BI48" i="13"/>
  <c r="BH48" i="13"/>
  <c r="BJ48" i="13"/>
  <c r="BK48" i="13"/>
  <c r="BL48" i="13"/>
  <c r="BN48" i="13"/>
  <c r="BO48" i="13"/>
  <c r="BP48" i="13"/>
  <c r="BR48" i="13"/>
  <c r="BS48" i="13"/>
  <c r="BU48" i="13"/>
  <c r="BT48" i="13"/>
  <c r="BV48" i="13"/>
  <c r="BW48" i="13"/>
  <c r="BX48" i="13"/>
  <c r="BZ48" i="13"/>
  <c r="CA48" i="13"/>
  <c r="CB48" i="13"/>
  <c r="CC48" i="13" s="1"/>
  <c r="CD48" i="13"/>
  <c r="CE48" i="13"/>
  <c r="CG48" i="13"/>
  <c r="CF48" i="13"/>
  <c r="CH48" i="13"/>
  <c r="CI48" i="13"/>
  <c r="CJ48" i="13"/>
  <c r="J49" i="13"/>
  <c r="K49" i="13"/>
  <c r="L49" i="13"/>
  <c r="N49" i="13"/>
  <c r="O49" i="13"/>
  <c r="P49" i="13"/>
  <c r="R49" i="13"/>
  <c r="S49" i="13"/>
  <c r="T49" i="13"/>
  <c r="U49" i="13"/>
  <c r="V49" i="13"/>
  <c r="W49" i="13"/>
  <c r="Y49" i="13"/>
  <c r="X49" i="13"/>
  <c r="Z49" i="13"/>
  <c r="AA49" i="13"/>
  <c r="AC49" i="13" s="1"/>
  <c r="AB49" i="13"/>
  <c r="AD49" i="13"/>
  <c r="AE49" i="13"/>
  <c r="AF49" i="13"/>
  <c r="AG49" i="13" s="1"/>
  <c r="AH49" i="13"/>
  <c r="AI49" i="13"/>
  <c r="AK49" i="13" s="1"/>
  <c r="AJ49" i="13"/>
  <c r="AL49" i="13"/>
  <c r="AL58" i="13" s="1"/>
  <c r="AM49" i="13"/>
  <c r="AO49" i="13" s="1"/>
  <c r="AN49" i="13"/>
  <c r="AP49" i="13"/>
  <c r="AQ49" i="13"/>
  <c r="AR49" i="13"/>
  <c r="AS49" i="13"/>
  <c r="AT49" i="13"/>
  <c r="AU49" i="13"/>
  <c r="AV49" i="13"/>
  <c r="AX49" i="13"/>
  <c r="AY49" i="13"/>
  <c r="AZ49" i="13"/>
  <c r="BB49" i="13"/>
  <c r="BC49" i="13"/>
  <c r="BD49" i="13"/>
  <c r="BE49" i="13"/>
  <c r="BF49" i="13"/>
  <c r="BG49" i="13"/>
  <c r="BI49" i="13"/>
  <c r="BH49" i="13"/>
  <c r="BJ49" i="13"/>
  <c r="BK49" i="13"/>
  <c r="BL49" i="13"/>
  <c r="BM49" i="13" s="1"/>
  <c r="BN49" i="13"/>
  <c r="BO49" i="13"/>
  <c r="BP49" i="13"/>
  <c r="BQ49" i="13"/>
  <c r="BR49" i="13"/>
  <c r="BS49" i="13"/>
  <c r="BT49" i="13"/>
  <c r="BV49" i="13"/>
  <c r="BW49" i="13"/>
  <c r="BX49" i="13"/>
  <c r="BZ49" i="13"/>
  <c r="CA49" i="13"/>
  <c r="CB49" i="13"/>
  <c r="CD49" i="13"/>
  <c r="CE49" i="13"/>
  <c r="CF49" i="13"/>
  <c r="CH49" i="13"/>
  <c r="CI49" i="13"/>
  <c r="CK49" i="13" s="1"/>
  <c r="CJ49" i="13"/>
  <c r="J50" i="13"/>
  <c r="K50" i="13"/>
  <c r="L50" i="13"/>
  <c r="N50" i="13"/>
  <c r="O50" i="13"/>
  <c r="Q50" i="13" s="1"/>
  <c r="P50" i="13"/>
  <c r="R50" i="13"/>
  <c r="S50" i="13"/>
  <c r="T50" i="13"/>
  <c r="U50" i="13" s="1"/>
  <c r="V50" i="13"/>
  <c r="W50" i="13"/>
  <c r="Y50" i="13"/>
  <c r="X50" i="13"/>
  <c r="Z50" i="13"/>
  <c r="AA50" i="13"/>
  <c r="AC50" i="13" s="1"/>
  <c r="AB50" i="13"/>
  <c r="AD50" i="13"/>
  <c r="AE50" i="13"/>
  <c r="AF50" i="13"/>
  <c r="AH50" i="13"/>
  <c r="AI50" i="13"/>
  <c r="AJ50" i="13"/>
  <c r="AL50" i="13"/>
  <c r="AM50" i="13"/>
  <c r="AN50" i="13"/>
  <c r="AO50" i="13" s="1"/>
  <c r="AP50" i="13"/>
  <c r="AQ50" i="13"/>
  <c r="AS50" i="13" s="1"/>
  <c r="AR50" i="13"/>
  <c r="AT50" i="13"/>
  <c r="AU50" i="13"/>
  <c r="AV50" i="13"/>
  <c r="AX50" i="13"/>
  <c r="AY50" i="13"/>
  <c r="AZ50" i="13"/>
  <c r="BA50" i="13" s="1"/>
  <c r="BB50" i="13"/>
  <c r="BC50" i="13"/>
  <c r="BD50" i="13"/>
  <c r="BE50" i="13"/>
  <c r="BF50" i="13"/>
  <c r="BG50" i="13"/>
  <c r="BH50" i="13"/>
  <c r="BH58" i="13" s="1"/>
  <c r="BI58" i="13" s="1"/>
  <c r="BJ50" i="13"/>
  <c r="BK50" i="13"/>
  <c r="BL50" i="13"/>
  <c r="BM50" i="13" s="1"/>
  <c r="BN50" i="13"/>
  <c r="BO50" i="13"/>
  <c r="BP50" i="13"/>
  <c r="BQ50" i="13"/>
  <c r="BR50" i="13"/>
  <c r="BS50" i="13"/>
  <c r="BU50" i="13" s="1"/>
  <c r="BT50" i="13"/>
  <c r="BV50" i="13"/>
  <c r="BW50" i="13"/>
  <c r="BX50" i="13"/>
  <c r="BZ50" i="13"/>
  <c r="CA50" i="13"/>
  <c r="CB50" i="13"/>
  <c r="CD50" i="13"/>
  <c r="CE50" i="13"/>
  <c r="CF50" i="13"/>
  <c r="CH50" i="13"/>
  <c r="CH58" i="13" s="1"/>
  <c r="CI50" i="13"/>
  <c r="CK50" i="13" s="1"/>
  <c r="CJ50" i="13"/>
  <c r="CQ50" i="13"/>
  <c r="J51" i="13"/>
  <c r="K51" i="13"/>
  <c r="L51" i="13"/>
  <c r="N51" i="13"/>
  <c r="O51" i="13"/>
  <c r="P51" i="13"/>
  <c r="R51" i="13"/>
  <c r="S51" i="13"/>
  <c r="T51" i="13"/>
  <c r="V51" i="13"/>
  <c r="W51" i="13"/>
  <c r="X51" i="13"/>
  <c r="Z51" i="13"/>
  <c r="AA51" i="13"/>
  <c r="AB51" i="13"/>
  <c r="AC51" i="13" s="1"/>
  <c r="AD51" i="13"/>
  <c r="AE51" i="13"/>
  <c r="AF51" i="13"/>
  <c r="AH51" i="13"/>
  <c r="AI51" i="13"/>
  <c r="AJ51" i="13"/>
  <c r="AL51" i="13"/>
  <c r="AM51" i="13"/>
  <c r="AN51" i="13"/>
  <c r="AO51" i="13"/>
  <c r="AP51" i="13"/>
  <c r="AQ51" i="13"/>
  <c r="AR51" i="13"/>
  <c r="AT51" i="13"/>
  <c r="AU51" i="13"/>
  <c r="AV51" i="13"/>
  <c r="AW51" i="13"/>
  <c r="AX51" i="13"/>
  <c r="AY51" i="13"/>
  <c r="AZ51" i="13"/>
  <c r="BA51" i="13" s="1"/>
  <c r="BB51" i="13"/>
  <c r="BC51" i="13"/>
  <c r="BD51" i="13"/>
  <c r="BD58" i="13" s="1"/>
  <c r="BF51" i="13"/>
  <c r="BG51" i="13"/>
  <c r="BH51" i="13"/>
  <c r="BI51" i="13"/>
  <c r="BJ51" i="13"/>
  <c r="BK51" i="13"/>
  <c r="BL51" i="13"/>
  <c r="BN51" i="13"/>
  <c r="BO51" i="13"/>
  <c r="BP51" i="13"/>
  <c r="BR51" i="13"/>
  <c r="BS51" i="13"/>
  <c r="BT51" i="13"/>
  <c r="BU51" i="13"/>
  <c r="BV51" i="13"/>
  <c r="BW51" i="13"/>
  <c r="BX51" i="13"/>
  <c r="BZ51" i="13"/>
  <c r="CA51" i="13"/>
  <c r="CB51" i="13"/>
  <c r="CD51" i="13"/>
  <c r="CE51" i="13"/>
  <c r="CG51" i="13" s="1"/>
  <c r="CF51" i="13"/>
  <c r="CH51" i="13"/>
  <c r="CI51" i="13"/>
  <c r="CJ51" i="13"/>
  <c r="CK51" i="13"/>
  <c r="J52" i="13"/>
  <c r="K52" i="13"/>
  <c r="L52" i="13"/>
  <c r="N52" i="13"/>
  <c r="O52" i="13"/>
  <c r="P52" i="13"/>
  <c r="Q52" i="13" s="1"/>
  <c r="R52" i="13"/>
  <c r="S52" i="13"/>
  <c r="T52" i="13"/>
  <c r="V52" i="13"/>
  <c r="W52" i="13"/>
  <c r="X52" i="13"/>
  <c r="Y52" i="13" s="1"/>
  <c r="Z52" i="13"/>
  <c r="AA52" i="13"/>
  <c r="AB52" i="13"/>
  <c r="AD52" i="13"/>
  <c r="AE52" i="13"/>
  <c r="AF52" i="13"/>
  <c r="AH52" i="13"/>
  <c r="AI52" i="13"/>
  <c r="AK52" i="13" s="1"/>
  <c r="AJ52" i="13"/>
  <c r="AL52" i="13"/>
  <c r="AM52" i="13"/>
  <c r="AO52" i="13" s="1"/>
  <c r="AN52" i="13"/>
  <c r="AP52" i="13"/>
  <c r="AQ52" i="13"/>
  <c r="AR52" i="13"/>
  <c r="AT52" i="13"/>
  <c r="AU52" i="13"/>
  <c r="AV52" i="13"/>
  <c r="AW52" i="13"/>
  <c r="AX52" i="13"/>
  <c r="AY52" i="13"/>
  <c r="AZ52" i="13"/>
  <c r="BB52" i="13"/>
  <c r="BC52" i="13"/>
  <c r="BD52" i="13"/>
  <c r="BE52" i="13" s="1"/>
  <c r="BF52" i="13"/>
  <c r="BG52" i="13"/>
  <c r="BI52" i="13" s="1"/>
  <c r="BH52" i="13"/>
  <c r="BJ52" i="13"/>
  <c r="BK52" i="13"/>
  <c r="BL52" i="13"/>
  <c r="BM52" i="13" s="1"/>
  <c r="BN52" i="13"/>
  <c r="BO52" i="13"/>
  <c r="BP52" i="13"/>
  <c r="BQ52" i="13"/>
  <c r="BR52" i="13"/>
  <c r="BS52" i="13"/>
  <c r="BU52" i="13" s="1"/>
  <c r="BT52" i="13"/>
  <c r="BV52" i="13"/>
  <c r="BW52" i="13"/>
  <c r="BY52" i="13" s="1"/>
  <c r="BX52" i="13"/>
  <c r="BZ52" i="13"/>
  <c r="CA52" i="13"/>
  <c r="CB52" i="13"/>
  <c r="CC52" i="13"/>
  <c r="CD52" i="13"/>
  <c r="CE52" i="13"/>
  <c r="CF52" i="13"/>
  <c r="CG52" i="13" s="1"/>
  <c r="CH52" i="13"/>
  <c r="CI52" i="13"/>
  <c r="CK52" i="13" s="1"/>
  <c r="CJ52" i="13"/>
  <c r="CO52" i="13"/>
  <c r="J53" i="13"/>
  <c r="K53" i="13"/>
  <c r="L53" i="13"/>
  <c r="N53" i="13"/>
  <c r="O53" i="13"/>
  <c r="P53" i="13"/>
  <c r="R53" i="13"/>
  <c r="S53" i="13"/>
  <c r="U53" i="13"/>
  <c r="T53" i="13"/>
  <c r="V53" i="13"/>
  <c r="W53" i="13"/>
  <c r="X53" i="13"/>
  <c r="Z53" i="13"/>
  <c r="AA53" i="13"/>
  <c r="AB53" i="13"/>
  <c r="AD53" i="13"/>
  <c r="AE53" i="13"/>
  <c r="AG53" i="13" s="1"/>
  <c r="AF53" i="13"/>
  <c r="AH53" i="13"/>
  <c r="AI53" i="13"/>
  <c r="AK53" i="13"/>
  <c r="AJ53" i="13"/>
  <c r="AL53" i="13"/>
  <c r="AM53" i="13"/>
  <c r="AN53" i="13"/>
  <c r="AP53" i="13"/>
  <c r="AQ53" i="13"/>
  <c r="AR53" i="13"/>
  <c r="AT53" i="13"/>
  <c r="AU53" i="13"/>
  <c r="AV53" i="13"/>
  <c r="AX53" i="13"/>
  <c r="AY53" i="13"/>
  <c r="AZ53" i="13"/>
  <c r="BB53" i="13"/>
  <c r="BC53" i="13"/>
  <c r="BD53" i="13"/>
  <c r="BE53" i="13" s="1"/>
  <c r="BF53" i="13"/>
  <c r="BG53" i="13"/>
  <c r="BH53" i="13"/>
  <c r="BJ53" i="13"/>
  <c r="BK53" i="13"/>
  <c r="BM53" i="13" s="1"/>
  <c r="BL53" i="13"/>
  <c r="BN53" i="13"/>
  <c r="BO53" i="13"/>
  <c r="BP53" i="13"/>
  <c r="BR53" i="13"/>
  <c r="BS53" i="13"/>
  <c r="BU53" i="13" s="1"/>
  <c r="BT53" i="13"/>
  <c r="BV53" i="13"/>
  <c r="BW53" i="13"/>
  <c r="BY53" i="13" s="1"/>
  <c r="BX53" i="13"/>
  <c r="BZ53" i="13"/>
  <c r="CA53" i="13"/>
  <c r="CB53" i="13"/>
  <c r="CD53" i="13"/>
  <c r="CE53" i="13"/>
  <c r="CF53" i="13"/>
  <c r="CH53" i="13"/>
  <c r="CI53" i="13"/>
  <c r="CJ53" i="13"/>
  <c r="J54" i="13"/>
  <c r="K54" i="13"/>
  <c r="L54" i="13"/>
  <c r="N54" i="13"/>
  <c r="O54" i="13"/>
  <c r="P54" i="13"/>
  <c r="R54" i="13"/>
  <c r="S54" i="13"/>
  <c r="T54" i="13"/>
  <c r="U54" i="13" s="1"/>
  <c r="V54" i="13"/>
  <c r="W54" i="13"/>
  <c r="X54" i="13"/>
  <c r="Z54" i="13"/>
  <c r="Z58" i="13" s="1"/>
  <c r="AA54" i="13"/>
  <c r="AB54" i="13"/>
  <c r="AC54" i="13"/>
  <c r="AD54" i="13"/>
  <c r="AE54" i="13"/>
  <c r="AF54" i="13"/>
  <c r="AG54" i="13" s="1"/>
  <c r="AH54" i="13"/>
  <c r="AI54" i="13"/>
  <c r="AJ54" i="13"/>
  <c r="AL54" i="13"/>
  <c r="AM54" i="13"/>
  <c r="AO54" i="13" s="1"/>
  <c r="AN54" i="13"/>
  <c r="AP54" i="13"/>
  <c r="AQ54" i="13"/>
  <c r="AR54" i="13"/>
  <c r="AS54" i="13"/>
  <c r="AT54" i="13"/>
  <c r="AU54" i="13"/>
  <c r="AV54" i="13"/>
  <c r="AX54" i="13"/>
  <c r="AY54" i="13"/>
  <c r="BA54" i="13"/>
  <c r="AZ54" i="13"/>
  <c r="BB54" i="13"/>
  <c r="BC54" i="13"/>
  <c r="BD54" i="13"/>
  <c r="BE54" i="13"/>
  <c r="BF54" i="13"/>
  <c r="BG54" i="13"/>
  <c r="BI54" i="13" s="1"/>
  <c r="BH54" i="13"/>
  <c r="BJ54" i="13"/>
  <c r="BK54" i="13"/>
  <c r="BL54" i="13"/>
  <c r="BM54" i="13" s="1"/>
  <c r="BN54" i="13"/>
  <c r="BO54" i="13"/>
  <c r="BP54" i="13"/>
  <c r="BQ54" i="13"/>
  <c r="BR54" i="13"/>
  <c r="BS54" i="13"/>
  <c r="BT54" i="13"/>
  <c r="BU54" i="13"/>
  <c r="BV54" i="13"/>
  <c r="BW54" i="13"/>
  <c r="BY54" i="13"/>
  <c r="BX54" i="13"/>
  <c r="BZ54" i="13"/>
  <c r="CA54" i="13"/>
  <c r="CB54" i="13"/>
  <c r="CC54" i="13"/>
  <c r="CD54" i="13"/>
  <c r="CE54" i="13"/>
  <c r="CF54" i="13"/>
  <c r="CG54" i="13"/>
  <c r="CH54" i="13"/>
  <c r="CI54" i="13"/>
  <c r="CK54" i="13"/>
  <c r="CJ54" i="13"/>
  <c r="CQ54" i="13"/>
  <c r="CY54" i="13"/>
  <c r="J55" i="13"/>
  <c r="K55" i="13"/>
  <c r="L55" i="13"/>
  <c r="N55" i="13"/>
  <c r="O55" i="13"/>
  <c r="P55" i="13"/>
  <c r="Q55" i="13" s="1"/>
  <c r="R55" i="13"/>
  <c r="S55" i="13"/>
  <c r="U55" i="13" s="1"/>
  <c r="T55" i="13"/>
  <c r="V55" i="13"/>
  <c r="W55" i="13"/>
  <c r="X55" i="13"/>
  <c r="Z55" i="13"/>
  <c r="AA55" i="13"/>
  <c r="AC55" i="13" s="1"/>
  <c r="AB55" i="13"/>
  <c r="AD55" i="13"/>
  <c r="AE55" i="13"/>
  <c r="AF55" i="13"/>
  <c r="AH55" i="13"/>
  <c r="AI55" i="13"/>
  <c r="AJ55" i="13"/>
  <c r="AL55" i="13"/>
  <c r="AM55" i="13"/>
  <c r="AO55" i="13" s="1"/>
  <c r="AN55" i="13"/>
  <c r="AP55" i="13"/>
  <c r="AQ55" i="13"/>
  <c r="AR55" i="13"/>
  <c r="AS55" i="13" s="1"/>
  <c r="AT55" i="13"/>
  <c r="AU55" i="13"/>
  <c r="AV55" i="13"/>
  <c r="AX55" i="13"/>
  <c r="AY55" i="13"/>
  <c r="AZ55" i="13"/>
  <c r="BB55" i="13"/>
  <c r="BC55" i="13"/>
  <c r="BD55" i="13"/>
  <c r="BE55" i="13" s="1"/>
  <c r="BF55" i="13"/>
  <c r="BG55" i="13"/>
  <c r="BI55" i="13" s="1"/>
  <c r="BH55" i="13"/>
  <c r="BJ55" i="13"/>
  <c r="BK55" i="13"/>
  <c r="BL55" i="13"/>
  <c r="BN55" i="13"/>
  <c r="BO55" i="13"/>
  <c r="BQ55" i="13" s="1"/>
  <c r="BP55" i="13"/>
  <c r="BR55" i="13"/>
  <c r="BS55" i="13"/>
  <c r="BT55" i="13"/>
  <c r="BT58" i="13"/>
  <c r="BU58" i="13" s="1"/>
  <c r="BV55" i="13"/>
  <c r="BW55" i="13"/>
  <c r="BX55" i="13"/>
  <c r="BY55" i="13"/>
  <c r="BZ55" i="13"/>
  <c r="BZ58" i="13" s="1"/>
  <c r="CA55" i="13"/>
  <c r="CC55" i="13" s="1"/>
  <c r="CB55" i="13"/>
  <c r="CD55" i="13"/>
  <c r="CE55" i="13"/>
  <c r="CF55" i="13"/>
  <c r="CH55" i="13"/>
  <c r="CI55" i="13"/>
  <c r="CJ55" i="13"/>
  <c r="CQ55" i="13"/>
  <c r="CY55" i="13"/>
  <c r="J56" i="13"/>
  <c r="K56" i="13"/>
  <c r="M56" i="13" s="1"/>
  <c r="L56" i="13"/>
  <c r="N56" i="13"/>
  <c r="O56" i="13"/>
  <c r="P56" i="13"/>
  <c r="Q56" i="13" s="1"/>
  <c r="R56" i="13"/>
  <c r="S56" i="13"/>
  <c r="T56" i="13"/>
  <c r="V56" i="13"/>
  <c r="W56" i="13"/>
  <c r="X56" i="13"/>
  <c r="Z56" i="13"/>
  <c r="AA56" i="13"/>
  <c r="AC56" i="13" s="1"/>
  <c r="AB56" i="13"/>
  <c r="AD56" i="13"/>
  <c r="AE56" i="13"/>
  <c r="AF56" i="13"/>
  <c r="AG56" i="13"/>
  <c r="AH56" i="13"/>
  <c r="AI56" i="13"/>
  <c r="AK56" i="13" s="1"/>
  <c r="AJ56" i="13"/>
  <c r="AL56" i="13"/>
  <c r="AM56" i="13"/>
  <c r="AO56" i="13"/>
  <c r="AN56" i="13"/>
  <c r="AP56" i="13"/>
  <c r="AQ56" i="13"/>
  <c r="AR56" i="13"/>
  <c r="AS56" i="13" s="1"/>
  <c r="AT56" i="13"/>
  <c r="AU56" i="13"/>
  <c r="AW56" i="13" s="1"/>
  <c r="AV56" i="13"/>
  <c r="AX56" i="13"/>
  <c r="AY56" i="13"/>
  <c r="BA56" i="13" s="1"/>
  <c r="AZ56" i="13"/>
  <c r="BB56" i="13"/>
  <c r="BC56" i="13"/>
  <c r="BD56" i="13"/>
  <c r="BE56" i="13"/>
  <c r="BF56" i="13"/>
  <c r="BG56" i="13"/>
  <c r="BH56" i="13"/>
  <c r="BJ56" i="13"/>
  <c r="BK56" i="13"/>
  <c r="BM56" i="13"/>
  <c r="BL56" i="13"/>
  <c r="BN56" i="13"/>
  <c r="BO56" i="13"/>
  <c r="BP56" i="13"/>
  <c r="BQ56" i="13" s="1"/>
  <c r="BR56" i="13"/>
  <c r="BS56" i="13"/>
  <c r="BT56" i="13"/>
  <c r="BV56" i="13"/>
  <c r="BW56" i="13"/>
  <c r="BY56" i="13" s="1"/>
  <c r="BX56" i="13"/>
  <c r="BZ56" i="13"/>
  <c r="CA56" i="13"/>
  <c r="CB56" i="13"/>
  <c r="CC56" i="13" s="1"/>
  <c r="CD56" i="13"/>
  <c r="CE56" i="13"/>
  <c r="CG56" i="13" s="1"/>
  <c r="CF56" i="13"/>
  <c r="CH56" i="13"/>
  <c r="CI56" i="13"/>
  <c r="CK56" i="13" s="1"/>
  <c r="CJ56" i="13"/>
  <c r="CQ56" i="13"/>
  <c r="CY56" i="13"/>
  <c r="J57" i="13"/>
  <c r="K57" i="13"/>
  <c r="L57" i="13"/>
  <c r="N57" i="13"/>
  <c r="O57" i="13"/>
  <c r="Q57" i="13" s="1"/>
  <c r="P57" i="13"/>
  <c r="R57" i="13"/>
  <c r="S57" i="13"/>
  <c r="T57" i="13"/>
  <c r="V57" i="13"/>
  <c r="W57" i="13"/>
  <c r="X57" i="13"/>
  <c r="Z57" i="13"/>
  <c r="AA57" i="13"/>
  <c r="AC57" i="13" s="1"/>
  <c r="AB57" i="13"/>
  <c r="AD57" i="13"/>
  <c r="AE57" i="13"/>
  <c r="AG57" i="13" s="1"/>
  <c r="AF57" i="13"/>
  <c r="AH57" i="13"/>
  <c r="AI57" i="13"/>
  <c r="AJ57" i="13"/>
  <c r="AK57" i="13" s="1"/>
  <c r="AL57" i="13"/>
  <c r="AM57" i="13"/>
  <c r="AO57" i="13" s="1"/>
  <c r="AN57" i="13"/>
  <c r="AP57" i="13"/>
  <c r="AQ57" i="13"/>
  <c r="AR57" i="13"/>
  <c r="AS57" i="13"/>
  <c r="AT57" i="13"/>
  <c r="F57" i="13" s="1"/>
  <c r="AU57" i="13"/>
  <c r="AV57" i="13"/>
  <c r="AX57" i="13"/>
  <c r="AY57" i="13"/>
  <c r="BA57" i="13" s="1"/>
  <c r="AZ57" i="13"/>
  <c r="BB57" i="13"/>
  <c r="BC57" i="13"/>
  <c r="BD57" i="13"/>
  <c r="BE57" i="13" s="1"/>
  <c r="BF57" i="13"/>
  <c r="BG57" i="13"/>
  <c r="BI57" i="13"/>
  <c r="BH57" i="13"/>
  <c r="BJ57" i="13"/>
  <c r="BK57" i="13"/>
  <c r="BL57" i="13"/>
  <c r="BN57" i="13"/>
  <c r="BO57" i="13"/>
  <c r="BQ57" i="13" s="1"/>
  <c r="BP57" i="13"/>
  <c r="BR57" i="13"/>
  <c r="BS57" i="13"/>
  <c r="BU57" i="13"/>
  <c r="BT57" i="13"/>
  <c r="BV57" i="13"/>
  <c r="BW57" i="13"/>
  <c r="BX57" i="13"/>
  <c r="BZ57" i="13"/>
  <c r="CA57" i="13"/>
  <c r="CC57" i="13" s="1"/>
  <c r="CB57" i="13"/>
  <c r="CD57" i="13"/>
  <c r="CE57" i="13"/>
  <c r="CF57" i="13"/>
  <c r="CH57" i="13"/>
  <c r="CI57" i="13"/>
  <c r="CK57" i="13" s="1"/>
  <c r="CJ57" i="13"/>
  <c r="CQ57" i="13"/>
  <c r="CY57" i="13"/>
  <c r="CQ58" i="13"/>
  <c r="CY58" i="13"/>
  <c r="CQ59" i="13"/>
  <c r="CY59" i="13"/>
  <c r="J60" i="13"/>
  <c r="K60" i="13"/>
  <c r="L60" i="13"/>
  <c r="N60" i="13"/>
  <c r="O60" i="13"/>
  <c r="P60" i="13"/>
  <c r="P63" i="13" s="1"/>
  <c r="R60" i="13"/>
  <c r="S60" i="13"/>
  <c r="U60" i="13" s="1"/>
  <c r="T60" i="13"/>
  <c r="V60" i="13"/>
  <c r="W60" i="13"/>
  <c r="X60" i="13"/>
  <c r="Z60" i="13"/>
  <c r="Z63" i="13" s="1"/>
  <c r="AA60" i="13"/>
  <c r="AB60" i="13"/>
  <c r="AD60" i="13"/>
  <c r="AE60" i="13"/>
  <c r="AF60" i="13"/>
  <c r="AH60" i="13"/>
  <c r="AH63" i="13" s="1"/>
  <c r="AI60" i="13"/>
  <c r="AJ60" i="13"/>
  <c r="AL60" i="13"/>
  <c r="AM60" i="13"/>
  <c r="AN60" i="13"/>
  <c r="AO60" i="13"/>
  <c r="AP60" i="13"/>
  <c r="AQ60" i="13"/>
  <c r="AR60" i="13"/>
  <c r="AS60" i="13"/>
  <c r="AT60" i="13"/>
  <c r="AT63" i="13"/>
  <c r="AU60" i="13"/>
  <c r="AV60" i="13"/>
  <c r="AX60" i="13"/>
  <c r="AY60" i="13"/>
  <c r="AZ60" i="13"/>
  <c r="BA60" i="13"/>
  <c r="BB60" i="13"/>
  <c r="BC60" i="13"/>
  <c r="BD60" i="13"/>
  <c r="BE60" i="13"/>
  <c r="BF60" i="13"/>
  <c r="BF63" i="13" s="1"/>
  <c r="BG60" i="13"/>
  <c r="BI60" i="13" s="1"/>
  <c r="BH60" i="13"/>
  <c r="BJ60" i="13"/>
  <c r="BK60" i="13"/>
  <c r="BL60" i="13"/>
  <c r="BN60" i="13"/>
  <c r="BO60" i="13"/>
  <c r="BP60" i="13"/>
  <c r="BQ60" i="13"/>
  <c r="BR60" i="13"/>
  <c r="BR63" i="13" s="1"/>
  <c r="BS60" i="13"/>
  <c r="BT60" i="13"/>
  <c r="BV60" i="13"/>
  <c r="BW60" i="13"/>
  <c r="BW63" i="13"/>
  <c r="BY63" i="13"/>
  <c r="BX60" i="13"/>
  <c r="BY60" i="13"/>
  <c r="BZ60" i="13"/>
  <c r="CA60" i="13"/>
  <c r="CB60" i="13"/>
  <c r="CC60" i="13" s="1"/>
  <c r="CD60" i="13"/>
  <c r="CE60" i="13"/>
  <c r="CF60" i="13"/>
  <c r="CH60" i="13"/>
  <c r="CI60" i="13"/>
  <c r="CJ60" i="13"/>
  <c r="CQ60" i="13"/>
  <c r="CY60" i="13"/>
  <c r="J61" i="13"/>
  <c r="K61" i="13"/>
  <c r="L61" i="13"/>
  <c r="N61" i="13"/>
  <c r="O61" i="13"/>
  <c r="P61" i="13"/>
  <c r="Q61" i="13" s="1"/>
  <c r="R61" i="13"/>
  <c r="S61" i="13"/>
  <c r="T61" i="13"/>
  <c r="U61" i="13"/>
  <c r="V61" i="13"/>
  <c r="W61" i="13"/>
  <c r="X61" i="13"/>
  <c r="Z61" i="13"/>
  <c r="AA61" i="13"/>
  <c r="AB61" i="13"/>
  <c r="AC61" i="13" s="1"/>
  <c r="AD61" i="13"/>
  <c r="AE61" i="13"/>
  <c r="AF61" i="13"/>
  <c r="AH61" i="13"/>
  <c r="AI61" i="13"/>
  <c r="AJ61" i="13"/>
  <c r="AL61" i="13"/>
  <c r="AM61" i="13"/>
  <c r="AN61" i="13"/>
  <c r="AO61" i="13" s="1"/>
  <c r="AN63" i="13"/>
  <c r="AP61" i="13"/>
  <c r="AQ61" i="13"/>
  <c r="AR61" i="13"/>
  <c r="AR63" i="13" s="1"/>
  <c r="AT61" i="13"/>
  <c r="AU61" i="13"/>
  <c r="AV61" i="13"/>
  <c r="AW61" i="13" s="1"/>
  <c r="AX61" i="13"/>
  <c r="AY61" i="13"/>
  <c r="AZ61" i="13"/>
  <c r="BA61" i="13" s="1"/>
  <c r="BB61" i="13"/>
  <c r="BB63" i="13" s="1"/>
  <c r="BC61" i="13"/>
  <c r="BD61" i="13"/>
  <c r="BD63" i="13" s="1"/>
  <c r="BF61" i="13"/>
  <c r="BG61" i="13"/>
  <c r="BH61" i="13"/>
  <c r="BJ61" i="13"/>
  <c r="BK61" i="13"/>
  <c r="BL61" i="13"/>
  <c r="BN61" i="13"/>
  <c r="BO61" i="13"/>
  <c r="BP61" i="13"/>
  <c r="BP63" i="13" s="1"/>
  <c r="BR61" i="13"/>
  <c r="BS61" i="13"/>
  <c r="BU61" i="13"/>
  <c r="BT61" i="13"/>
  <c r="BV61" i="13"/>
  <c r="BW61" i="13"/>
  <c r="BX61" i="13"/>
  <c r="BY61" i="13"/>
  <c r="BZ61" i="13"/>
  <c r="BZ63" i="13" s="1"/>
  <c r="CA61" i="13"/>
  <c r="CB61" i="13"/>
  <c r="CD61" i="13"/>
  <c r="CE61" i="13"/>
  <c r="CE63" i="13" s="1"/>
  <c r="CF61" i="13"/>
  <c r="CG61" i="13" s="1"/>
  <c r="CH61" i="13"/>
  <c r="CI61" i="13"/>
  <c r="CJ61" i="13"/>
  <c r="CK61" i="13"/>
  <c r="CQ61" i="13"/>
  <c r="CY61" i="13"/>
  <c r="J62" i="13"/>
  <c r="F62" i="13"/>
  <c r="K62" i="13"/>
  <c r="L62" i="13"/>
  <c r="N62" i="13"/>
  <c r="N63" i="13" s="1"/>
  <c r="O62" i="13"/>
  <c r="Q62" i="13" s="1"/>
  <c r="P62" i="13"/>
  <c r="R62" i="13"/>
  <c r="S62" i="13"/>
  <c r="T62" i="13"/>
  <c r="V62" i="13"/>
  <c r="W62" i="13"/>
  <c r="X62" i="13"/>
  <c r="Y62" i="13"/>
  <c r="Z62" i="13"/>
  <c r="AA62" i="13"/>
  <c r="AC62" i="13" s="1"/>
  <c r="AB62" i="13"/>
  <c r="AD62" i="13"/>
  <c r="AE62" i="13"/>
  <c r="AF62" i="13"/>
  <c r="AH62" i="13"/>
  <c r="AI62" i="13"/>
  <c r="AJ62" i="13"/>
  <c r="AL62" i="13"/>
  <c r="AM62" i="13"/>
  <c r="AN62" i="13"/>
  <c r="AP62" i="13"/>
  <c r="AQ62" i="13"/>
  <c r="AR62" i="13"/>
  <c r="AS62" i="13"/>
  <c r="AT62" i="13"/>
  <c r="AU62" i="13"/>
  <c r="AW62" i="13" s="1"/>
  <c r="AV62" i="13"/>
  <c r="AX62" i="13"/>
  <c r="AY62" i="13"/>
  <c r="AZ62" i="13"/>
  <c r="BB62" i="13"/>
  <c r="BC62" i="13"/>
  <c r="BE62" i="13" s="1"/>
  <c r="BD62" i="13"/>
  <c r="BF62" i="13"/>
  <c r="BG62" i="13"/>
  <c r="BI62" i="13" s="1"/>
  <c r="BH62" i="13"/>
  <c r="BJ62" i="13"/>
  <c r="BK62" i="13"/>
  <c r="BM62" i="13" s="1"/>
  <c r="BL62" i="13"/>
  <c r="BN62" i="13"/>
  <c r="BO62" i="13"/>
  <c r="BQ62" i="13" s="1"/>
  <c r="BP62" i="13"/>
  <c r="BR62" i="13"/>
  <c r="BS62" i="13"/>
  <c r="BU62" i="13" s="1"/>
  <c r="BT62" i="13"/>
  <c r="BV62" i="13"/>
  <c r="BV63" i="13" s="1"/>
  <c r="BW62" i="13"/>
  <c r="BY62" i="13" s="1"/>
  <c r="BX62" i="13"/>
  <c r="BZ62" i="13"/>
  <c r="CA62" i="13"/>
  <c r="CB62" i="13"/>
  <c r="CD62" i="13"/>
  <c r="CD63" i="13" s="1"/>
  <c r="CE62" i="13"/>
  <c r="CF62" i="13"/>
  <c r="CG62" i="13"/>
  <c r="CH62" i="13"/>
  <c r="CI62" i="13"/>
  <c r="CK62" i="13" s="1"/>
  <c r="CJ62" i="13"/>
  <c r="CJ63" i="13" s="1"/>
  <c r="CQ62" i="13"/>
  <c r="CY62" i="13"/>
  <c r="J63" i="13"/>
  <c r="K63" i="13"/>
  <c r="R63" i="13"/>
  <c r="T63" i="13"/>
  <c r="AL63" i="13"/>
  <c r="AU63" i="13"/>
  <c r="AX63" i="13"/>
  <c r="BG63" i="13"/>
  <c r="BI63" i="13" s="1"/>
  <c r="BH63" i="13"/>
  <c r="BJ63" i="13"/>
  <c r="BN63" i="13"/>
  <c r="BX63" i="13"/>
  <c r="CS63" i="13"/>
  <c r="CU63" i="13"/>
  <c r="CW63" i="13"/>
  <c r="CY63" i="13"/>
  <c r="CO65" i="13"/>
  <c r="CQ65" i="13"/>
  <c r="CO66" i="13"/>
  <c r="CO68" i="13"/>
  <c r="CQ68" i="13"/>
  <c r="CS68" i="13"/>
  <c r="CU68" i="13"/>
  <c r="CW68" i="13"/>
  <c r="CY68" i="13"/>
  <c r="G69" i="13"/>
  <c r="CQ69" i="13"/>
  <c r="CY69" i="13"/>
  <c r="CQ70" i="13"/>
  <c r="CY70" i="13"/>
  <c r="I71" i="13"/>
  <c r="K71" i="13"/>
  <c r="M71" i="13"/>
  <c r="O71" i="13"/>
  <c r="Q71" i="13"/>
  <c r="S71" i="13"/>
  <c r="U71" i="13"/>
  <c r="W71" i="13"/>
  <c r="Y71" i="13"/>
  <c r="AA71" i="13"/>
  <c r="AC71" i="13"/>
  <c r="AE71" i="13"/>
  <c r="AG71" i="13"/>
  <c r="AI71" i="13"/>
  <c r="AK71" i="13"/>
  <c r="AM71" i="13"/>
  <c r="AO71" i="13"/>
  <c r="AQ71" i="13"/>
  <c r="AS71" i="13"/>
  <c r="AU71" i="13"/>
  <c r="CQ71" i="13"/>
  <c r="CY71" i="13"/>
  <c r="CQ72" i="13"/>
  <c r="CY72" i="13"/>
  <c r="I73" i="13"/>
  <c r="J73" i="13"/>
  <c r="K73" i="13"/>
  <c r="L73" i="13"/>
  <c r="M73" i="13"/>
  <c r="M75" i="13" s="1"/>
  <c r="N73" i="13"/>
  <c r="G73" i="13" s="1"/>
  <c r="O73" i="13"/>
  <c r="P73" i="13"/>
  <c r="Q73" i="13"/>
  <c r="R73" i="13"/>
  <c r="S73" i="13"/>
  <c r="T73" i="13"/>
  <c r="U73" i="13"/>
  <c r="U75" i="13" s="1"/>
  <c r="V73" i="13"/>
  <c r="W73" i="13"/>
  <c r="X73" i="13"/>
  <c r="Y73" i="13"/>
  <c r="Y75" i="13"/>
  <c r="Z73" i="13"/>
  <c r="AA73" i="13"/>
  <c r="AB73" i="13"/>
  <c r="AC73" i="13"/>
  <c r="AC75" i="13" s="1"/>
  <c r="AD73" i="13"/>
  <c r="AE73" i="13"/>
  <c r="AE75" i="13" s="1"/>
  <c r="AF73" i="13"/>
  <c r="AG73" i="13"/>
  <c r="AH73" i="13"/>
  <c r="AI73" i="13"/>
  <c r="AI75" i="13" s="1"/>
  <c r="AJ73" i="13"/>
  <c r="AK73" i="13"/>
  <c r="AL73" i="13"/>
  <c r="AM73" i="13"/>
  <c r="AN73" i="13"/>
  <c r="AO73" i="13"/>
  <c r="AO75" i="13"/>
  <c r="AP73" i="13"/>
  <c r="AQ73" i="13"/>
  <c r="AR73" i="13"/>
  <c r="AS73" i="13"/>
  <c r="AS75" i="13" s="1"/>
  <c r="AT73" i="13"/>
  <c r="AU73" i="13"/>
  <c r="AU75" i="13" s="1"/>
  <c r="CQ73" i="13"/>
  <c r="CY73" i="13"/>
  <c r="I74" i="13"/>
  <c r="I75" i="13"/>
  <c r="J74" i="13"/>
  <c r="K74" i="13"/>
  <c r="L74" i="13"/>
  <c r="M74" i="13"/>
  <c r="N74" i="13"/>
  <c r="O74" i="13"/>
  <c r="O75" i="13" s="1"/>
  <c r="P74" i="13"/>
  <c r="Q74" i="13"/>
  <c r="R74" i="13"/>
  <c r="S74" i="13"/>
  <c r="T74" i="13"/>
  <c r="U74" i="13"/>
  <c r="V74" i="13"/>
  <c r="W74" i="13"/>
  <c r="X74" i="13"/>
  <c r="Y74" i="13"/>
  <c r="Z74" i="13"/>
  <c r="AA74" i="13"/>
  <c r="AA75" i="13" s="1"/>
  <c r="AB74" i="13"/>
  <c r="AC74" i="13"/>
  <c r="AD74" i="13"/>
  <c r="AE74" i="13"/>
  <c r="AF74" i="13"/>
  <c r="AG74" i="13"/>
  <c r="AG75" i="13"/>
  <c r="AH74" i="13"/>
  <c r="AI74" i="13"/>
  <c r="AJ74" i="13"/>
  <c r="AK74" i="13"/>
  <c r="AK75" i="13"/>
  <c r="AL74" i="13"/>
  <c r="AM74" i="13"/>
  <c r="AN74" i="13"/>
  <c r="AO74" i="13"/>
  <c r="AP74" i="13"/>
  <c r="AQ74" i="13"/>
  <c r="AR74" i="13"/>
  <c r="AS74" i="13"/>
  <c r="AT74" i="13"/>
  <c r="AU74" i="13"/>
  <c r="CQ74" i="13"/>
  <c r="CY74" i="13"/>
  <c r="K75" i="13"/>
  <c r="S75" i="13"/>
  <c r="W75" i="13"/>
  <c r="AM75" i="13"/>
  <c r="CQ75" i="13"/>
  <c r="CY75" i="13"/>
  <c r="CQ76" i="13"/>
  <c r="CY76" i="13"/>
  <c r="CQ77" i="13"/>
  <c r="CY77" i="13"/>
  <c r="C78" i="13"/>
  <c r="E78" i="13"/>
  <c r="I78" i="13"/>
  <c r="K78" i="13"/>
  <c r="M78" i="13"/>
  <c r="O78" i="13"/>
  <c r="Q78" i="13"/>
  <c r="S78" i="13"/>
  <c r="U78" i="13"/>
  <c r="W78" i="13"/>
  <c r="Y78" i="13"/>
  <c r="AA78" i="13"/>
  <c r="AC78" i="13"/>
  <c r="AE78" i="13"/>
  <c r="AG78" i="13"/>
  <c r="AI78" i="13"/>
  <c r="AK78" i="13"/>
  <c r="AM78" i="13"/>
  <c r="AO78" i="13"/>
  <c r="AQ78" i="13"/>
  <c r="AS78" i="13"/>
  <c r="AU78" i="13"/>
  <c r="CS78" i="13"/>
  <c r="CU78" i="13"/>
  <c r="CW78" i="13"/>
  <c r="CY78" i="13"/>
  <c r="C79" i="13"/>
  <c r="E79" i="13"/>
  <c r="I79" i="13"/>
  <c r="K79" i="13"/>
  <c r="M79" i="13"/>
  <c r="O79" i="13"/>
  <c r="Q79" i="13"/>
  <c r="S79" i="13"/>
  <c r="U79" i="13"/>
  <c r="W79" i="13"/>
  <c r="Y79" i="13"/>
  <c r="AA79" i="13"/>
  <c r="AC79" i="13"/>
  <c r="AE79" i="13"/>
  <c r="AE92" i="13" s="1"/>
  <c r="AG79" i="13"/>
  <c r="AI79" i="13"/>
  <c r="AK79" i="13"/>
  <c r="AM79" i="13"/>
  <c r="AO79" i="13"/>
  <c r="AQ79" i="13"/>
  <c r="AS79" i="13"/>
  <c r="AU79" i="13"/>
  <c r="C80" i="13"/>
  <c r="E80" i="13"/>
  <c r="I80" i="13"/>
  <c r="K80" i="13"/>
  <c r="M80" i="13"/>
  <c r="O80" i="13"/>
  <c r="Q80" i="13"/>
  <c r="S80" i="13"/>
  <c r="U80" i="13"/>
  <c r="W80" i="13"/>
  <c r="Y80" i="13"/>
  <c r="AA80" i="13"/>
  <c r="AC80" i="13"/>
  <c r="AE80" i="13"/>
  <c r="AG80" i="13"/>
  <c r="AG92" i="13"/>
  <c r="AI80" i="13"/>
  <c r="AK80" i="13"/>
  <c r="AM80" i="13"/>
  <c r="AO80" i="13"/>
  <c r="AQ80" i="13"/>
  <c r="AS80" i="13"/>
  <c r="AU80" i="13"/>
  <c r="CQ80" i="13"/>
  <c r="C81" i="13"/>
  <c r="E81" i="13"/>
  <c r="I81" i="13"/>
  <c r="K81" i="13"/>
  <c r="M81" i="13"/>
  <c r="O81" i="13"/>
  <c r="Q81" i="13"/>
  <c r="S81" i="13"/>
  <c r="U81" i="13"/>
  <c r="W81" i="13"/>
  <c r="Y81" i="13"/>
  <c r="AA81" i="13"/>
  <c r="AC81" i="13"/>
  <c r="AE81" i="13"/>
  <c r="AG81" i="13"/>
  <c r="AI81" i="13"/>
  <c r="AK81" i="13"/>
  <c r="AM81" i="13"/>
  <c r="AO81" i="13"/>
  <c r="AQ81" i="13"/>
  <c r="AS81" i="13"/>
  <c r="AU81" i="13"/>
  <c r="C82" i="13"/>
  <c r="E82" i="13"/>
  <c r="I82" i="13"/>
  <c r="K82" i="13"/>
  <c r="M82" i="13"/>
  <c r="O82" i="13"/>
  <c r="Q82" i="13"/>
  <c r="S82" i="13"/>
  <c r="U82" i="13"/>
  <c r="W82" i="13"/>
  <c r="Y82" i="13"/>
  <c r="AA82" i="13"/>
  <c r="AC82" i="13"/>
  <c r="AE82" i="13"/>
  <c r="AG82" i="13"/>
  <c r="AI82" i="13"/>
  <c r="AI92" i="13" s="1"/>
  <c r="AK82" i="13"/>
  <c r="AM82" i="13"/>
  <c r="AO82" i="13"/>
  <c r="AQ82" i="13"/>
  <c r="AS82" i="13"/>
  <c r="AU82" i="13"/>
  <c r="CO82" i="13"/>
  <c r="C83" i="13"/>
  <c r="E83" i="13"/>
  <c r="I83" i="13"/>
  <c r="K83" i="13"/>
  <c r="M83" i="13"/>
  <c r="M92" i="13" s="1"/>
  <c r="O83" i="13"/>
  <c r="Q83" i="13"/>
  <c r="S83" i="13"/>
  <c r="U83" i="13"/>
  <c r="W83" i="13"/>
  <c r="Y83" i="13"/>
  <c r="AA83" i="13"/>
  <c r="AC83" i="13"/>
  <c r="AE83" i="13"/>
  <c r="AG83" i="13"/>
  <c r="AI83" i="13"/>
  <c r="AK83" i="13"/>
  <c r="AM83" i="13"/>
  <c r="AO83" i="13"/>
  <c r="AQ83" i="13"/>
  <c r="AS83" i="13"/>
  <c r="AU83" i="13"/>
  <c r="C84" i="13"/>
  <c r="E84" i="13"/>
  <c r="I84" i="13"/>
  <c r="K84" i="13"/>
  <c r="M84" i="13"/>
  <c r="O84" i="13"/>
  <c r="Q84" i="13"/>
  <c r="Q92" i="13" s="1"/>
  <c r="S84" i="13"/>
  <c r="U84" i="13"/>
  <c r="W84" i="13"/>
  <c r="Y84" i="13"/>
  <c r="AA84" i="13"/>
  <c r="AC84" i="13"/>
  <c r="AE84" i="13"/>
  <c r="AG84" i="13"/>
  <c r="AI84" i="13"/>
  <c r="AK84" i="13"/>
  <c r="AM84" i="13"/>
  <c r="AO84" i="13"/>
  <c r="AO92" i="13" s="1"/>
  <c r="AQ84" i="13"/>
  <c r="AS84" i="13"/>
  <c r="AU84" i="13"/>
  <c r="C85" i="13"/>
  <c r="E85" i="13"/>
  <c r="I85" i="13"/>
  <c r="K85" i="13"/>
  <c r="M85" i="13"/>
  <c r="O85" i="13"/>
  <c r="Q85" i="13"/>
  <c r="S85" i="13"/>
  <c r="U85" i="13"/>
  <c r="W85" i="13"/>
  <c r="Y85" i="13"/>
  <c r="AA85" i="13"/>
  <c r="AC85" i="13"/>
  <c r="AE85" i="13"/>
  <c r="AG85" i="13"/>
  <c r="AI85" i="13"/>
  <c r="AK85" i="13"/>
  <c r="AM85" i="13"/>
  <c r="AO85" i="13"/>
  <c r="AQ85" i="13"/>
  <c r="AS85" i="13"/>
  <c r="AU85" i="13"/>
  <c r="C86" i="13"/>
  <c r="E86" i="13"/>
  <c r="I86" i="13"/>
  <c r="K86" i="13"/>
  <c r="M86" i="13"/>
  <c r="O86" i="13"/>
  <c r="Q86" i="13"/>
  <c r="S86" i="13"/>
  <c r="U86" i="13"/>
  <c r="W86" i="13"/>
  <c r="Y86" i="13"/>
  <c r="AA86" i="13"/>
  <c r="AC86" i="13"/>
  <c r="AE86" i="13"/>
  <c r="AG86" i="13"/>
  <c r="AI86" i="13"/>
  <c r="AK86" i="13"/>
  <c r="AM86" i="13"/>
  <c r="AO86" i="13"/>
  <c r="AQ86" i="13"/>
  <c r="AS86" i="13"/>
  <c r="AU86" i="13"/>
  <c r="CU86" i="13"/>
  <c r="C87" i="13"/>
  <c r="E87" i="13"/>
  <c r="I87" i="13"/>
  <c r="K87" i="13"/>
  <c r="M87" i="13"/>
  <c r="O87" i="13"/>
  <c r="Q87" i="13"/>
  <c r="S87" i="13"/>
  <c r="U87" i="13"/>
  <c r="W87" i="13"/>
  <c r="Y87" i="13"/>
  <c r="AA87" i="13"/>
  <c r="AC87" i="13"/>
  <c r="AE87" i="13"/>
  <c r="AG87" i="13"/>
  <c r="AI87" i="13"/>
  <c r="AK87" i="13"/>
  <c r="AM87" i="13"/>
  <c r="AO87" i="13"/>
  <c r="AQ87" i="13"/>
  <c r="AS87" i="13"/>
  <c r="AU87" i="13"/>
  <c r="CU87" i="13"/>
  <c r="C88" i="13"/>
  <c r="E88" i="13"/>
  <c r="I88" i="13"/>
  <c r="K88" i="13"/>
  <c r="M88" i="13"/>
  <c r="O88" i="13"/>
  <c r="Q88" i="13"/>
  <c r="S88" i="13"/>
  <c r="U88" i="13"/>
  <c r="W88" i="13"/>
  <c r="Y88" i="13"/>
  <c r="AA88" i="13"/>
  <c r="AC88" i="13"/>
  <c r="AE88" i="13"/>
  <c r="AG88" i="13"/>
  <c r="AI88" i="13"/>
  <c r="AK88" i="13"/>
  <c r="AM88" i="13"/>
  <c r="AO88" i="13"/>
  <c r="AQ88" i="13"/>
  <c r="AS88" i="13"/>
  <c r="AU88" i="13"/>
  <c r="CU88" i="13"/>
  <c r="C89" i="13"/>
  <c r="E89" i="13"/>
  <c r="I89" i="13"/>
  <c r="K89" i="13"/>
  <c r="M89" i="13"/>
  <c r="O89" i="13"/>
  <c r="Q89" i="13"/>
  <c r="S89" i="13"/>
  <c r="U89" i="13"/>
  <c r="W89" i="13"/>
  <c r="Y89" i="13"/>
  <c r="AA89" i="13"/>
  <c r="AC89" i="13"/>
  <c r="AE89" i="13"/>
  <c r="AG89" i="13"/>
  <c r="AI89" i="13"/>
  <c r="AK89" i="13"/>
  <c r="AM89" i="13"/>
  <c r="AO89" i="13"/>
  <c r="AQ89" i="13"/>
  <c r="AS89" i="13"/>
  <c r="AU89" i="13"/>
  <c r="CU89" i="13"/>
  <c r="C90" i="13"/>
  <c r="E90" i="13"/>
  <c r="I90" i="13"/>
  <c r="K90" i="13"/>
  <c r="M90" i="13"/>
  <c r="O90" i="13"/>
  <c r="Q90" i="13"/>
  <c r="S90" i="13"/>
  <c r="U90" i="13"/>
  <c r="W90" i="13"/>
  <c r="Y90" i="13"/>
  <c r="AA90" i="13"/>
  <c r="AC90" i="13"/>
  <c r="AE90" i="13"/>
  <c r="AG90" i="13"/>
  <c r="AI90" i="13"/>
  <c r="AK90" i="13"/>
  <c r="AM90" i="13"/>
  <c r="AO90" i="13"/>
  <c r="AQ90" i="13"/>
  <c r="AS90" i="13"/>
  <c r="AU90" i="13"/>
  <c r="CU90" i="13"/>
  <c r="C91" i="13"/>
  <c r="E91" i="13"/>
  <c r="I91" i="13"/>
  <c r="K91" i="13"/>
  <c r="M91" i="13"/>
  <c r="O91" i="13"/>
  <c r="Q91" i="13"/>
  <c r="S91" i="13"/>
  <c r="U91" i="13"/>
  <c r="W91" i="13"/>
  <c r="Y91" i="13"/>
  <c r="AA91" i="13"/>
  <c r="AC91" i="13"/>
  <c r="AE91" i="13"/>
  <c r="AG91" i="13"/>
  <c r="AI91" i="13"/>
  <c r="AK91" i="13"/>
  <c r="AM91" i="13"/>
  <c r="AO91" i="13"/>
  <c r="AQ91" i="13"/>
  <c r="AS91" i="13"/>
  <c r="AU91" i="13"/>
  <c r="CU91" i="13"/>
  <c r="CU92" i="13"/>
  <c r="CU93" i="13"/>
  <c r="CU94" i="13"/>
  <c r="CU95" i="13"/>
  <c r="AD96" i="13"/>
  <c r="CQ98" i="13"/>
  <c r="F99" i="13"/>
  <c r="H99" i="13"/>
  <c r="J99" i="13"/>
  <c r="L99" i="13"/>
  <c r="N99" i="13"/>
  <c r="P99" i="13"/>
  <c r="R99" i="13"/>
  <c r="T99" i="13"/>
  <c r="V99" i="13"/>
  <c r="X99" i="13"/>
  <c r="Z99" i="13"/>
  <c r="AB99" i="13"/>
  <c r="AD99" i="13"/>
  <c r="AF99" i="13"/>
  <c r="AH99" i="13"/>
  <c r="AJ99" i="13"/>
  <c r="AL99" i="13"/>
  <c r="AN99" i="13"/>
  <c r="AP99" i="13"/>
  <c r="AR99" i="13"/>
  <c r="AT99" i="13"/>
  <c r="CO100" i="13"/>
  <c r="CO131" i="13" s="1"/>
  <c r="G102" i="13"/>
  <c r="I102" i="13"/>
  <c r="K102" i="13"/>
  <c r="M102" i="13"/>
  <c r="O102" i="13"/>
  <c r="Q102" i="13"/>
  <c r="S102" i="13"/>
  <c r="U102" i="13"/>
  <c r="W102" i="13"/>
  <c r="Y102" i="13"/>
  <c r="AA102" i="13"/>
  <c r="AC102" i="13"/>
  <c r="AE102" i="13"/>
  <c r="AG102" i="13"/>
  <c r="AI102" i="13"/>
  <c r="AK102" i="13"/>
  <c r="AM102" i="13"/>
  <c r="AO102" i="13"/>
  <c r="AQ102" i="13"/>
  <c r="AS102" i="13"/>
  <c r="CQ102" i="13"/>
  <c r="CY102" i="13"/>
  <c r="CQ103" i="13"/>
  <c r="CY103" i="13"/>
  <c r="CQ104" i="13"/>
  <c r="CY104" i="13"/>
  <c r="G105" i="13"/>
  <c r="H105" i="13"/>
  <c r="I105" i="13"/>
  <c r="D105" i="13" s="1"/>
  <c r="J105" i="13"/>
  <c r="E105" i="13" s="1"/>
  <c r="K105" i="13"/>
  <c r="L105" i="13"/>
  <c r="M105" i="13"/>
  <c r="N105" i="13"/>
  <c r="O105" i="13"/>
  <c r="P105" i="13"/>
  <c r="Q105" i="13"/>
  <c r="R105" i="13"/>
  <c r="S105" i="13"/>
  <c r="T105" i="13"/>
  <c r="U105" i="13"/>
  <c r="V105" i="13"/>
  <c r="W105" i="13"/>
  <c r="X105" i="13"/>
  <c r="Y105" i="13"/>
  <c r="Z105" i="13"/>
  <c r="AA105" i="13"/>
  <c r="AB105" i="13"/>
  <c r="AC105" i="13"/>
  <c r="AD105" i="13"/>
  <c r="AE105" i="13"/>
  <c r="AF105" i="13"/>
  <c r="AG105" i="13"/>
  <c r="AH105" i="13"/>
  <c r="AI105" i="13"/>
  <c r="AJ105" i="13"/>
  <c r="AK105" i="13"/>
  <c r="AL105" i="13"/>
  <c r="AM105" i="13"/>
  <c r="AN105" i="13"/>
  <c r="AO105" i="13"/>
  <c r="AP105" i="13"/>
  <c r="AQ105" i="13"/>
  <c r="AR105" i="13"/>
  <c r="AS105" i="13"/>
  <c r="AT105" i="13"/>
  <c r="CQ105" i="13"/>
  <c r="CY105" i="13"/>
  <c r="G106" i="13"/>
  <c r="H106" i="13"/>
  <c r="I106" i="13"/>
  <c r="J106" i="13"/>
  <c r="K106" i="13"/>
  <c r="L106" i="13"/>
  <c r="M106" i="13"/>
  <c r="N106" i="13"/>
  <c r="O106" i="13"/>
  <c r="P106" i="13"/>
  <c r="Q106" i="13"/>
  <c r="R106" i="13"/>
  <c r="S106" i="13"/>
  <c r="T106" i="13"/>
  <c r="U106" i="13"/>
  <c r="V106" i="13"/>
  <c r="W106" i="13"/>
  <c r="X106" i="13"/>
  <c r="Y106" i="13"/>
  <c r="Z106" i="13"/>
  <c r="AA106" i="13"/>
  <c r="AB106" i="13"/>
  <c r="AC106" i="13"/>
  <c r="AD106" i="13"/>
  <c r="AE106" i="13"/>
  <c r="AF106" i="13"/>
  <c r="AG106" i="13"/>
  <c r="AH106" i="13"/>
  <c r="AI106" i="13"/>
  <c r="AJ106" i="13"/>
  <c r="AK106" i="13"/>
  <c r="AL106" i="13"/>
  <c r="AM106" i="13"/>
  <c r="AN106" i="13"/>
  <c r="AO106" i="13"/>
  <c r="AP106" i="13"/>
  <c r="AQ106" i="13"/>
  <c r="AR106" i="13"/>
  <c r="AS106" i="13"/>
  <c r="AT106" i="13"/>
  <c r="CQ106" i="13"/>
  <c r="CY106" i="13"/>
  <c r="G107" i="13"/>
  <c r="H107" i="13"/>
  <c r="I107" i="13"/>
  <c r="J107" i="13"/>
  <c r="K107" i="13"/>
  <c r="L107" i="13"/>
  <c r="M107" i="13"/>
  <c r="N107" i="13"/>
  <c r="O107" i="13"/>
  <c r="P107" i="13"/>
  <c r="Q107" i="13"/>
  <c r="R107" i="13"/>
  <c r="S107" i="13"/>
  <c r="T107" i="13"/>
  <c r="U107" i="13"/>
  <c r="V107" i="13"/>
  <c r="W107" i="13"/>
  <c r="X107" i="13"/>
  <c r="Y107" i="13"/>
  <c r="Z107" i="13"/>
  <c r="AA107" i="13"/>
  <c r="AB107" i="13"/>
  <c r="AC107" i="13"/>
  <c r="AD107" i="13"/>
  <c r="AE107" i="13"/>
  <c r="AF107" i="13"/>
  <c r="AG107" i="13"/>
  <c r="AH107" i="13"/>
  <c r="AI107" i="13"/>
  <c r="AJ107" i="13"/>
  <c r="AK107" i="13"/>
  <c r="AL107" i="13"/>
  <c r="AM107" i="13"/>
  <c r="AN107" i="13"/>
  <c r="AO107" i="13"/>
  <c r="AP107" i="13"/>
  <c r="AQ107" i="13"/>
  <c r="AR107" i="13"/>
  <c r="AS107" i="13"/>
  <c r="AT107" i="13"/>
  <c r="CQ107" i="13"/>
  <c r="CY107" i="13"/>
  <c r="CQ108" i="13"/>
  <c r="CY108" i="13"/>
  <c r="CQ109" i="13"/>
  <c r="CY109" i="13"/>
  <c r="E110" i="13"/>
  <c r="G110" i="13"/>
  <c r="I110" i="13"/>
  <c r="K110" i="13"/>
  <c r="M110" i="13"/>
  <c r="O110" i="13"/>
  <c r="Q110" i="13"/>
  <c r="S110" i="13"/>
  <c r="U110" i="13"/>
  <c r="W110" i="13"/>
  <c r="Y110" i="13"/>
  <c r="AA110" i="13"/>
  <c r="AC110" i="13"/>
  <c r="AE110" i="13"/>
  <c r="AG110" i="13"/>
  <c r="AI110" i="13"/>
  <c r="AK110" i="13"/>
  <c r="AM110" i="13"/>
  <c r="AO110" i="13"/>
  <c r="AQ110" i="13"/>
  <c r="AS110" i="13"/>
  <c r="CQ110" i="13"/>
  <c r="CY110" i="13"/>
  <c r="CS111" i="13"/>
  <c r="CU111" i="13"/>
  <c r="CW111" i="13"/>
  <c r="CY111" i="13"/>
  <c r="G112" i="13"/>
  <c r="H112" i="13"/>
  <c r="I112" i="13"/>
  <c r="J112" i="13"/>
  <c r="K112" i="13"/>
  <c r="L112" i="13"/>
  <c r="M112" i="13"/>
  <c r="N112" i="13"/>
  <c r="O112" i="13"/>
  <c r="P112" i="13"/>
  <c r="Q112" i="13"/>
  <c r="R112" i="13"/>
  <c r="S112" i="13"/>
  <c r="T112" i="13"/>
  <c r="U112" i="13"/>
  <c r="V112" i="13"/>
  <c r="W112" i="13"/>
  <c r="X112" i="13"/>
  <c r="Y112" i="13"/>
  <c r="Z112" i="13"/>
  <c r="AA112" i="13"/>
  <c r="AB112" i="13"/>
  <c r="AC112" i="13"/>
  <c r="AD112" i="13"/>
  <c r="AE112" i="13"/>
  <c r="AF112" i="13"/>
  <c r="AG112" i="13"/>
  <c r="AH112" i="13"/>
  <c r="AI112" i="13"/>
  <c r="AJ112" i="13"/>
  <c r="AK112" i="13"/>
  <c r="AL112" i="13"/>
  <c r="AM112" i="13"/>
  <c r="AN112" i="13"/>
  <c r="AO112" i="13"/>
  <c r="AP112" i="13"/>
  <c r="AQ112" i="13"/>
  <c r="AR112" i="13"/>
  <c r="AS112" i="13"/>
  <c r="AT112" i="13"/>
  <c r="G113" i="13"/>
  <c r="H113" i="13"/>
  <c r="I113" i="13"/>
  <c r="J113" i="13"/>
  <c r="K113" i="13"/>
  <c r="L113" i="13"/>
  <c r="M113" i="13"/>
  <c r="N113" i="13"/>
  <c r="O113" i="13"/>
  <c r="P113" i="13"/>
  <c r="Q113" i="13"/>
  <c r="R113" i="13"/>
  <c r="S113" i="13"/>
  <c r="T113" i="13"/>
  <c r="U113" i="13"/>
  <c r="V113" i="13"/>
  <c r="W113" i="13"/>
  <c r="X113" i="13"/>
  <c r="Y113" i="13"/>
  <c r="Z113" i="13"/>
  <c r="AA113" i="13"/>
  <c r="AB113" i="13"/>
  <c r="AC113" i="13"/>
  <c r="AD113" i="13"/>
  <c r="AE113" i="13"/>
  <c r="AF113" i="13"/>
  <c r="AG113" i="13"/>
  <c r="AH113" i="13"/>
  <c r="AI113" i="13"/>
  <c r="AJ113" i="13"/>
  <c r="AK113" i="13"/>
  <c r="AL113" i="13"/>
  <c r="AM113" i="13"/>
  <c r="AN113" i="13"/>
  <c r="AO113" i="13"/>
  <c r="AP113" i="13"/>
  <c r="AQ113" i="13"/>
  <c r="AR113" i="13"/>
  <c r="AS113" i="13"/>
  <c r="AT113" i="13"/>
  <c r="CO113" i="13"/>
  <c r="CQ113" i="13"/>
  <c r="CO114" i="13"/>
  <c r="G115" i="13"/>
  <c r="H115" i="13"/>
  <c r="I115" i="13"/>
  <c r="J115" i="13"/>
  <c r="K115" i="13"/>
  <c r="L115" i="13"/>
  <c r="M115" i="13"/>
  <c r="N115" i="13"/>
  <c r="O115" i="13"/>
  <c r="P115" i="13"/>
  <c r="Q115" i="13"/>
  <c r="R115" i="13"/>
  <c r="S115" i="13"/>
  <c r="T115" i="13"/>
  <c r="U115" i="13"/>
  <c r="V115" i="13"/>
  <c r="W115" i="13"/>
  <c r="X115" i="13"/>
  <c r="Y115" i="13"/>
  <c r="Z115" i="13"/>
  <c r="AA115" i="13"/>
  <c r="AB115" i="13"/>
  <c r="AC115" i="13"/>
  <c r="AD115" i="13"/>
  <c r="AE115" i="13"/>
  <c r="AF115" i="13"/>
  <c r="AG115" i="13"/>
  <c r="AH115" i="13"/>
  <c r="AI115" i="13"/>
  <c r="AJ115" i="13"/>
  <c r="AK115" i="13"/>
  <c r="AL115" i="13"/>
  <c r="AM115" i="13"/>
  <c r="AN115" i="13"/>
  <c r="AO115" i="13"/>
  <c r="AP115" i="13"/>
  <c r="AQ115" i="13"/>
  <c r="AR115" i="13"/>
  <c r="AS115" i="13"/>
  <c r="AT115" i="13"/>
  <c r="H116" i="13"/>
  <c r="J116" i="13"/>
  <c r="L116" i="13"/>
  <c r="N116" i="13"/>
  <c r="P116" i="13"/>
  <c r="R116" i="13"/>
  <c r="T116" i="13"/>
  <c r="V116" i="13"/>
  <c r="X116" i="13"/>
  <c r="Z116" i="13"/>
  <c r="AB116" i="13"/>
  <c r="AD116" i="13"/>
  <c r="AF116" i="13"/>
  <c r="AH116" i="13"/>
  <c r="AJ116" i="13"/>
  <c r="AL116" i="13"/>
  <c r="AN116" i="13"/>
  <c r="AP116" i="13"/>
  <c r="AR116" i="13"/>
  <c r="AT116" i="13"/>
  <c r="CO116" i="13"/>
  <c r="CQ116" i="13"/>
  <c r="CS116" i="13"/>
  <c r="CU116" i="13"/>
  <c r="CW116" i="13"/>
  <c r="CY116" i="13"/>
  <c r="R117" i="13"/>
  <c r="T117" i="13"/>
  <c r="CQ117" i="13"/>
  <c r="CY117" i="13"/>
  <c r="CQ118" i="13"/>
  <c r="CY118" i="13"/>
  <c r="CQ119" i="13"/>
  <c r="CY119" i="13"/>
  <c r="CQ120" i="13"/>
  <c r="CY120" i="13"/>
  <c r="CQ121" i="13"/>
  <c r="CY121" i="13"/>
  <c r="CQ122" i="13"/>
  <c r="CY122" i="13"/>
  <c r="H123" i="13"/>
  <c r="J123" i="13"/>
  <c r="L123" i="13"/>
  <c r="N123" i="13"/>
  <c r="P123" i="13"/>
  <c r="R123" i="13"/>
  <c r="T123" i="13"/>
  <c r="V123" i="13"/>
  <c r="X123" i="13"/>
  <c r="Z123" i="13"/>
  <c r="AB123" i="13"/>
  <c r="AD123" i="13"/>
  <c r="AF123" i="13"/>
  <c r="AH123" i="13"/>
  <c r="AJ123" i="13"/>
  <c r="AL123" i="13"/>
  <c r="AN123" i="13"/>
  <c r="AP123" i="13"/>
  <c r="AR123" i="13"/>
  <c r="AT123" i="13"/>
  <c r="CQ123" i="13"/>
  <c r="CY123" i="13"/>
  <c r="CQ124" i="13"/>
  <c r="CY124" i="13"/>
  <c r="H125" i="13"/>
  <c r="J125" i="13"/>
  <c r="L125" i="13"/>
  <c r="N125" i="13"/>
  <c r="P125" i="13"/>
  <c r="R125" i="13"/>
  <c r="T125" i="13"/>
  <c r="V125" i="13"/>
  <c r="X125" i="13"/>
  <c r="Z125" i="13"/>
  <c r="AB125" i="13"/>
  <c r="AD125" i="13"/>
  <c r="AF125" i="13"/>
  <c r="AH125" i="13"/>
  <c r="AJ125" i="13"/>
  <c r="AL125" i="13"/>
  <c r="AN125" i="13"/>
  <c r="AP125" i="13"/>
  <c r="AR125" i="13"/>
  <c r="AT125" i="13"/>
  <c r="CQ126" i="13"/>
  <c r="CY126" i="13"/>
  <c r="H127" i="13"/>
  <c r="J127" i="13"/>
  <c r="L127" i="13"/>
  <c r="N127" i="13"/>
  <c r="P127" i="13"/>
  <c r="R127" i="13"/>
  <c r="T127" i="13"/>
  <c r="V127" i="13"/>
  <c r="X127" i="13"/>
  <c r="Z127" i="13"/>
  <c r="AB127" i="13"/>
  <c r="AD127" i="13"/>
  <c r="AF127" i="13"/>
  <c r="AH127" i="13"/>
  <c r="AJ127" i="13"/>
  <c r="AL127" i="13"/>
  <c r="AN127" i="13"/>
  <c r="AP127" i="13"/>
  <c r="AR127" i="13"/>
  <c r="AT127" i="13"/>
  <c r="CS127" i="13"/>
  <c r="CU127" i="13"/>
  <c r="CW127" i="13"/>
  <c r="CY127" i="13"/>
  <c r="H128" i="13"/>
  <c r="J128" i="13"/>
  <c r="L128" i="13"/>
  <c r="N128" i="13"/>
  <c r="P128" i="13"/>
  <c r="R128" i="13"/>
  <c r="T128" i="13"/>
  <c r="V128" i="13"/>
  <c r="X128" i="13"/>
  <c r="Z128" i="13"/>
  <c r="AB128" i="13"/>
  <c r="AD128" i="13"/>
  <c r="AF128" i="13"/>
  <c r="AH128" i="13"/>
  <c r="AJ128" i="13"/>
  <c r="AL128" i="13"/>
  <c r="AN128" i="13"/>
  <c r="AP128" i="13"/>
  <c r="AR128" i="13"/>
  <c r="AT128" i="13"/>
  <c r="CQ129" i="13"/>
  <c r="H130" i="13"/>
  <c r="J130" i="13"/>
  <c r="L130" i="13"/>
  <c r="N130" i="13"/>
  <c r="P130" i="13"/>
  <c r="R130" i="13"/>
  <c r="T130" i="13"/>
  <c r="V130" i="13"/>
  <c r="X130" i="13"/>
  <c r="Z130" i="13"/>
  <c r="AB130" i="13"/>
  <c r="AD130" i="13"/>
  <c r="AF130" i="13"/>
  <c r="AH130" i="13"/>
  <c r="AJ130" i="13"/>
  <c r="AL130" i="13"/>
  <c r="AN130" i="13"/>
  <c r="AP130" i="13"/>
  <c r="AR130" i="13"/>
  <c r="AT130" i="13"/>
  <c r="H132" i="13"/>
  <c r="J132" i="13"/>
  <c r="L132" i="13"/>
  <c r="N132" i="13"/>
  <c r="P132" i="13"/>
  <c r="R132" i="13"/>
  <c r="T132" i="13"/>
  <c r="V132" i="13"/>
  <c r="X132" i="13"/>
  <c r="Z132" i="13"/>
  <c r="AB132" i="13"/>
  <c r="AD132" i="13"/>
  <c r="AF132" i="13"/>
  <c r="AH132" i="13"/>
  <c r="AJ132" i="13"/>
  <c r="AL132" i="13"/>
  <c r="AN132" i="13"/>
  <c r="AP132" i="13"/>
  <c r="AR132" i="13"/>
  <c r="AT132" i="13"/>
  <c r="CU135" i="13"/>
  <c r="CU136" i="13"/>
  <c r="C137" i="13"/>
  <c r="CU137" i="13"/>
  <c r="CU138" i="13"/>
  <c r="C139" i="13"/>
  <c r="A4" i="13" s="1"/>
  <c r="CU139" i="13"/>
  <c r="C140" i="13"/>
  <c r="CU140" i="13"/>
  <c r="C141" i="13"/>
  <c r="E141" i="13"/>
  <c r="F141" i="13"/>
  <c r="G141" i="13"/>
  <c r="H141" i="13"/>
  <c r="I141" i="13"/>
  <c r="J141" i="13"/>
  <c r="CU141" i="13"/>
  <c r="C142" i="13"/>
  <c r="CU142" i="13"/>
  <c r="C143" i="13"/>
  <c r="CU143" i="13"/>
  <c r="C144" i="13"/>
  <c r="CU144" i="13"/>
  <c r="C145" i="13"/>
  <c r="E145" i="13" s="1"/>
  <c r="K145" i="13"/>
  <c r="C146" i="13"/>
  <c r="CQ147" i="13"/>
  <c r="C148" i="13"/>
  <c r="CO149" i="13"/>
  <c r="CO179" i="13" s="1"/>
  <c r="C150" i="13"/>
  <c r="C151" i="13"/>
  <c r="CQ151" i="13"/>
  <c r="CY151" i="13"/>
  <c r="C152" i="13"/>
  <c r="CQ152" i="13"/>
  <c r="CY152" i="13"/>
  <c r="CQ153" i="13"/>
  <c r="CY153" i="13"/>
  <c r="C154" i="13"/>
  <c r="CQ154" i="13"/>
  <c r="CY154" i="13"/>
  <c r="CQ155" i="13"/>
  <c r="CY155" i="13"/>
  <c r="C156" i="13"/>
  <c r="CQ156" i="13"/>
  <c r="CY156" i="13"/>
  <c r="C157" i="13"/>
  <c r="CQ157" i="13"/>
  <c r="CY157" i="13"/>
  <c r="C158" i="13"/>
  <c r="CQ158" i="13"/>
  <c r="CY158" i="13"/>
  <c r="C159" i="13"/>
  <c r="CQ159" i="13"/>
  <c r="CY159" i="13"/>
  <c r="C160" i="13"/>
  <c r="CS160" i="13"/>
  <c r="CU160" i="13"/>
  <c r="CW160" i="13"/>
  <c r="CY160" i="13"/>
  <c r="C161" i="13"/>
  <c r="C162" i="13"/>
  <c r="CO162" i="13"/>
  <c r="CQ162" i="13"/>
  <c r="CO163" i="13"/>
  <c r="C164" i="13"/>
  <c r="C165" i="13"/>
  <c r="CO165" i="13"/>
  <c r="CQ165" i="13"/>
  <c r="CS165" i="13"/>
  <c r="CU165" i="13"/>
  <c r="CW165" i="13"/>
  <c r="CY165" i="13"/>
  <c r="C166" i="13"/>
  <c r="CQ166" i="13"/>
  <c r="CY166" i="13"/>
  <c r="C167" i="13"/>
  <c r="CQ167" i="13"/>
  <c r="CY167" i="13"/>
  <c r="C168" i="13"/>
  <c r="CQ168" i="13"/>
  <c r="CY168" i="13"/>
  <c r="CQ169" i="13"/>
  <c r="CY169" i="13"/>
  <c r="CQ170" i="13"/>
  <c r="CY170" i="13"/>
  <c r="CQ171" i="13"/>
  <c r="CY171" i="13"/>
  <c r="CQ172" i="13"/>
  <c r="CY172" i="13"/>
  <c r="CQ173" i="13"/>
  <c r="CY173" i="13"/>
  <c r="CQ174" i="13"/>
  <c r="CY174" i="13"/>
  <c r="CS175" i="13"/>
  <c r="CU175" i="13"/>
  <c r="CW175" i="13"/>
  <c r="CY175" i="13"/>
  <c r="D176" i="13"/>
  <c r="E176" i="13"/>
  <c r="F176" i="13"/>
  <c r="G176" i="13"/>
  <c r="H176" i="13"/>
  <c r="I176" i="13"/>
  <c r="J176" i="13"/>
  <c r="K176" i="13"/>
  <c r="L176" i="13"/>
  <c r="M176" i="13"/>
  <c r="N176" i="13"/>
  <c r="O176" i="13"/>
  <c r="P176" i="13"/>
  <c r="Q176" i="13"/>
  <c r="R176" i="13"/>
  <c r="S176" i="13"/>
  <c r="T176" i="13"/>
  <c r="U176" i="13"/>
  <c r="V176" i="13"/>
  <c r="X176" i="13"/>
  <c r="D177" i="13"/>
  <c r="J126" i="13" s="1"/>
  <c r="E177" i="13"/>
  <c r="F177" i="13"/>
  <c r="G177" i="13"/>
  <c r="H177" i="13"/>
  <c r="I177" i="13"/>
  <c r="J177" i="13"/>
  <c r="K177" i="13"/>
  <c r="L177" i="13"/>
  <c r="M177" i="13"/>
  <c r="N177" i="13"/>
  <c r="O177" i="13"/>
  <c r="P177" i="13"/>
  <c r="Q177" i="13"/>
  <c r="R177" i="13"/>
  <c r="S177" i="13"/>
  <c r="T177" i="13"/>
  <c r="U177" i="13"/>
  <c r="V177" i="13"/>
  <c r="X177" i="13"/>
  <c r="CQ177" i="13"/>
  <c r="D178" i="13"/>
  <c r="E178" i="13"/>
  <c r="F178" i="13"/>
  <c r="G178" i="13"/>
  <c r="H178" i="13"/>
  <c r="I178" i="13"/>
  <c r="J178" i="13"/>
  <c r="K178" i="13"/>
  <c r="L178" i="13"/>
  <c r="M178" i="13"/>
  <c r="N178" i="13"/>
  <c r="O178" i="13"/>
  <c r="P178" i="13"/>
  <c r="Q178" i="13"/>
  <c r="R178" i="13"/>
  <c r="S178" i="13"/>
  <c r="T178" i="13"/>
  <c r="U178" i="13"/>
  <c r="V178" i="13"/>
  <c r="X178" i="13"/>
  <c r="D179" i="13"/>
  <c r="CQ211" i="13" s="1"/>
  <c r="E179" i="13"/>
  <c r="F179" i="13"/>
  <c r="G179" i="13"/>
  <c r="H179" i="13"/>
  <c r="I179" i="13"/>
  <c r="J179" i="13"/>
  <c r="K179" i="13"/>
  <c r="L179" i="13"/>
  <c r="M179" i="13"/>
  <c r="N179" i="13"/>
  <c r="O179" i="13"/>
  <c r="P179" i="13"/>
  <c r="Q179" i="13"/>
  <c r="R179" i="13"/>
  <c r="S179" i="13"/>
  <c r="T179" i="13"/>
  <c r="U179" i="13"/>
  <c r="V179" i="13"/>
  <c r="X179" i="13"/>
  <c r="D180" i="13"/>
  <c r="E180" i="13"/>
  <c r="F180" i="13"/>
  <c r="G180" i="13"/>
  <c r="H180" i="13"/>
  <c r="I180" i="13"/>
  <c r="J180" i="13"/>
  <c r="K180" i="13"/>
  <c r="L180" i="13"/>
  <c r="M180" i="13"/>
  <c r="N180" i="13"/>
  <c r="O180" i="13"/>
  <c r="P180" i="13"/>
  <c r="Q180" i="13"/>
  <c r="R180" i="13"/>
  <c r="S180" i="13"/>
  <c r="T180" i="13"/>
  <c r="U180" i="13"/>
  <c r="V180" i="13"/>
  <c r="X180" i="13"/>
  <c r="D181" i="13"/>
  <c r="E181" i="13"/>
  <c r="F181" i="13"/>
  <c r="G181" i="13"/>
  <c r="H181" i="13"/>
  <c r="I181" i="13"/>
  <c r="J181" i="13"/>
  <c r="K181" i="13"/>
  <c r="L181" i="13"/>
  <c r="M181" i="13"/>
  <c r="N181" i="13"/>
  <c r="O181" i="13"/>
  <c r="P181" i="13"/>
  <c r="Q181" i="13"/>
  <c r="R181" i="13"/>
  <c r="S181" i="13"/>
  <c r="T181" i="13"/>
  <c r="U181" i="13"/>
  <c r="V181" i="13"/>
  <c r="X181" i="13"/>
  <c r="D182" i="13"/>
  <c r="E182" i="13"/>
  <c r="F182" i="13"/>
  <c r="G182" i="13"/>
  <c r="H182" i="13"/>
  <c r="I182" i="13"/>
  <c r="J182" i="13"/>
  <c r="K182" i="13"/>
  <c r="L182" i="13"/>
  <c r="M182" i="13"/>
  <c r="N182" i="13"/>
  <c r="O182" i="13"/>
  <c r="P182" i="13"/>
  <c r="Q182" i="13"/>
  <c r="R182" i="13"/>
  <c r="S182" i="13"/>
  <c r="T182" i="13"/>
  <c r="U182" i="13"/>
  <c r="V182" i="13"/>
  <c r="X182" i="13"/>
  <c r="D183" i="13"/>
  <c r="AM2" i="13" s="1"/>
  <c r="E183" i="13"/>
  <c r="F183" i="13"/>
  <c r="G183" i="13"/>
  <c r="H183" i="13"/>
  <c r="I183" i="13"/>
  <c r="J183" i="13"/>
  <c r="K183" i="13"/>
  <c r="L183" i="13"/>
  <c r="M183" i="13"/>
  <c r="N183" i="13"/>
  <c r="O183" i="13"/>
  <c r="P183" i="13"/>
  <c r="Q183" i="13"/>
  <c r="R183" i="13"/>
  <c r="S183" i="13"/>
  <c r="T183" i="13"/>
  <c r="U183" i="13"/>
  <c r="V183" i="13"/>
  <c r="X183" i="13"/>
  <c r="CU183" i="13"/>
  <c r="D184" i="13"/>
  <c r="CQ436" i="13" s="1"/>
  <c r="E184" i="13"/>
  <c r="F184" i="13"/>
  <c r="G184" i="13"/>
  <c r="H184" i="13"/>
  <c r="I184" i="13"/>
  <c r="J184" i="13"/>
  <c r="K184" i="13"/>
  <c r="L184" i="13"/>
  <c r="M184" i="13"/>
  <c r="N184" i="13"/>
  <c r="O184" i="13"/>
  <c r="P184" i="13"/>
  <c r="Q184" i="13"/>
  <c r="R184" i="13"/>
  <c r="S184" i="13"/>
  <c r="T184" i="13"/>
  <c r="U184" i="13"/>
  <c r="V184" i="13"/>
  <c r="X184" i="13"/>
  <c r="CU184" i="13"/>
  <c r="D185" i="13"/>
  <c r="AU2" i="13" s="1"/>
  <c r="E185" i="13"/>
  <c r="F185" i="13"/>
  <c r="G185" i="13"/>
  <c r="H185" i="13"/>
  <c r="I185" i="13"/>
  <c r="J185" i="13"/>
  <c r="K185" i="13"/>
  <c r="L185" i="13"/>
  <c r="M185" i="13"/>
  <c r="N185" i="13"/>
  <c r="O185" i="13"/>
  <c r="P185" i="13"/>
  <c r="Q185" i="13"/>
  <c r="R185" i="13"/>
  <c r="S185" i="13"/>
  <c r="T185" i="13"/>
  <c r="U185" i="13"/>
  <c r="V185" i="13"/>
  <c r="X185" i="13"/>
  <c r="CU185" i="13"/>
  <c r="D186" i="13"/>
  <c r="E186" i="13"/>
  <c r="F186" i="13"/>
  <c r="G186" i="13"/>
  <c r="H186" i="13"/>
  <c r="I186" i="13"/>
  <c r="J186" i="13"/>
  <c r="K186" i="13"/>
  <c r="L186" i="13"/>
  <c r="M186" i="13"/>
  <c r="N186" i="13"/>
  <c r="O186" i="13"/>
  <c r="P186" i="13"/>
  <c r="Q186" i="13"/>
  <c r="R186" i="13"/>
  <c r="S186" i="13"/>
  <c r="T186" i="13"/>
  <c r="U186" i="13"/>
  <c r="V186" i="13"/>
  <c r="X186" i="13"/>
  <c r="CU186" i="13"/>
  <c r="D187" i="13"/>
  <c r="E187" i="13"/>
  <c r="F187" i="13"/>
  <c r="G187" i="13"/>
  <c r="H187" i="13"/>
  <c r="I187" i="13"/>
  <c r="J187" i="13"/>
  <c r="K187" i="13"/>
  <c r="L187" i="13"/>
  <c r="M187" i="13"/>
  <c r="N187" i="13"/>
  <c r="O187" i="13"/>
  <c r="P187" i="13"/>
  <c r="Q187" i="13"/>
  <c r="R187" i="13"/>
  <c r="S187" i="13"/>
  <c r="T187" i="13"/>
  <c r="U187" i="13"/>
  <c r="V187" i="13"/>
  <c r="X187" i="13"/>
  <c r="CU187" i="13"/>
  <c r="D188" i="13"/>
  <c r="E188" i="13"/>
  <c r="F188" i="13"/>
  <c r="G188" i="13"/>
  <c r="H188" i="13"/>
  <c r="I188" i="13"/>
  <c r="J188" i="13"/>
  <c r="K188" i="13"/>
  <c r="L188" i="13"/>
  <c r="M188" i="13"/>
  <c r="N188" i="13"/>
  <c r="O188" i="13"/>
  <c r="P188" i="13"/>
  <c r="Q188" i="13"/>
  <c r="R188" i="13"/>
  <c r="S188" i="13"/>
  <c r="T188" i="13"/>
  <c r="U188" i="13"/>
  <c r="V188" i="13"/>
  <c r="X188" i="13"/>
  <c r="CU188" i="13"/>
  <c r="D189" i="13"/>
  <c r="CQ706" i="13" s="1"/>
  <c r="E189" i="13"/>
  <c r="F189" i="13"/>
  <c r="G189" i="13"/>
  <c r="H189" i="13"/>
  <c r="I189" i="13"/>
  <c r="J189" i="13"/>
  <c r="K189" i="13"/>
  <c r="L189" i="13"/>
  <c r="M189" i="13"/>
  <c r="N189" i="13"/>
  <c r="O189" i="13"/>
  <c r="P189" i="13"/>
  <c r="Q189" i="13"/>
  <c r="R189" i="13"/>
  <c r="S189" i="13"/>
  <c r="T189" i="13"/>
  <c r="U189" i="13"/>
  <c r="V189" i="13"/>
  <c r="X189" i="13"/>
  <c r="CU189" i="13"/>
  <c r="D190" i="13"/>
  <c r="E190" i="13"/>
  <c r="F190" i="13"/>
  <c r="G190" i="13"/>
  <c r="H190" i="13"/>
  <c r="I190" i="13"/>
  <c r="J190" i="13"/>
  <c r="K190" i="13"/>
  <c r="L190" i="13"/>
  <c r="M190" i="13"/>
  <c r="N190" i="13"/>
  <c r="O190" i="13"/>
  <c r="P190" i="13"/>
  <c r="Q190" i="13"/>
  <c r="R190" i="13"/>
  <c r="S190" i="13"/>
  <c r="T190" i="13"/>
  <c r="U190" i="13"/>
  <c r="V190" i="13"/>
  <c r="X190" i="13"/>
  <c r="CU190" i="13"/>
  <c r="D191" i="13"/>
  <c r="CQ787" i="13" s="1"/>
  <c r="E191" i="13"/>
  <c r="F191" i="13"/>
  <c r="G191" i="13"/>
  <c r="H191" i="13"/>
  <c r="I191" i="13"/>
  <c r="J191" i="13"/>
  <c r="K191" i="13"/>
  <c r="L191" i="13"/>
  <c r="M191" i="13"/>
  <c r="N191" i="13"/>
  <c r="O191" i="13"/>
  <c r="P191" i="13"/>
  <c r="Q191" i="13"/>
  <c r="R191" i="13"/>
  <c r="S191" i="13"/>
  <c r="T191" i="13"/>
  <c r="U191" i="13"/>
  <c r="V191" i="13"/>
  <c r="X191" i="13"/>
  <c r="CU191" i="13"/>
  <c r="D192" i="13"/>
  <c r="CQ835" i="13" s="1"/>
  <c r="AN126" i="13"/>
  <c r="E192" i="13"/>
  <c r="F192" i="13"/>
  <c r="G192" i="13"/>
  <c r="H192" i="13"/>
  <c r="I192" i="13"/>
  <c r="J192" i="13"/>
  <c r="K192" i="13"/>
  <c r="L192" i="13"/>
  <c r="M192" i="13"/>
  <c r="N192" i="13"/>
  <c r="O192" i="13"/>
  <c r="P192" i="13"/>
  <c r="Q192" i="13"/>
  <c r="R192" i="13"/>
  <c r="S192" i="13"/>
  <c r="T192" i="13"/>
  <c r="U192" i="13"/>
  <c r="V192" i="13"/>
  <c r="X192" i="13"/>
  <c r="CU192" i="13"/>
  <c r="D193" i="13"/>
  <c r="E193" i="13"/>
  <c r="F193" i="13"/>
  <c r="G193" i="13"/>
  <c r="H193" i="13"/>
  <c r="I193" i="13"/>
  <c r="J193" i="13"/>
  <c r="K193" i="13"/>
  <c r="L193" i="13"/>
  <c r="M193" i="13"/>
  <c r="N193" i="13"/>
  <c r="O193" i="13"/>
  <c r="P193" i="13"/>
  <c r="Q193" i="13"/>
  <c r="R193" i="13"/>
  <c r="S193" i="13"/>
  <c r="T193" i="13"/>
  <c r="U193" i="13"/>
  <c r="V193" i="13"/>
  <c r="X193" i="13"/>
  <c r="D194" i="13"/>
  <c r="E194" i="13"/>
  <c r="F194" i="13"/>
  <c r="G194" i="13"/>
  <c r="H194" i="13"/>
  <c r="I194" i="13"/>
  <c r="J194" i="13"/>
  <c r="K194" i="13"/>
  <c r="L194" i="13"/>
  <c r="M194" i="13"/>
  <c r="N194" i="13"/>
  <c r="O194" i="13"/>
  <c r="P194" i="13"/>
  <c r="Q194" i="13"/>
  <c r="R194" i="13"/>
  <c r="S194" i="13"/>
  <c r="T194" i="13"/>
  <c r="U194" i="13"/>
  <c r="V194" i="13"/>
  <c r="X194" i="13"/>
  <c r="D195" i="13"/>
  <c r="E195" i="13"/>
  <c r="F195" i="13"/>
  <c r="G195" i="13"/>
  <c r="H195" i="13"/>
  <c r="I195" i="13"/>
  <c r="J195" i="13"/>
  <c r="K195" i="13"/>
  <c r="L195" i="13"/>
  <c r="M195" i="13"/>
  <c r="N195" i="13"/>
  <c r="O195" i="13"/>
  <c r="P195" i="13"/>
  <c r="Q195" i="13"/>
  <c r="R195" i="13"/>
  <c r="S195" i="13"/>
  <c r="T195" i="13"/>
  <c r="U195" i="13"/>
  <c r="V195" i="13"/>
  <c r="X195" i="13"/>
  <c r="CQ195" i="13"/>
  <c r="CO197" i="13"/>
  <c r="CO227" i="13"/>
  <c r="CQ199" i="13"/>
  <c r="CY199" i="13"/>
  <c r="CQ200" i="13"/>
  <c r="CY200" i="13"/>
  <c r="CQ201" i="13"/>
  <c r="CY201" i="13"/>
  <c r="C202" i="13"/>
  <c r="D202" i="13"/>
  <c r="E202" i="13"/>
  <c r="F202" i="13"/>
  <c r="G202" i="13"/>
  <c r="H202" i="13"/>
  <c r="I202" i="13"/>
  <c r="J202" i="13"/>
  <c r="K202" i="13"/>
  <c r="L202" i="13"/>
  <c r="M202" i="13"/>
  <c r="N202" i="13"/>
  <c r="O202" i="13"/>
  <c r="P202" i="13"/>
  <c r="Q202" i="13"/>
  <c r="R202" i="13"/>
  <c r="S202" i="13"/>
  <c r="T202" i="13"/>
  <c r="U202" i="13"/>
  <c r="V202" i="13"/>
  <c r="W202" i="13"/>
  <c r="X202" i="13"/>
  <c r="Y202" i="13"/>
  <c r="Z202" i="13"/>
  <c r="AA202" i="13"/>
  <c r="AB202" i="13"/>
  <c r="AC202" i="13"/>
  <c r="AE202" i="13"/>
  <c r="AH202" i="13"/>
  <c r="CQ202" i="13"/>
  <c r="CY202" i="13"/>
  <c r="C203" i="13"/>
  <c r="D203" i="13"/>
  <c r="E203" i="13"/>
  <c r="F203" i="13"/>
  <c r="G203" i="13"/>
  <c r="H203" i="13"/>
  <c r="I203" i="13"/>
  <c r="J203" i="13"/>
  <c r="K203" i="13"/>
  <c r="L203" i="13"/>
  <c r="M203" i="13"/>
  <c r="N203" i="13"/>
  <c r="O203" i="13"/>
  <c r="P203" i="13"/>
  <c r="Q203" i="13"/>
  <c r="R203" i="13"/>
  <c r="S203" i="13"/>
  <c r="T203" i="13"/>
  <c r="U203" i="13"/>
  <c r="V203" i="13"/>
  <c r="W203" i="13"/>
  <c r="X203" i="13"/>
  <c r="Y203" i="13"/>
  <c r="Z203" i="13"/>
  <c r="AA203" i="13"/>
  <c r="AB203" i="13"/>
  <c r="AC203" i="13"/>
  <c r="AE203" i="13"/>
  <c r="AH203" i="13"/>
  <c r="CQ203" i="13"/>
  <c r="CY203" i="13"/>
  <c r="C204" i="13"/>
  <c r="D204" i="13"/>
  <c r="E204" i="13"/>
  <c r="F204" i="13"/>
  <c r="G204" i="13"/>
  <c r="H204" i="13"/>
  <c r="I204" i="13"/>
  <c r="J204" i="13"/>
  <c r="K204" i="13"/>
  <c r="L204" i="13"/>
  <c r="M204" i="13"/>
  <c r="N204" i="13"/>
  <c r="O204" i="13"/>
  <c r="P204" i="13"/>
  <c r="Q204" i="13"/>
  <c r="R204" i="13"/>
  <c r="S204" i="13"/>
  <c r="T204" i="13"/>
  <c r="U204" i="13"/>
  <c r="V204" i="13"/>
  <c r="W204" i="13"/>
  <c r="X204" i="13"/>
  <c r="Y204" i="13"/>
  <c r="Z204" i="13"/>
  <c r="AA204" i="13"/>
  <c r="AB204" i="13"/>
  <c r="AC204" i="13"/>
  <c r="AE204" i="13"/>
  <c r="AH204" i="13"/>
  <c r="CQ204" i="13"/>
  <c r="CY204" i="13"/>
  <c r="C205" i="13"/>
  <c r="D205" i="13"/>
  <c r="E205" i="13"/>
  <c r="F205" i="13"/>
  <c r="G205" i="13"/>
  <c r="H205" i="13"/>
  <c r="I205" i="13"/>
  <c r="J205" i="13"/>
  <c r="K205" i="13"/>
  <c r="L205" i="13"/>
  <c r="M205" i="13"/>
  <c r="N205" i="13"/>
  <c r="O205" i="13"/>
  <c r="P205" i="13"/>
  <c r="Q205" i="13"/>
  <c r="R205" i="13"/>
  <c r="S205" i="13"/>
  <c r="T205" i="13"/>
  <c r="U205" i="13"/>
  <c r="V205" i="13"/>
  <c r="W205" i="13"/>
  <c r="X205" i="13"/>
  <c r="Y205" i="13"/>
  <c r="Z205" i="13"/>
  <c r="AA205" i="13"/>
  <c r="AB205" i="13"/>
  <c r="AC205" i="13"/>
  <c r="AE205" i="13"/>
  <c r="AH205" i="13"/>
  <c r="CQ205" i="13"/>
  <c r="CY205" i="13"/>
  <c r="C206" i="13"/>
  <c r="D206" i="13"/>
  <c r="E206" i="13"/>
  <c r="F206" i="13"/>
  <c r="G206" i="13"/>
  <c r="H206" i="13"/>
  <c r="I206" i="13"/>
  <c r="J206" i="13"/>
  <c r="K206" i="13"/>
  <c r="L206" i="13"/>
  <c r="M206" i="13"/>
  <c r="N206" i="13"/>
  <c r="O206" i="13"/>
  <c r="P206" i="13"/>
  <c r="Q206" i="13"/>
  <c r="R206" i="13"/>
  <c r="S206" i="13"/>
  <c r="T206" i="13"/>
  <c r="U206" i="13"/>
  <c r="V206" i="13"/>
  <c r="W206" i="13"/>
  <c r="X206" i="13"/>
  <c r="Y206" i="13"/>
  <c r="Z206" i="13"/>
  <c r="AA206" i="13"/>
  <c r="AB206" i="13"/>
  <c r="AC206" i="13"/>
  <c r="AE206" i="13"/>
  <c r="AH206" i="13"/>
  <c r="CQ206" i="13"/>
  <c r="CY206" i="13"/>
  <c r="C207" i="13"/>
  <c r="D207" i="13"/>
  <c r="E207" i="13"/>
  <c r="F207" i="13"/>
  <c r="G207" i="13"/>
  <c r="H207" i="13"/>
  <c r="I207" i="13"/>
  <c r="J207" i="13"/>
  <c r="K207" i="13"/>
  <c r="L207" i="13"/>
  <c r="M207" i="13"/>
  <c r="N207" i="13"/>
  <c r="O207" i="13"/>
  <c r="P207" i="13"/>
  <c r="Q207" i="13"/>
  <c r="R207" i="13"/>
  <c r="S207" i="13"/>
  <c r="T207" i="13"/>
  <c r="U207" i="13"/>
  <c r="V207" i="13"/>
  <c r="W207" i="13"/>
  <c r="X207" i="13"/>
  <c r="Y207" i="13"/>
  <c r="Z207" i="13"/>
  <c r="AA207" i="13"/>
  <c r="AB207" i="13"/>
  <c r="AC207" i="13"/>
  <c r="AE207" i="13"/>
  <c r="AH207" i="13"/>
  <c r="AJ207" i="13"/>
  <c r="CQ207" i="13"/>
  <c r="CY207" i="13"/>
  <c r="C208" i="13"/>
  <c r="D208" i="13"/>
  <c r="E208" i="13"/>
  <c r="F208" i="13"/>
  <c r="G208" i="13"/>
  <c r="H208" i="13"/>
  <c r="I208" i="13"/>
  <c r="J208" i="13"/>
  <c r="K208" i="13"/>
  <c r="L208" i="13"/>
  <c r="M208" i="13"/>
  <c r="N208" i="13"/>
  <c r="O208" i="13"/>
  <c r="P208" i="13"/>
  <c r="Q208" i="13"/>
  <c r="R208" i="13"/>
  <c r="S208" i="13"/>
  <c r="T208" i="13"/>
  <c r="U208" i="13"/>
  <c r="V208" i="13"/>
  <c r="W208" i="13"/>
  <c r="X208" i="13"/>
  <c r="Y208" i="13"/>
  <c r="Z208" i="13"/>
  <c r="AA208" i="13"/>
  <c r="AB208" i="13"/>
  <c r="AC208" i="13"/>
  <c r="AE208" i="13"/>
  <c r="AH208" i="13"/>
  <c r="CS208" i="13"/>
  <c r="CU208" i="13"/>
  <c r="CW208" i="13"/>
  <c r="CY208" i="13"/>
  <c r="C209" i="13"/>
  <c r="D209" i="13"/>
  <c r="E209" i="13"/>
  <c r="F209" i="13"/>
  <c r="G209" i="13"/>
  <c r="H209" i="13"/>
  <c r="I209" i="13"/>
  <c r="J209" i="13"/>
  <c r="K209" i="13"/>
  <c r="L209" i="13"/>
  <c r="M209" i="13"/>
  <c r="N209" i="13"/>
  <c r="O209" i="13"/>
  <c r="P209" i="13"/>
  <c r="Q209" i="13"/>
  <c r="R209" i="13"/>
  <c r="S209" i="13"/>
  <c r="T209" i="13"/>
  <c r="U209" i="13"/>
  <c r="V209" i="13"/>
  <c r="W209" i="13"/>
  <c r="X209" i="13"/>
  <c r="Y209" i="13"/>
  <c r="Z209" i="13"/>
  <c r="AA209" i="13"/>
  <c r="AB209" i="13"/>
  <c r="AC209" i="13"/>
  <c r="AE209" i="13"/>
  <c r="AH209" i="13"/>
  <c r="C210" i="13"/>
  <c r="D210" i="13"/>
  <c r="E210" i="13"/>
  <c r="F210" i="13"/>
  <c r="G210" i="13"/>
  <c r="H210" i="13"/>
  <c r="I210" i="13"/>
  <c r="J210" i="13"/>
  <c r="K210" i="13"/>
  <c r="L210" i="13"/>
  <c r="M210" i="13"/>
  <c r="N210" i="13"/>
  <c r="O210" i="13"/>
  <c r="P210" i="13"/>
  <c r="Q210" i="13"/>
  <c r="R210" i="13"/>
  <c r="S210" i="13"/>
  <c r="T210" i="13"/>
  <c r="U210" i="13"/>
  <c r="V210" i="13"/>
  <c r="W210" i="13"/>
  <c r="X210" i="13"/>
  <c r="Y210" i="13"/>
  <c r="Z210" i="13"/>
  <c r="AA210" i="13"/>
  <c r="AB210" i="13"/>
  <c r="AC210" i="13"/>
  <c r="AE210" i="13"/>
  <c r="AH210" i="13"/>
  <c r="AJ210" i="13"/>
  <c r="CO210" i="13"/>
  <c r="CQ210" i="13"/>
  <c r="C211" i="13"/>
  <c r="D211" i="13"/>
  <c r="E211" i="13"/>
  <c r="F211" i="13"/>
  <c r="G211" i="13"/>
  <c r="H211" i="13"/>
  <c r="I211" i="13"/>
  <c r="J211" i="13"/>
  <c r="K211" i="13"/>
  <c r="L211" i="13"/>
  <c r="M211" i="13"/>
  <c r="N211" i="13"/>
  <c r="O211" i="13"/>
  <c r="P211" i="13"/>
  <c r="Q211" i="13"/>
  <c r="R211" i="13"/>
  <c r="S211" i="13"/>
  <c r="T211" i="13"/>
  <c r="U211" i="13"/>
  <c r="V211" i="13"/>
  <c r="W211" i="13"/>
  <c r="X211" i="13"/>
  <c r="Y211" i="13"/>
  <c r="Z211" i="13"/>
  <c r="AA211" i="13"/>
  <c r="AB211" i="13"/>
  <c r="AC211" i="13"/>
  <c r="AE211" i="13"/>
  <c r="AH211" i="13"/>
  <c r="CO211" i="13"/>
  <c r="C212" i="13"/>
  <c r="D212" i="13"/>
  <c r="E212" i="13"/>
  <c r="F212" i="13"/>
  <c r="G212" i="13"/>
  <c r="H212" i="13"/>
  <c r="I212" i="13"/>
  <c r="J212" i="13"/>
  <c r="K212" i="13"/>
  <c r="L212" i="13"/>
  <c r="M212" i="13"/>
  <c r="N212" i="13"/>
  <c r="O212" i="13"/>
  <c r="P212" i="13"/>
  <c r="Q212" i="13"/>
  <c r="R212" i="13"/>
  <c r="S212" i="13"/>
  <c r="T212" i="13"/>
  <c r="U212" i="13"/>
  <c r="V212" i="13"/>
  <c r="W212" i="13"/>
  <c r="X212" i="13"/>
  <c r="Y212" i="13"/>
  <c r="Z212" i="13"/>
  <c r="AA212" i="13"/>
  <c r="AB212" i="13"/>
  <c r="AC212" i="13"/>
  <c r="AE212" i="13"/>
  <c r="AH212" i="13"/>
  <c r="C213" i="13"/>
  <c r="D213" i="13"/>
  <c r="E213" i="13"/>
  <c r="F213" i="13"/>
  <c r="G213" i="13"/>
  <c r="H213" i="13"/>
  <c r="I213" i="13"/>
  <c r="J213" i="13"/>
  <c r="K213" i="13"/>
  <c r="L213" i="13"/>
  <c r="M213" i="13"/>
  <c r="N213" i="13"/>
  <c r="O213" i="13"/>
  <c r="P213" i="13"/>
  <c r="Q213" i="13"/>
  <c r="R213" i="13"/>
  <c r="S213" i="13"/>
  <c r="T213" i="13"/>
  <c r="U213" i="13"/>
  <c r="V213" i="13"/>
  <c r="W213" i="13"/>
  <c r="X213" i="13"/>
  <c r="Y213" i="13"/>
  <c r="Z213" i="13"/>
  <c r="AA213" i="13"/>
  <c r="AB213" i="13"/>
  <c r="AC213" i="13"/>
  <c r="AE213" i="13"/>
  <c r="AH213" i="13"/>
  <c r="CO213" i="13"/>
  <c r="CQ213" i="13"/>
  <c r="CS213" i="13"/>
  <c r="CU213" i="13"/>
  <c r="CW213" i="13"/>
  <c r="CY213" i="13"/>
  <c r="C214" i="13"/>
  <c r="D214" i="13"/>
  <c r="E214" i="13"/>
  <c r="F214" i="13"/>
  <c r="G214" i="13"/>
  <c r="H214" i="13"/>
  <c r="I214" i="13"/>
  <c r="J214" i="13"/>
  <c r="K214" i="13"/>
  <c r="L214" i="13"/>
  <c r="M214" i="13"/>
  <c r="N214" i="13"/>
  <c r="O214" i="13"/>
  <c r="P214" i="13"/>
  <c r="Q214" i="13"/>
  <c r="R214" i="13"/>
  <c r="S214" i="13"/>
  <c r="T214" i="13"/>
  <c r="U214" i="13"/>
  <c r="V214" i="13"/>
  <c r="W214" i="13"/>
  <c r="X214" i="13"/>
  <c r="Y214" i="13"/>
  <c r="Z214" i="13"/>
  <c r="AA214" i="13"/>
  <c r="AB214" i="13"/>
  <c r="AC214" i="13"/>
  <c r="AE214" i="13"/>
  <c r="AH214" i="13"/>
  <c r="CQ214" i="13"/>
  <c r="CY214" i="13"/>
  <c r="C215" i="13"/>
  <c r="D215" i="13"/>
  <c r="E215" i="13"/>
  <c r="F215" i="13"/>
  <c r="G215" i="13"/>
  <c r="H215" i="13"/>
  <c r="I215" i="13"/>
  <c r="J215" i="13"/>
  <c r="K215" i="13"/>
  <c r="L215" i="13"/>
  <c r="M215" i="13"/>
  <c r="N215" i="13"/>
  <c r="O215" i="13"/>
  <c r="P215" i="13"/>
  <c r="Q215" i="13"/>
  <c r="R215" i="13"/>
  <c r="S215" i="13"/>
  <c r="T215" i="13"/>
  <c r="U215" i="13"/>
  <c r="V215" i="13"/>
  <c r="W215" i="13"/>
  <c r="X215" i="13"/>
  <c r="Y215" i="13"/>
  <c r="Z215" i="13"/>
  <c r="AA215" i="13"/>
  <c r="AB215" i="13"/>
  <c r="AC215" i="13"/>
  <c r="AE215" i="13"/>
  <c r="AH215" i="13"/>
  <c r="CQ215" i="13"/>
  <c r="CY215" i="13"/>
  <c r="C216" i="13"/>
  <c r="D216" i="13"/>
  <c r="E216" i="13"/>
  <c r="F216" i="13"/>
  <c r="G216" i="13"/>
  <c r="H216" i="13"/>
  <c r="I216" i="13"/>
  <c r="J216" i="13"/>
  <c r="K216" i="13"/>
  <c r="L216" i="13"/>
  <c r="M216" i="13"/>
  <c r="N216" i="13"/>
  <c r="O216" i="13"/>
  <c r="P216" i="13"/>
  <c r="Q216" i="13"/>
  <c r="R216" i="13"/>
  <c r="S216" i="13"/>
  <c r="T216" i="13"/>
  <c r="U216" i="13"/>
  <c r="V216" i="13"/>
  <c r="W216" i="13"/>
  <c r="X216" i="13"/>
  <c r="Y216" i="13"/>
  <c r="Z216" i="13"/>
  <c r="AA216" i="13"/>
  <c r="AB216" i="13"/>
  <c r="AC216" i="13"/>
  <c r="AE216" i="13"/>
  <c r="AH216" i="13"/>
  <c r="CQ216" i="13"/>
  <c r="CY216" i="13"/>
  <c r="C217" i="13"/>
  <c r="D217" i="13"/>
  <c r="E217" i="13"/>
  <c r="F217" i="13"/>
  <c r="G217" i="13"/>
  <c r="H217" i="13"/>
  <c r="I217" i="13"/>
  <c r="J217" i="13"/>
  <c r="K217" i="13"/>
  <c r="L217" i="13"/>
  <c r="M217" i="13"/>
  <c r="N217" i="13"/>
  <c r="O217" i="13"/>
  <c r="P217" i="13"/>
  <c r="Q217" i="13"/>
  <c r="R217" i="13"/>
  <c r="S217" i="13"/>
  <c r="T217" i="13"/>
  <c r="U217" i="13"/>
  <c r="V217" i="13"/>
  <c r="W217" i="13"/>
  <c r="X217" i="13"/>
  <c r="Y217" i="13"/>
  <c r="Z217" i="13"/>
  <c r="AA217" i="13"/>
  <c r="AB217" i="13"/>
  <c r="AC217" i="13"/>
  <c r="AE217" i="13"/>
  <c r="AH217" i="13"/>
  <c r="CQ217" i="13"/>
  <c r="CY217" i="13"/>
  <c r="C218" i="13"/>
  <c r="D218" i="13"/>
  <c r="E218" i="13"/>
  <c r="F218" i="13"/>
  <c r="G218" i="13"/>
  <c r="H218" i="13"/>
  <c r="I218" i="13"/>
  <c r="J218" i="13"/>
  <c r="K218" i="13"/>
  <c r="L218" i="13"/>
  <c r="M218" i="13"/>
  <c r="N218" i="13"/>
  <c r="O218" i="13"/>
  <c r="P218" i="13"/>
  <c r="Q218" i="13"/>
  <c r="R218" i="13"/>
  <c r="S218" i="13"/>
  <c r="T218" i="13"/>
  <c r="U218" i="13"/>
  <c r="V218" i="13"/>
  <c r="W218" i="13"/>
  <c r="X218" i="13"/>
  <c r="Y218" i="13"/>
  <c r="Z218" i="13"/>
  <c r="AA218" i="13"/>
  <c r="AB218" i="13"/>
  <c r="AC218" i="13"/>
  <c r="AE218" i="13"/>
  <c r="AH218" i="13"/>
  <c r="CQ218" i="13"/>
  <c r="CY218" i="13"/>
  <c r="C219" i="13"/>
  <c r="D219" i="13"/>
  <c r="E219" i="13"/>
  <c r="F219" i="13"/>
  <c r="G219" i="13"/>
  <c r="H219" i="13"/>
  <c r="I219" i="13"/>
  <c r="J219" i="13"/>
  <c r="K219" i="13"/>
  <c r="L219" i="13"/>
  <c r="M219" i="13"/>
  <c r="N219" i="13"/>
  <c r="O219" i="13"/>
  <c r="P219" i="13"/>
  <c r="Q219" i="13"/>
  <c r="R219" i="13"/>
  <c r="S219" i="13"/>
  <c r="T219" i="13"/>
  <c r="U219" i="13"/>
  <c r="V219" i="13"/>
  <c r="W219" i="13"/>
  <c r="X219" i="13"/>
  <c r="Y219" i="13"/>
  <c r="Z219" i="13"/>
  <c r="AA219" i="13"/>
  <c r="AB219" i="13"/>
  <c r="AC219" i="13"/>
  <c r="AE219" i="13"/>
  <c r="AH219" i="13"/>
  <c r="CQ219" i="13"/>
  <c r="CY219" i="13"/>
  <c r="C220" i="13"/>
  <c r="D220" i="13"/>
  <c r="E220" i="13"/>
  <c r="F220" i="13"/>
  <c r="G220" i="13"/>
  <c r="H220" i="13"/>
  <c r="I220" i="13"/>
  <c r="J220" i="13"/>
  <c r="K220" i="13"/>
  <c r="L220" i="13"/>
  <c r="M220" i="13"/>
  <c r="N220" i="13"/>
  <c r="O220" i="13"/>
  <c r="P220" i="13"/>
  <c r="Q220" i="13"/>
  <c r="R220" i="13"/>
  <c r="S220" i="13"/>
  <c r="T220" i="13"/>
  <c r="U220" i="13"/>
  <c r="V220" i="13"/>
  <c r="W220" i="13"/>
  <c r="X220" i="13"/>
  <c r="Y220" i="13"/>
  <c r="Z220" i="13"/>
  <c r="AA220" i="13"/>
  <c r="AB220" i="13"/>
  <c r="AC220" i="13"/>
  <c r="AE220" i="13"/>
  <c r="AH220" i="13"/>
  <c r="CQ220" i="13"/>
  <c r="CY220" i="13"/>
  <c r="C221" i="13"/>
  <c r="D221" i="13"/>
  <c r="E221" i="13"/>
  <c r="F221" i="13"/>
  <c r="G221" i="13"/>
  <c r="H221" i="13"/>
  <c r="I221" i="13"/>
  <c r="J221" i="13"/>
  <c r="K221" i="13"/>
  <c r="L221" i="13"/>
  <c r="M221" i="13"/>
  <c r="N221" i="13"/>
  <c r="O221" i="13"/>
  <c r="P221" i="13"/>
  <c r="Q221" i="13"/>
  <c r="R221" i="13"/>
  <c r="S221" i="13"/>
  <c r="T221" i="13"/>
  <c r="U221" i="13"/>
  <c r="V221" i="13"/>
  <c r="W221" i="13"/>
  <c r="X221" i="13"/>
  <c r="Y221" i="13"/>
  <c r="Z221" i="13"/>
  <c r="AA221" i="13"/>
  <c r="AB221" i="13"/>
  <c r="AC221" i="13"/>
  <c r="AE221" i="13"/>
  <c r="AH221" i="13"/>
  <c r="CQ221" i="13"/>
  <c r="CY221" i="13"/>
  <c r="CQ222" i="13"/>
  <c r="CY222" i="13"/>
  <c r="CS223" i="13"/>
  <c r="CU223" i="13"/>
  <c r="CW223" i="13"/>
  <c r="CY223" i="13"/>
  <c r="I224" i="13"/>
  <c r="CQ225" i="13"/>
  <c r="D226" i="13"/>
  <c r="CQ226" i="13"/>
  <c r="CU231" i="13"/>
  <c r="CU232" i="13"/>
  <c r="E233" i="13"/>
  <c r="E237" i="13" s="1"/>
  <c r="CU233" i="13"/>
  <c r="E234" i="13"/>
  <c r="E239" i="13"/>
  <c r="CU234" i="13"/>
  <c r="CU235" i="13"/>
  <c r="CU236" i="13"/>
  <c r="CU237" i="13"/>
  <c r="CU238" i="13"/>
  <c r="CU239" i="13"/>
  <c r="CU240" i="13"/>
  <c r="H242" i="13"/>
  <c r="CQ243" i="13"/>
  <c r="F245" i="13"/>
  <c r="CO245" i="13"/>
  <c r="CQ247" i="13"/>
  <c r="CY247" i="13"/>
  <c r="CQ248" i="13"/>
  <c r="CY248" i="13"/>
  <c r="F249" i="13"/>
  <c r="CQ249" i="13"/>
  <c r="CY249" i="13"/>
  <c r="CQ250" i="13"/>
  <c r="CY250" i="13"/>
  <c r="F251" i="13"/>
  <c r="CQ251" i="13"/>
  <c r="CY251" i="13"/>
  <c r="CQ252" i="13"/>
  <c r="CY252" i="13"/>
  <c r="CQ253" i="13"/>
  <c r="CY253" i="13"/>
  <c r="CQ254" i="13"/>
  <c r="CY254" i="13"/>
  <c r="CQ255" i="13"/>
  <c r="CY255" i="13"/>
  <c r="F256" i="13"/>
  <c r="CS256" i="13"/>
  <c r="CU256" i="13"/>
  <c r="CW256" i="13"/>
  <c r="CY256" i="13"/>
  <c r="F257" i="13"/>
  <c r="F258" i="13"/>
  <c r="CO258" i="13"/>
  <c r="CQ258" i="13"/>
  <c r="F259" i="13"/>
  <c r="CO259" i="13"/>
  <c r="CQ259" i="13"/>
  <c r="F260" i="13"/>
  <c r="F261" i="13"/>
  <c r="CO261" i="13"/>
  <c r="CQ261" i="13"/>
  <c r="CS261" i="13"/>
  <c r="CU261" i="13"/>
  <c r="CW261" i="13"/>
  <c r="CY261" i="13"/>
  <c r="F262" i="13"/>
  <c r="CQ262" i="13"/>
  <c r="CY262" i="13"/>
  <c r="F263" i="13"/>
  <c r="CQ263" i="13"/>
  <c r="CY263" i="13"/>
  <c r="F264" i="13"/>
  <c r="CQ264" i="13"/>
  <c r="CY264" i="13"/>
  <c r="F265" i="13"/>
  <c r="CQ265" i="13"/>
  <c r="CY265" i="13"/>
  <c r="F266" i="13"/>
  <c r="CQ266" i="13"/>
  <c r="CY266" i="13"/>
  <c r="F267" i="13"/>
  <c r="CQ267" i="13"/>
  <c r="CY267" i="13"/>
  <c r="F268" i="13"/>
  <c r="CQ268" i="13"/>
  <c r="CY268" i="13"/>
  <c r="F269" i="13"/>
  <c r="CQ269" i="13"/>
  <c r="CY269" i="13"/>
  <c r="F270" i="13"/>
  <c r="CQ270" i="13"/>
  <c r="CY270" i="13"/>
  <c r="F271" i="13"/>
  <c r="CS271" i="13"/>
  <c r="CU271" i="13"/>
  <c r="CW271" i="13"/>
  <c r="CY271" i="13"/>
  <c r="F272" i="13"/>
  <c r="F273" i="13"/>
  <c r="CQ273" i="13"/>
  <c r="CO275" i="13"/>
  <c r="CU279" i="13"/>
  <c r="CU280" i="13"/>
  <c r="D281" i="13"/>
  <c r="CU281" i="13"/>
  <c r="CU282" i="13"/>
  <c r="CU283" i="13"/>
  <c r="CU284" i="13"/>
  <c r="CU285" i="13"/>
  <c r="CU286" i="13"/>
  <c r="E287" i="13"/>
  <c r="F287" i="13"/>
  <c r="CU287" i="13"/>
  <c r="E288" i="13"/>
  <c r="F288" i="13"/>
  <c r="CU288" i="13"/>
  <c r="E289" i="13"/>
  <c r="F289" i="13"/>
  <c r="F290" i="13"/>
  <c r="E290" i="13"/>
  <c r="E291" i="13"/>
  <c r="F291" i="13"/>
  <c r="CQ291" i="13"/>
  <c r="CQ292" i="13"/>
  <c r="E293" i="13"/>
  <c r="F293" i="13"/>
  <c r="CO293" i="13"/>
  <c r="E295" i="13"/>
  <c r="F295" i="13"/>
  <c r="CQ295" i="13"/>
  <c r="CY295" i="13"/>
  <c r="E296" i="13"/>
  <c r="F296" i="13"/>
  <c r="CQ296" i="13"/>
  <c r="CY296" i="13"/>
  <c r="E297" i="13"/>
  <c r="F297" i="13"/>
  <c r="CQ297" i="13"/>
  <c r="CY297" i="13"/>
  <c r="CQ298" i="13"/>
  <c r="CY298" i="13"/>
  <c r="CQ299" i="13"/>
  <c r="CY299" i="13"/>
  <c r="CQ300" i="13"/>
  <c r="CY300" i="13"/>
  <c r="CQ301" i="13"/>
  <c r="CY301" i="13"/>
  <c r="CQ302" i="13"/>
  <c r="CY302" i="13"/>
  <c r="CQ303" i="13"/>
  <c r="CY303" i="13"/>
  <c r="CS304" i="13"/>
  <c r="CU304" i="13"/>
  <c r="CW304" i="13"/>
  <c r="CY304" i="13"/>
  <c r="CO306" i="13"/>
  <c r="CQ306" i="13"/>
  <c r="CO307" i="13"/>
  <c r="CQ307" i="13"/>
  <c r="CO309" i="13"/>
  <c r="CQ309" i="13"/>
  <c r="CS309" i="13"/>
  <c r="CU309" i="13"/>
  <c r="CW309" i="13"/>
  <c r="CY309" i="13"/>
  <c r="CQ310" i="13"/>
  <c r="CY310" i="13"/>
  <c r="CQ311" i="13"/>
  <c r="CY311" i="13"/>
  <c r="CQ312" i="13"/>
  <c r="CY312" i="13"/>
  <c r="CQ313" i="13"/>
  <c r="CY313" i="13"/>
  <c r="CQ314" i="13"/>
  <c r="CY314" i="13"/>
  <c r="CQ315" i="13"/>
  <c r="CY315" i="13"/>
  <c r="CQ316" i="13"/>
  <c r="CY316" i="13"/>
  <c r="CQ317" i="13"/>
  <c r="CY317" i="13"/>
  <c r="CQ318" i="13"/>
  <c r="CY318" i="13"/>
  <c r="CS319" i="13"/>
  <c r="CU319" i="13"/>
  <c r="CW319" i="13"/>
  <c r="CY319" i="13"/>
  <c r="CQ321" i="13"/>
  <c r="CQ322" i="13"/>
  <c r="CO323" i="13"/>
  <c r="CU327" i="13"/>
  <c r="CU328" i="13"/>
  <c r="CU329" i="13"/>
  <c r="CU330" i="13"/>
  <c r="CU331" i="13"/>
  <c r="CU332" i="13"/>
  <c r="CU333" i="13"/>
  <c r="CU334" i="13"/>
  <c r="CU335" i="13"/>
  <c r="CU336" i="13"/>
  <c r="CQ339" i="13"/>
  <c r="CO341" i="13"/>
  <c r="CO371" i="13"/>
  <c r="CQ343" i="13"/>
  <c r="CY343" i="13"/>
  <c r="CQ344" i="13"/>
  <c r="CY344" i="13"/>
  <c r="CQ345" i="13"/>
  <c r="CY345" i="13"/>
  <c r="CQ346" i="13"/>
  <c r="CY346" i="13"/>
  <c r="CQ347" i="13"/>
  <c r="CY347" i="13"/>
  <c r="CQ348" i="13"/>
  <c r="CY348" i="13"/>
  <c r="CQ349" i="13"/>
  <c r="CY349" i="13"/>
  <c r="CQ350" i="13"/>
  <c r="CY350" i="13"/>
  <c r="CQ351" i="13"/>
  <c r="CY351" i="13"/>
  <c r="CS352" i="13"/>
  <c r="CU352" i="13"/>
  <c r="CW352" i="13"/>
  <c r="CY352" i="13"/>
  <c r="CO354" i="13"/>
  <c r="CQ354" i="13"/>
  <c r="CO355" i="13"/>
  <c r="CO357" i="13"/>
  <c r="CQ357" i="13"/>
  <c r="CS357" i="13"/>
  <c r="CU357" i="13"/>
  <c r="CW357" i="13"/>
  <c r="CY357" i="13"/>
  <c r="CQ358" i="13"/>
  <c r="CY358" i="13"/>
  <c r="CQ359" i="13"/>
  <c r="CY359" i="13"/>
  <c r="CQ360" i="13"/>
  <c r="CY360" i="13"/>
  <c r="CQ361" i="13"/>
  <c r="CY361" i="13"/>
  <c r="CQ362" i="13"/>
  <c r="CY362" i="13"/>
  <c r="CQ363" i="13"/>
  <c r="CY363" i="13"/>
  <c r="CQ364" i="13"/>
  <c r="CY364" i="13"/>
  <c r="CQ365" i="13"/>
  <c r="CY365" i="13"/>
  <c r="CQ366" i="13"/>
  <c r="CY366" i="13"/>
  <c r="CS367" i="13"/>
  <c r="CU367" i="13"/>
  <c r="CW367" i="13"/>
  <c r="CY367" i="13"/>
  <c r="CQ369" i="13"/>
  <c r="CU375" i="13"/>
  <c r="CU376" i="13"/>
  <c r="CU377" i="13"/>
  <c r="CU378" i="13"/>
  <c r="CU379" i="13"/>
  <c r="CU380" i="13"/>
  <c r="CU381" i="13"/>
  <c r="CU382" i="13"/>
  <c r="CU383" i="13"/>
  <c r="CU384" i="13"/>
  <c r="CQ387" i="13"/>
  <c r="CO389" i="13"/>
  <c r="CO419" i="13"/>
  <c r="CQ391" i="13"/>
  <c r="CY391" i="13"/>
  <c r="CQ392" i="13"/>
  <c r="CY392" i="13"/>
  <c r="CQ393" i="13"/>
  <c r="CY393" i="13"/>
  <c r="CQ394" i="13"/>
  <c r="CY394" i="13"/>
  <c r="CQ395" i="13"/>
  <c r="CY395" i="13"/>
  <c r="CQ396" i="13"/>
  <c r="CY396" i="13"/>
  <c r="CQ397" i="13"/>
  <c r="CY397" i="13"/>
  <c r="CQ398" i="13"/>
  <c r="CY398" i="13"/>
  <c r="CQ399" i="13"/>
  <c r="CY399" i="13"/>
  <c r="CS400" i="13"/>
  <c r="CU400" i="13"/>
  <c r="CW400" i="13"/>
  <c r="CY400" i="13"/>
  <c r="CO402" i="13"/>
  <c r="CQ402" i="13"/>
  <c r="CO403" i="13"/>
  <c r="CQ403" i="13"/>
  <c r="CO405" i="13"/>
  <c r="CQ405" i="13"/>
  <c r="CS405" i="13"/>
  <c r="CU405" i="13"/>
  <c r="CW405" i="13"/>
  <c r="CY405" i="13"/>
  <c r="CQ406" i="13"/>
  <c r="CY406" i="13"/>
  <c r="CQ407" i="13"/>
  <c r="CY407" i="13"/>
  <c r="CQ408" i="13"/>
  <c r="CY408" i="13"/>
  <c r="CQ409" i="13"/>
  <c r="CY409" i="13"/>
  <c r="CQ410" i="13"/>
  <c r="CY410" i="13"/>
  <c r="CQ411" i="13"/>
  <c r="CY411" i="13"/>
  <c r="CQ412" i="13"/>
  <c r="CY412" i="13"/>
  <c r="CQ413" i="13"/>
  <c r="CY413" i="13"/>
  <c r="CQ414" i="13"/>
  <c r="CY414" i="13"/>
  <c r="CS415" i="13"/>
  <c r="CU415" i="13"/>
  <c r="CW415" i="13"/>
  <c r="CY415" i="13"/>
  <c r="CQ417" i="13"/>
  <c r="CU423" i="13"/>
  <c r="CU424" i="13"/>
  <c r="CU425" i="13"/>
  <c r="CU426" i="13"/>
  <c r="CU427" i="13"/>
  <c r="CU428" i="13"/>
  <c r="CU429" i="13"/>
  <c r="CU430" i="13"/>
  <c r="CU431" i="13"/>
  <c r="CU432" i="13"/>
  <c r="CQ435" i="13"/>
  <c r="CO437" i="13"/>
  <c r="CO467" i="13"/>
  <c r="CQ439" i="13"/>
  <c r="CY439" i="13"/>
  <c r="CQ440" i="13"/>
  <c r="CY440" i="13"/>
  <c r="CQ441" i="13"/>
  <c r="CY441" i="13"/>
  <c r="CQ442" i="13"/>
  <c r="CY442" i="13"/>
  <c r="CQ443" i="13"/>
  <c r="CY443" i="13"/>
  <c r="CQ444" i="13"/>
  <c r="CY444" i="13"/>
  <c r="CQ445" i="13"/>
  <c r="CY445" i="13"/>
  <c r="CQ446" i="13"/>
  <c r="CY446" i="13"/>
  <c r="CQ447" i="13"/>
  <c r="CY447" i="13"/>
  <c r="CS448" i="13"/>
  <c r="CU448" i="13"/>
  <c r="CW448" i="13"/>
  <c r="CY448" i="13"/>
  <c r="CO450" i="13"/>
  <c r="CQ450" i="13"/>
  <c r="CO451" i="13"/>
  <c r="CQ451" i="13"/>
  <c r="CO453" i="13"/>
  <c r="CQ453" i="13"/>
  <c r="CS453" i="13"/>
  <c r="CU453" i="13"/>
  <c r="CW453" i="13"/>
  <c r="CY453" i="13"/>
  <c r="CQ454" i="13"/>
  <c r="CY454" i="13"/>
  <c r="CQ455" i="13"/>
  <c r="CY455" i="13"/>
  <c r="CQ456" i="13"/>
  <c r="CY456" i="13"/>
  <c r="CQ457" i="13"/>
  <c r="CY457" i="13"/>
  <c r="CQ458" i="13"/>
  <c r="CY458" i="13"/>
  <c r="CQ459" i="13"/>
  <c r="CY459" i="13"/>
  <c r="CQ460" i="13"/>
  <c r="CY460" i="13"/>
  <c r="CQ461" i="13"/>
  <c r="CY461" i="13"/>
  <c r="CQ462" i="13"/>
  <c r="CY462" i="13"/>
  <c r="CS463" i="13"/>
  <c r="CU463" i="13"/>
  <c r="CW463" i="13"/>
  <c r="CY463" i="13"/>
  <c r="CQ465" i="13"/>
  <c r="CQ466" i="13"/>
  <c r="CU471" i="13"/>
  <c r="CU472" i="13"/>
  <c r="CU473" i="13"/>
  <c r="CU474" i="13"/>
  <c r="CU475" i="13"/>
  <c r="CU476" i="13"/>
  <c r="CU477" i="13"/>
  <c r="CU478" i="13"/>
  <c r="CU479" i="13"/>
  <c r="CU480" i="13"/>
  <c r="CQ483" i="13"/>
  <c r="CQ484" i="13"/>
  <c r="CO485" i="13"/>
  <c r="CO515" i="13"/>
  <c r="CQ487" i="13"/>
  <c r="CY487" i="13"/>
  <c r="CQ488" i="13"/>
  <c r="CY488" i="13"/>
  <c r="CQ489" i="13"/>
  <c r="CY489" i="13"/>
  <c r="CQ490" i="13"/>
  <c r="CY490" i="13"/>
  <c r="CQ491" i="13"/>
  <c r="CY491" i="13"/>
  <c r="CQ492" i="13"/>
  <c r="CY492" i="13"/>
  <c r="CQ493" i="13"/>
  <c r="CY493" i="13"/>
  <c r="CQ494" i="13"/>
  <c r="CY494" i="13"/>
  <c r="CQ495" i="13"/>
  <c r="CY495" i="13"/>
  <c r="CS496" i="13"/>
  <c r="CU496" i="13"/>
  <c r="CW496" i="13"/>
  <c r="CY496" i="13"/>
  <c r="CO498" i="13"/>
  <c r="CQ498" i="13"/>
  <c r="CO499" i="13"/>
  <c r="CQ499" i="13"/>
  <c r="CO501" i="13"/>
  <c r="CQ501" i="13"/>
  <c r="CS501" i="13"/>
  <c r="CU501" i="13"/>
  <c r="CW501" i="13"/>
  <c r="CY501" i="13"/>
  <c r="CQ502" i="13"/>
  <c r="CY502" i="13"/>
  <c r="CQ503" i="13"/>
  <c r="CY503" i="13"/>
  <c r="CQ504" i="13"/>
  <c r="CY504" i="13"/>
  <c r="CQ505" i="13"/>
  <c r="CY505" i="13"/>
  <c r="CQ506" i="13"/>
  <c r="CY506" i="13"/>
  <c r="CQ507" i="13"/>
  <c r="CY507" i="13"/>
  <c r="CQ508" i="13"/>
  <c r="CY508" i="13"/>
  <c r="CQ509" i="13"/>
  <c r="CY509" i="13"/>
  <c r="CQ510" i="13"/>
  <c r="CY510" i="13"/>
  <c r="CS511" i="13"/>
  <c r="CU511" i="13"/>
  <c r="CW511" i="13"/>
  <c r="CY511" i="13"/>
  <c r="CQ513" i="13"/>
  <c r="CQ514" i="13"/>
  <c r="CU519" i="13"/>
  <c r="CU520" i="13"/>
  <c r="CU521" i="13"/>
  <c r="CU522" i="13"/>
  <c r="CU523" i="13"/>
  <c r="CU524" i="13"/>
  <c r="CU525" i="13"/>
  <c r="CU526" i="13"/>
  <c r="CU527" i="13"/>
  <c r="CU528" i="13"/>
  <c r="CQ531" i="13"/>
  <c r="CO533" i="13"/>
  <c r="CO563" i="13" s="1"/>
  <c r="CQ535" i="13"/>
  <c r="CY535" i="13"/>
  <c r="CQ536" i="13"/>
  <c r="CY536" i="13"/>
  <c r="CQ537" i="13"/>
  <c r="CY537" i="13"/>
  <c r="CQ538" i="13"/>
  <c r="CY538" i="13"/>
  <c r="CQ539" i="13"/>
  <c r="CY539" i="13"/>
  <c r="CQ540" i="13"/>
  <c r="CY540" i="13"/>
  <c r="CQ541" i="13"/>
  <c r="CY541" i="13"/>
  <c r="CQ542" i="13"/>
  <c r="CY542" i="13"/>
  <c r="CQ543" i="13"/>
  <c r="CY543" i="13"/>
  <c r="CS544" i="13"/>
  <c r="CU544" i="13"/>
  <c r="CW544" i="13"/>
  <c r="CY544" i="13"/>
  <c r="CO546" i="13"/>
  <c r="CQ546" i="13"/>
  <c r="CO547" i="13"/>
  <c r="CO549" i="13"/>
  <c r="CQ549" i="13"/>
  <c r="CS549" i="13"/>
  <c r="CU549" i="13"/>
  <c r="CW549" i="13"/>
  <c r="CY549" i="13"/>
  <c r="CQ550" i="13"/>
  <c r="CY550" i="13"/>
  <c r="CQ551" i="13"/>
  <c r="CY551" i="13"/>
  <c r="CQ552" i="13"/>
  <c r="CY552" i="13"/>
  <c r="CQ553" i="13"/>
  <c r="CY553" i="13"/>
  <c r="CQ554" i="13"/>
  <c r="CY554" i="13"/>
  <c r="CQ555" i="13"/>
  <c r="CY555" i="13"/>
  <c r="CQ556" i="13"/>
  <c r="CY556" i="13"/>
  <c r="CQ557" i="13"/>
  <c r="CY557" i="13"/>
  <c r="CQ558" i="13"/>
  <c r="CY558" i="13"/>
  <c r="CS559" i="13"/>
  <c r="CU559" i="13"/>
  <c r="CW559" i="13"/>
  <c r="CY559" i="13"/>
  <c r="CQ561" i="13"/>
  <c r="CU567" i="13"/>
  <c r="CU568" i="13"/>
  <c r="CU569" i="13"/>
  <c r="CU570" i="13"/>
  <c r="CU571" i="13"/>
  <c r="CU572" i="13"/>
  <c r="CU573" i="13"/>
  <c r="CU574" i="13"/>
  <c r="CU575" i="13"/>
  <c r="CU576" i="13"/>
  <c r="CQ579" i="13"/>
  <c r="CO581" i="13"/>
  <c r="CQ583" i="13"/>
  <c r="CY583" i="13"/>
  <c r="CQ584" i="13"/>
  <c r="CY584" i="13"/>
  <c r="CQ585" i="13"/>
  <c r="CY585" i="13"/>
  <c r="CQ586" i="13"/>
  <c r="CY586" i="13"/>
  <c r="CQ587" i="13"/>
  <c r="CY587" i="13"/>
  <c r="CQ588" i="13"/>
  <c r="CY588" i="13"/>
  <c r="CQ589" i="13"/>
  <c r="CY589" i="13"/>
  <c r="CQ590" i="13"/>
  <c r="CY590" i="13"/>
  <c r="CQ591" i="13"/>
  <c r="CY591" i="13"/>
  <c r="CS592" i="13"/>
  <c r="CU592" i="13"/>
  <c r="CW592" i="13"/>
  <c r="CY592" i="13"/>
  <c r="CO594" i="13"/>
  <c r="CQ594" i="13"/>
  <c r="CO595" i="13"/>
  <c r="CQ595" i="13"/>
  <c r="CO597" i="13"/>
  <c r="CQ597" i="13"/>
  <c r="CS597" i="13"/>
  <c r="CU597" i="13"/>
  <c r="CW597" i="13"/>
  <c r="CY597" i="13"/>
  <c r="CQ598" i="13"/>
  <c r="CY598" i="13"/>
  <c r="CQ599" i="13"/>
  <c r="CY599" i="13"/>
  <c r="CQ600" i="13"/>
  <c r="CY600" i="13"/>
  <c r="CQ601" i="13"/>
  <c r="CY601" i="13"/>
  <c r="CQ602" i="13"/>
  <c r="CY602" i="13"/>
  <c r="CQ603" i="13"/>
  <c r="CY603" i="13"/>
  <c r="CQ604" i="13"/>
  <c r="CY604" i="13"/>
  <c r="CQ605" i="13"/>
  <c r="CY605" i="13"/>
  <c r="CQ606" i="13"/>
  <c r="CY606" i="13"/>
  <c r="CS607" i="13"/>
  <c r="CU607" i="13"/>
  <c r="CW607" i="13"/>
  <c r="CY607" i="13"/>
  <c r="CQ609" i="13"/>
  <c r="CQ610" i="13"/>
  <c r="CO611" i="13"/>
  <c r="CU615" i="13"/>
  <c r="CU616" i="13"/>
  <c r="CU617" i="13"/>
  <c r="CU618" i="13"/>
  <c r="CU619" i="13"/>
  <c r="CU620" i="13"/>
  <c r="CU621" i="13"/>
  <c r="CU622" i="13"/>
  <c r="CU623" i="13"/>
  <c r="CU624" i="13"/>
  <c r="CQ627" i="13"/>
  <c r="CQ628" i="13"/>
  <c r="CO629" i="13"/>
  <c r="CO659" i="13" s="1"/>
  <c r="CQ631" i="13"/>
  <c r="CY631" i="13"/>
  <c r="CQ632" i="13"/>
  <c r="CY632" i="13"/>
  <c r="CQ633" i="13"/>
  <c r="CY633" i="13"/>
  <c r="CQ634" i="13"/>
  <c r="CY634" i="13"/>
  <c r="CQ635" i="13"/>
  <c r="CY635" i="13"/>
  <c r="CQ636" i="13"/>
  <c r="CY636" i="13"/>
  <c r="CQ637" i="13"/>
  <c r="CY637" i="13"/>
  <c r="CQ638" i="13"/>
  <c r="CY638" i="13"/>
  <c r="CQ639" i="13"/>
  <c r="CY639" i="13"/>
  <c r="CS640" i="13"/>
  <c r="CU640" i="13"/>
  <c r="CW640" i="13"/>
  <c r="CY640" i="13"/>
  <c r="CO642" i="13"/>
  <c r="CQ642" i="13"/>
  <c r="CO643" i="13"/>
  <c r="CO645" i="13"/>
  <c r="CQ645" i="13"/>
  <c r="CS645" i="13"/>
  <c r="CU645" i="13"/>
  <c r="CW645" i="13"/>
  <c r="CY645" i="13"/>
  <c r="CQ646" i="13"/>
  <c r="CY646" i="13"/>
  <c r="CQ647" i="13"/>
  <c r="CY647" i="13"/>
  <c r="CQ648" i="13"/>
  <c r="CY648" i="13"/>
  <c r="CQ649" i="13"/>
  <c r="CY649" i="13"/>
  <c r="CQ650" i="13"/>
  <c r="CY650" i="13"/>
  <c r="CQ651" i="13"/>
  <c r="CY651" i="13"/>
  <c r="CQ652" i="13"/>
  <c r="CY652" i="13"/>
  <c r="CQ653" i="13"/>
  <c r="CY653" i="13"/>
  <c r="CQ654" i="13"/>
  <c r="CY654" i="13"/>
  <c r="CS655" i="13"/>
  <c r="CU655" i="13"/>
  <c r="CW655" i="13"/>
  <c r="CY655" i="13"/>
  <c r="CQ657" i="13"/>
  <c r="CU663" i="13"/>
  <c r="CU664" i="13"/>
  <c r="CU665" i="13"/>
  <c r="CU666" i="13"/>
  <c r="CU667" i="13"/>
  <c r="CU668" i="13"/>
  <c r="CU669" i="13"/>
  <c r="CU670" i="13"/>
  <c r="CU671" i="13"/>
  <c r="CU672" i="13"/>
  <c r="CQ675" i="13"/>
  <c r="CQ676" i="13"/>
  <c r="CO677" i="13"/>
  <c r="CO707" i="13"/>
  <c r="CQ679" i="13"/>
  <c r="CY679" i="13"/>
  <c r="CQ680" i="13"/>
  <c r="CY680" i="13"/>
  <c r="CQ681" i="13"/>
  <c r="CY681" i="13"/>
  <c r="CQ682" i="13"/>
  <c r="CY682" i="13"/>
  <c r="CQ683" i="13"/>
  <c r="CY683" i="13"/>
  <c r="CQ684" i="13"/>
  <c r="CY684" i="13"/>
  <c r="CQ685" i="13"/>
  <c r="CY685" i="13"/>
  <c r="CQ686" i="13"/>
  <c r="CY686" i="13"/>
  <c r="CQ687" i="13"/>
  <c r="CY687" i="13"/>
  <c r="CS688" i="13"/>
  <c r="CU688" i="13"/>
  <c r="CW688" i="13"/>
  <c r="CY688" i="13"/>
  <c r="CO690" i="13"/>
  <c r="CQ690" i="13"/>
  <c r="CO691" i="13"/>
  <c r="CQ691" i="13"/>
  <c r="CO693" i="13"/>
  <c r="CQ693" i="13"/>
  <c r="CS693" i="13"/>
  <c r="CU693" i="13"/>
  <c r="CW693" i="13"/>
  <c r="CY693" i="13"/>
  <c r="CQ694" i="13"/>
  <c r="CY694" i="13"/>
  <c r="CQ695" i="13"/>
  <c r="CY695" i="13"/>
  <c r="CQ696" i="13"/>
  <c r="CY696" i="13"/>
  <c r="CQ697" i="13"/>
  <c r="CY697" i="13"/>
  <c r="CQ698" i="13"/>
  <c r="CY698" i="13"/>
  <c r="CQ699" i="13"/>
  <c r="CY699" i="13"/>
  <c r="CQ700" i="13"/>
  <c r="CY700" i="13"/>
  <c r="CQ701" i="13"/>
  <c r="CY701" i="13"/>
  <c r="CQ702" i="13"/>
  <c r="CY702" i="13"/>
  <c r="CS703" i="13"/>
  <c r="CU703" i="13"/>
  <c r="CW703" i="13"/>
  <c r="CY703" i="13"/>
  <c r="CQ705" i="13"/>
  <c r="CU711" i="13"/>
  <c r="CU712" i="13"/>
  <c r="CU713" i="13"/>
  <c r="CU714" i="13"/>
  <c r="CU715" i="13"/>
  <c r="CU716" i="13"/>
  <c r="CU717" i="13"/>
  <c r="CU718" i="13"/>
  <c r="CU719" i="13"/>
  <c r="CU720" i="13"/>
  <c r="CQ723" i="13"/>
  <c r="CO725" i="13"/>
  <c r="CO755" i="13"/>
  <c r="CQ727" i="13"/>
  <c r="CY727" i="13"/>
  <c r="CQ728" i="13"/>
  <c r="CY728" i="13"/>
  <c r="CQ729" i="13"/>
  <c r="CY729" i="13"/>
  <c r="CQ730" i="13"/>
  <c r="CY730" i="13"/>
  <c r="CQ731" i="13"/>
  <c r="CY731" i="13"/>
  <c r="CQ732" i="13"/>
  <c r="CY732" i="13"/>
  <c r="CQ733" i="13"/>
  <c r="CY733" i="13"/>
  <c r="CQ734" i="13"/>
  <c r="CY734" i="13"/>
  <c r="CQ735" i="13"/>
  <c r="CY735" i="13"/>
  <c r="CS736" i="13"/>
  <c r="CU736" i="13"/>
  <c r="CW736" i="13"/>
  <c r="CY736" i="13"/>
  <c r="CO738" i="13"/>
  <c r="CQ738" i="13"/>
  <c r="CO739" i="13"/>
  <c r="CO741" i="13"/>
  <c r="CQ741" i="13"/>
  <c r="CS741" i="13"/>
  <c r="CU741" i="13"/>
  <c r="CW741" i="13"/>
  <c r="CY741" i="13"/>
  <c r="CQ742" i="13"/>
  <c r="CY742" i="13"/>
  <c r="CQ743" i="13"/>
  <c r="CY743" i="13"/>
  <c r="CQ744" i="13"/>
  <c r="CY744" i="13"/>
  <c r="CQ745" i="13"/>
  <c r="CY745" i="13"/>
  <c r="CQ746" i="13"/>
  <c r="CY746" i="13"/>
  <c r="CQ747" i="13"/>
  <c r="CY747" i="13"/>
  <c r="CQ748" i="13"/>
  <c r="CY748" i="13"/>
  <c r="CQ749" i="13"/>
  <c r="CY749" i="13"/>
  <c r="CQ750" i="13"/>
  <c r="CY750" i="13"/>
  <c r="CS751" i="13"/>
  <c r="CU751" i="13"/>
  <c r="CW751" i="13"/>
  <c r="CY751" i="13"/>
  <c r="CQ753" i="13"/>
  <c r="CU759" i="13"/>
  <c r="CU760" i="13"/>
  <c r="CU761" i="13"/>
  <c r="CU762" i="13"/>
  <c r="CU763" i="13"/>
  <c r="CU764" i="13"/>
  <c r="CU765" i="13"/>
  <c r="CU766" i="13"/>
  <c r="CU767" i="13"/>
  <c r="CU768" i="13"/>
  <c r="CQ771" i="13"/>
  <c r="CQ772" i="13"/>
  <c r="CO773" i="13"/>
  <c r="CQ775" i="13"/>
  <c r="CY775" i="13"/>
  <c r="CQ776" i="13"/>
  <c r="CY776" i="13"/>
  <c r="CQ777" i="13"/>
  <c r="CY777" i="13"/>
  <c r="CQ778" i="13"/>
  <c r="CY778" i="13"/>
  <c r="CQ779" i="13"/>
  <c r="CY779" i="13"/>
  <c r="CQ780" i="13"/>
  <c r="CY780" i="13"/>
  <c r="CQ781" i="13"/>
  <c r="CY781" i="13"/>
  <c r="CQ782" i="13"/>
  <c r="CY782" i="13"/>
  <c r="CQ783" i="13"/>
  <c r="CY783" i="13"/>
  <c r="CS784" i="13"/>
  <c r="CU784" i="13"/>
  <c r="CW784" i="13"/>
  <c r="CY784" i="13"/>
  <c r="CO786" i="13"/>
  <c r="CQ786" i="13"/>
  <c r="CO787" i="13"/>
  <c r="CO789" i="13"/>
  <c r="CQ789" i="13"/>
  <c r="CS789" i="13"/>
  <c r="CU789" i="13"/>
  <c r="CW789" i="13"/>
  <c r="CY789" i="13"/>
  <c r="CQ790" i="13"/>
  <c r="CY790" i="13"/>
  <c r="CQ791" i="13"/>
  <c r="CY791" i="13"/>
  <c r="CQ792" i="13"/>
  <c r="CY792" i="13"/>
  <c r="CQ793" i="13"/>
  <c r="CY793" i="13"/>
  <c r="CQ794" i="13"/>
  <c r="CY794" i="13"/>
  <c r="CQ795" i="13"/>
  <c r="CY795" i="13"/>
  <c r="CQ796" i="13"/>
  <c r="CY796" i="13"/>
  <c r="CQ797" i="13"/>
  <c r="CY797" i="13"/>
  <c r="CQ798" i="13"/>
  <c r="CY798" i="13"/>
  <c r="CS799" i="13"/>
  <c r="CU799" i="13"/>
  <c r="CW799" i="13"/>
  <c r="CY799" i="13"/>
  <c r="CQ801" i="13"/>
  <c r="CQ802" i="13"/>
  <c r="CO803" i="13"/>
  <c r="CU807" i="13"/>
  <c r="CU808" i="13"/>
  <c r="CU809" i="13"/>
  <c r="CU810" i="13"/>
  <c r="CU811" i="13"/>
  <c r="CU812" i="13"/>
  <c r="CU813" i="13"/>
  <c r="CU814" i="13"/>
  <c r="CU815" i="13"/>
  <c r="CU816" i="13"/>
  <c r="CQ819" i="13"/>
  <c r="CQ820" i="13"/>
  <c r="CO821" i="13"/>
  <c r="CO851" i="13"/>
  <c r="CQ823" i="13"/>
  <c r="CY823" i="13"/>
  <c r="CQ824" i="13"/>
  <c r="CY824" i="13"/>
  <c r="CQ825" i="13"/>
  <c r="CY825" i="13"/>
  <c r="CQ826" i="13"/>
  <c r="CY826" i="13"/>
  <c r="CQ827" i="13"/>
  <c r="CY827" i="13"/>
  <c r="CQ828" i="13"/>
  <c r="CY828" i="13"/>
  <c r="CQ829" i="13"/>
  <c r="CY829" i="13"/>
  <c r="CQ830" i="13"/>
  <c r="CY830" i="13"/>
  <c r="CQ831" i="13"/>
  <c r="CY831" i="13"/>
  <c r="CS832" i="13"/>
  <c r="CU832" i="13"/>
  <c r="CW832" i="13"/>
  <c r="CY832" i="13"/>
  <c r="CO834" i="13"/>
  <c r="CQ834" i="13"/>
  <c r="CO835" i="13"/>
  <c r="CO837" i="13"/>
  <c r="CQ837" i="13"/>
  <c r="CS837" i="13"/>
  <c r="CU837" i="13"/>
  <c r="CW837" i="13"/>
  <c r="CY837" i="13"/>
  <c r="CQ838" i="13"/>
  <c r="CY838" i="13"/>
  <c r="CQ839" i="13"/>
  <c r="CY839" i="13"/>
  <c r="CQ840" i="13"/>
  <c r="CY840" i="13"/>
  <c r="CQ841" i="13"/>
  <c r="CY841" i="13"/>
  <c r="CQ842" i="13"/>
  <c r="CY842" i="13"/>
  <c r="CQ843" i="13"/>
  <c r="CY843" i="13"/>
  <c r="CQ844" i="13"/>
  <c r="CY844" i="13"/>
  <c r="CQ845" i="13"/>
  <c r="CY845" i="13"/>
  <c r="CQ846" i="13"/>
  <c r="CY846" i="13"/>
  <c r="CS847" i="13"/>
  <c r="CU847" i="13"/>
  <c r="CW847" i="13"/>
  <c r="CY847" i="13"/>
  <c r="CQ849" i="13"/>
  <c r="CQ850" i="13"/>
  <c r="CU855" i="13"/>
  <c r="CU856" i="13"/>
  <c r="CU857" i="13"/>
  <c r="CU858" i="13"/>
  <c r="CU859" i="13"/>
  <c r="CU860" i="13"/>
  <c r="CU861" i="13"/>
  <c r="CU862" i="13"/>
  <c r="CU863" i="13"/>
  <c r="CU864" i="13"/>
  <c r="CQ867" i="13"/>
  <c r="CO869" i="13"/>
  <c r="CQ871" i="13"/>
  <c r="CY871" i="13"/>
  <c r="CQ872" i="13"/>
  <c r="CY872" i="13"/>
  <c r="CQ873" i="13"/>
  <c r="CY873" i="13"/>
  <c r="CQ874" i="13"/>
  <c r="CY874" i="13"/>
  <c r="CQ875" i="13"/>
  <c r="CY875" i="13"/>
  <c r="CQ876" i="13"/>
  <c r="CY876" i="13"/>
  <c r="CQ877" i="13"/>
  <c r="CY877" i="13"/>
  <c r="CQ878" i="13"/>
  <c r="CY878" i="13"/>
  <c r="CQ879" i="13"/>
  <c r="CY879" i="13"/>
  <c r="CS880" i="13"/>
  <c r="CU880" i="13"/>
  <c r="CW880" i="13"/>
  <c r="CY880" i="13"/>
  <c r="CO882" i="13"/>
  <c r="CQ882" i="13"/>
  <c r="CO883" i="13"/>
  <c r="CO885" i="13"/>
  <c r="CQ885" i="13"/>
  <c r="CS885" i="13"/>
  <c r="CU885" i="13"/>
  <c r="CW885" i="13"/>
  <c r="CY885" i="13"/>
  <c r="CQ886" i="13"/>
  <c r="CY886" i="13"/>
  <c r="CQ887" i="13"/>
  <c r="CY887" i="13"/>
  <c r="CQ888" i="13"/>
  <c r="CY888" i="13"/>
  <c r="CQ889" i="13"/>
  <c r="CY889" i="13"/>
  <c r="CQ890" i="13"/>
  <c r="CY890" i="13"/>
  <c r="CQ891" i="13"/>
  <c r="CY891" i="13"/>
  <c r="CQ892" i="13"/>
  <c r="CY892" i="13"/>
  <c r="CQ893" i="13"/>
  <c r="CY893" i="13"/>
  <c r="CQ894" i="13"/>
  <c r="CY894" i="13"/>
  <c r="CS895" i="13"/>
  <c r="CU895" i="13"/>
  <c r="CW895" i="13"/>
  <c r="CY895" i="13"/>
  <c r="CQ897" i="13"/>
  <c r="CO899" i="13"/>
  <c r="CU903" i="13"/>
  <c r="CU904" i="13"/>
  <c r="CU905" i="13"/>
  <c r="CU906" i="13"/>
  <c r="CU907" i="13"/>
  <c r="CU908" i="13"/>
  <c r="CU909" i="13"/>
  <c r="CU910" i="13"/>
  <c r="CU911" i="13"/>
  <c r="CU912" i="13"/>
  <c r="CQ915" i="13"/>
  <c r="CQ916" i="13"/>
  <c r="CO917" i="13"/>
  <c r="CO947" i="13" s="1"/>
  <c r="CQ919" i="13"/>
  <c r="CY919" i="13"/>
  <c r="CQ920" i="13"/>
  <c r="CY920" i="13"/>
  <c r="CQ921" i="13"/>
  <c r="CY921" i="13"/>
  <c r="CQ922" i="13"/>
  <c r="CY922" i="13"/>
  <c r="CQ923" i="13"/>
  <c r="CY923" i="13"/>
  <c r="CQ924" i="13"/>
  <c r="CY924" i="13"/>
  <c r="CQ925" i="13"/>
  <c r="CY925" i="13"/>
  <c r="CQ926" i="13"/>
  <c r="CY926" i="13"/>
  <c r="CQ927" i="13"/>
  <c r="CY927" i="13"/>
  <c r="CS928" i="13"/>
  <c r="CU928" i="13"/>
  <c r="CW928" i="13"/>
  <c r="CY928" i="13"/>
  <c r="CO930" i="13"/>
  <c r="CQ930" i="13"/>
  <c r="CO931" i="13"/>
  <c r="CQ931" i="13"/>
  <c r="CO933" i="13"/>
  <c r="CQ933" i="13"/>
  <c r="CS933" i="13"/>
  <c r="CU933" i="13"/>
  <c r="CW933" i="13"/>
  <c r="CY933" i="13"/>
  <c r="CQ934" i="13"/>
  <c r="CY934" i="13"/>
  <c r="CQ935" i="13"/>
  <c r="CY935" i="13"/>
  <c r="CQ936" i="13"/>
  <c r="CY936" i="13"/>
  <c r="CQ937" i="13"/>
  <c r="CY937" i="13"/>
  <c r="CQ938" i="13"/>
  <c r="CY938" i="13"/>
  <c r="CQ939" i="13"/>
  <c r="CY939" i="13"/>
  <c r="CQ940" i="13"/>
  <c r="CY940" i="13"/>
  <c r="CQ941" i="13"/>
  <c r="CY941" i="13"/>
  <c r="CQ942" i="13"/>
  <c r="CY942" i="13"/>
  <c r="CS943" i="13"/>
  <c r="CU943" i="13"/>
  <c r="CW943" i="13"/>
  <c r="CY943" i="13"/>
  <c r="CQ945" i="13"/>
  <c r="CQ946" i="13"/>
  <c r="CU951" i="13"/>
  <c r="CU952" i="13"/>
  <c r="CU953" i="13"/>
  <c r="CU954" i="13"/>
  <c r="CU955" i="13"/>
  <c r="CU956" i="13"/>
  <c r="CU957" i="13"/>
  <c r="CU958" i="13"/>
  <c r="CU959" i="13"/>
  <c r="CU960" i="13"/>
  <c r="CQ963" i="13"/>
  <c r="CO965" i="13"/>
  <c r="CO995" i="13"/>
  <c r="CQ967" i="13"/>
  <c r="CY967" i="13"/>
  <c r="CQ968" i="13"/>
  <c r="CY968" i="13"/>
  <c r="CQ969" i="13"/>
  <c r="CY969" i="13"/>
  <c r="CQ970" i="13"/>
  <c r="CY970" i="13"/>
  <c r="CQ971" i="13"/>
  <c r="CY971" i="13"/>
  <c r="CQ972" i="13"/>
  <c r="CY972" i="13"/>
  <c r="CQ973" i="13"/>
  <c r="CY973" i="13"/>
  <c r="CQ974" i="13"/>
  <c r="CY974" i="13"/>
  <c r="CQ975" i="13"/>
  <c r="CY975" i="13"/>
  <c r="CS976" i="13"/>
  <c r="CU976" i="13"/>
  <c r="CW976" i="13"/>
  <c r="CY976" i="13"/>
  <c r="CO978" i="13"/>
  <c r="CQ978" i="13"/>
  <c r="CO979" i="13"/>
  <c r="CQ979" i="13"/>
  <c r="CO981" i="13"/>
  <c r="CQ981" i="13"/>
  <c r="CS981" i="13"/>
  <c r="CU981" i="13"/>
  <c r="CW981" i="13"/>
  <c r="CY981" i="13"/>
  <c r="CQ982" i="13"/>
  <c r="CY982" i="13"/>
  <c r="CQ983" i="13"/>
  <c r="CY983" i="13"/>
  <c r="CQ984" i="13"/>
  <c r="CY984" i="13"/>
  <c r="CQ985" i="13"/>
  <c r="CY985" i="13"/>
  <c r="CQ986" i="13"/>
  <c r="CY986" i="13"/>
  <c r="CQ987" i="13"/>
  <c r="CY987" i="13"/>
  <c r="CQ988" i="13"/>
  <c r="CY988" i="13"/>
  <c r="CQ989" i="13"/>
  <c r="CY989" i="13"/>
  <c r="CQ990" i="13"/>
  <c r="CY990" i="13"/>
  <c r="CS991" i="13"/>
  <c r="CU991" i="13"/>
  <c r="CW991" i="13"/>
  <c r="CY991" i="13"/>
  <c r="CQ993" i="13"/>
  <c r="CU999" i="13"/>
  <c r="CU1000" i="13"/>
  <c r="CU1001" i="13"/>
  <c r="CU1002" i="13"/>
  <c r="CU1003" i="13"/>
  <c r="CU1004" i="13"/>
  <c r="CU1005" i="13"/>
  <c r="CU1006" i="13"/>
  <c r="CU1007" i="13"/>
  <c r="CU1008" i="13"/>
  <c r="H1" i="10"/>
  <c r="C11" i="10"/>
  <c r="C12" i="10"/>
  <c r="C13" i="10"/>
  <c r="C14" i="10"/>
  <c r="C15" i="10"/>
  <c r="C16" i="10"/>
  <c r="C17" i="10"/>
  <c r="C18" i="10"/>
  <c r="C23" i="10"/>
  <c r="D23" i="10"/>
  <c r="E23" i="10"/>
  <c r="F23" i="10"/>
  <c r="G23" i="10"/>
  <c r="C24" i="10"/>
  <c r="D24" i="10"/>
  <c r="E24" i="10"/>
  <c r="F24" i="10"/>
  <c r="G24" i="10"/>
  <c r="C25" i="10"/>
  <c r="D25" i="10"/>
  <c r="E25" i="10"/>
  <c r="F25" i="10"/>
  <c r="G25" i="10"/>
  <c r="C26" i="10"/>
  <c r="D26" i="10"/>
  <c r="E26" i="10"/>
  <c r="F26" i="10"/>
  <c r="G26" i="10"/>
  <c r="C27" i="10"/>
  <c r="D27" i="10"/>
  <c r="E27" i="10"/>
  <c r="F27" i="10"/>
  <c r="G27" i="10"/>
  <c r="C28" i="10"/>
  <c r="D28" i="10"/>
  <c r="E28" i="10"/>
  <c r="F28" i="10"/>
  <c r="G28" i="10"/>
  <c r="C29" i="10"/>
  <c r="D29" i="10"/>
  <c r="E29" i="10"/>
  <c r="F29" i="10"/>
  <c r="G29" i="10"/>
  <c r="C30" i="10"/>
  <c r="D30" i="10"/>
  <c r="E30" i="10"/>
  <c r="F30" i="10"/>
  <c r="G30" i="10"/>
  <c r="C31" i="10"/>
  <c r="D31" i="10"/>
  <c r="E31" i="10"/>
  <c r="F31" i="10"/>
  <c r="G31" i="10"/>
  <c r="C32" i="10"/>
  <c r="D32" i="10"/>
  <c r="E32" i="10"/>
  <c r="F32" i="10"/>
  <c r="G32" i="10"/>
  <c r="C33" i="10"/>
  <c r="D33" i="10"/>
  <c r="E33" i="10"/>
  <c r="F33" i="10"/>
  <c r="G33" i="10"/>
  <c r="C34" i="10"/>
  <c r="D34" i="10"/>
  <c r="E34" i="10"/>
  <c r="F34" i="10"/>
  <c r="G34" i="10"/>
  <c r="C35" i="10"/>
  <c r="D35" i="10"/>
  <c r="E35" i="10"/>
  <c r="F35" i="10"/>
  <c r="G35" i="10"/>
  <c r="C36" i="10"/>
  <c r="D36" i="10"/>
  <c r="E36" i="10"/>
  <c r="F36" i="10"/>
  <c r="G36" i="10"/>
  <c r="C37" i="10"/>
  <c r="D37" i="10"/>
  <c r="E37" i="10"/>
  <c r="F37" i="10"/>
  <c r="G37" i="10"/>
  <c r="C38" i="10"/>
  <c r="D38" i="10"/>
  <c r="E38" i="10"/>
  <c r="F38" i="10"/>
  <c r="G38" i="10"/>
  <c r="C39" i="10"/>
  <c r="D39" i="10"/>
  <c r="E39" i="10"/>
  <c r="F39" i="10"/>
  <c r="G39" i="10"/>
  <c r="C40" i="10"/>
  <c r="D40" i="10"/>
  <c r="E40" i="10"/>
  <c r="F40" i="10"/>
  <c r="G40" i="10"/>
  <c r="C41" i="10"/>
  <c r="D41" i="10"/>
  <c r="E41" i="10"/>
  <c r="F41" i="10"/>
  <c r="G41" i="10"/>
  <c r="C42" i="10"/>
  <c r="D42" i="10"/>
  <c r="E42" i="10"/>
  <c r="F42" i="10"/>
  <c r="G42" i="10"/>
  <c r="A1" i="4"/>
  <c r="B3" i="4"/>
  <c r="C7" i="5"/>
  <c r="E285" i="13" s="1"/>
  <c r="F285" i="13" s="1"/>
  <c r="D9" i="5"/>
  <c r="D11" i="5"/>
  <c r="D12" i="5"/>
  <c r="D13" i="5"/>
  <c r="F13" i="5" s="1"/>
  <c r="H13" i="5" s="1"/>
  <c r="J13" i="5" s="1"/>
  <c r="L13" i="5" s="1"/>
  <c r="N13" i="5" s="1"/>
  <c r="E13" i="5"/>
  <c r="G13" i="5" s="1"/>
  <c r="I13" i="5" s="1"/>
  <c r="K13" i="5" s="1"/>
  <c r="M13" i="5" s="1"/>
  <c r="O13" i="5" s="1"/>
  <c r="C14" i="5"/>
  <c r="E292" i="13"/>
  <c r="E17" i="5"/>
  <c r="F17" i="5"/>
  <c r="G17" i="5" s="1"/>
  <c r="H17" i="5"/>
  <c r="I17" i="5" s="1"/>
  <c r="J17" i="5"/>
  <c r="K17" i="5" s="1"/>
  <c r="L17" i="5" s="1"/>
  <c r="M17" i="5" s="1"/>
  <c r="N17" i="5" s="1"/>
  <c r="O17" i="5"/>
  <c r="E18" i="5"/>
  <c r="F18" i="5"/>
  <c r="G18" i="5" s="1"/>
  <c r="H18" i="5" s="1"/>
  <c r="I18" i="5" s="1"/>
  <c r="J18" i="5" s="1"/>
  <c r="K18" i="5" s="1"/>
  <c r="L18" i="5" s="1"/>
  <c r="M18" i="5"/>
  <c r="N18" i="5" s="1"/>
  <c r="O18" i="5" s="1"/>
  <c r="E19" i="5"/>
  <c r="F19" i="5"/>
  <c r="G19" i="5"/>
  <c r="H19" i="5" s="1"/>
  <c r="I19" i="5" s="1"/>
  <c r="J19" i="5" s="1"/>
  <c r="K19" i="5" s="1"/>
  <c r="L19" i="5" s="1"/>
  <c r="M19" i="5" s="1"/>
  <c r="N19" i="5" s="1"/>
  <c r="O19" i="5" s="1"/>
  <c r="D5" i="12"/>
  <c r="D6" i="12"/>
  <c r="D9" i="12"/>
  <c r="D33" i="12"/>
  <c r="F274" i="13" s="1"/>
  <c r="C5" i="14"/>
  <c r="D5" i="14"/>
  <c r="E5" i="14"/>
  <c r="F5" i="14"/>
  <c r="G5" i="14"/>
  <c r="H5" i="14"/>
  <c r="I5" i="14"/>
  <c r="J5" i="14"/>
  <c r="K5" i="14"/>
  <c r="L5" i="14"/>
  <c r="M5" i="14"/>
  <c r="N5" i="14"/>
  <c r="O5" i="14"/>
  <c r="P5" i="14"/>
  <c r="Q5" i="14"/>
  <c r="R5" i="14"/>
  <c r="S5" i="14"/>
  <c r="T5" i="14"/>
  <c r="U5" i="14"/>
  <c r="V5" i="14"/>
  <c r="C6" i="14"/>
  <c r="D6" i="14"/>
  <c r="E6" i="14"/>
  <c r="F6" i="14"/>
  <c r="F9" i="14" s="1"/>
  <c r="G6" i="14"/>
  <c r="G9" i="14" s="1"/>
  <c r="H6" i="14"/>
  <c r="I6" i="14"/>
  <c r="J6" i="14"/>
  <c r="K6" i="14"/>
  <c r="L6" i="14"/>
  <c r="M6" i="14"/>
  <c r="N6" i="14"/>
  <c r="O6" i="14"/>
  <c r="P6" i="14"/>
  <c r="Q6" i="14"/>
  <c r="R6" i="14"/>
  <c r="R9" i="14" s="1"/>
  <c r="R13" i="14" s="1"/>
  <c r="S6" i="14"/>
  <c r="T6" i="14"/>
  <c r="U6" i="14"/>
  <c r="V6" i="14"/>
  <c r="C7" i="14"/>
  <c r="D7" i="14"/>
  <c r="E7" i="14"/>
  <c r="F7" i="14"/>
  <c r="G7" i="14"/>
  <c r="H7" i="14"/>
  <c r="I7" i="14"/>
  <c r="J7" i="14"/>
  <c r="J9" i="14" s="1"/>
  <c r="K7" i="14"/>
  <c r="L7" i="14"/>
  <c r="M7" i="14"/>
  <c r="N7" i="14"/>
  <c r="O7" i="14"/>
  <c r="P7" i="14"/>
  <c r="Q7" i="14"/>
  <c r="R7" i="14"/>
  <c r="S7" i="14"/>
  <c r="T7" i="14"/>
  <c r="U7" i="14"/>
  <c r="V7" i="14"/>
  <c r="V9" i="14" s="1"/>
  <c r="V13" i="14" s="1"/>
  <c r="G6" i="9"/>
  <c r="G7" i="9"/>
  <c r="I8" i="9"/>
  <c r="K8" i="9"/>
  <c r="M8" i="9"/>
  <c r="O8" i="9"/>
  <c r="Q8" i="9"/>
  <c r="S8" i="9"/>
  <c r="U8" i="9"/>
  <c r="W8" i="9"/>
  <c r="Y8" i="9"/>
  <c r="AA8" i="9"/>
  <c r="AC8" i="9"/>
  <c r="AE8" i="9"/>
  <c r="AG8" i="9"/>
  <c r="AI8" i="9"/>
  <c r="AK8" i="9"/>
  <c r="AM8" i="9"/>
  <c r="AO8" i="9"/>
  <c r="AQ8" i="9"/>
  <c r="AS8" i="9"/>
  <c r="AU8" i="9"/>
  <c r="G11" i="9"/>
  <c r="G12" i="9"/>
  <c r="G13" i="9"/>
  <c r="G15" i="9"/>
  <c r="G16" i="9"/>
  <c r="G17" i="9"/>
  <c r="G18" i="9"/>
  <c r="G19" i="9"/>
  <c r="G20" i="9"/>
  <c r="G21" i="9"/>
  <c r="G22" i="9"/>
  <c r="G23" i="9"/>
  <c r="G24" i="9"/>
  <c r="I25" i="9"/>
  <c r="M25" i="9"/>
  <c r="O25" i="9"/>
  <c r="Q25" i="9"/>
  <c r="S25" i="9"/>
  <c r="U25" i="9"/>
  <c r="W25" i="9"/>
  <c r="Y25" i="9"/>
  <c r="AA25" i="9"/>
  <c r="AC25" i="9"/>
  <c r="AE25" i="9"/>
  <c r="AG25" i="9"/>
  <c r="AI25" i="9"/>
  <c r="AK25" i="9"/>
  <c r="AM25" i="9"/>
  <c r="AO25" i="9"/>
  <c r="AQ25" i="9"/>
  <c r="AS25" i="9"/>
  <c r="AU25" i="9"/>
  <c r="D6" i="3"/>
  <c r="CQ6" i="13"/>
  <c r="D7" i="3"/>
  <c r="CQ7" i="13" s="1"/>
  <c r="D8" i="3"/>
  <c r="CQ8" i="13" s="1"/>
  <c r="D9" i="3"/>
  <c r="CQ9" i="13" s="1"/>
  <c r="D10" i="3"/>
  <c r="CQ10" i="13" s="1"/>
  <c r="D11" i="3"/>
  <c r="CQ11" i="13" s="1"/>
  <c r="D12" i="3"/>
  <c r="CQ12" i="13"/>
  <c r="D13" i="3"/>
  <c r="CQ13" i="13"/>
  <c r="D14" i="3"/>
  <c r="CQ14" i="13"/>
  <c r="D21" i="3"/>
  <c r="D22" i="3"/>
  <c r="CQ22" i="13"/>
  <c r="D23" i="3"/>
  <c r="CQ23" i="13" s="1"/>
  <c r="D24" i="3"/>
  <c r="CQ24" i="13" s="1"/>
  <c r="D25" i="3"/>
  <c r="CQ25" i="13"/>
  <c r="D26" i="3"/>
  <c r="CQ26" i="13" s="1"/>
  <c r="D27" i="3"/>
  <c r="CQ27" i="13" s="1"/>
  <c r="D28" i="3"/>
  <c r="CQ28" i="13"/>
  <c r="D29" i="3"/>
  <c r="CQ29" i="13"/>
  <c r="H38" i="3"/>
  <c r="CU38" i="13"/>
  <c r="H39" i="3"/>
  <c r="CU39" i="13"/>
  <c r="H40" i="3"/>
  <c r="CU40" i="13"/>
  <c r="H41" i="3"/>
  <c r="CU41" i="13" s="1"/>
  <c r="H42" i="3"/>
  <c r="CU42" i="13"/>
  <c r="H43" i="3"/>
  <c r="CU43" i="13"/>
  <c r="H44" i="3"/>
  <c r="CU44" i="13"/>
  <c r="H45" i="3"/>
  <c r="CU45" i="13"/>
  <c r="H46" i="3"/>
  <c r="CU46" i="13"/>
  <c r="H47" i="3"/>
  <c r="CU47" i="13" s="1"/>
  <c r="B54" i="3"/>
  <c r="CO54" i="13"/>
  <c r="F54" i="3"/>
  <c r="CS54" i="13" s="1"/>
  <c r="H54" i="3"/>
  <c r="CU54" i="13"/>
  <c r="J54" i="3"/>
  <c r="CW54" i="13" s="1"/>
  <c r="B55" i="3"/>
  <c r="CO55" i="13" s="1"/>
  <c r="F55" i="3"/>
  <c r="CS55" i="13" s="1"/>
  <c r="H55" i="3"/>
  <c r="CU55" i="13"/>
  <c r="J55" i="3"/>
  <c r="CW55" i="13" s="1"/>
  <c r="B56" i="3"/>
  <c r="CO56" i="13" s="1"/>
  <c r="F56" i="3"/>
  <c r="CS56" i="13" s="1"/>
  <c r="H56" i="3"/>
  <c r="CU56" i="13" s="1"/>
  <c r="J56" i="3"/>
  <c r="CW56" i="13" s="1"/>
  <c r="B57" i="3"/>
  <c r="CO57" i="13"/>
  <c r="F57" i="3"/>
  <c r="CS57" i="13" s="1"/>
  <c r="H57" i="3"/>
  <c r="CU57" i="13"/>
  <c r="J57" i="3"/>
  <c r="CW57" i="13" s="1"/>
  <c r="B58" i="3"/>
  <c r="CO58" i="13"/>
  <c r="F58" i="3"/>
  <c r="CS58" i="13"/>
  <c r="H58" i="3"/>
  <c r="CU58" i="13" s="1"/>
  <c r="J58" i="3"/>
  <c r="CW58" i="13"/>
  <c r="B59" i="3"/>
  <c r="CO59" i="13"/>
  <c r="F59" i="3"/>
  <c r="CS59" i="13" s="1"/>
  <c r="H59" i="3"/>
  <c r="CU59" i="13" s="1"/>
  <c r="J59" i="3"/>
  <c r="CW59" i="13" s="1"/>
  <c r="B60" i="3"/>
  <c r="CO60" i="13" s="1"/>
  <c r="F60" i="3"/>
  <c r="CS60" i="13"/>
  <c r="H60" i="3"/>
  <c r="CU60" i="13" s="1"/>
  <c r="J60" i="3"/>
  <c r="CW60" i="13" s="1"/>
  <c r="B61" i="3"/>
  <c r="CO61" i="13" s="1"/>
  <c r="F61" i="3"/>
  <c r="CS61" i="13"/>
  <c r="H61" i="3"/>
  <c r="CU61" i="13"/>
  <c r="J61" i="3"/>
  <c r="CW61" i="13" s="1"/>
  <c r="B62" i="3"/>
  <c r="CO62" i="13" s="1"/>
  <c r="F62" i="3"/>
  <c r="CS62" i="13" s="1"/>
  <c r="H62" i="3"/>
  <c r="CU62" i="13"/>
  <c r="J62" i="3"/>
  <c r="CW62" i="13"/>
  <c r="B63" i="3"/>
  <c r="CO63" i="13" s="1"/>
  <c r="D63" i="3"/>
  <c r="CQ63" i="13"/>
  <c r="B69" i="3"/>
  <c r="CO69" i="13" s="1"/>
  <c r="F69" i="3"/>
  <c r="CS69" i="13" s="1"/>
  <c r="H69" i="3"/>
  <c r="CU69" i="13"/>
  <c r="J69" i="3"/>
  <c r="CW69" i="13"/>
  <c r="B70" i="3"/>
  <c r="CO70" i="13"/>
  <c r="F70" i="3"/>
  <c r="CS70" i="13"/>
  <c r="H70" i="3"/>
  <c r="CU70" i="13"/>
  <c r="J70" i="3"/>
  <c r="CW70" i="13" s="1"/>
  <c r="B71" i="3"/>
  <c r="CO71" i="13" s="1"/>
  <c r="F71" i="3"/>
  <c r="CS71" i="13"/>
  <c r="H71" i="3"/>
  <c r="CU71" i="13"/>
  <c r="J71" i="3"/>
  <c r="CW71" i="13" s="1"/>
  <c r="B72" i="3"/>
  <c r="CO72" i="13"/>
  <c r="F72" i="3"/>
  <c r="CS72" i="13" s="1"/>
  <c r="H72" i="3"/>
  <c r="CU72" i="13" s="1"/>
  <c r="J72" i="3"/>
  <c r="CW72" i="13" s="1"/>
  <c r="B73" i="3"/>
  <c r="CO73" i="13"/>
  <c r="F73" i="3"/>
  <c r="CS73" i="13" s="1"/>
  <c r="H73" i="3"/>
  <c r="CU73" i="13" s="1"/>
  <c r="J73" i="3"/>
  <c r="CW73" i="13" s="1"/>
  <c r="B74" i="3"/>
  <c r="CO74" i="13" s="1"/>
  <c r="F74" i="3"/>
  <c r="CS74" i="13"/>
  <c r="H74" i="3"/>
  <c r="CU74" i="13" s="1"/>
  <c r="J74" i="3"/>
  <c r="CW74" i="13" s="1"/>
  <c r="B75" i="3"/>
  <c r="CO75" i="13"/>
  <c r="F75" i="3"/>
  <c r="CS75" i="13" s="1"/>
  <c r="H75" i="3"/>
  <c r="CU75" i="13" s="1"/>
  <c r="J75" i="3"/>
  <c r="CW75" i="13" s="1"/>
  <c r="B76" i="3"/>
  <c r="CO76" i="13" s="1"/>
  <c r="F76" i="3"/>
  <c r="CS76" i="13"/>
  <c r="H76" i="3"/>
  <c r="CU76" i="13"/>
  <c r="J76" i="3"/>
  <c r="CW76" i="13" s="1"/>
  <c r="B77" i="3"/>
  <c r="CO77" i="13"/>
  <c r="F77" i="3"/>
  <c r="CS77" i="13" s="1"/>
  <c r="H77" i="3"/>
  <c r="CU77" i="13"/>
  <c r="J77" i="3"/>
  <c r="CW77" i="13" s="1"/>
  <c r="B78" i="3"/>
  <c r="CO78" i="13" s="1"/>
  <c r="D78" i="3"/>
  <c r="D91" i="3"/>
  <c r="CQ91" i="13" s="1"/>
  <c r="D92" i="3"/>
  <c r="CQ92" i="13" s="1"/>
  <c r="D93" i="3"/>
  <c r="CQ93" i="13" s="1"/>
  <c r="D94" i="3"/>
  <c r="CQ94" i="13"/>
  <c r="D95" i="3"/>
  <c r="CQ95" i="13" s="1"/>
  <c r="B102" i="3"/>
  <c r="CO102" i="13" s="1"/>
  <c r="F102" i="3"/>
  <c r="CS102" i="13"/>
  <c r="H102" i="3"/>
  <c r="CU102" i="13"/>
  <c r="J102" i="3"/>
  <c r="CW102" i="13" s="1"/>
  <c r="B103" i="3"/>
  <c r="CO103" i="13"/>
  <c r="F103" i="3"/>
  <c r="CS103" i="13"/>
  <c r="H103" i="3"/>
  <c r="CU103" i="13" s="1"/>
  <c r="J103" i="3"/>
  <c r="CW103" i="13" s="1"/>
  <c r="B104" i="3"/>
  <c r="CO104" i="13"/>
  <c r="F104" i="3"/>
  <c r="CS104" i="13"/>
  <c r="H104" i="3"/>
  <c r="CU104" i="13" s="1"/>
  <c r="J104" i="3"/>
  <c r="CW104" i="13" s="1"/>
  <c r="B105" i="3"/>
  <c r="CO105" i="13"/>
  <c r="F105" i="3"/>
  <c r="CS105" i="13"/>
  <c r="H105" i="3"/>
  <c r="CU105" i="13" s="1"/>
  <c r="J105" i="3"/>
  <c r="CW105" i="13"/>
  <c r="B106" i="3"/>
  <c r="CO106" i="13" s="1"/>
  <c r="F106" i="3"/>
  <c r="CS106" i="13"/>
  <c r="H106" i="3"/>
  <c r="CU106" i="13"/>
  <c r="J106" i="3"/>
  <c r="CW106" i="13"/>
  <c r="B107" i="3"/>
  <c r="CO107" i="13"/>
  <c r="F107" i="3"/>
  <c r="CS107" i="13"/>
  <c r="H107" i="3"/>
  <c r="CU107" i="13" s="1"/>
  <c r="J107" i="3"/>
  <c r="CW107" i="13"/>
  <c r="B108" i="3"/>
  <c r="CO108" i="13" s="1"/>
  <c r="F108" i="3"/>
  <c r="CS108" i="13" s="1"/>
  <c r="H108" i="3"/>
  <c r="CU108" i="13"/>
  <c r="J108" i="3"/>
  <c r="CW108" i="13" s="1"/>
  <c r="B109" i="3"/>
  <c r="CO109" i="13" s="1"/>
  <c r="F109" i="3"/>
  <c r="CS109" i="13" s="1"/>
  <c r="H109" i="3"/>
  <c r="CU109" i="13"/>
  <c r="J109" i="3"/>
  <c r="CW109" i="13"/>
  <c r="B110" i="3"/>
  <c r="CO110" i="13" s="1"/>
  <c r="F110" i="3"/>
  <c r="CS110" i="13"/>
  <c r="H110" i="3"/>
  <c r="CU110" i="13"/>
  <c r="J110" i="3"/>
  <c r="CW110" i="13" s="1"/>
  <c r="B111" i="3"/>
  <c r="CO111" i="13"/>
  <c r="D111" i="3"/>
  <c r="CQ111" i="13" s="1"/>
  <c r="B117" i="3"/>
  <c r="CO117" i="13" s="1"/>
  <c r="F117" i="3"/>
  <c r="CS117" i="13"/>
  <c r="H117" i="3"/>
  <c r="CU117" i="13"/>
  <c r="J117" i="3"/>
  <c r="CW117" i="13" s="1"/>
  <c r="B118" i="3"/>
  <c r="CO118" i="13"/>
  <c r="F118" i="3"/>
  <c r="CS118" i="13"/>
  <c r="H118" i="3"/>
  <c r="CU118" i="13" s="1"/>
  <c r="J118" i="3"/>
  <c r="CW118" i="13"/>
  <c r="B119" i="3"/>
  <c r="CO119" i="13"/>
  <c r="F119" i="3"/>
  <c r="CS119" i="13" s="1"/>
  <c r="H119" i="3"/>
  <c r="CU119" i="13"/>
  <c r="J119" i="3"/>
  <c r="CW119" i="13"/>
  <c r="B120" i="3"/>
  <c r="CO120" i="13" s="1"/>
  <c r="F120" i="3"/>
  <c r="CS120" i="13"/>
  <c r="H120" i="3"/>
  <c r="CU120" i="13" s="1"/>
  <c r="J120" i="3"/>
  <c r="CW120" i="13"/>
  <c r="B121" i="3"/>
  <c r="CO121" i="13" s="1"/>
  <c r="F121" i="3"/>
  <c r="CS121" i="13" s="1"/>
  <c r="H121" i="3"/>
  <c r="CU121" i="13"/>
  <c r="J121" i="3"/>
  <c r="CW121" i="13"/>
  <c r="B122" i="3"/>
  <c r="CO122" i="13" s="1"/>
  <c r="F122" i="3"/>
  <c r="CS122" i="13" s="1"/>
  <c r="H122" i="3"/>
  <c r="CU122" i="13" s="1"/>
  <c r="J122" i="3"/>
  <c r="CW122" i="13" s="1"/>
  <c r="B123" i="3"/>
  <c r="CO123" i="13" s="1"/>
  <c r="F123" i="3"/>
  <c r="CS123" i="13"/>
  <c r="H123" i="3"/>
  <c r="CU123" i="13"/>
  <c r="J123" i="3"/>
  <c r="CW123" i="13" s="1"/>
  <c r="B124" i="3"/>
  <c r="CO124" i="13" s="1"/>
  <c r="F124" i="3"/>
  <c r="CS124" i="13" s="1"/>
  <c r="H124" i="3"/>
  <c r="CU124" i="13" s="1"/>
  <c r="J124" i="3"/>
  <c r="CW124" i="13" s="1"/>
  <c r="B125" i="3"/>
  <c r="CO126" i="13" s="1"/>
  <c r="F125" i="3"/>
  <c r="CS126" i="13"/>
  <c r="H125" i="3"/>
  <c r="CU126" i="13"/>
  <c r="J125" i="3"/>
  <c r="CW126" i="13" s="1"/>
  <c r="B126" i="3"/>
  <c r="CO127" i="13"/>
  <c r="D126" i="3"/>
  <c r="CQ127" i="13" s="1"/>
  <c r="D139" i="3"/>
  <c r="CQ140" i="13" s="1"/>
  <c r="D140" i="3"/>
  <c r="CQ141" i="13"/>
  <c r="D141" i="3"/>
  <c r="CQ142" i="13"/>
  <c r="D142" i="3"/>
  <c r="CQ143" i="13" s="1"/>
  <c r="D143" i="3"/>
  <c r="CQ144" i="13" s="1"/>
  <c r="B150" i="3"/>
  <c r="CO151" i="13"/>
  <c r="F150" i="3"/>
  <c r="CS151" i="13" s="1"/>
  <c r="H150" i="3"/>
  <c r="CU151" i="13"/>
  <c r="J150" i="3"/>
  <c r="CW151" i="13"/>
  <c r="B151" i="3"/>
  <c r="CO152" i="13" s="1"/>
  <c r="F151" i="3"/>
  <c r="CS152" i="13" s="1"/>
  <c r="H151" i="3"/>
  <c r="CU152" i="13"/>
  <c r="J151" i="3"/>
  <c r="CW152" i="13" s="1"/>
  <c r="B152" i="3"/>
  <c r="CO153" i="13"/>
  <c r="F152" i="3"/>
  <c r="CS153" i="13" s="1"/>
  <c r="H152" i="3"/>
  <c r="CU153" i="13" s="1"/>
  <c r="J152" i="3"/>
  <c r="CW153" i="13" s="1"/>
  <c r="B153" i="3"/>
  <c r="CO154" i="13" s="1"/>
  <c r="F153" i="3"/>
  <c r="CS154" i="13" s="1"/>
  <c r="H153" i="3"/>
  <c r="CU154" i="13" s="1"/>
  <c r="J153" i="3"/>
  <c r="CW154" i="13"/>
  <c r="B154" i="3"/>
  <c r="CO155" i="13" s="1"/>
  <c r="F154" i="3"/>
  <c r="CS155" i="13"/>
  <c r="H154" i="3"/>
  <c r="CU155" i="13" s="1"/>
  <c r="J154" i="3"/>
  <c r="CW155" i="13" s="1"/>
  <c r="B155" i="3"/>
  <c r="CO156" i="13"/>
  <c r="F155" i="3"/>
  <c r="CS156" i="13" s="1"/>
  <c r="H155" i="3"/>
  <c r="CU156" i="13" s="1"/>
  <c r="J155" i="3"/>
  <c r="CW156" i="13" s="1"/>
  <c r="B156" i="3"/>
  <c r="CO157" i="13"/>
  <c r="F156" i="3"/>
  <c r="CS157" i="13" s="1"/>
  <c r="H156" i="3"/>
  <c r="CU157" i="13" s="1"/>
  <c r="J156" i="3"/>
  <c r="CW157" i="13"/>
  <c r="B157" i="3"/>
  <c r="CO158" i="13" s="1"/>
  <c r="F157" i="3"/>
  <c r="CS158" i="13" s="1"/>
  <c r="H157" i="3"/>
  <c r="CU158" i="13" s="1"/>
  <c r="J157" i="3"/>
  <c r="CW158" i="13" s="1"/>
  <c r="B158" i="3"/>
  <c r="CO159" i="13"/>
  <c r="F158" i="3"/>
  <c r="CS159" i="13" s="1"/>
  <c r="H158" i="3"/>
  <c r="CU159" i="13" s="1"/>
  <c r="J158" i="3"/>
  <c r="CW159" i="13" s="1"/>
  <c r="B159" i="3"/>
  <c r="CO160" i="13" s="1"/>
  <c r="D159" i="3"/>
  <c r="CQ160" i="13" s="1"/>
  <c r="B165" i="3"/>
  <c r="CO166" i="13"/>
  <c r="F165" i="3"/>
  <c r="CS166" i="13" s="1"/>
  <c r="H165" i="3"/>
  <c r="CU166" i="13" s="1"/>
  <c r="J165" i="3"/>
  <c r="CW166" i="13" s="1"/>
  <c r="B166" i="3"/>
  <c r="CO167" i="13"/>
  <c r="F166" i="3"/>
  <c r="CS167" i="13" s="1"/>
  <c r="H166" i="3"/>
  <c r="CU167" i="13" s="1"/>
  <c r="J166" i="3"/>
  <c r="CW167" i="13"/>
  <c r="B167" i="3"/>
  <c r="CO168" i="13" s="1"/>
  <c r="F167" i="3"/>
  <c r="CS168" i="13" s="1"/>
  <c r="H167" i="3"/>
  <c r="CU168" i="13" s="1"/>
  <c r="J167" i="3"/>
  <c r="CW168" i="13" s="1"/>
  <c r="B168" i="3"/>
  <c r="CO169" i="13"/>
  <c r="F168" i="3"/>
  <c r="CS169" i="13"/>
  <c r="H168" i="3"/>
  <c r="CU169" i="13" s="1"/>
  <c r="J168" i="3"/>
  <c r="CW169" i="13"/>
  <c r="B169" i="3"/>
  <c r="CO170" i="13"/>
  <c r="F169" i="3"/>
  <c r="CS170" i="13" s="1"/>
  <c r="H169" i="3"/>
  <c r="CU170" i="13"/>
  <c r="J169" i="3"/>
  <c r="CW170" i="13"/>
  <c r="B170" i="3"/>
  <c r="CO171" i="13" s="1"/>
  <c r="F170" i="3"/>
  <c r="CS171" i="13" s="1"/>
  <c r="H170" i="3"/>
  <c r="CU171" i="13"/>
  <c r="J170" i="3"/>
  <c r="CW171" i="13" s="1"/>
  <c r="B171" i="3"/>
  <c r="CO172" i="13"/>
  <c r="F171" i="3"/>
  <c r="CS172" i="13"/>
  <c r="H171" i="3"/>
  <c r="CU172" i="13" s="1"/>
  <c r="J171" i="3"/>
  <c r="CW172" i="13"/>
  <c r="B172" i="3"/>
  <c r="CO173" i="13" s="1"/>
  <c r="F172" i="3"/>
  <c r="CS173" i="13" s="1"/>
  <c r="H172" i="3"/>
  <c r="CU173" i="13" s="1"/>
  <c r="J172" i="3"/>
  <c r="CW173" i="13" s="1"/>
  <c r="B173" i="3"/>
  <c r="CO174" i="13" s="1"/>
  <c r="F173" i="3"/>
  <c r="CS174" i="13" s="1"/>
  <c r="H173" i="3"/>
  <c r="CU174" i="13" s="1"/>
  <c r="J173" i="3"/>
  <c r="CW174" i="13" s="1"/>
  <c r="B174" i="3"/>
  <c r="CO175" i="13" s="1"/>
  <c r="D174" i="3"/>
  <c r="CQ175" i="13"/>
  <c r="D187" i="3"/>
  <c r="CQ188" i="13" s="1"/>
  <c r="D188" i="3"/>
  <c r="CQ189" i="13" s="1"/>
  <c r="D189" i="3"/>
  <c r="CQ190" i="13" s="1"/>
  <c r="D190" i="3"/>
  <c r="CQ191" i="13" s="1"/>
  <c r="D191" i="3"/>
  <c r="CQ192" i="13" s="1"/>
  <c r="B198" i="3"/>
  <c r="CO199" i="13" s="1"/>
  <c r="F198" i="3"/>
  <c r="CS199" i="13"/>
  <c r="H198" i="3"/>
  <c r="CU199" i="13" s="1"/>
  <c r="J198" i="3"/>
  <c r="CW199" i="13" s="1"/>
  <c r="B199" i="3"/>
  <c r="CO200" i="13" s="1"/>
  <c r="F199" i="3"/>
  <c r="CS200" i="13" s="1"/>
  <c r="H199" i="3"/>
  <c r="CU200" i="13" s="1"/>
  <c r="J199" i="3"/>
  <c r="CW200" i="13"/>
  <c r="B200" i="3"/>
  <c r="CO201" i="13" s="1"/>
  <c r="F200" i="3"/>
  <c r="CS201" i="13"/>
  <c r="H200" i="3"/>
  <c r="CU201" i="13" s="1"/>
  <c r="J200" i="3"/>
  <c r="CW201" i="13"/>
  <c r="B201" i="3"/>
  <c r="CO202" i="13" s="1"/>
  <c r="F201" i="3"/>
  <c r="CS202" i="13"/>
  <c r="H201" i="3"/>
  <c r="CU202" i="13" s="1"/>
  <c r="J201" i="3"/>
  <c r="CW202" i="13" s="1"/>
  <c r="B202" i="3"/>
  <c r="CO203" i="13"/>
  <c r="F202" i="3"/>
  <c r="CS203" i="13"/>
  <c r="H202" i="3"/>
  <c r="CU203" i="13" s="1"/>
  <c r="J202" i="3"/>
  <c r="CW203" i="13" s="1"/>
  <c r="B203" i="3"/>
  <c r="CO204" i="13"/>
  <c r="F203" i="3"/>
  <c r="CS204" i="13" s="1"/>
  <c r="H203" i="3"/>
  <c r="CU204" i="13" s="1"/>
  <c r="J203" i="3"/>
  <c r="CW204" i="13"/>
  <c r="B204" i="3"/>
  <c r="CO205" i="13" s="1"/>
  <c r="F204" i="3"/>
  <c r="CS205" i="13"/>
  <c r="H204" i="3"/>
  <c r="CU205" i="13" s="1"/>
  <c r="J204" i="3"/>
  <c r="CW205" i="13" s="1"/>
  <c r="B205" i="3"/>
  <c r="CO206" i="13"/>
  <c r="F205" i="3"/>
  <c r="CS206" i="13"/>
  <c r="H205" i="3"/>
  <c r="CU206" i="13" s="1"/>
  <c r="J205" i="3"/>
  <c r="CW206" i="13"/>
  <c r="B206" i="3"/>
  <c r="CO207" i="13"/>
  <c r="F206" i="3"/>
  <c r="CS207" i="13" s="1"/>
  <c r="H206" i="3"/>
  <c r="CU207" i="13"/>
  <c r="J206" i="3"/>
  <c r="CW207" i="13"/>
  <c r="B207" i="3"/>
  <c r="CO208" i="13" s="1"/>
  <c r="D207" i="3"/>
  <c r="CQ208" i="13" s="1"/>
  <c r="B213" i="3"/>
  <c r="CO214" i="13"/>
  <c r="F213" i="3"/>
  <c r="CS214" i="13" s="1"/>
  <c r="H213" i="3"/>
  <c r="CU214" i="13"/>
  <c r="J213" i="3"/>
  <c r="CW214" i="13"/>
  <c r="B214" i="3"/>
  <c r="CO215" i="13" s="1"/>
  <c r="F214" i="3"/>
  <c r="CS215" i="13"/>
  <c r="H214" i="3"/>
  <c r="CU215" i="13" s="1"/>
  <c r="J214" i="3"/>
  <c r="CW215" i="13" s="1"/>
  <c r="B215" i="3"/>
  <c r="CO216" i="13"/>
  <c r="F215" i="3"/>
  <c r="CS216" i="13" s="1"/>
  <c r="H215" i="3"/>
  <c r="CU216" i="13" s="1"/>
  <c r="J215" i="3"/>
  <c r="CW216" i="13"/>
  <c r="B216" i="3"/>
  <c r="CO217" i="13" s="1"/>
  <c r="F216" i="3"/>
  <c r="CS217" i="13" s="1"/>
  <c r="H216" i="3"/>
  <c r="CU217" i="13"/>
  <c r="J216" i="3"/>
  <c r="CW217" i="13"/>
  <c r="B217" i="3"/>
  <c r="CO218" i="13" s="1"/>
  <c r="F217" i="3"/>
  <c r="CS218" i="13" s="1"/>
  <c r="H217" i="3"/>
  <c r="CU218" i="13"/>
  <c r="J217" i="3"/>
  <c r="CW218" i="13" s="1"/>
  <c r="B218" i="3"/>
  <c r="CO219" i="13" s="1"/>
  <c r="F218" i="3"/>
  <c r="CS219" i="13"/>
  <c r="H218" i="3"/>
  <c r="CU219" i="13" s="1"/>
  <c r="J218" i="3"/>
  <c r="CW219" i="13"/>
  <c r="B219" i="3"/>
  <c r="CO220" i="13" s="1"/>
  <c r="F219" i="3"/>
  <c r="CS220" i="13" s="1"/>
  <c r="H219" i="3"/>
  <c r="CU220" i="13" s="1"/>
  <c r="J219" i="3"/>
  <c r="CW220" i="13"/>
  <c r="B220" i="3"/>
  <c r="CO221" i="13" s="1"/>
  <c r="F220" i="3"/>
  <c r="CS221" i="13"/>
  <c r="H220" i="3"/>
  <c r="CU221" i="13" s="1"/>
  <c r="J220" i="3"/>
  <c r="CW221" i="13" s="1"/>
  <c r="B221" i="3"/>
  <c r="CO222" i="13"/>
  <c r="F221" i="3"/>
  <c r="CS222" i="13" s="1"/>
  <c r="H221" i="3"/>
  <c r="CU222" i="13" s="1"/>
  <c r="J221" i="3"/>
  <c r="CW222" i="13" s="1"/>
  <c r="B222" i="3"/>
  <c r="CO223" i="13"/>
  <c r="D222" i="3"/>
  <c r="CQ223" i="13" s="1"/>
  <c r="D235" i="3"/>
  <c r="CQ236" i="13" s="1"/>
  <c r="D236" i="3"/>
  <c r="CQ237" i="13"/>
  <c r="D237" i="3"/>
  <c r="CQ238" i="13" s="1"/>
  <c r="D238" i="3"/>
  <c r="CQ239" i="13" s="1"/>
  <c r="D239" i="3"/>
  <c r="CQ240" i="13" s="1"/>
  <c r="B246" i="3"/>
  <c r="CO247" i="13" s="1"/>
  <c r="F246" i="3"/>
  <c r="CS247" i="13"/>
  <c r="H246" i="3"/>
  <c r="CU247" i="13" s="1"/>
  <c r="J246" i="3"/>
  <c r="CW247" i="13" s="1"/>
  <c r="B247" i="3"/>
  <c r="CO248" i="13" s="1"/>
  <c r="F247" i="3"/>
  <c r="CS248" i="13"/>
  <c r="H247" i="3"/>
  <c r="CU248" i="13" s="1"/>
  <c r="J247" i="3"/>
  <c r="CW248" i="13" s="1"/>
  <c r="B248" i="3"/>
  <c r="CO249" i="13"/>
  <c r="F248" i="3"/>
  <c r="CS249" i="13" s="1"/>
  <c r="H248" i="3"/>
  <c r="CU249" i="13"/>
  <c r="J248" i="3"/>
  <c r="CW249" i="13" s="1"/>
  <c r="B249" i="3"/>
  <c r="CO250" i="13"/>
  <c r="F249" i="3"/>
  <c r="CS250" i="13"/>
  <c r="H249" i="3"/>
  <c r="CU250" i="13"/>
  <c r="J249" i="3"/>
  <c r="CW250" i="13"/>
  <c r="B250" i="3"/>
  <c r="CO251" i="13"/>
  <c r="F250" i="3"/>
  <c r="CS251" i="13" s="1"/>
  <c r="H250" i="3"/>
  <c r="CU251" i="13"/>
  <c r="J250" i="3"/>
  <c r="CW251" i="13"/>
  <c r="B251" i="3"/>
  <c r="CO252" i="13"/>
  <c r="F251" i="3"/>
  <c r="CS252" i="13"/>
  <c r="H251" i="3"/>
  <c r="CU252" i="13"/>
  <c r="J251" i="3"/>
  <c r="CW252" i="13" s="1"/>
  <c r="B252" i="3"/>
  <c r="CO253" i="13"/>
  <c r="F252" i="3"/>
  <c r="CS253" i="13"/>
  <c r="H252" i="3"/>
  <c r="CU253" i="13"/>
  <c r="J252" i="3"/>
  <c r="CW253" i="13"/>
  <c r="B253" i="3"/>
  <c r="CO254" i="13"/>
  <c r="F253" i="3"/>
  <c r="CS254" i="13" s="1"/>
  <c r="H253" i="3"/>
  <c r="CU254" i="13"/>
  <c r="J253" i="3"/>
  <c r="CW254" i="13"/>
  <c r="B254" i="3"/>
  <c r="CO255" i="13"/>
  <c r="F254" i="3"/>
  <c r="CS255" i="13" s="1"/>
  <c r="H254" i="3"/>
  <c r="CU255" i="13"/>
  <c r="J254" i="3"/>
  <c r="CW255" i="13" s="1"/>
  <c r="B255" i="3"/>
  <c r="CO256" i="13"/>
  <c r="D255" i="3"/>
  <c r="CQ256" i="13"/>
  <c r="B261" i="3"/>
  <c r="CO262" i="13"/>
  <c r="F261" i="3"/>
  <c r="CS262" i="13" s="1"/>
  <c r="H261" i="3"/>
  <c r="CU262" i="13"/>
  <c r="J261" i="3"/>
  <c r="CW262" i="13" s="1"/>
  <c r="B262" i="3"/>
  <c r="CO263" i="13"/>
  <c r="F262" i="3"/>
  <c r="CS263" i="13"/>
  <c r="H262" i="3"/>
  <c r="CU263" i="13"/>
  <c r="J262" i="3"/>
  <c r="CW263" i="13"/>
  <c r="B263" i="3"/>
  <c r="CO264" i="13"/>
  <c r="F263" i="3"/>
  <c r="CS264" i="13" s="1"/>
  <c r="H263" i="3"/>
  <c r="CU264" i="13"/>
  <c r="J263" i="3"/>
  <c r="CW264" i="13"/>
  <c r="B264" i="3"/>
  <c r="CO265" i="13"/>
  <c r="F264" i="3"/>
  <c r="CS265" i="13"/>
  <c r="H264" i="3"/>
  <c r="CU265" i="13" s="1"/>
  <c r="J264" i="3"/>
  <c r="CW265" i="13"/>
  <c r="B265" i="3"/>
  <c r="CO266" i="13" s="1"/>
  <c r="F265" i="3"/>
  <c r="CS266" i="13" s="1"/>
  <c r="H265" i="3"/>
  <c r="CU266" i="13" s="1"/>
  <c r="J265" i="3"/>
  <c r="CW266" i="13" s="1"/>
  <c r="B266" i="3"/>
  <c r="CO267" i="13"/>
  <c r="F266" i="3"/>
  <c r="CS267" i="13" s="1"/>
  <c r="H266" i="3"/>
  <c r="CU267" i="13"/>
  <c r="J266" i="3"/>
  <c r="CW267" i="13"/>
  <c r="B267" i="3"/>
  <c r="CO268" i="13" s="1"/>
  <c r="F267" i="3"/>
  <c r="CS268" i="13"/>
  <c r="H267" i="3"/>
  <c r="CU268" i="13" s="1"/>
  <c r="J267" i="3"/>
  <c r="CW268" i="13" s="1"/>
  <c r="B268" i="3"/>
  <c r="CO269" i="13" s="1"/>
  <c r="F268" i="3"/>
  <c r="CS269" i="13" s="1"/>
  <c r="H268" i="3"/>
  <c r="CU269" i="13" s="1"/>
  <c r="J268" i="3"/>
  <c r="CW269" i="13" s="1"/>
  <c r="B269" i="3"/>
  <c r="CO270" i="13" s="1"/>
  <c r="F269" i="3"/>
  <c r="CS270" i="13"/>
  <c r="H269" i="3"/>
  <c r="CU270" i="13"/>
  <c r="J269" i="3"/>
  <c r="CW270" i="13" s="1"/>
  <c r="B270" i="3"/>
  <c r="CO271" i="13"/>
  <c r="D270" i="3"/>
  <c r="CQ271" i="13"/>
  <c r="D283" i="3"/>
  <c r="CQ284" i="13" s="1"/>
  <c r="D284" i="3"/>
  <c r="CQ285" i="13"/>
  <c r="D285" i="3"/>
  <c r="CQ286" i="13"/>
  <c r="D286" i="3"/>
  <c r="CQ287" i="13" s="1"/>
  <c r="D287" i="3"/>
  <c r="CQ288" i="13"/>
  <c r="B294" i="3"/>
  <c r="CO295" i="13"/>
  <c r="F294" i="3"/>
  <c r="CS295" i="13" s="1"/>
  <c r="H294" i="3"/>
  <c r="CU295" i="13"/>
  <c r="J294" i="3"/>
  <c r="CW295" i="13"/>
  <c r="B295" i="3"/>
  <c r="CO296" i="13" s="1"/>
  <c r="F295" i="3"/>
  <c r="CS296" i="13"/>
  <c r="H295" i="3"/>
  <c r="CU296" i="13"/>
  <c r="J295" i="3"/>
  <c r="CW296" i="13" s="1"/>
  <c r="B296" i="3"/>
  <c r="CO297" i="13" s="1"/>
  <c r="F296" i="3"/>
  <c r="CS297" i="13" s="1"/>
  <c r="H296" i="3"/>
  <c r="CU297" i="13" s="1"/>
  <c r="J296" i="3"/>
  <c r="CW297" i="13" s="1"/>
  <c r="B297" i="3"/>
  <c r="CO298" i="13" s="1"/>
  <c r="F297" i="3"/>
  <c r="CS298" i="13" s="1"/>
  <c r="H297" i="3"/>
  <c r="CU298" i="13" s="1"/>
  <c r="J297" i="3"/>
  <c r="CW298" i="13"/>
  <c r="B298" i="3"/>
  <c r="CO299" i="13" s="1"/>
  <c r="F298" i="3"/>
  <c r="CS299" i="13" s="1"/>
  <c r="H298" i="3"/>
  <c r="CU299" i="13"/>
  <c r="J298" i="3"/>
  <c r="CW299" i="13" s="1"/>
  <c r="B299" i="3"/>
  <c r="CO300" i="13" s="1"/>
  <c r="F299" i="3"/>
  <c r="CS300" i="13" s="1"/>
  <c r="H299" i="3"/>
  <c r="CU300" i="13" s="1"/>
  <c r="J299" i="3"/>
  <c r="CW300" i="13"/>
  <c r="B300" i="3"/>
  <c r="CO301" i="13" s="1"/>
  <c r="F300" i="3"/>
  <c r="CS301" i="13" s="1"/>
  <c r="H300" i="3"/>
  <c r="CU301" i="13"/>
  <c r="J300" i="3"/>
  <c r="CW301" i="13"/>
  <c r="B301" i="3"/>
  <c r="CO302" i="13" s="1"/>
  <c r="F301" i="3"/>
  <c r="CS302" i="13"/>
  <c r="H301" i="3"/>
  <c r="CU302" i="13"/>
  <c r="J301" i="3"/>
  <c r="CW302" i="13" s="1"/>
  <c r="B302" i="3"/>
  <c r="CO303" i="13" s="1"/>
  <c r="F302" i="3"/>
  <c r="CS303" i="13"/>
  <c r="H302" i="3"/>
  <c r="CU303" i="13" s="1"/>
  <c r="J302" i="3"/>
  <c r="CW303" i="13"/>
  <c r="B303" i="3"/>
  <c r="CO304" i="13"/>
  <c r="D303" i="3"/>
  <c r="CQ304" i="13" s="1"/>
  <c r="B309" i="3"/>
  <c r="CO310" i="13"/>
  <c r="F309" i="3"/>
  <c r="CS310" i="13" s="1"/>
  <c r="H309" i="3"/>
  <c r="CU310" i="13" s="1"/>
  <c r="J309" i="3"/>
  <c r="CW310" i="13"/>
  <c r="B310" i="3"/>
  <c r="CO311" i="13"/>
  <c r="F310" i="3"/>
  <c r="CS311" i="13" s="1"/>
  <c r="H310" i="3"/>
  <c r="CU311" i="13"/>
  <c r="J310" i="3"/>
  <c r="CW311" i="13"/>
  <c r="B311" i="3"/>
  <c r="CO312" i="13" s="1"/>
  <c r="F311" i="3"/>
  <c r="CS312" i="13"/>
  <c r="H311" i="3"/>
  <c r="CU312" i="13"/>
  <c r="J311" i="3"/>
  <c r="CW312" i="13" s="1"/>
  <c r="B312" i="3"/>
  <c r="CO313" i="13" s="1"/>
  <c r="F312" i="3"/>
  <c r="CS313" i="13" s="1"/>
  <c r="H312" i="3"/>
  <c r="CU313" i="13" s="1"/>
  <c r="J312" i="3"/>
  <c r="CW313" i="13"/>
  <c r="B313" i="3"/>
  <c r="CO314" i="13"/>
  <c r="F313" i="3"/>
  <c r="CS314" i="13" s="1"/>
  <c r="H313" i="3"/>
  <c r="CU314" i="13" s="1"/>
  <c r="J313" i="3"/>
  <c r="CW314" i="13" s="1"/>
  <c r="B314" i="3"/>
  <c r="CO315" i="13"/>
  <c r="F314" i="3"/>
  <c r="CS315" i="13"/>
  <c r="H314" i="3"/>
  <c r="CU315" i="13" s="1"/>
  <c r="J314" i="3"/>
  <c r="CW315" i="13" s="1"/>
  <c r="B315" i="3"/>
  <c r="CO316" i="13"/>
  <c r="F315" i="3"/>
  <c r="CS316" i="13" s="1"/>
  <c r="H315" i="3"/>
  <c r="CU316" i="13"/>
  <c r="J315" i="3"/>
  <c r="CW316" i="13"/>
  <c r="B316" i="3"/>
  <c r="CO317" i="13" s="1"/>
  <c r="F316" i="3"/>
  <c r="CS317" i="13"/>
  <c r="H316" i="3"/>
  <c r="CU317" i="13" s="1"/>
  <c r="J316" i="3"/>
  <c r="CW317" i="13"/>
  <c r="B317" i="3"/>
  <c r="CO318" i="13"/>
  <c r="F317" i="3"/>
  <c r="CS318" i="13"/>
  <c r="H317" i="3"/>
  <c r="CU318" i="13"/>
  <c r="J317" i="3"/>
  <c r="CW318" i="13"/>
  <c r="B318" i="3"/>
  <c r="CO319" i="13" s="1"/>
  <c r="D318" i="3"/>
  <c r="CQ319" i="13"/>
  <c r="D331" i="3"/>
  <c r="CQ332" i="13"/>
  <c r="D332" i="3"/>
  <c r="CQ333" i="13"/>
  <c r="D333" i="3"/>
  <c r="CQ334" i="13"/>
  <c r="D334" i="3"/>
  <c r="CQ335" i="13"/>
  <c r="D335" i="3"/>
  <c r="CQ336" i="13" s="1"/>
  <c r="B342" i="3"/>
  <c r="CO343" i="13"/>
  <c r="F342" i="3"/>
  <c r="CS343" i="13"/>
  <c r="H342" i="3"/>
  <c r="CU343" i="13"/>
  <c r="J342" i="3"/>
  <c r="CW343" i="13"/>
  <c r="B343" i="3"/>
  <c r="CO344" i="13"/>
  <c r="F343" i="3"/>
  <c r="CS344" i="13" s="1"/>
  <c r="H343" i="3"/>
  <c r="CU344" i="13"/>
  <c r="J343" i="3"/>
  <c r="CW344" i="13" s="1"/>
  <c r="B344" i="3"/>
  <c r="CO345" i="13" s="1"/>
  <c r="F344" i="3"/>
  <c r="CS345" i="13" s="1"/>
  <c r="H344" i="3"/>
  <c r="CU345" i="13" s="1"/>
  <c r="J344" i="3"/>
  <c r="CW345" i="13" s="1"/>
  <c r="B345" i="3"/>
  <c r="CO346" i="13" s="1"/>
  <c r="F345" i="3"/>
  <c r="CS346" i="13" s="1"/>
  <c r="H345" i="3"/>
  <c r="CU346" i="13" s="1"/>
  <c r="J345" i="3"/>
  <c r="CW346" i="13" s="1"/>
  <c r="B346" i="3"/>
  <c r="CO347" i="13" s="1"/>
  <c r="F346" i="3"/>
  <c r="CS347" i="13" s="1"/>
  <c r="H346" i="3"/>
  <c r="CU347" i="13" s="1"/>
  <c r="J346" i="3"/>
  <c r="CW347" i="13" s="1"/>
  <c r="B347" i="3"/>
  <c r="CO348" i="13" s="1"/>
  <c r="F347" i="3"/>
  <c r="CS348" i="13"/>
  <c r="H347" i="3"/>
  <c r="CU348" i="13" s="1"/>
  <c r="J347" i="3"/>
  <c r="CW348" i="13" s="1"/>
  <c r="B348" i="3"/>
  <c r="CO349" i="13" s="1"/>
  <c r="F348" i="3"/>
  <c r="CS349" i="13"/>
  <c r="H348" i="3"/>
  <c r="CU349" i="13" s="1"/>
  <c r="J348" i="3"/>
  <c r="CW349" i="13" s="1"/>
  <c r="B349" i="3"/>
  <c r="CO350" i="13"/>
  <c r="F349" i="3"/>
  <c r="CS350" i="13" s="1"/>
  <c r="H349" i="3"/>
  <c r="CU350" i="13" s="1"/>
  <c r="J349" i="3"/>
  <c r="CW350" i="13" s="1"/>
  <c r="B350" i="3"/>
  <c r="CO351" i="13" s="1"/>
  <c r="F350" i="3"/>
  <c r="CS351" i="13"/>
  <c r="H350" i="3"/>
  <c r="CU351" i="13" s="1"/>
  <c r="J350" i="3"/>
  <c r="CW351" i="13" s="1"/>
  <c r="B351" i="3"/>
  <c r="CO352" i="13"/>
  <c r="D351" i="3"/>
  <c r="CQ352" i="13"/>
  <c r="B357" i="3"/>
  <c r="CO358" i="13" s="1"/>
  <c r="F357" i="3"/>
  <c r="CS358" i="13"/>
  <c r="H357" i="3"/>
  <c r="CU358" i="13"/>
  <c r="J357" i="3"/>
  <c r="CW358" i="13" s="1"/>
  <c r="B358" i="3"/>
  <c r="CO359" i="13" s="1"/>
  <c r="F358" i="3"/>
  <c r="CS359" i="13"/>
  <c r="H358" i="3"/>
  <c r="CU359" i="13" s="1"/>
  <c r="J358" i="3"/>
  <c r="CW359" i="13"/>
  <c r="B359" i="3"/>
  <c r="CO360" i="13"/>
  <c r="F359" i="3"/>
  <c r="CS360" i="13" s="1"/>
  <c r="H359" i="3"/>
  <c r="CU360" i="13"/>
  <c r="J359" i="3"/>
  <c r="CW360" i="13" s="1"/>
  <c r="B360" i="3"/>
  <c r="CO361" i="13" s="1"/>
  <c r="F360" i="3"/>
  <c r="CS361" i="13" s="1"/>
  <c r="H360" i="3"/>
  <c r="CU361" i="13" s="1"/>
  <c r="J360" i="3"/>
  <c r="CW361" i="13" s="1"/>
  <c r="B361" i="3"/>
  <c r="CO362" i="13"/>
  <c r="F361" i="3"/>
  <c r="CS362" i="13" s="1"/>
  <c r="H361" i="3"/>
  <c r="CU362" i="13" s="1"/>
  <c r="J361" i="3"/>
  <c r="CW362" i="13" s="1"/>
  <c r="B362" i="3"/>
  <c r="CO363" i="13"/>
  <c r="F362" i="3"/>
  <c r="CS363" i="13" s="1"/>
  <c r="H362" i="3"/>
  <c r="CU363" i="13" s="1"/>
  <c r="J362" i="3"/>
  <c r="CW363" i="13"/>
  <c r="B363" i="3"/>
  <c r="CO364" i="13"/>
  <c r="F363" i="3"/>
  <c r="CS364" i="13" s="1"/>
  <c r="H363" i="3"/>
  <c r="CU364" i="13"/>
  <c r="J363" i="3"/>
  <c r="CW364" i="13"/>
  <c r="B364" i="3"/>
  <c r="CO365" i="13"/>
  <c r="F364" i="3"/>
  <c r="CS365" i="13"/>
  <c r="H364" i="3"/>
  <c r="CU365" i="13"/>
  <c r="J364" i="3"/>
  <c r="CW365" i="13" s="1"/>
  <c r="B365" i="3"/>
  <c r="CO366" i="13"/>
  <c r="F365" i="3"/>
  <c r="CS366" i="13" s="1"/>
  <c r="H365" i="3"/>
  <c r="CU366" i="13"/>
  <c r="J365" i="3"/>
  <c r="CW366" i="13"/>
  <c r="B366" i="3"/>
  <c r="CO367" i="13"/>
  <c r="D366" i="3"/>
  <c r="CQ367" i="13" s="1"/>
  <c r="D379" i="3"/>
  <c r="CQ380" i="13"/>
  <c r="D380" i="3"/>
  <c r="CQ381" i="13" s="1"/>
  <c r="D381" i="3"/>
  <c r="CQ382" i="13"/>
  <c r="D382" i="3"/>
  <c r="CQ383" i="13"/>
  <c r="D383" i="3"/>
  <c r="CQ384" i="13" s="1"/>
  <c r="B390" i="3"/>
  <c r="CO391" i="13" s="1"/>
  <c r="F390" i="3"/>
  <c r="CS391" i="13"/>
  <c r="H390" i="3"/>
  <c r="CU391" i="13"/>
  <c r="J390" i="3"/>
  <c r="CW391" i="13"/>
  <c r="B391" i="3"/>
  <c r="CO392" i="13"/>
  <c r="F391" i="3"/>
  <c r="CS392" i="13"/>
  <c r="H391" i="3"/>
  <c r="CU392" i="13" s="1"/>
  <c r="J391" i="3"/>
  <c r="CW392" i="13" s="1"/>
  <c r="B392" i="3"/>
  <c r="CO393" i="13"/>
  <c r="F392" i="3"/>
  <c r="CS393" i="13" s="1"/>
  <c r="H392" i="3"/>
  <c r="CU393" i="13" s="1"/>
  <c r="J392" i="3"/>
  <c r="CW393" i="13"/>
  <c r="B393" i="3"/>
  <c r="CO394" i="13" s="1"/>
  <c r="F393" i="3"/>
  <c r="CS394" i="13" s="1"/>
  <c r="H393" i="3"/>
  <c r="CU394" i="13" s="1"/>
  <c r="J393" i="3"/>
  <c r="CW394" i="13"/>
  <c r="B394" i="3"/>
  <c r="CO395" i="13" s="1"/>
  <c r="F394" i="3"/>
  <c r="CS395" i="13" s="1"/>
  <c r="H394" i="3"/>
  <c r="CU395" i="13"/>
  <c r="J394" i="3"/>
  <c r="CW395" i="13" s="1"/>
  <c r="B395" i="3"/>
  <c r="CO396" i="13"/>
  <c r="F395" i="3"/>
  <c r="CS396" i="13" s="1"/>
  <c r="H395" i="3"/>
  <c r="CU396" i="13" s="1"/>
  <c r="J395" i="3"/>
  <c r="CW396" i="13" s="1"/>
  <c r="B396" i="3"/>
  <c r="CO397" i="13"/>
  <c r="F396" i="3"/>
  <c r="CS397" i="13" s="1"/>
  <c r="H396" i="3"/>
  <c r="CU397" i="13"/>
  <c r="J396" i="3"/>
  <c r="CW397" i="13" s="1"/>
  <c r="B397" i="3"/>
  <c r="CO398" i="13" s="1"/>
  <c r="F397" i="3"/>
  <c r="CS398" i="13"/>
  <c r="H397" i="3"/>
  <c r="CU398" i="13" s="1"/>
  <c r="J397" i="3"/>
  <c r="CW398" i="13" s="1"/>
  <c r="B398" i="3"/>
  <c r="CO399" i="13" s="1"/>
  <c r="F398" i="3"/>
  <c r="CS399" i="13"/>
  <c r="H398" i="3"/>
  <c r="CU399" i="13" s="1"/>
  <c r="J398" i="3"/>
  <c r="CW399" i="13" s="1"/>
  <c r="B399" i="3"/>
  <c r="CO400" i="13"/>
  <c r="D399" i="3"/>
  <c r="CQ400" i="13" s="1"/>
  <c r="B405" i="3"/>
  <c r="CO406" i="13" s="1"/>
  <c r="F405" i="3"/>
  <c r="CS406" i="13" s="1"/>
  <c r="H405" i="3"/>
  <c r="CU406" i="13" s="1"/>
  <c r="J405" i="3"/>
  <c r="CW406" i="13"/>
  <c r="B406" i="3"/>
  <c r="CO407" i="13" s="1"/>
  <c r="F406" i="3"/>
  <c r="CS407" i="13" s="1"/>
  <c r="H406" i="3"/>
  <c r="CU407" i="13"/>
  <c r="J406" i="3"/>
  <c r="CW407" i="13"/>
  <c r="B407" i="3"/>
  <c r="CO408" i="13" s="1"/>
  <c r="F407" i="3"/>
  <c r="CS408" i="13"/>
  <c r="H407" i="3"/>
  <c r="CU408" i="13"/>
  <c r="J407" i="3"/>
  <c r="CW408" i="13" s="1"/>
  <c r="B408" i="3"/>
  <c r="CO409" i="13" s="1"/>
  <c r="F408" i="3"/>
  <c r="CS409" i="13"/>
  <c r="H408" i="3"/>
  <c r="CU409" i="13" s="1"/>
  <c r="J408" i="3"/>
  <c r="CW409" i="13" s="1"/>
  <c r="B409" i="3"/>
  <c r="CO410" i="13" s="1"/>
  <c r="F409" i="3"/>
  <c r="CS410" i="13"/>
  <c r="H409" i="3"/>
  <c r="CU410" i="13" s="1"/>
  <c r="J409" i="3"/>
  <c r="CW410" i="13" s="1"/>
  <c r="B410" i="3"/>
  <c r="CO411" i="13" s="1"/>
  <c r="F410" i="3"/>
  <c r="CS411" i="13"/>
  <c r="H410" i="3"/>
  <c r="CU411" i="13"/>
  <c r="J410" i="3"/>
  <c r="CW411" i="13" s="1"/>
  <c r="B411" i="3"/>
  <c r="CO412" i="13"/>
  <c r="F411" i="3"/>
  <c r="CS412" i="13"/>
  <c r="H411" i="3"/>
  <c r="CU412" i="13" s="1"/>
  <c r="J411" i="3"/>
  <c r="CW412" i="13"/>
  <c r="B412" i="3"/>
  <c r="CO413" i="13"/>
  <c r="F412" i="3"/>
  <c r="CS413" i="13" s="1"/>
  <c r="H412" i="3"/>
  <c r="CU413" i="13" s="1"/>
  <c r="J412" i="3"/>
  <c r="CW413" i="13" s="1"/>
  <c r="B413" i="3"/>
  <c r="CO414" i="13"/>
  <c r="F413" i="3"/>
  <c r="CS414" i="13" s="1"/>
  <c r="H413" i="3"/>
  <c r="CU414" i="13" s="1"/>
  <c r="J413" i="3"/>
  <c r="CW414" i="13" s="1"/>
  <c r="B414" i="3"/>
  <c r="CO415" i="13"/>
  <c r="D414" i="3"/>
  <c r="CQ415" i="13" s="1"/>
  <c r="D427" i="3"/>
  <c r="CQ428" i="13" s="1"/>
  <c r="D428" i="3"/>
  <c r="CQ429" i="13" s="1"/>
  <c r="D429" i="3"/>
  <c r="CQ430" i="13" s="1"/>
  <c r="D430" i="3"/>
  <c r="CQ431" i="13"/>
  <c r="D431" i="3"/>
  <c r="CQ432" i="13" s="1"/>
  <c r="B438" i="3"/>
  <c r="CO439" i="13" s="1"/>
  <c r="F438" i="3"/>
  <c r="CS439" i="13" s="1"/>
  <c r="H438" i="3"/>
  <c r="CU439" i="13" s="1"/>
  <c r="J438" i="3"/>
  <c r="CW439" i="13" s="1"/>
  <c r="B439" i="3"/>
  <c r="CO440" i="13" s="1"/>
  <c r="F439" i="3"/>
  <c r="CS440" i="13"/>
  <c r="H439" i="3"/>
  <c r="CU440" i="13" s="1"/>
  <c r="J439" i="3"/>
  <c r="CW440" i="13" s="1"/>
  <c r="B440" i="3"/>
  <c r="CO441" i="13"/>
  <c r="F440" i="3"/>
  <c r="CS441" i="13"/>
  <c r="H440" i="3"/>
  <c r="CU441" i="13"/>
  <c r="J440" i="3"/>
  <c r="CW441" i="13" s="1"/>
  <c r="B441" i="3"/>
  <c r="CO442" i="13"/>
  <c r="F441" i="3"/>
  <c r="CS442" i="13"/>
  <c r="H441" i="3"/>
  <c r="CU442" i="13"/>
  <c r="J441" i="3"/>
  <c r="CW442" i="13"/>
  <c r="B442" i="3"/>
  <c r="CO443" i="13"/>
  <c r="F442" i="3"/>
  <c r="CS443" i="13" s="1"/>
  <c r="H442" i="3"/>
  <c r="CU443" i="13"/>
  <c r="J442" i="3"/>
  <c r="CW443" i="13"/>
  <c r="B443" i="3"/>
  <c r="CO444" i="13"/>
  <c r="F443" i="3"/>
  <c r="CS444" i="13"/>
  <c r="H443" i="3"/>
  <c r="CU444" i="13"/>
  <c r="J443" i="3"/>
  <c r="CW444" i="13" s="1"/>
  <c r="B444" i="3"/>
  <c r="CO445" i="13"/>
  <c r="F444" i="3"/>
  <c r="CS445" i="13"/>
  <c r="H444" i="3"/>
  <c r="CU445" i="13"/>
  <c r="J444" i="3"/>
  <c r="CW445" i="13"/>
  <c r="B445" i="3"/>
  <c r="CO446" i="13"/>
  <c r="F445" i="3"/>
  <c r="CS446" i="13" s="1"/>
  <c r="H445" i="3"/>
  <c r="CU446" i="13"/>
  <c r="J445" i="3"/>
  <c r="CW446" i="13"/>
  <c r="B446" i="3"/>
  <c r="CO447" i="13"/>
  <c r="F446" i="3"/>
  <c r="CS447" i="13"/>
  <c r="H446" i="3"/>
  <c r="CU447" i="13"/>
  <c r="J446" i="3"/>
  <c r="CW447" i="13" s="1"/>
  <c r="B447" i="3"/>
  <c r="CO448" i="13"/>
  <c r="D447" i="3"/>
  <c r="CQ448" i="13"/>
  <c r="B453" i="3"/>
  <c r="CO454" i="13"/>
  <c r="F453" i="3"/>
  <c r="CS454" i="13"/>
  <c r="H453" i="3"/>
  <c r="CU454" i="13"/>
  <c r="J453" i="3"/>
  <c r="CW454" i="13" s="1"/>
  <c r="B454" i="3"/>
  <c r="CO455" i="13"/>
  <c r="F454" i="3"/>
  <c r="CS455" i="13"/>
  <c r="H454" i="3"/>
  <c r="CU455" i="13"/>
  <c r="J454" i="3"/>
  <c r="CW455" i="13"/>
  <c r="B455" i="3"/>
  <c r="CO456" i="13"/>
  <c r="F455" i="3"/>
  <c r="CS456" i="13" s="1"/>
  <c r="H455" i="3"/>
  <c r="CU456" i="13"/>
  <c r="J455" i="3"/>
  <c r="CW456" i="13"/>
  <c r="B456" i="3"/>
  <c r="CO457" i="13"/>
  <c r="F456" i="3"/>
  <c r="CS457" i="13"/>
  <c r="H456" i="3"/>
  <c r="CU457" i="13" s="1"/>
  <c r="J456" i="3"/>
  <c r="CW457" i="13" s="1"/>
  <c r="B457" i="3"/>
  <c r="CO458" i="13" s="1"/>
  <c r="F457" i="3"/>
  <c r="CS458" i="13"/>
  <c r="H457" i="3"/>
  <c r="CU458" i="13" s="1"/>
  <c r="J457" i="3"/>
  <c r="CW458" i="13" s="1"/>
  <c r="B458" i="3"/>
  <c r="CO459" i="13" s="1"/>
  <c r="F458" i="3"/>
  <c r="CS459" i="13" s="1"/>
  <c r="H458" i="3"/>
  <c r="CU459" i="13" s="1"/>
  <c r="J458" i="3"/>
  <c r="CW459" i="13" s="1"/>
  <c r="B459" i="3"/>
  <c r="CO460" i="13" s="1"/>
  <c r="F459" i="3"/>
  <c r="CS460" i="13"/>
  <c r="H459" i="3"/>
  <c r="CU460" i="13" s="1"/>
  <c r="J459" i="3"/>
  <c r="CW460" i="13" s="1"/>
  <c r="B460" i="3"/>
  <c r="CO461" i="13"/>
  <c r="F460" i="3"/>
  <c r="CS461" i="13"/>
  <c r="H460" i="3"/>
  <c r="CU461" i="13" s="1"/>
  <c r="J460" i="3"/>
  <c r="CW461" i="13"/>
  <c r="B461" i="3"/>
  <c r="CO462" i="13"/>
  <c r="F461" i="3"/>
  <c r="CS462" i="13" s="1"/>
  <c r="H461" i="3"/>
  <c r="CU462" i="13"/>
  <c r="J461" i="3"/>
  <c r="CW462" i="13"/>
  <c r="B462" i="3"/>
  <c r="CO463" i="13" s="1"/>
  <c r="D462" i="3"/>
  <c r="D475" i="3"/>
  <c r="CQ476" i="13"/>
  <c r="D476" i="3"/>
  <c r="CQ477" i="13"/>
  <c r="D477" i="3"/>
  <c r="CQ478" i="13" s="1"/>
  <c r="D478" i="3"/>
  <c r="CQ479" i="13" s="1"/>
  <c r="D479" i="3"/>
  <c r="CQ480" i="13" s="1"/>
  <c r="B486" i="3"/>
  <c r="CO487" i="13" s="1"/>
  <c r="F486" i="3"/>
  <c r="CS487" i="13" s="1"/>
  <c r="H486" i="3"/>
  <c r="CU487" i="13"/>
  <c r="J486" i="3"/>
  <c r="CW487" i="13" s="1"/>
  <c r="B487" i="3"/>
  <c r="CO488" i="13"/>
  <c r="F487" i="3"/>
  <c r="CS488" i="13" s="1"/>
  <c r="H487" i="3"/>
  <c r="CU488" i="13" s="1"/>
  <c r="J487" i="3"/>
  <c r="CW488" i="13" s="1"/>
  <c r="B488" i="3"/>
  <c r="CO489" i="13" s="1"/>
  <c r="F488" i="3"/>
  <c r="CS489" i="13" s="1"/>
  <c r="H488" i="3"/>
  <c r="CU489" i="13"/>
  <c r="J488" i="3"/>
  <c r="CW489" i="13" s="1"/>
  <c r="B489" i="3"/>
  <c r="CO490" i="13"/>
  <c r="F489" i="3"/>
  <c r="CS490" i="13" s="1"/>
  <c r="H489" i="3"/>
  <c r="CU490" i="13" s="1"/>
  <c r="J489" i="3"/>
  <c r="CW490" i="13"/>
  <c r="B490" i="3"/>
  <c r="CO491" i="13" s="1"/>
  <c r="F490" i="3"/>
  <c r="CS491" i="13"/>
  <c r="H490" i="3"/>
  <c r="CU491" i="13" s="1"/>
  <c r="J490" i="3"/>
  <c r="CW491" i="13" s="1"/>
  <c r="B491" i="3"/>
  <c r="CO492" i="13" s="1"/>
  <c r="F491" i="3"/>
  <c r="CS492" i="13"/>
  <c r="H491" i="3"/>
  <c r="CU492" i="13" s="1"/>
  <c r="J491" i="3"/>
  <c r="CW492" i="13"/>
  <c r="B492" i="3"/>
  <c r="CO493" i="13"/>
  <c r="F492" i="3"/>
  <c r="CS493" i="13" s="1"/>
  <c r="H492" i="3"/>
  <c r="CU493" i="13" s="1"/>
  <c r="J492" i="3"/>
  <c r="CW493" i="13" s="1"/>
  <c r="B493" i="3"/>
  <c r="CO494" i="13" s="1"/>
  <c r="F493" i="3"/>
  <c r="CS494" i="13" s="1"/>
  <c r="H493" i="3"/>
  <c r="CU494" i="13"/>
  <c r="J493" i="3"/>
  <c r="CW494" i="13" s="1"/>
  <c r="B494" i="3"/>
  <c r="CO495" i="13"/>
  <c r="F494" i="3"/>
  <c r="CS495" i="13" s="1"/>
  <c r="H494" i="3"/>
  <c r="CU495" i="13" s="1"/>
  <c r="J494" i="3"/>
  <c r="CW495" i="13"/>
  <c r="B495" i="3"/>
  <c r="CO496" i="13"/>
  <c r="D495" i="3"/>
  <c r="CQ496" i="13" s="1"/>
  <c r="B501" i="3"/>
  <c r="CO502" i="13" s="1"/>
  <c r="F501" i="3"/>
  <c r="CS502" i="13"/>
  <c r="H501" i="3"/>
  <c r="CU502" i="13" s="1"/>
  <c r="J501" i="3"/>
  <c r="CW502" i="13" s="1"/>
  <c r="B502" i="3"/>
  <c r="CO503" i="13"/>
  <c r="F502" i="3"/>
  <c r="CS503" i="13" s="1"/>
  <c r="H502" i="3"/>
  <c r="CU503" i="13" s="1"/>
  <c r="J502" i="3"/>
  <c r="CW503" i="13" s="1"/>
  <c r="B503" i="3"/>
  <c r="CO504" i="13" s="1"/>
  <c r="F503" i="3"/>
  <c r="CS504" i="13"/>
  <c r="H503" i="3"/>
  <c r="CU504" i="13"/>
  <c r="J503" i="3"/>
  <c r="CW504" i="13" s="1"/>
  <c r="B504" i="3"/>
  <c r="CO505" i="13"/>
  <c r="F504" i="3"/>
  <c r="CS505" i="13" s="1"/>
  <c r="H504" i="3"/>
  <c r="CU505" i="13" s="1"/>
  <c r="J504" i="3"/>
  <c r="CW505" i="13"/>
  <c r="B505" i="3"/>
  <c r="CO506" i="13" s="1"/>
  <c r="F505" i="3"/>
  <c r="CS506" i="13" s="1"/>
  <c r="H505" i="3"/>
  <c r="CU506" i="13" s="1"/>
  <c r="J505" i="3"/>
  <c r="CW506" i="13" s="1"/>
  <c r="B506" i="3"/>
  <c r="CO507" i="13"/>
  <c r="F506" i="3"/>
  <c r="CS507" i="13" s="1"/>
  <c r="H506" i="3"/>
  <c r="CU507" i="13" s="1"/>
  <c r="J506" i="3"/>
  <c r="CW507" i="13" s="1"/>
  <c r="B507" i="3"/>
  <c r="CO508" i="13"/>
  <c r="F507" i="3"/>
  <c r="CS508" i="13"/>
  <c r="H507" i="3"/>
  <c r="CU508" i="13" s="1"/>
  <c r="J507" i="3"/>
  <c r="CW508" i="13" s="1"/>
  <c r="B508" i="3"/>
  <c r="CO509" i="13"/>
  <c r="F508" i="3"/>
  <c r="CS509" i="13" s="1"/>
  <c r="H508" i="3"/>
  <c r="CU509" i="13" s="1"/>
  <c r="J508" i="3"/>
  <c r="CW509" i="13" s="1"/>
  <c r="B509" i="3"/>
  <c r="CO510" i="13"/>
  <c r="F509" i="3"/>
  <c r="CS510" i="13" s="1"/>
  <c r="H509" i="3"/>
  <c r="CU510" i="13" s="1"/>
  <c r="J509" i="3"/>
  <c r="CW510" i="13"/>
  <c r="B510" i="3"/>
  <c r="CO511" i="13" s="1"/>
  <c r="D510" i="3"/>
  <c r="CQ511" i="13"/>
  <c r="D523" i="3"/>
  <c r="CQ524" i="13"/>
  <c r="D524" i="3"/>
  <c r="CQ525" i="13" s="1"/>
  <c r="D525" i="3"/>
  <c r="CQ526" i="13"/>
  <c r="D526" i="3"/>
  <c r="CQ527" i="13"/>
  <c r="D527" i="3"/>
  <c r="CQ528" i="13" s="1"/>
  <c r="B534" i="3"/>
  <c r="CO535" i="13"/>
  <c r="F534" i="3"/>
  <c r="CS535" i="13"/>
  <c r="H534" i="3"/>
  <c r="CU535" i="13" s="1"/>
  <c r="J534" i="3"/>
  <c r="CW535" i="13" s="1"/>
  <c r="B535" i="3"/>
  <c r="CO536" i="13"/>
  <c r="F535" i="3"/>
  <c r="CS536" i="13" s="1"/>
  <c r="H535" i="3"/>
  <c r="CU536" i="13" s="1"/>
  <c r="J535" i="3"/>
  <c r="CW536" i="13" s="1"/>
  <c r="B536" i="3"/>
  <c r="CO537" i="13" s="1"/>
  <c r="F536" i="3"/>
  <c r="CS537" i="13" s="1"/>
  <c r="H536" i="3"/>
  <c r="CU537" i="13" s="1"/>
  <c r="J536" i="3"/>
  <c r="CW537" i="13"/>
  <c r="B537" i="3"/>
  <c r="CO538" i="13"/>
  <c r="F537" i="3"/>
  <c r="CS538" i="13"/>
  <c r="H537" i="3"/>
  <c r="CU538" i="13"/>
  <c r="J537" i="3"/>
  <c r="CW538" i="13" s="1"/>
  <c r="B538" i="3"/>
  <c r="CO539" i="13"/>
  <c r="F538" i="3"/>
  <c r="CS539" i="13"/>
  <c r="H538" i="3"/>
  <c r="CU539" i="13"/>
  <c r="J538" i="3"/>
  <c r="CW539" i="13"/>
  <c r="B539" i="3"/>
  <c r="CO540" i="13"/>
  <c r="F539" i="3"/>
  <c r="CS540" i="13" s="1"/>
  <c r="H539" i="3"/>
  <c r="CU540" i="13"/>
  <c r="J539" i="3"/>
  <c r="CW540" i="13"/>
  <c r="B540" i="3"/>
  <c r="CO541" i="13"/>
  <c r="F540" i="3"/>
  <c r="CS541" i="13"/>
  <c r="H540" i="3"/>
  <c r="CU541" i="13"/>
  <c r="J540" i="3"/>
  <c r="CW541" i="13" s="1"/>
  <c r="B541" i="3"/>
  <c r="CO542" i="13"/>
  <c r="F541" i="3"/>
  <c r="CS542" i="13"/>
  <c r="H541" i="3"/>
  <c r="CU542" i="13"/>
  <c r="J541" i="3"/>
  <c r="CW542" i="13"/>
  <c r="B542" i="3"/>
  <c r="CO543" i="13"/>
  <c r="F542" i="3"/>
  <c r="CS543" i="13" s="1"/>
  <c r="H542" i="3"/>
  <c r="CU543" i="13"/>
  <c r="J542" i="3"/>
  <c r="CW543" i="13"/>
  <c r="B543" i="3"/>
  <c r="CO544" i="13"/>
  <c r="D543" i="3"/>
  <c r="CQ544" i="13"/>
  <c r="B549" i="3"/>
  <c r="CO550" i="13"/>
  <c r="F549" i="3"/>
  <c r="CS550" i="13" s="1"/>
  <c r="H549" i="3"/>
  <c r="CU550" i="13"/>
  <c r="J549" i="3"/>
  <c r="CW550" i="13"/>
  <c r="B550" i="3"/>
  <c r="CO551" i="13"/>
  <c r="F550" i="3"/>
  <c r="CS551" i="13"/>
  <c r="H550" i="3"/>
  <c r="CU551" i="13"/>
  <c r="J550" i="3"/>
  <c r="CW551" i="13" s="1"/>
  <c r="B551" i="3"/>
  <c r="CO552" i="13"/>
  <c r="F551" i="3"/>
  <c r="CS552" i="13"/>
  <c r="H551" i="3"/>
  <c r="CU552" i="13"/>
  <c r="J551" i="3"/>
  <c r="CW552" i="13"/>
  <c r="B552" i="3"/>
  <c r="CO553" i="13"/>
  <c r="F552" i="3"/>
  <c r="CS553" i="13" s="1"/>
  <c r="H552" i="3"/>
  <c r="CU553" i="13" s="1"/>
  <c r="J552" i="3"/>
  <c r="CW553" i="13" s="1"/>
  <c r="B553" i="3"/>
  <c r="CO554" i="13"/>
  <c r="F553" i="3"/>
  <c r="CS554" i="13"/>
  <c r="H553" i="3"/>
  <c r="CU554" i="13"/>
  <c r="J553" i="3"/>
  <c r="CW554" i="13" s="1"/>
  <c r="B554" i="3"/>
  <c r="CO555" i="13" s="1"/>
  <c r="F554" i="3"/>
  <c r="CS555" i="13" s="1"/>
  <c r="H554" i="3"/>
  <c r="CU555" i="13" s="1"/>
  <c r="J554" i="3"/>
  <c r="CW555" i="13"/>
  <c r="B555" i="3"/>
  <c r="CO556" i="13" s="1"/>
  <c r="F555" i="3"/>
  <c r="CS556" i="13"/>
  <c r="H555" i="3"/>
  <c r="CU556" i="13"/>
  <c r="J555" i="3"/>
  <c r="CW556" i="13" s="1"/>
  <c r="B556" i="3"/>
  <c r="CO557" i="13"/>
  <c r="F556" i="3"/>
  <c r="CS557" i="13"/>
  <c r="H556" i="3"/>
  <c r="CU557" i="13" s="1"/>
  <c r="J556" i="3"/>
  <c r="CW557" i="13"/>
  <c r="B557" i="3"/>
  <c r="CO558" i="13"/>
  <c r="F557" i="3"/>
  <c r="CS558" i="13" s="1"/>
  <c r="H557" i="3"/>
  <c r="CU558" i="13"/>
  <c r="J557" i="3"/>
  <c r="CW558" i="13"/>
  <c r="B558" i="3"/>
  <c r="CO559" i="13" s="1"/>
  <c r="D558" i="3"/>
  <c r="CQ559" i="13"/>
  <c r="D571" i="3"/>
  <c r="CQ572" i="13"/>
  <c r="D572" i="3"/>
  <c r="CQ573" i="13" s="1"/>
  <c r="D573" i="3"/>
  <c r="CQ574" i="13"/>
  <c r="D574" i="3"/>
  <c r="CQ575" i="13"/>
  <c r="D575" i="3"/>
  <c r="CQ576" i="13" s="1"/>
  <c r="B582" i="3"/>
  <c r="CO583" i="13"/>
  <c r="F582" i="3"/>
  <c r="CS583" i="13"/>
  <c r="H582" i="3"/>
  <c r="CU583" i="13" s="1"/>
  <c r="J582" i="3"/>
  <c r="CW583" i="13"/>
  <c r="B583" i="3"/>
  <c r="CO584" i="13"/>
  <c r="F583" i="3"/>
  <c r="CS584" i="13" s="1"/>
  <c r="H583" i="3"/>
  <c r="CU584" i="13"/>
  <c r="J583" i="3"/>
  <c r="CW584" i="13" s="1"/>
  <c r="B584" i="3"/>
  <c r="CO585" i="13" s="1"/>
  <c r="F584" i="3"/>
  <c r="CS585" i="13" s="1"/>
  <c r="H584" i="3"/>
  <c r="CU585" i="13" s="1"/>
  <c r="J584" i="3"/>
  <c r="CW585" i="13"/>
  <c r="B585" i="3"/>
  <c r="CO586" i="13" s="1"/>
  <c r="F585" i="3"/>
  <c r="CS586" i="13"/>
  <c r="H585" i="3"/>
  <c r="CU586" i="13"/>
  <c r="J585" i="3"/>
  <c r="CW586" i="13" s="1"/>
  <c r="B586" i="3"/>
  <c r="CO587" i="13"/>
  <c r="F586" i="3"/>
  <c r="CS587" i="13"/>
  <c r="H586" i="3"/>
  <c r="CU587" i="13" s="1"/>
  <c r="J586" i="3"/>
  <c r="CW587" i="13"/>
  <c r="B587" i="3"/>
  <c r="CO588" i="13"/>
  <c r="F587" i="3"/>
  <c r="CS588" i="13" s="1"/>
  <c r="H587" i="3"/>
  <c r="CU588" i="13"/>
  <c r="J587" i="3"/>
  <c r="CW588" i="13"/>
  <c r="B588" i="3"/>
  <c r="CO589" i="13" s="1"/>
  <c r="F588" i="3"/>
  <c r="CS589" i="13"/>
  <c r="H588" i="3"/>
  <c r="CU589" i="13"/>
  <c r="J588" i="3"/>
  <c r="CW589" i="13" s="1"/>
  <c r="B589" i="3"/>
  <c r="CO590" i="13"/>
  <c r="F589" i="3"/>
  <c r="CS590" i="13"/>
  <c r="H589" i="3"/>
  <c r="CU590" i="13" s="1"/>
  <c r="J589" i="3"/>
  <c r="CW590" i="13"/>
  <c r="B590" i="3"/>
  <c r="CO591" i="13"/>
  <c r="F590" i="3"/>
  <c r="CS591" i="13" s="1"/>
  <c r="H590" i="3"/>
  <c r="CU591" i="13"/>
  <c r="J590" i="3"/>
  <c r="CW591" i="13"/>
  <c r="B591" i="3"/>
  <c r="CO592" i="13" s="1"/>
  <c r="D591" i="3"/>
  <c r="CQ592" i="13"/>
  <c r="B597" i="3"/>
  <c r="CO598" i="13"/>
  <c r="F597" i="3"/>
  <c r="CS598" i="13" s="1"/>
  <c r="H597" i="3"/>
  <c r="CU598" i="13"/>
  <c r="J597" i="3"/>
  <c r="CW598" i="13"/>
  <c r="B598" i="3"/>
  <c r="CO599" i="13" s="1"/>
  <c r="F598" i="3"/>
  <c r="CS599" i="13"/>
  <c r="H598" i="3"/>
  <c r="CU599" i="13"/>
  <c r="J598" i="3"/>
  <c r="CW599" i="13" s="1"/>
  <c r="B599" i="3"/>
  <c r="CO600" i="13"/>
  <c r="F599" i="3"/>
  <c r="CS600" i="13"/>
  <c r="H599" i="3"/>
  <c r="CU600" i="13" s="1"/>
  <c r="J599" i="3"/>
  <c r="CW600" i="13"/>
  <c r="B600" i="3"/>
  <c r="CO601" i="13"/>
  <c r="F600" i="3"/>
  <c r="CS601" i="13" s="1"/>
  <c r="H600" i="3"/>
  <c r="CU601" i="13" s="1"/>
  <c r="J600" i="3"/>
  <c r="CW601" i="13" s="1"/>
  <c r="B601" i="3"/>
  <c r="CO602" i="13"/>
  <c r="F601" i="3"/>
  <c r="CS602" i="13" s="1"/>
  <c r="H601" i="3"/>
  <c r="CU602" i="13"/>
  <c r="J601" i="3"/>
  <c r="CW602" i="13" s="1"/>
  <c r="B602" i="3"/>
  <c r="CO603" i="13"/>
  <c r="F602" i="3"/>
  <c r="CS603" i="13" s="1"/>
  <c r="H602" i="3"/>
  <c r="CU603" i="13" s="1"/>
  <c r="J602" i="3"/>
  <c r="CW603" i="13"/>
  <c r="B603" i="3"/>
  <c r="CO604" i="13" s="1"/>
  <c r="F603" i="3"/>
  <c r="CS604" i="13" s="1"/>
  <c r="H603" i="3"/>
  <c r="CU604" i="13"/>
  <c r="J603" i="3"/>
  <c r="CW604" i="13" s="1"/>
  <c r="B604" i="3"/>
  <c r="CO605" i="13" s="1"/>
  <c r="F604" i="3"/>
  <c r="CS605" i="13"/>
  <c r="H604" i="3"/>
  <c r="CU605" i="13"/>
  <c r="J604" i="3"/>
  <c r="CW605" i="13" s="1"/>
  <c r="B605" i="3"/>
  <c r="CO606" i="13" s="1"/>
  <c r="F605" i="3"/>
  <c r="CS606" i="13"/>
  <c r="H605" i="3"/>
  <c r="CU606" i="13" s="1"/>
  <c r="J605" i="3"/>
  <c r="CW606" i="13" s="1"/>
  <c r="B606" i="3"/>
  <c r="CO607" i="13"/>
  <c r="D606" i="3"/>
  <c r="D619" i="3"/>
  <c r="CQ620" i="13"/>
  <c r="D620" i="3"/>
  <c r="CQ621" i="13" s="1"/>
  <c r="D621" i="3"/>
  <c r="CQ622" i="13"/>
  <c r="D622" i="3"/>
  <c r="CQ623" i="13"/>
  <c r="D623" i="3"/>
  <c r="CQ624" i="13" s="1"/>
  <c r="B630" i="3"/>
  <c r="CO631" i="13"/>
  <c r="F630" i="3"/>
  <c r="CS631" i="13"/>
  <c r="H630" i="3"/>
  <c r="CU631" i="13" s="1"/>
  <c r="J630" i="3"/>
  <c r="CW631" i="13"/>
  <c r="B631" i="3"/>
  <c r="CO632" i="13"/>
  <c r="F631" i="3"/>
  <c r="CS632" i="13" s="1"/>
  <c r="H631" i="3"/>
  <c r="CU632" i="13"/>
  <c r="J631" i="3"/>
  <c r="CW632" i="13" s="1"/>
  <c r="B632" i="3"/>
  <c r="CO633" i="13" s="1"/>
  <c r="F632" i="3"/>
  <c r="CS633" i="13"/>
  <c r="H632" i="3"/>
  <c r="CU633" i="13" s="1"/>
  <c r="J632" i="3"/>
  <c r="CW633" i="13"/>
  <c r="B633" i="3"/>
  <c r="CO634" i="13" s="1"/>
  <c r="F633" i="3"/>
  <c r="CS634" i="13"/>
  <c r="H633" i="3"/>
  <c r="CU634" i="13"/>
  <c r="J633" i="3"/>
  <c r="CW634" i="13" s="1"/>
  <c r="B634" i="3"/>
  <c r="CO635" i="13"/>
  <c r="F634" i="3"/>
  <c r="CS635" i="13"/>
  <c r="H634" i="3"/>
  <c r="CU635" i="13" s="1"/>
  <c r="J634" i="3"/>
  <c r="CW635" i="13" s="1"/>
  <c r="B635" i="3"/>
  <c r="CO636" i="13"/>
  <c r="F635" i="3"/>
  <c r="CS636" i="13" s="1"/>
  <c r="H635" i="3"/>
  <c r="CU636" i="13"/>
  <c r="J635" i="3"/>
  <c r="CW636" i="13"/>
  <c r="B636" i="3"/>
  <c r="CO637" i="13" s="1"/>
  <c r="F636" i="3"/>
  <c r="CS637" i="13"/>
  <c r="H636" i="3"/>
  <c r="CU637" i="13"/>
  <c r="J636" i="3"/>
  <c r="CW637" i="13" s="1"/>
  <c r="B637" i="3"/>
  <c r="CO638" i="13"/>
  <c r="F637" i="3"/>
  <c r="CS638" i="13"/>
  <c r="H637" i="3"/>
  <c r="CU638" i="13" s="1"/>
  <c r="J637" i="3"/>
  <c r="CW638" i="13" s="1"/>
  <c r="B638" i="3"/>
  <c r="CO639" i="13"/>
  <c r="F638" i="3"/>
  <c r="CS639" i="13" s="1"/>
  <c r="H638" i="3"/>
  <c r="CU639" i="13"/>
  <c r="J638" i="3"/>
  <c r="CW639" i="13"/>
  <c r="B639" i="3"/>
  <c r="CO640" i="13" s="1"/>
  <c r="D639" i="3"/>
  <c r="CQ640" i="13"/>
  <c r="B645" i="3"/>
  <c r="CO646" i="13"/>
  <c r="F645" i="3"/>
  <c r="CS646" i="13" s="1"/>
  <c r="H645" i="3"/>
  <c r="CU646" i="13"/>
  <c r="J645" i="3"/>
  <c r="CW646" i="13"/>
  <c r="B646" i="3"/>
  <c r="CO647" i="13" s="1"/>
  <c r="F646" i="3"/>
  <c r="CS647" i="13"/>
  <c r="H646" i="3"/>
  <c r="CU647" i="13"/>
  <c r="J646" i="3"/>
  <c r="CW647" i="13" s="1"/>
  <c r="B647" i="3"/>
  <c r="CO648" i="13"/>
  <c r="F647" i="3"/>
  <c r="CS648" i="13"/>
  <c r="H647" i="3"/>
  <c r="CU648" i="13" s="1"/>
  <c r="J647" i="3"/>
  <c r="CW648" i="13"/>
  <c r="B648" i="3"/>
  <c r="CO649" i="13"/>
  <c r="F648" i="3"/>
  <c r="CS649" i="13" s="1"/>
  <c r="H648" i="3"/>
  <c r="CU649" i="13" s="1"/>
  <c r="J648" i="3"/>
  <c r="CW649" i="13" s="1"/>
  <c r="B649" i="3"/>
  <c r="CO650" i="13"/>
  <c r="F649" i="3"/>
  <c r="CS650" i="13" s="1"/>
  <c r="H649" i="3"/>
  <c r="CU650" i="13" s="1"/>
  <c r="J649" i="3"/>
  <c r="CW650" i="13" s="1"/>
  <c r="B650" i="3"/>
  <c r="CO651" i="13"/>
  <c r="F650" i="3"/>
  <c r="CS651" i="13" s="1"/>
  <c r="H650" i="3"/>
  <c r="CU651" i="13"/>
  <c r="J650" i="3"/>
  <c r="CW651" i="13" s="1"/>
  <c r="B651" i="3"/>
  <c r="CO652" i="13" s="1"/>
  <c r="F651" i="3"/>
  <c r="CS652" i="13"/>
  <c r="H651" i="3"/>
  <c r="CU652" i="13"/>
  <c r="J651" i="3"/>
  <c r="CW652" i="13" s="1"/>
  <c r="B652" i="3"/>
  <c r="CO653" i="13"/>
  <c r="F652" i="3"/>
  <c r="CS653" i="13"/>
  <c r="H652" i="3"/>
  <c r="CU653" i="13" s="1"/>
  <c r="J652" i="3"/>
  <c r="CW653" i="13"/>
  <c r="B653" i="3"/>
  <c r="CO654" i="13" s="1"/>
  <c r="F653" i="3"/>
  <c r="CS654" i="13" s="1"/>
  <c r="H653" i="3"/>
  <c r="CU654" i="13"/>
  <c r="J653" i="3"/>
  <c r="CW654" i="13" s="1"/>
  <c r="B654" i="3"/>
  <c r="CO655" i="13" s="1"/>
  <c r="D654" i="3"/>
  <c r="D667" i="3"/>
  <c r="CQ668" i="13" s="1"/>
  <c r="D668" i="3"/>
  <c r="CQ669" i="13"/>
  <c r="D669" i="3"/>
  <c r="CQ670" i="13" s="1"/>
  <c r="D670" i="3"/>
  <c r="CQ671" i="13"/>
  <c r="D671" i="3"/>
  <c r="CQ672" i="13"/>
  <c r="B678" i="3"/>
  <c r="CO679" i="13" s="1"/>
  <c r="F678" i="3"/>
  <c r="CS679" i="13"/>
  <c r="H678" i="3"/>
  <c r="CU679" i="13" s="1"/>
  <c r="J678" i="3"/>
  <c r="CW679" i="13" s="1"/>
  <c r="B679" i="3"/>
  <c r="CO680" i="13" s="1"/>
  <c r="F679" i="3"/>
  <c r="CS680" i="13"/>
  <c r="H679" i="3"/>
  <c r="CU680" i="13" s="1"/>
  <c r="J679" i="3"/>
  <c r="CW680" i="13" s="1"/>
  <c r="B680" i="3"/>
  <c r="CO681" i="13" s="1"/>
  <c r="F680" i="3"/>
  <c r="CS681" i="13"/>
  <c r="H680" i="3"/>
  <c r="CU681" i="13" s="1"/>
  <c r="J680" i="3"/>
  <c r="CW681" i="13" s="1"/>
  <c r="B681" i="3"/>
  <c r="CO682" i="13" s="1"/>
  <c r="F681" i="3"/>
  <c r="CS682" i="13"/>
  <c r="H681" i="3"/>
  <c r="CU682" i="13" s="1"/>
  <c r="J681" i="3"/>
  <c r="CW682" i="13" s="1"/>
  <c r="B682" i="3"/>
  <c r="CO683" i="13"/>
  <c r="F682" i="3"/>
  <c r="CS683" i="13" s="1"/>
  <c r="H682" i="3"/>
  <c r="CU683" i="13" s="1"/>
  <c r="J682" i="3"/>
  <c r="CW683" i="13" s="1"/>
  <c r="B683" i="3"/>
  <c r="CO684" i="13" s="1"/>
  <c r="F683" i="3"/>
  <c r="CS684" i="13"/>
  <c r="H683" i="3"/>
  <c r="CU684" i="13" s="1"/>
  <c r="J683" i="3"/>
  <c r="CW684" i="13" s="1"/>
  <c r="B684" i="3"/>
  <c r="CO685" i="13"/>
  <c r="F684" i="3"/>
  <c r="CS685" i="13" s="1"/>
  <c r="H684" i="3"/>
  <c r="CU685" i="13" s="1"/>
  <c r="J684" i="3"/>
  <c r="CW685" i="13"/>
  <c r="B685" i="3"/>
  <c r="CO686" i="13"/>
  <c r="F685" i="3"/>
  <c r="CS686" i="13" s="1"/>
  <c r="H685" i="3"/>
  <c r="CU686" i="13" s="1"/>
  <c r="J685" i="3"/>
  <c r="CW686" i="13" s="1"/>
  <c r="B686" i="3"/>
  <c r="CO687" i="13" s="1"/>
  <c r="F686" i="3"/>
  <c r="CS687" i="13" s="1"/>
  <c r="H686" i="3"/>
  <c r="CU687" i="13"/>
  <c r="J686" i="3"/>
  <c r="CW687" i="13" s="1"/>
  <c r="B687" i="3"/>
  <c r="CO688" i="13"/>
  <c r="D687" i="3"/>
  <c r="CQ688" i="13" s="1"/>
  <c r="B693" i="3"/>
  <c r="CO694" i="13" s="1"/>
  <c r="F693" i="3"/>
  <c r="CS694" i="13" s="1"/>
  <c r="H693" i="3"/>
  <c r="CU694" i="13"/>
  <c r="J693" i="3"/>
  <c r="CW694" i="13" s="1"/>
  <c r="B694" i="3"/>
  <c r="CO695" i="13"/>
  <c r="F694" i="3"/>
  <c r="CS695" i="13" s="1"/>
  <c r="H694" i="3"/>
  <c r="CU695" i="13" s="1"/>
  <c r="J694" i="3"/>
  <c r="CW695" i="13"/>
  <c r="B695" i="3"/>
  <c r="CO696" i="13" s="1"/>
  <c r="F695" i="3"/>
  <c r="CS696" i="13" s="1"/>
  <c r="H695" i="3"/>
  <c r="CU696" i="13" s="1"/>
  <c r="J695" i="3"/>
  <c r="CW696" i="13"/>
  <c r="B696" i="3"/>
  <c r="CO697" i="13" s="1"/>
  <c r="F696" i="3"/>
  <c r="CS697" i="13" s="1"/>
  <c r="H696" i="3"/>
  <c r="CU697" i="13"/>
  <c r="J696" i="3"/>
  <c r="CW697" i="13" s="1"/>
  <c r="B697" i="3"/>
  <c r="CO698" i="13"/>
  <c r="F697" i="3"/>
  <c r="CS698" i="13" s="1"/>
  <c r="H697" i="3"/>
  <c r="CU698" i="13" s="1"/>
  <c r="J697" i="3"/>
  <c r="CW698" i="13" s="1"/>
  <c r="B698" i="3"/>
  <c r="CO699" i="13"/>
  <c r="F698" i="3"/>
  <c r="CS699" i="13" s="1"/>
  <c r="H698" i="3"/>
  <c r="CU699" i="13" s="1"/>
  <c r="J698" i="3"/>
  <c r="CW699" i="13" s="1"/>
  <c r="B699" i="3"/>
  <c r="CO700" i="13"/>
  <c r="F699" i="3"/>
  <c r="CS700" i="13" s="1"/>
  <c r="H699" i="3"/>
  <c r="CU700" i="13"/>
  <c r="J699" i="3"/>
  <c r="CW700" i="13"/>
  <c r="B700" i="3"/>
  <c r="CO701" i="13" s="1"/>
  <c r="F700" i="3"/>
  <c r="CS701" i="13"/>
  <c r="H700" i="3"/>
  <c r="CU701" i="13" s="1"/>
  <c r="J700" i="3"/>
  <c r="CW701" i="13" s="1"/>
  <c r="B701" i="3"/>
  <c r="CO702" i="13"/>
  <c r="F701" i="3"/>
  <c r="CS702" i="13" s="1"/>
  <c r="H701" i="3"/>
  <c r="CU702" i="13" s="1"/>
  <c r="J701" i="3"/>
  <c r="CW702" i="13" s="1"/>
  <c r="B702" i="3"/>
  <c r="CO703" i="13" s="1"/>
  <c r="D702" i="3"/>
  <c r="D715" i="3"/>
  <c r="CQ716" i="13" s="1"/>
  <c r="D716" i="3"/>
  <c r="CQ717" i="13" s="1"/>
  <c r="D717" i="3"/>
  <c r="CQ718" i="13"/>
  <c r="D718" i="3"/>
  <c r="CQ719" i="13" s="1"/>
  <c r="D719" i="3"/>
  <c r="CQ720" i="13" s="1"/>
  <c r="B726" i="3"/>
  <c r="CO727" i="13"/>
  <c r="F726" i="3"/>
  <c r="CS727" i="13" s="1"/>
  <c r="H726" i="3"/>
  <c r="CU727" i="13" s="1"/>
  <c r="J726" i="3"/>
  <c r="CW727" i="13"/>
  <c r="B727" i="3"/>
  <c r="CO728" i="13"/>
  <c r="F727" i="3"/>
  <c r="CS728" i="13" s="1"/>
  <c r="H727" i="3"/>
  <c r="CU728" i="13" s="1"/>
  <c r="J727" i="3"/>
  <c r="CW728" i="13" s="1"/>
  <c r="B728" i="3"/>
  <c r="CO729" i="13"/>
  <c r="F728" i="3"/>
  <c r="CS729" i="13" s="1"/>
  <c r="H728" i="3"/>
  <c r="CU729" i="13" s="1"/>
  <c r="J728" i="3"/>
  <c r="CW729" i="13" s="1"/>
  <c r="B729" i="3"/>
  <c r="CO730" i="13"/>
  <c r="F729" i="3"/>
  <c r="CS730" i="13" s="1"/>
  <c r="H729" i="3"/>
  <c r="CU730" i="13"/>
  <c r="J729" i="3"/>
  <c r="CW730" i="13"/>
  <c r="B730" i="3"/>
  <c r="CO731" i="13" s="1"/>
  <c r="F730" i="3"/>
  <c r="CS731" i="13"/>
  <c r="H730" i="3"/>
  <c r="CU731" i="13" s="1"/>
  <c r="J730" i="3"/>
  <c r="CW731" i="13" s="1"/>
  <c r="B731" i="3"/>
  <c r="CO732" i="13"/>
  <c r="F731" i="3"/>
  <c r="CS732" i="13" s="1"/>
  <c r="H731" i="3"/>
  <c r="CU732" i="13" s="1"/>
  <c r="J731" i="3"/>
  <c r="CW732" i="13"/>
  <c r="B732" i="3"/>
  <c r="CO733" i="13"/>
  <c r="F732" i="3"/>
  <c r="CS733" i="13" s="1"/>
  <c r="H732" i="3"/>
  <c r="CU733" i="13"/>
  <c r="J732" i="3"/>
  <c r="CW733" i="13"/>
  <c r="B733" i="3"/>
  <c r="CO734" i="13" s="1"/>
  <c r="F733" i="3"/>
  <c r="CS734" i="13"/>
  <c r="H733" i="3"/>
  <c r="CU734" i="13" s="1"/>
  <c r="J733" i="3"/>
  <c r="CW734" i="13" s="1"/>
  <c r="B734" i="3"/>
  <c r="CO735" i="13"/>
  <c r="F734" i="3"/>
  <c r="CS735" i="13" s="1"/>
  <c r="H734" i="3"/>
  <c r="CU735" i="13" s="1"/>
  <c r="J734" i="3"/>
  <c r="CW735" i="13"/>
  <c r="B735" i="3"/>
  <c r="CO736" i="13" s="1"/>
  <c r="D735" i="3"/>
  <c r="CQ736" i="13" s="1"/>
  <c r="B741" i="3"/>
  <c r="CO742" i="13"/>
  <c r="F741" i="3"/>
  <c r="CS742" i="13"/>
  <c r="H741" i="3"/>
  <c r="CU742" i="13" s="1"/>
  <c r="J741" i="3"/>
  <c r="CW742" i="13"/>
  <c r="B742" i="3"/>
  <c r="CO743" i="13"/>
  <c r="F742" i="3"/>
  <c r="CS743" i="13" s="1"/>
  <c r="H742" i="3"/>
  <c r="CU743" i="13"/>
  <c r="J742" i="3"/>
  <c r="CW743" i="13" s="1"/>
  <c r="B743" i="3"/>
  <c r="CO744" i="13" s="1"/>
  <c r="F743" i="3"/>
  <c r="CS744" i="13"/>
  <c r="H743" i="3"/>
  <c r="CU744" i="13"/>
  <c r="J743" i="3"/>
  <c r="CW744" i="13" s="1"/>
  <c r="B744" i="3"/>
  <c r="CO745" i="13"/>
  <c r="F744" i="3"/>
  <c r="CS745" i="13"/>
  <c r="H744" i="3"/>
  <c r="CU745" i="13" s="1"/>
  <c r="J744" i="3"/>
  <c r="CW745" i="13" s="1"/>
  <c r="B745" i="3"/>
  <c r="CO746" i="13"/>
  <c r="F745" i="3"/>
  <c r="CS746" i="13" s="1"/>
  <c r="H745" i="3"/>
  <c r="CU746" i="13" s="1"/>
  <c r="J745" i="3"/>
  <c r="CW746" i="13" s="1"/>
  <c r="B746" i="3"/>
  <c r="CO747" i="13"/>
  <c r="F746" i="3"/>
  <c r="CS747" i="13"/>
  <c r="H746" i="3"/>
  <c r="CU747" i="13"/>
  <c r="J746" i="3"/>
  <c r="CW747" i="13" s="1"/>
  <c r="B747" i="3"/>
  <c r="CO748" i="13" s="1"/>
  <c r="F747" i="3"/>
  <c r="CS748" i="13"/>
  <c r="H747" i="3"/>
  <c r="CU748" i="13"/>
  <c r="J747" i="3"/>
  <c r="CW748" i="13"/>
  <c r="B748" i="3"/>
  <c r="CO749" i="13"/>
  <c r="F748" i="3"/>
  <c r="CS749" i="13" s="1"/>
  <c r="H748" i="3"/>
  <c r="CU749" i="13" s="1"/>
  <c r="J748" i="3"/>
  <c r="CW749" i="13" s="1"/>
  <c r="B749" i="3"/>
  <c r="CO750" i="13"/>
  <c r="F749" i="3"/>
  <c r="CS750" i="13"/>
  <c r="H749" i="3"/>
  <c r="CU750" i="13" s="1"/>
  <c r="J749" i="3"/>
  <c r="CW750" i="13" s="1"/>
  <c r="B750" i="3"/>
  <c r="CO751" i="13"/>
  <c r="D750" i="3"/>
  <c r="Q8" i="14" s="1"/>
  <c r="Q9" i="14" s="1"/>
  <c r="D763" i="3"/>
  <c r="CQ764" i="13"/>
  <c r="D764" i="3"/>
  <c r="CQ765" i="13"/>
  <c r="D765" i="3"/>
  <c r="CQ766" i="13" s="1"/>
  <c r="D766" i="3"/>
  <c r="CQ767" i="13"/>
  <c r="D767" i="3"/>
  <c r="CQ768" i="13"/>
  <c r="B774" i="3"/>
  <c r="CO775" i="13"/>
  <c r="F774" i="3"/>
  <c r="CS775" i="13"/>
  <c r="H774" i="3"/>
  <c r="CU775" i="13"/>
  <c r="J774" i="3"/>
  <c r="CW775" i="13" s="1"/>
  <c r="B775" i="3"/>
  <c r="CO776" i="13"/>
  <c r="F775" i="3"/>
  <c r="CS776" i="13"/>
  <c r="H775" i="3"/>
  <c r="CU776" i="13" s="1"/>
  <c r="J775" i="3"/>
  <c r="CW776" i="13" s="1"/>
  <c r="B776" i="3"/>
  <c r="CO777" i="13"/>
  <c r="F776" i="3"/>
  <c r="CS777" i="13"/>
  <c r="H776" i="3"/>
  <c r="CU777" i="13" s="1"/>
  <c r="J776" i="3"/>
  <c r="CW777" i="13" s="1"/>
  <c r="B777" i="3"/>
  <c r="CO778" i="13" s="1"/>
  <c r="F777" i="3"/>
  <c r="CS778" i="13"/>
  <c r="H777" i="3"/>
  <c r="CU778" i="13" s="1"/>
  <c r="J777" i="3"/>
  <c r="CW778" i="13"/>
  <c r="B778" i="3"/>
  <c r="CO779" i="13" s="1"/>
  <c r="F778" i="3"/>
  <c r="CS779" i="13" s="1"/>
  <c r="H778" i="3"/>
  <c r="CU779" i="13" s="1"/>
  <c r="J778" i="3"/>
  <c r="CW779" i="13" s="1"/>
  <c r="B779" i="3"/>
  <c r="CO780" i="13" s="1"/>
  <c r="F779" i="3"/>
  <c r="CS780" i="13"/>
  <c r="H779" i="3"/>
  <c r="CU780" i="13" s="1"/>
  <c r="J779" i="3"/>
  <c r="CW780" i="13" s="1"/>
  <c r="B780" i="3"/>
  <c r="CO781" i="13"/>
  <c r="F780" i="3"/>
  <c r="CS781" i="13"/>
  <c r="H780" i="3"/>
  <c r="CU781" i="13" s="1"/>
  <c r="J780" i="3"/>
  <c r="CW781" i="13" s="1"/>
  <c r="B781" i="3"/>
  <c r="CO782" i="13"/>
  <c r="F781" i="3"/>
  <c r="CS782" i="13" s="1"/>
  <c r="H781" i="3"/>
  <c r="CU782" i="13" s="1"/>
  <c r="J781" i="3"/>
  <c r="CW782" i="13"/>
  <c r="B782" i="3"/>
  <c r="CO783" i="13" s="1"/>
  <c r="F782" i="3"/>
  <c r="CS783" i="13"/>
  <c r="H782" i="3"/>
  <c r="CU783" i="13" s="1"/>
  <c r="J782" i="3"/>
  <c r="CW783" i="13" s="1"/>
  <c r="B783" i="3"/>
  <c r="CO784" i="13"/>
  <c r="D783" i="3"/>
  <c r="CQ784" i="13"/>
  <c r="B789" i="3"/>
  <c r="CO790" i="13" s="1"/>
  <c r="F789" i="3"/>
  <c r="CS790" i="13"/>
  <c r="H789" i="3"/>
  <c r="CU790" i="13"/>
  <c r="J789" i="3"/>
  <c r="CW790" i="13" s="1"/>
  <c r="B790" i="3"/>
  <c r="CO791" i="13"/>
  <c r="F790" i="3"/>
  <c r="CS791" i="13"/>
  <c r="H790" i="3"/>
  <c r="CU791" i="13" s="1"/>
  <c r="J790" i="3"/>
  <c r="CW791" i="13" s="1"/>
  <c r="B791" i="3"/>
  <c r="CO792" i="13"/>
  <c r="F791" i="3"/>
  <c r="CS792" i="13" s="1"/>
  <c r="H791" i="3"/>
  <c r="CU792" i="13"/>
  <c r="J791" i="3"/>
  <c r="CW792" i="13"/>
  <c r="B792" i="3"/>
  <c r="CO793" i="13" s="1"/>
  <c r="F792" i="3"/>
  <c r="CS793" i="13"/>
  <c r="H792" i="3"/>
  <c r="CU793" i="13" s="1"/>
  <c r="J792" i="3"/>
  <c r="CW793" i="13" s="1"/>
  <c r="B793" i="3"/>
  <c r="CO794" i="13"/>
  <c r="F793" i="3"/>
  <c r="CS794" i="13" s="1"/>
  <c r="H793" i="3"/>
  <c r="CU794" i="13" s="1"/>
  <c r="J793" i="3"/>
  <c r="CW794" i="13" s="1"/>
  <c r="B794" i="3"/>
  <c r="CO795" i="13" s="1"/>
  <c r="F794" i="3"/>
  <c r="CS795" i="13"/>
  <c r="H794" i="3"/>
  <c r="CU795" i="13" s="1"/>
  <c r="J794" i="3"/>
  <c r="CW795" i="13"/>
  <c r="B795" i="3"/>
  <c r="CO796" i="13"/>
  <c r="F795" i="3"/>
  <c r="CS796" i="13" s="1"/>
  <c r="H795" i="3"/>
  <c r="CU796" i="13"/>
  <c r="J795" i="3"/>
  <c r="CW796" i="13" s="1"/>
  <c r="B796" i="3"/>
  <c r="CO797" i="13" s="1"/>
  <c r="F796" i="3"/>
  <c r="CS797" i="13"/>
  <c r="H796" i="3"/>
  <c r="CU797" i="13"/>
  <c r="J796" i="3"/>
  <c r="CW797" i="13" s="1"/>
  <c r="B797" i="3"/>
  <c r="CO798" i="13"/>
  <c r="F797" i="3"/>
  <c r="CS798" i="13"/>
  <c r="H797" i="3"/>
  <c r="CU798" i="13" s="1"/>
  <c r="J797" i="3"/>
  <c r="CW798" i="13"/>
  <c r="B798" i="3"/>
  <c r="CO799" i="13" s="1"/>
  <c r="D798" i="3"/>
  <c r="R8" i="14" s="1"/>
  <c r="D811" i="3"/>
  <c r="CQ812" i="13" s="1"/>
  <c r="D812" i="3"/>
  <c r="CQ813" i="13"/>
  <c r="D813" i="3"/>
  <c r="CQ814" i="13"/>
  <c r="D814" i="3"/>
  <c r="CQ815" i="13" s="1"/>
  <c r="D815" i="3"/>
  <c r="CQ816" i="13"/>
  <c r="B822" i="3"/>
  <c r="CO823" i="13"/>
  <c r="F822" i="3"/>
  <c r="CS823" i="13" s="1"/>
  <c r="H822" i="3"/>
  <c r="CU823" i="13" s="1"/>
  <c r="J822" i="3"/>
  <c r="CW823" i="13"/>
  <c r="B823" i="3"/>
  <c r="CO824" i="13" s="1"/>
  <c r="F823" i="3"/>
  <c r="CS824" i="13"/>
  <c r="H823" i="3"/>
  <c r="CU824" i="13"/>
  <c r="J823" i="3"/>
  <c r="CW824" i="13" s="1"/>
  <c r="B824" i="3"/>
  <c r="CO825" i="13"/>
  <c r="F824" i="3"/>
  <c r="CS825" i="13" s="1"/>
  <c r="H824" i="3"/>
  <c r="CU825" i="13" s="1"/>
  <c r="J824" i="3"/>
  <c r="CW825" i="13" s="1"/>
  <c r="B825" i="3"/>
  <c r="CO826" i="13"/>
  <c r="F825" i="3"/>
  <c r="CS826" i="13" s="1"/>
  <c r="H825" i="3"/>
  <c r="CU826" i="13"/>
  <c r="J825" i="3"/>
  <c r="CW826" i="13"/>
  <c r="B826" i="3"/>
  <c r="CO827" i="13" s="1"/>
  <c r="F826" i="3"/>
  <c r="CS827" i="13"/>
  <c r="H826" i="3"/>
  <c r="CU827" i="13"/>
  <c r="J826" i="3"/>
  <c r="CW827" i="13" s="1"/>
  <c r="B827" i="3"/>
  <c r="CO828" i="13" s="1"/>
  <c r="F827" i="3"/>
  <c r="CS828" i="13" s="1"/>
  <c r="H827" i="3"/>
  <c r="CU828" i="13" s="1"/>
  <c r="J827" i="3"/>
  <c r="CW828" i="13"/>
  <c r="B828" i="3"/>
  <c r="CO829" i="13"/>
  <c r="F828" i="3"/>
  <c r="CS829" i="13" s="1"/>
  <c r="H828" i="3"/>
  <c r="CU829" i="13"/>
  <c r="J828" i="3"/>
  <c r="CW829" i="13" s="1"/>
  <c r="B829" i="3"/>
  <c r="CO830" i="13" s="1"/>
  <c r="F829" i="3"/>
  <c r="CS830" i="13"/>
  <c r="H829" i="3"/>
  <c r="CU830" i="13"/>
  <c r="J829" i="3"/>
  <c r="CW830" i="13" s="1"/>
  <c r="B830" i="3"/>
  <c r="CO831" i="13"/>
  <c r="F830" i="3"/>
  <c r="CS831" i="13" s="1"/>
  <c r="H830" i="3"/>
  <c r="CU831" i="13" s="1"/>
  <c r="J830" i="3"/>
  <c r="CW831" i="13"/>
  <c r="B831" i="3"/>
  <c r="CO832" i="13"/>
  <c r="D831" i="3"/>
  <c r="CQ832" i="13" s="1"/>
  <c r="B837" i="3"/>
  <c r="CO838" i="13"/>
  <c r="F837" i="3"/>
  <c r="CS838" i="13"/>
  <c r="H837" i="3"/>
  <c r="CU838" i="13" s="1"/>
  <c r="J837" i="3"/>
  <c r="CW838" i="13"/>
  <c r="B838" i="3"/>
  <c r="CO839" i="13"/>
  <c r="F838" i="3"/>
  <c r="CS839" i="13" s="1"/>
  <c r="H838" i="3"/>
  <c r="CU839" i="13"/>
  <c r="J838" i="3"/>
  <c r="CW839" i="13"/>
  <c r="B839" i="3"/>
  <c r="CO840" i="13" s="1"/>
  <c r="F839" i="3"/>
  <c r="CS840" i="13"/>
  <c r="H839" i="3"/>
  <c r="CU840" i="13"/>
  <c r="J839" i="3"/>
  <c r="CW840" i="13" s="1"/>
  <c r="B840" i="3"/>
  <c r="CO841" i="13" s="1"/>
  <c r="F840" i="3"/>
  <c r="CS841" i="13"/>
  <c r="H840" i="3"/>
  <c r="CU841" i="13" s="1"/>
  <c r="J840" i="3"/>
  <c r="CW841" i="13" s="1"/>
  <c r="B841" i="3"/>
  <c r="CO842" i="13" s="1"/>
  <c r="F841" i="3"/>
  <c r="CS842" i="13" s="1"/>
  <c r="H841" i="3"/>
  <c r="CU842" i="13" s="1"/>
  <c r="J841" i="3"/>
  <c r="CW842" i="13" s="1"/>
  <c r="B842" i="3"/>
  <c r="CO843" i="13"/>
  <c r="F842" i="3"/>
  <c r="CS843" i="13" s="1"/>
  <c r="H842" i="3"/>
  <c r="CU843" i="13" s="1"/>
  <c r="J842" i="3"/>
  <c r="CW843" i="13" s="1"/>
  <c r="B843" i="3"/>
  <c r="CO844" i="13" s="1"/>
  <c r="F843" i="3"/>
  <c r="CS844" i="13"/>
  <c r="H843" i="3"/>
  <c r="CU844" i="13"/>
  <c r="J843" i="3"/>
  <c r="CW844" i="13"/>
  <c r="B844" i="3"/>
  <c r="CO845" i="13"/>
  <c r="F844" i="3"/>
  <c r="CS845" i="13" s="1"/>
  <c r="H844" i="3"/>
  <c r="CU845" i="13"/>
  <c r="J844" i="3"/>
  <c r="CW845" i="13"/>
  <c r="B845" i="3"/>
  <c r="CO846" i="13" s="1"/>
  <c r="F845" i="3"/>
  <c r="CS846" i="13" s="1"/>
  <c r="H845" i="3"/>
  <c r="CU846" i="13"/>
  <c r="J845" i="3"/>
  <c r="CW846" i="13" s="1"/>
  <c r="B846" i="3"/>
  <c r="CO847" i="13"/>
  <c r="D846" i="3"/>
  <c r="D859" i="3"/>
  <c r="CQ860" i="13" s="1"/>
  <c r="D860" i="3"/>
  <c r="CQ861" i="13" s="1"/>
  <c r="D861" i="3"/>
  <c r="CQ862" i="13"/>
  <c r="D862" i="3"/>
  <c r="CQ863" i="13" s="1"/>
  <c r="D863" i="3"/>
  <c r="CQ864" i="13"/>
  <c r="B870" i="3"/>
  <c r="CO871" i="13"/>
  <c r="F870" i="3"/>
  <c r="CS871" i="13"/>
  <c r="H870" i="3"/>
  <c r="CU871" i="13" s="1"/>
  <c r="J870" i="3"/>
  <c r="CW871" i="13"/>
  <c r="B871" i="3"/>
  <c r="CO872" i="13"/>
  <c r="F871" i="3"/>
  <c r="CS872" i="13"/>
  <c r="H871" i="3"/>
  <c r="CU872" i="13" s="1"/>
  <c r="J871" i="3"/>
  <c r="CW872" i="13" s="1"/>
  <c r="B872" i="3"/>
  <c r="CO873" i="13" s="1"/>
  <c r="F872" i="3"/>
  <c r="CS873" i="13" s="1"/>
  <c r="H872" i="3"/>
  <c r="CU873" i="13" s="1"/>
  <c r="J872" i="3"/>
  <c r="CW873" i="13" s="1"/>
  <c r="B873" i="3"/>
  <c r="CO874" i="13"/>
  <c r="F873" i="3"/>
  <c r="CS874" i="13"/>
  <c r="H873" i="3"/>
  <c r="CU874" i="13"/>
  <c r="J873" i="3"/>
  <c r="CW874" i="13"/>
  <c r="B874" i="3"/>
  <c r="CO875" i="13" s="1"/>
  <c r="F874" i="3"/>
  <c r="CS875" i="13" s="1"/>
  <c r="H874" i="3"/>
  <c r="CU875" i="13" s="1"/>
  <c r="J874" i="3"/>
  <c r="CW875" i="13"/>
  <c r="B875" i="3"/>
  <c r="CO876" i="13"/>
  <c r="F875" i="3"/>
  <c r="CS876" i="13"/>
  <c r="H875" i="3"/>
  <c r="CU876" i="13" s="1"/>
  <c r="J875" i="3"/>
  <c r="CW876" i="13"/>
  <c r="B876" i="3"/>
  <c r="CO877" i="13" s="1"/>
  <c r="F876" i="3"/>
  <c r="CS877" i="13"/>
  <c r="H876" i="3"/>
  <c r="CU877" i="13"/>
  <c r="J876" i="3"/>
  <c r="CW877" i="13" s="1"/>
  <c r="B877" i="3"/>
  <c r="CO878" i="13" s="1"/>
  <c r="F877" i="3"/>
  <c r="CS878" i="13" s="1"/>
  <c r="H877" i="3"/>
  <c r="CU878" i="13"/>
  <c r="J877" i="3"/>
  <c r="CW878" i="13"/>
  <c r="B878" i="3"/>
  <c r="CO879" i="13"/>
  <c r="F878" i="3"/>
  <c r="CS879" i="13"/>
  <c r="H878" i="3"/>
  <c r="CU879" i="13" s="1"/>
  <c r="J878" i="3"/>
  <c r="CW879" i="13"/>
  <c r="B879" i="3"/>
  <c r="CO880" i="13"/>
  <c r="D879" i="3"/>
  <c r="CQ880" i="13"/>
  <c r="B885" i="3"/>
  <c r="CO886" i="13"/>
  <c r="F885" i="3"/>
  <c r="CS886" i="13" s="1"/>
  <c r="H885" i="3"/>
  <c r="CU886" i="13" s="1"/>
  <c r="J885" i="3"/>
  <c r="CW886" i="13"/>
  <c r="B886" i="3"/>
  <c r="CO887" i="13" s="1"/>
  <c r="F886" i="3"/>
  <c r="CS887" i="13"/>
  <c r="H886" i="3"/>
  <c r="CU887" i="13"/>
  <c r="J886" i="3"/>
  <c r="CW887" i="13" s="1"/>
  <c r="B887" i="3"/>
  <c r="CO888" i="13" s="1"/>
  <c r="F887" i="3"/>
  <c r="CS888" i="13" s="1"/>
  <c r="H887" i="3"/>
  <c r="CU888" i="13"/>
  <c r="J887" i="3"/>
  <c r="CW888" i="13"/>
  <c r="B888" i="3"/>
  <c r="CO889" i="13"/>
  <c r="F888" i="3"/>
  <c r="CS889" i="13"/>
  <c r="H888" i="3"/>
  <c r="CU889" i="13" s="1"/>
  <c r="J888" i="3"/>
  <c r="CW889" i="13" s="1"/>
  <c r="B889" i="3"/>
  <c r="CO890" i="13" s="1"/>
  <c r="F889" i="3"/>
  <c r="CS890" i="13"/>
  <c r="H889" i="3"/>
  <c r="CU890" i="13" s="1"/>
  <c r="J889" i="3"/>
  <c r="CW890" i="13" s="1"/>
  <c r="B890" i="3"/>
  <c r="CO891" i="13"/>
  <c r="F890" i="3"/>
  <c r="CS891" i="13"/>
  <c r="H890" i="3"/>
  <c r="CU891" i="13" s="1"/>
  <c r="J890" i="3"/>
  <c r="CW891" i="13"/>
  <c r="B891" i="3"/>
  <c r="CO892" i="13"/>
  <c r="F891" i="3"/>
  <c r="CS892" i="13"/>
  <c r="H891" i="3"/>
  <c r="CU892" i="13"/>
  <c r="J891" i="3"/>
  <c r="CW892" i="13" s="1"/>
  <c r="B892" i="3"/>
  <c r="CO893" i="13" s="1"/>
  <c r="F892" i="3"/>
  <c r="CS893" i="13" s="1"/>
  <c r="H892" i="3"/>
  <c r="CU893" i="13" s="1"/>
  <c r="J892" i="3"/>
  <c r="CW893" i="13" s="1"/>
  <c r="B893" i="3"/>
  <c r="CO894" i="13" s="1"/>
  <c r="F893" i="3"/>
  <c r="CS894" i="13"/>
  <c r="H893" i="3"/>
  <c r="CU894" i="13"/>
  <c r="J893" i="3"/>
  <c r="CW894" i="13" s="1"/>
  <c r="B894" i="3"/>
  <c r="CO895" i="13" s="1"/>
  <c r="D894" i="3"/>
  <c r="D907" i="3"/>
  <c r="CQ908" i="13"/>
  <c r="D908" i="3"/>
  <c r="CQ909" i="13"/>
  <c r="D909" i="3"/>
  <c r="CQ910" i="13" s="1"/>
  <c r="D910" i="3"/>
  <c r="CQ911" i="13" s="1"/>
  <c r="D911" i="3"/>
  <c r="CQ912" i="13"/>
  <c r="B918" i="3"/>
  <c r="CO919" i="13" s="1"/>
  <c r="F918" i="3"/>
  <c r="CS919" i="13"/>
  <c r="H918" i="3"/>
  <c r="CU919" i="13"/>
  <c r="J918" i="3"/>
  <c r="CW919" i="13" s="1"/>
  <c r="B919" i="3"/>
  <c r="CO920" i="13"/>
  <c r="F919" i="3"/>
  <c r="CS920" i="13"/>
  <c r="H919" i="3"/>
  <c r="CU920" i="13" s="1"/>
  <c r="J919" i="3"/>
  <c r="CW920" i="13" s="1"/>
  <c r="B920" i="3"/>
  <c r="CO921" i="13"/>
  <c r="F920" i="3"/>
  <c r="CS921" i="13"/>
  <c r="H920" i="3"/>
  <c r="CU921" i="13" s="1"/>
  <c r="J920" i="3"/>
  <c r="CW921" i="13"/>
  <c r="B921" i="3"/>
  <c r="CO922" i="13" s="1"/>
  <c r="F921" i="3"/>
  <c r="CS922" i="13"/>
  <c r="H921" i="3"/>
  <c r="CU922" i="13" s="1"/>
  <c r="J921" i="3"/>
  <c r="CW922" i="13" s="1"/>
  <c r="B922" i="3"/>
  <c r="CO923" i="13"/>
  <c r="F922" i="3"/>
  <c r="CS923" i="13" s="1"/>
  <c r="H922" i="3"/>
  <c r="CU923" i="13"/>
  <c r="J922" i="3"/>
  <c r="CW923" i="13"/>
  <c r="B923" i="3"/>
  <c r="CO924" i="13" s="1"/>
  <c r="F923" i="3"/>
  <c r="CS924" i="13"/>
  <c r="H923" i="3"/>
  <c r="CU924" i="13" s="1"/>
  <c r="J923" i="3"/>
  <c r="CW924" i="13"/>
  <c r="B924" i="3"/>
  <c r="CO925" i="13" s="1"/>
  <c r="F924" i="3"/>
  <c r="CS925" i="13" s="1"/>
  <c r="H924" i="3"/>
  <c r="CU925" i="13" s="1"/>
  <c r="J924" i="3"/>
  <c r="CW925" i="13"/>
  <c r="B925" i="3"/>
  <c r="CO926" i="13"/>
  <c r="F925" i="3"/>
  <c r="CS926" i="13"/>
  <c r="H925" i="3"/>
  <c r="CU926" i="13"/>
  <c r="J925" i="3"/>
  <c r="CW926" i="13" s="1"/>
  <c r="B926" i="3"/>
  <c r="CO927" i="13" s="1"/>
  <c r="F926" i="3"/>
  <c r="CS927" i="13"/>
  <c r="H926" i="3"/>
  <c r="CU927" i="13" s="1"/>
  <c r="J926" i="3"/>
  <c r="CW927" i="13" s="1"/>
  <c r="B927" i="3"/>
  <c r="CO928" i="13"/>
  <c r="D927" i="3"/>
  <c r="CQ928" i="13"/>
  <c r="B933" i="3"/>
  <c r="CO934" i="13" s="1"/>
  <c r="F933" i="3"/>
  <c r="CS934" i="13"/>
  <c r="H933" i="3"/>
  <c r="CU934" i="13"/>
  <c r="J933" i="3"/>
  <c r="CW934" i="13" s="1"/>
  <c r="B934" i="3"/>
  <c r="CO935" i="13"/>
  <c r="F934" i="3"/>
  <c r="CS935" i="13"/>
  <c r="H934" i="3"/>
  <c r="CU935" i="13" s="1"/>
  <c r="J934" i="3"/>
  <c r="CW935" i="13" s="1"/>
  <c r="B935" i="3"/>
  <c r="CO936" i="13" s="1"/>
  <c r="F935" i="3"/>
  <c r="CS936" i="13" s="1"/>
  <c r="H935" i="3"/>
  <c r="CU936" i="13" s="1"/>
  <c r="J935" i="3"/>
  <c r="CW936" i="13"/>
  <c r="B936" i="3"/>
  <c r="CO937" i="13" s="1"/>
  <c r="F936" i="3"/>
  <c r="CS937" i="13"/>
  <c r="H936" i="3"/>
  <c r="CU937" i="13" s="1"/>
  <c r="J936" i="3"/>
  <c r="CW937" i="13" s="1"/>
  <c r="B937" i="3"/>
  <c r="CO938" i="13" s="1"/>
  <c r="F937" i="3"/>
  <c r="CS938" i="13"/>
  <c r="H937" i="3"/>
  <c r="CU938" i="13"/>
  <c r="J937" i="3"/>
  <c r="CW938" i="13" s="1"/>
  <c r="B938" i="3"/>
  <c r="CO939" i="13"/>
  <c r="F938" i="3"/>
  <c r="CS939" i="13"/>
  <c r="H938" i="3"/>
  <c r="CU939" i="13" s="1"/>
  <c r="J938" i="3"/>
  <c r="CW939" i="13" s="1"/>
  <c r="B939" i="3"/>
  <c r="CO940" i="13"/>
  <c r="F939" i="3"/>
  <c r="CS940" i="13" s="1"/>
  <c r="H939" i="3"/>
  <c r="CU940" i="13"/>
  <c r="J939" i="3"/>
  <c r="CW940" i="13"/>
  <c r="B940" i="3"/>
  <c r="CO941" i="13" s="1"/>
  <c r="F940" i="3"/>
  <c r="CS941" i="13" s="1"/>
  <c r="H940" i="3"/>
  <c r="CU941" i="13"/>
  <c r="J940" i="3"/>
  <c r="CW941" i="13" s="1"/>
  <c r="B941" i="3"/>
  <c r="CO942" i="13" s="1"/>
  <c r="F941" i="3"/>
  <c r="CS942" i="13" s="1"/>
  <c r="H941" i="3"/>
  <c r="CU942" i="13"/>
  <c r="J941" i="3"/>
  <c r="CW942" i="13" s="1"/>
  <c r="B942" i="3"/>
  <c r="CO943" i="13" s="1"/>
  <c r="D942" i="3"/>
  <c r="D955" i="3"/>
  <c r="CQ956" i="13" s="1"/>
  <c r="D956" i="3"/>
  <c r="CQ957" i="13"/>
  <c r="D957" i="3"/>
  <c r="CQ958" i="13"/>
  <c r="D958" i="3"/>
  <c r="CQ959" i="13" s="1"/>
  <c r="D959" i="3"/>
  <c r="CQ960" i="13" s="1"/>
  <c r="B966" i="3"/>
  <c r="CO967" i="13"/>
  <c r="F966" i="3"/>
  <c r="CS967" i="13"/>
  <c r="H966" i="3"/>
  <c r="CU967" i="13" s="1"/>
  <c r="J966" i="3"/>
  <c r="CW967" i="13"/>
  <c r="B967" i="3"/>
  <c r="CO968" i="13"/>
  <c r="F967" i="3"/>
  <c r="CS968" i="13" s="1"/>
  <c r="H967" i="3"/>
  <c r="CU968" i="13"/>
  <c r="J967" i="3"/>
  <c r="CW968" i="13" s="1"/>
  <c r="B968" i="3"/>
  <c r="CO969" i="13"/>
  <c r="F968" i="3"/>
  <c r="CS969" i="13" s="1"/>
  <c r="H968" i="3"/>
  <c r="CU969" i="13"/>
  <c r="J968" i="3"/>
  <c r="CW969" i="13"/>
  <c r="B969" i="3"/>
  <c r="CO970" i="13" s="1"/>
  <c r="F969" i="3"/>
  <c r="CS970" i="13"/>
  <c r="H969" i="3"/>
  <c r="CU970" i="13" s="1"/>
  <c r="J969" i="3"/>
  <c r="CW970" i="13" s="1"/>
  <c r="B970" i="3"/>
  <c r="CO971" i="13" s="1"/>
  <c r="F970" i="3"/>
  <c r="CS971" i="13"/>
  <c r="H970" i="3"/>
  <c r="CU971" i="13" s="1"/>
  <c r="J970" i="3"/>
  <c r="CW971" i="13"/>
  <c r="B971" i="3"/>
  <c r="CO972" i="13"/>
  <c r="F971" i="3"/>
  <c r="CS972" i="13" s="1"/>
  <c r="H971" i="3"/>
  <c r="CU972" i="13" s="1"/>
  <c r="J971" i="3"/>
  <c r="CW972" i="13" s="1"/>
  <c r="B972" i="3"/>
  <c r="CO973" i="13" s="1"/>
  <c r="F972" i="3"/>
  <c r="CS973" i="13"/>
  <c r="H972" i="3"/>
  <c r="CU973" i="13" s="1"/>
  <c r="J972" i="3"/>
  <c r="CW973" i="13" s="1"/>
  <c r="B973" i="3"/>
  <c r="CO974" i="13"/>
  <c r="F973" i="3"/>
  <c r="CS974" i="13"/>
  <c r="H973" i="3"/>
  <c r="CU974" i="13" s="1"/>
  <c r="J973" i="3"/>
  <c r="CW974" i="13"/>
  <c r="B974" i="3"/>
  <c r="CO975" i="13"/>
  <c r="F974" i="3"/>
  <c r="CS975" i="13" s="1"/>
  <c r="H974" i="3"/>
  <c r="CU975" i="13" s="1"/>
  <c r="J974" i="3"/>
  <c r="CW975" i="13"/>
  <c r="B975" i="3"/>
  <c r="CO976" i="13" s="1"/>
  <c r="D975" i="3"/>
  <c r="CQ976" i="13"/>
  <c r="B981" i="3"/>
  <c r="CO982" i="13" s="1"/>
  <c r="F981" i="3"/>
  <c r="CS982" i="13" s="1"/>
  <c r="H981" i="3"/>
  <c r="CU982" i="13"/>
  <c r="J981" i="3"/>
  <c r="CW982" i="13" s="1"/>
  <c r="B982" i="3"/>
  <c r="CO983" i="13" s="1"/>
  <c r="F982" i="3"/>
  <c r="CS983" i="13"/>
  <c r="H982" i="3"/>
  <c r="CU983" i="13"/>
  <c r="J982" i="3"/>
  <c r="CW983" i="13" s="1"/>
  <c r="B983" i="3"/>
  <c r="CO984" i="13"/>
  <c r="F983" i="3"/>
  <c r="CS984" i="13" s="1"/>
  <c r="H983" i="3"/>
  <c r="CU984" i="13" s="1"/>
  <c r="J983" i="3"/>
  <c r="CW984" i="13"/>
  <c r="B984" i="3"/>
  <c r="CO985" i="13" s="1"/>
  <c r="F984" i="3"/>
  <c r="CS985" i="13" s="1"/>
  <c r="H984" i="3"/>
  <c r="CU985" i="13" s="1"/>
  <c r="J984" i="3"/>
  <c r="CW985" i="13" s="1"/>
  <c r="B985" i="3"/>
  <c r="CO986" i="13"/>
  <c r="F985" i="3"/>
  <c r="CS986" i="13"/>
  <c r="H985" i="3"/>
  <c r="CU986" i="13" s="1"/>
  <c r="J985" i="3"/>
  <c r="CW986" i="13" s="1"/>
  <c r="B986" i="3"/>
  <c r="CO987" i="13"/>
  <c r="F986" i="3"/>
  <c r="CS987" i="13"/>
  <c r="H986" i="3"/>
  <c r="CU987" i="13" s="1"/>
  <c r="J986" i="3"/>
  <c r="CW987" i="13" s="1"/>
  <c r="B987" i="3"/>
  <c r="CO988" i="13" s="1"/>
  <c r="F987" i="3"/>
  <c r="CS988" i="13"/>
  <c r="H987" i="3"/>
  <c r="CU988" i="13"/>
  <c r="J987" i="3"/>
  <c r="CW988" i="13" s="1"/>
  <c r="B988" i="3"/>
  <c r="CO989" i="13"/>
  <c r="F988" i="3"/>
  <c r="CS989" i="13"/>
  <c r="H988" i="3"/>
  <c r="CU989" i="13" s="1"/>
  <c r="J988" i="3"/>
  <c r="CW989" i="13" s="1"/>
  <c r="B989" i="3"/>
  <c r="CO990" i="13"/>
  <c r="F989" i="3"/>
  <c r="CS990" i="13" s="1"/>
  <c r="H989" i="3"/>
  <c r="CU990" i="13"/>
  <c r="J989" i="3"/>
  <c r="CW990" i="13"/>
  <c r="B990" i="3"/>
  <c r="CO991" i="13" s="1"/>
  <c r="D990" i="3"/>
  <c r="D1003" i="3"/>
  <c r="CQ1004" i="13"/>
  <c r="D1004" i="3"/>
  <c r="CQ1005" i="13"/>
  <c r="D1005" i="3"/>
  <c r="CQ1006" i="13" s="1"/>
  <c r="D1006" i="3"/>
  <c r="CQ1007" i="13"/>
  <c r="D1007" i="3"/>
  <c r="CQ1008" i="13"/>
  <c r="AD1" i="1"/>
  <c r="AC7" i="1"/>
  <c r="AE7" i="1"/>
  <c r="AE9" i="1"/>
  <c r="AE104" i="13"/>
  <c r="D10" i="1"/>
  <c r="E10" i="1"/>
  <c r="D11" i="1"/>
  <c r="F11" i="1" s="1"/>
  <c r="E11" i="1"/>
  <c r="D12" i="1"/>
  <c r="F12" i="1"/>
  <c r="E12" i="1"/>
  <c r="AE13" i="1"/>
  <c r="AE108" i="13"/>
  <c r="E15" i="1"/>
  <c r="H15" i="1"/>
  <c r="J15" i="1"/>
  <c r="J110" i="13"/>
  <c r="L15" i="1"/>
  <c r="D20" i="1"/>
  <c r="E20" i="1"/>
  <c r="F20" i="1" s="1"/>
  <c r="H24" i="1"/>
  <c r="H119" i="13" s="1"/>
  <c r="J24" i="1"/>
  <c r="J119" i="13" s="1"/>
  <c r="L24" i="1"/>
  <c r="L119" i="13"/>
  <c r="N24" i="1"/>
  <c r="N119" i="13"/>
  <c r="P24" i="1"/>
  <c r="P119" i="13" s="1"/>
  <c r="R24" i="1"/>
  <c r="R119" i="13"/>
  <c r="T24" i="1"/>
  <c r="T25" i="1" s="1"/>
  <c r="T119" i="13"/>
  <c r="V24" i="1"/>
  <c r="V119" i="13" s="1"/>
  <c r="X24" i="1"/>
  <c r="X119" i="13"/>
  <c r="Z24" i="1"/>
  <c r="Z119" i="13" s="1"/>
  <c r="AB24" i="1"/>
  <c r="AB119" i="13"/>
  <c r="AD24" i="1"/>
  <c r="AD119" i="13"/>
  <c r="AF24" i="1"/>
  <c r="AF119" i="13"/>
  <c r="AH24" i="1"/>
  <c r="AH119" i="13" s="1"/>
  <c r="AJ24" i="1"/>
  <c r="AJ119" i="13"/>
  <c r="AL24" i="1"/>
  <c r="AL119" i="13" s="1"/>
  <c r="AN24" i="1"/>
  <c r="AN119" i="13"/>
  <c r="AP24" i="1"/>
  <c r="AP119" i="13"/>
  <c r="AR24" i="1"/>
  <c r="AR119" i="13" s="1"/>
  <c r="AT24" i="1"/>
  <c r="AT119" i="13" s="1"/>
  <c r="H26" i="1"/>
  <c r="J26" i="1"/>
  <c r="J121" i="13"/>
  <c r="L26" i="1"/>
  <c r="L121" i="13" s="1"/>
  <c r="N26" i="1"/>
  <c r="N121" i="13" s="1"/>
  <c r="P26" i="1"/>
  <c r="P121" i="13"/>
  <c r="R26" i="1"/>
  <c r="R27" i="1" s="1"/>
  <c r="R122" i="13" s="1"/>
  <c r="R121" i="13"/>
  <c r="T26" i="1"/>
  <c r="T121" i="13" s="1"/>
  <c r="V26" i="1"/>
  <c r="V121" i="13"/>
  <c r="X26" i="1"/>
  <c r="X121" i="13"/>
  <c r="Z26" i="1"/>
  <c r="Z121" i="13" s="1"/>
  <c r="AB26" i="1"/>
  <c r="AB121" i="13" s="1"/>
  <c r="AD26" i="1"/>
  <c r="AD121" i="13"/>
  <c r="AF26" i="1"/>
  <c r="AF121" i="13" s="1"/>
  <c r="AH26" i="1"/>
  <c r="AH121" i="13"/>
  <c r="AJ26" i="1"/>
  <c r="AJ121" i="13"/>
  <c r="AL26" i="1"/>
  <c r="AL121" i="13" s="1"/>
  <c r="AN26" i="1"/>
  <c r="AN121" i="13"/>
  <c r="AP26" i="1"/>
  <c r="AP121" i="13" s="1"/>
  <c r="AR26" i="1"/>
  <c r="AR121" i="13" s="1"/>
  <c r="AT26" i="1"/>
  <c r="AT121" i="13"/>
  <c r="F28" i="1"/>
  <c r="F123" i="13" s="1"/>
  <c r="F31" i="1"/>
  <c r="F127" i="13" s="1"/>
  <c r="F32" i="1"/>
  <c r="F128" i="13"/>
  <c r="H33" i="1"/>
  <c r="H35" i="1" s="1"/>
  <c r="H131" i="13" s="1"/>
  <c r="J33" i="1"/>
  <c r="J129" i="13" s="1"/>
  <c r="L33" i="1"/>
  <c r="L129" i="13"/>
  <c r="N33" i="1"/>
  <c r="P33" i="1"/>
  <c r="P129" i="13" s="1"/>
  <c r="R33" i="1"/>
  <c r="R35" i="1" s="1"/>
  <c r="R129" i="13"/>
  <c r="T33" i="1"/>
  <c r="V33" i="1"/>
  <c r="X33" i="1"/>
  <c r="X129" i="13"/>
  <c r="Z33" i="1"/>
  <c r="AB33" i="1"/>
  <c r="AD33" i="1"/>
  <c r="AF33" i="1"/>
  <c r="AF129" i="13" s="1"/>
  <c r="AH33" i="1"/>
  <c r="AH129" i="13"/>
  <c r="AJ33" i="1"/>
  <c r="AJ35" i="1" s="1"/>
  <c r="AJ131" i="13" s="1"/>
  <c r="AL33" i="1"/>
  <c r="AN33" i="1"/>
  <c r="AN129" i="13"/>
  <c r="AP33" i="1"/>
  <c r="AP129" i="13"/>
  <c r="AR33" i="1"/>
  <c r="AT33" i="1"/>
  <c r="F34" i="1"/>
  <c r="F130" i="13" s="1"/>
  <c r="P35" i="1"/>
  <c r="P131" i="13" s="1"/>
  <c r="R131" i="13"/>
  <c r="X35" i="1"/>
  <c r="X131" i="13" s="1"/>
  <c r="AF35" i="1"/>
  <c r="AF131" i="13"/>
  <c r="AH35" i="1"/>
  <c r="AH131" i="13" s="1"/>
  <c r="AN35" i="1"/>
  <c r="AN131" i="13" s="1"/>
  <c r="AP35" i="1"/>
  <c r="AP131" i="13" s="1"/>
  <c r="F36" i="1"/>
  <c r="F132" i="13" s="1"/>
  <c r="N37" i="1"/>
  <c r="N133" i="13"/>
  <c r="P37" i="1"/>
  <c r="P133" i="13"/>
  <c r="R37" i="1"/>
  <c r="R133" i="13" s="1"/>
  <c r="T37" i="1"/>
  <c r="T133" i="13"/>
  <c r="V37" i="1"/>
  <c r="V133" i="13"/>
  <c r="AB37" i="1"/>
  <c r="AB133" i="13" s="1"/>
  <c r="AH37" i="1"/>
  <c r="AH133" i="13"/>
  <c r="AL37" i="1"/>
  <c r="AL133" i="13"/>
  <c r="AN37" i="1"/>
  <c r="AN133" i="13" s="1"/>
  <c r="AP37" i="1"/>
  <c r="AP133" i="13"/>
  <c r="AT37" i="1"/>
  <c r="AT133" i="13"/>
  <c r="J4" i="2"/>
  <c r="G7" i="1" s="1"/>
  <c r="N4" i="2"/>
  <c r="I7" i="1" s="1"/>
  <c r="R4" i="2"/>
  <c r="K7" i="1"/>
  <c r="V4" i="2"/>
  <c r="M7" i="1" s="1"/>
  <c r="Z4" i="2"/>
  <c r="O7" i="1"/>
  <c r="AD4" i="2"/>
  <c r="Q7" i="1"/>
  <c r="AH4" i="2"/>
  <c r="S7" i="1" s="1"/>
  <c r="AL4" i="2"/>
  <c r="U7" i="1"/>
  <c r="AP4" i="2"/>
  <c r="W7" i="1"/>
  <c r="AT4" i="2"/>
  <c r="Y7" i="1"/>
  <c r="AX4" i="2"/>
  <c r="AA7" i="1"/>
  <c r="BB4" i="2"/>
  <c r="BF4" i="2"/>
  <c r="BJ4" i="2"/>
  <c r="AG7" i="1" s="1"/>
  <c r="BN4" i="2"/>
  <c r="AI7" i="1"/>
  <c r="BR4" i="2"/>
  <c r="AK7" i="1" s="1"/>
  <c r="BV4" i="2"/>
  <c r="AM7" i="1"/>
  <c r="BZ4" i="2"/>
  <c r="AO7" i="1"/>
  <c r="CD4" i="2"/>
  <c r="AQ7" i="1"/>
  <c r="CH4" i="2"/>
  <c r="AS7" i="1"/>
  <c r="F7" i="2"/>
  <c r="C11" i="4" s="1"/>
  <c r="G7" i="2"/>
  <c r="H7" i="2"/>
  <c r="M7" i="2"/>
  <c r="U7" i="2"/>
  <c r="Y7" i="2"/>
  <c r="AC7" i="2"/>
  <c r="AG7" i="2"/>
  <c r="AK7" i="2"/>
  <c r="AO7" i="2"/>
  <c r="AS7" i="2"/>
  <c r="AW7" i="2"/>
  <c r="BA7" i="2"/>
  <c r="BE7" i="2"/>
  <c r="BI7" i="2"/>
  <c r="BM7" i="2"/>
  <c r="BQ7" i="2"/>
  <c r="BU7" i="2"/>
  <c r="BY7" i="2"/>
  <c r="CC7" i="2"/>
  <c r="CG7" i="2"/>
  <c r="CK7" i="2"/>
  <c r="F8" i="2"/>
  <c r="G8" i="2"/>
  <c r="H8" i="2"/>
  <c r="U8" i="2"/>
  <c r="Y8" i="2"/>
  <c r="AC8" i="2"/>
  <c r="AG8" i="2"/>
  <c r="AK8" i="2"/>
  <c r="AO8" i="2"/>
  <c r="AS8" i="2"/>
  <c r="AW8" i="2"/>
  <c r="I8" i="2" s="1"/>
  <c r="BA8" i="2"/>
  <c r="BE8" i="2"/>
  <c r="BI8" i="2"/>
  <c r="BM8" i="2"/>
  <c r="BQ8" i="2"/>
  <c r="BU8" i="2"/>
  <c r="BY8" i="2"/>
  <c r="CC8" i="2"/>
  <c r="CG8" i="2"/>
  <c r="CK8" i="2"/>
  <c r="F9" i="2"/>
  <c r="G9" i="2"/>
  <c r="H9" i="2"/>
  <c r="U9" i="2"/>
  <c r="Y9" i="2"/>
  <c r="AC9" i="2"/>
  <c r="AG9" i="2"/>
  <c r="AK9" i="2"/>
  <c r="AO9" i="2"/>
  <c r="AS9" i="2"/>
  <c r="AW9" i="2"/>
  <c r="BA9" i="2"/>
  <c r="BE9" i="2"/>
  <c r="BI9" i="2"/>
  <c r="BM9" i="2"/>
  <c r="BQ9" i="2"/>
  <c r="BU9" i="2"/>
  <c r="BY9" i="2"/>
  <c r="CC9" i="2"/>
  <c r="CG9" i="2"/>
  <c r="CK9" i="2"/>
  <c r="F10" i="2"/>
  <c r="G10" i="2"/>
  <c r="H10" i="2"/>
  <c r="U10" i="2"/>
  <c r="Y10" i="2"/>
  <c r="AC10" i="2"/>
  <c r="AG10" i="2"/>
  <c r="AK10" i="2"/>
  <c r="AO10" i="2"/>
  <c r="AS10" i="2"/>
  <c r="AW10" i="2"/>
  <c r="BA10" i="2"/>
  <c r="BE10" i="2"/>
  <c r="BI10" i="2"/>
  <c r="BM10" i="2"/>
  <c r="BQ10" i="2"/>
  <c r="BU10" i="2"/>
  <c r="BY10" i="2"/>
  <c r="CC10" i="2"/>
  <c r="CG10" i="2"/>
  <c r="CK10" i="2"/>
  <c r="F11" i="2"/>
  <c r="G11" i="2"/>
  <c r="H11" i="2"/>
  <c r="U11" i="2"/>
  <c r="Y11" i="2"/>
  <c r="AC11" i="2"/>
  <c r="AG11" i="2"/>
  <c r="AK11" i="2"/>
  <c r="AO11" i="2"/>
  <c r="AS11" i="2"/>
  <c r="AW11" i="2"/>
  <c r="BA11" i="2"/>
  <c r="BE11" i="2"/>
  <c r="BI11" i="2"/>
  <c r="BM11" i="2"/>
  <c r="BQ11" i="2"/>
  <c r="BU11" i="2"/>
  <c r="BY11" i="2"/>
  <c r="CC11" i="2"/>
  <c r="CG11" i="2"/>
  <c r="CK11" i="2"/>
  <c r="J12" i="2"/>
  <c r="K12" i="2"/>
  <c r="L12" i="2"/>
  <c r="M12" i="2" s="1"/>
  <c r="N12" i="2"/>
  <c r="O12" i="2"/>
  <c r="O65" i="2" s="1"/>
  <c r="P12" i="2"/>
  <c r="R12" i="2"/>
  <c r="S12" i="2"/>
  <c r="T12" i="2"/>
  <c r="V12" i="2"/>
  <c r="W12" i="2"/>
  <c r="Y12" i="2"/>
  <c r="X12" i="2"/>
  <c r="Z12" i="2"/>
  <c r="AA12" i="2"/>
  <c r="AA65" i="2" s="1"/>
  <c r="AB12" i="2"/>
  <c r="AD12" i="2"/>
  <c r="AD65" i="2" s="1"/>
  <c r="AE12" i="2"/>
  <c r="AF12" i="2"/>
  <c r="AH12" i="2"/>
  <c r="AI12" i="2"/>
  <c r="AJ12" i="2"/>
  <c r="AL12" i="2"/>
  <c r="AM12" i="2"/>
  <c r="AN12" i="2"/>
  <c r="AP12" i="2"/>
  <c r="AQ12" i="2"/>
  <c r="AR12" i="2"/>
  <c r="AT12" i="2"/>
  <c r="AU12" i="2"/>
  <c r="AV12" i="2"/>
  <c r="AX12" i="2"/>
  <c r="AY12" i="2"/>
  <c r="BA12" i="2" s="1"/>
  <c r="AZ12" i="2"/>
  <c r="BB12" i="2"/>
  <c r="BC12" i="2"/>
  <c r="BE12" i="2"/>
  <c r="BD12" i="2"/>
  <c r="BF12" i="2"/>
  <c r="BG12" i="2"/>
  <c r="BH12" i="2"/>
  <c r="BJ12" i="2"/>
  <c r="BK12" i="2"/>
  <c r="BM12" i="2"/>
  <c r="BL12" i="2"/>
  <c r="BN12" i="2"/>
  <c r="BO12" i="2"/>
  <c r="BP12" i="2"/>
  <c r="BQ12" i="2" s="1"/>
  <c r="BR12" i="2"/>
  <c r="BR65" i="2" s="1"/>
  <c r="R11" i="14" s="1"/>
  <c r="BS12" i="2"/>
  <c r="BU12" i="2"/>
  <c r="BT12" i="2"/>
  <c r="BV12" i="2"/>
  <c r="BW12" i="2"/>
  <c r="BX12" i="2"/>
  <c r="BY12" i="2"/>
  <c r="BZ12" i="2"/>
  <c r="CA12" i="2"/>
  <c r="CB12" i="2"/>
  <c r="CC12" i="2" s="1"/>
  <c r="CD12" i="2"/>
  <c r="CE12" i="2"/>
  <c r="CF12" i="2"/>
  <c r="CH12" i="2"/>
  <c r="CI12" i="2"/>
  <c r="CJ12" i="2"/>
  <c r="CK12" i="2"/>
  <c r="F14" i="2"/>
  <c r="G14" i="2"/>
  <c r="H14" i="2"/>
  <c r="Q14" i="2"/>
  <c r="U14" i="2"/>
  <c r="Y14" i="2"/>
  <c r="AC14" i="2"/>
  <c r="AG14" i="2"/>
  <c r="AK14" i="2"/>
  <c r="AO14" i="2"/>
  <c r="AS14" i="2"/>
  <c r="AW14" i="2"/>
  <c r="BA14" i="2"/>
  <c r="BE14" i="2"/>
  <c r="BI14" i="2"/>
  <c r="BM14" i="2"/>
  <c r="BQ14" i="2"/>
  <c r="BU14" i="2"/>
  <c r="BY14" i="2"/>
  <c r="CC14" i="2"/>
  <c r="CG14" i="2"/>
  <c r="CK14" i="2"/>
  <c r="F15" i="2"/>
  <c r="G15" i="2"/>
  <c r="H15" i="2"/>
  <c r="Q15" i="2"/>
  <c r="U15" i="2"/>
  <c r="Y15" i="2"/>
  <c r="AC15" i="2"/>
  <c r="AG15" i="2"/>
  <c r="AK15" i="2"/>
  <c r="AO15" i="2"/>
  <c r="AS15" i="2"/>
  <c r="AW15" i="2"/>
  <c r="BA15" i="2"/>
  <c r="BE15" i="2"/>
  <c r="BI15" i="2"/>
  <c r="BM15" i="2"/>
  <c r="BQ15" i="2"/>
  <c r="BU15" i="2"/>
  <c r="BY15" i="2"/>
  <c r="CC15" i="2"/>
  <c r="CG15" i="2"/>
  <c r="CK15" i="2"/>
  <c r="F16" i="2"/>
  <c r="G16" i="2"/>
  <c r="H16" i="2"/>
  <c r="Q16" i="2"/>
  <c r="U16" i="2"/>
  <c r="Y16" i="2"/>
  <c r="AC16" i="2"/>
  <c r="AG16" i="2"/>
  <c r="AK16" i="2"/>
  <c r="AO16" i="2"/>
  <c r="AS16" i="2"/>
  <c r="AW16" i="2"/>
  <c r="BA16" i="2"/>
  <c r="BE16" i="2"/>
  <c r="BI16" i="2"/>
  <c r="BM16" i="2"/>
  <c r="BQ16" i="2"/>
  <c r="BU16" i="2"/>
  <c r="BY16" i="2"/>
  <c r="CC16" i="2"/>
  <c r="CG16" i="2"/>
  <c r="CK16" i="2"/>
  <c r="F17" i="2"/>
  <c r="G17" i="2"/>
  <c r="H17" i="2"/>
  <c r="M17" i="2"/>
  <c r="Q17" i="2"/>
  <c r="U17" i="2"/>
  <c r="Y17" i="2"/>
  <c r="AC17" i="2"/>
  <c r="AG17" i="2"/>
  <c r="AK17" i="2"/>
  <c r="AO17" i="2"/>
  <c r="AS17" i="2"/>
  <c r="AW17" i="2"/>
  <c r="BA17" i="2"/>
  <c r="BE17" i="2"/>
  <c r="BI17" i="2"/>
  <c r="BM17" i="2"/>
  <c r="BQ17" i="2"/>
  <c r="BU17" i="2"/>
  <c r="BY17" i="2"/>
  <c r="CC17" i="2"/>
  <c r="CG17" i="2"/>
  <c r="CK17" i="2"/>
  <c r="F18" i="2"/>
  <c r="G18" i="2"/>
  <c r="H18" i="2"/>
  <c r="Q18" i="2"/>
  <c r="U18" i="2"/>
  <c r="Y18" i="2"/>
  <c r="AC18" i="2"/>
  <c r="AG18" i="2"/>
  <c r="AK18" i="2"/>
  <c r="AO18" i="2"/>
  <c r="AS18" i="2"/>
  <c r="AW18" i="2"/>
  <c r="BA18" i="2"/>
  <c r="BE18" i="2"/>
  <c r="BI18" i="2"/>
  <c r="BM18" i="2"/>
  <c r="BQ18" i="2"/>
  <c r="BU18" i="2"/>
  <c r="BY18" i="2"/>
  <c r="CC18" i="2"/>
  <c r="CG18" i="2"/>
  <c r="CK18" i="2"/>
  <c r="F19" i="2"/>
  <c r="G19" i="2"/>
  <c r="H19" i="2"/>
  <c r="Q19" i="2"/>
  <c r="I19" i="2" s="1"/>
  <c r="U19" i="2"/>
  <c r="Y19" i="2"/>
  <c r="AC19" i="2"/>
  <c r="AG19" i="2"/>
  <c r="AK19" i="2"/>
  <c r="AO19" i="2"/>
  <c r="AS19" i="2"/>
  <c r="AW19" i="2"/>
  <c r="BA19" i="2"/>
  <c r="BE19" i="2"/>
  <c r="BI19" i="2"/>
  <c r="BM19" i="2"/>
  <c r="BQ19" i="2"/>
  <c r="BU19" i="2"/>
  <c r="BY19" i="2"/>
  <c r="CC19" i="2"/>
  <c r="CG19" i="2"/>
  <c r="CK19" i="2"/>
  <c r="F20" i="2"/>
  <c r="G20" i="2"/>
  <c r="H20" i="2"/>
  <c r="Q20" i="2"/>
  <c r="U20" i="2"/>
  <c r="Y20" i="2"/>
  <c r="AC20" i="2"/>
  <c r="AG20" i="2"/>
  <c r="AK20" i="2"/>
  <c r="AO20" i="2"/>
  <c r="AS20" i="2"/>
  <c r="AW20" i="2"/>
  <c r="BA20" i="2"/>
  <c r="BE20" i="2"/>
  <c r="BI20" i="2"/>
  <c r="BM20" i="2"/>
  <c r="BQ20" i="2"/>
  <c r="BU20" i="2"/>
  <c r="BY20" i="2"/>
  <c r="CC20" i="2"/>
  <c r="CG20" i="2"/>
  <c r="CK20" i="2"/>
  <c r="F21" i="2"/>
  <c r="G21" i="2"/>
  <c r="H21" i="2"/>
  <c r="Q21" i="2"/>
  <c r="U21" i="2"/>
  <c r="Y21" i="2"/>
  <c r="AC21" i="2"/>
  <c r="AG21" i="2"/>
  <c r="AK21" i="2"/>
  <c r="AO21" i="2"/>
  <c r="AS21" i="2"/>
  <c r="AW21" i="2"/>
  <c r="BA21" i="2"/>
  <c r="BE21" i="2"/>
  <c r="BI21" i="2"/>
  <c r="BM21" i="2"/>
  <c r="BQ21" i="2"/>
  <c r="BU21" i="2"/>
  <c r="BY21" i="2"/>
  <c r="CC21" i="2"/>
  <c r="CG21" i="2"/>
  <c r="CK21" i="2"/>
  <c r="F22" i="2"/>
  <c r="G22" i="2"/>
  <c r="H22" i="2"/>
  <c r="Q22" i="2"/>
  <c r="U22" i="2"/>
  <c r="Y22" i="2"/>
  <c r="AC22" i="2"/>
  <c r="AG22" i="2"/>
  <c r="AK22" i="2"/>
  <c r="AO22" i="2"/>
  <c r="AS22" i="2"/>
  <c r="AW22" i="2"/>
  <c r="BA22" i="2"/>
  <c r="BE22" i="2"/>
  <c r="BI22" i="2"/>
  <c r="BM22" i="2"/>
  <c r="BQ22" i="2"/>
  <c r="BU22" i="2"/>
  <c r="BY22" i="2"/>
  <c r="CC22" i="2"/>
  <c r="CG22" i="2"/>
  <c r="CK22" i="2"/>
  <c r="F23" i="2"/>
  <c r="G23" i="2"/>
  <c r="H23" i="2"/>
  <c r="M23" i="2"/>
  <c r="Q23" i="2"/>
  <c r="U23" i="2"/>
  <c r="Y23" i="2"/>
  <c r="AC23" i="2"/>
  <c r="AG23" i="2"/>
  <c r="AK23" i="2"/>
  <c r="AO23" i="2"/>
  <c r="AS23" i="2"/>
  <c r="AW23" i="2"/>
  <c r="BA23" i="2"/>
  <c r="BE23" i="2"/>
  <c r="BI23" i="2"/>
  <c r="BM23" i="2"/>
  <c r="BQ23" i="2"/>
  <c r="BU23" i="2"/>
  <c r="BY23" i="2"/>
  <c r="CC23" i="2"/>
  <c r="CG23" i="2"/>
  <c r="CK23" i="2"/>
  <c r="F24" i="2"/>
  <c r="G24" i="2"/>
  <c r="H24" i="2"/>
  <c r="M24" i="2"/>
  <c r="Q24" i="2"/>
  <c r="U24" i="2"/>
  <c r="Y24" i="2"/>
  <c r="AC24" i="2"/>
  <c r="AG24" i="2"/>
  <c r="AK24" i="2"/>
  <c r="AO24" i="2"/>
  <c r="AS24" i="2"/>
  <c r="AW24" i="2"/>
  <c r="BA24" i="2"/>
  <c r="BE24" i="2"/>
  <c r="BI24" i="2"/>
  <c r="BM24" i="2"/>
  <c r="BQ24" i="2"/>
  <c r="BU24" i="2"/>
  <c r="BY24" i="2"/>
  <c r="CC24" i="2"/>
  <c r="CG24" i="2"/>
  <c r="CK24" i="2"/>
  <c r="F25" i="2"/>
  <c r="G25" i="2"/>
  <c r="H25" i="2"/>
  <c r="M25" i="2"/>
  <c r="Q25" i="2"/>
  <c r="U25" i="2"/>
  <c r="Y25" i="2"/>
  <c r="AC25" i="2"/>
  <c r="AG25" i="2"/>
  <c r="AK25" i="2"/>
  <c r="AO25" i="2"/>
  <c r="AS25" i="2"/>
  <c r="AW25" i="2"/>
  <c r="BA25" i="2"/>
  <c r="BE25" i="2"/>
  <c r="BI25" i="2"/>
  <c r="BM25" i="2"/>
  <c r="BQ25" i="2"/>
  <c r="BU25" i="2"/>
  <c r="BY25" i="2"/>
  <c r="CC25" i="2"/>
  <c r="CG25" i="2"/>
  <c r="CK25" i="2"/>
  <c r="F26" i="2"/>
  <c r="G26" i="2"/>
  <c r="H26" i="2"/>
  <c r="M26" i="2"/>
  <c r="Q26" i="2"/>
  <c r="U26" i="2"/>
  <c r="Y26" i="2"/>
  <c r="AC26" i="2"/>
  <c r="AG26" i="2"/>
  <c r="AK26" i="2"/>
  <c r="AO26" i="2"/>
  <c r="AS26" i="2"/>
  <c r="AW26" i="2"/>
  <c r="BA26" i="2"/>
  <c r="BE26" i="2"/>
  <c r="BI26" i="2"/>
  <c r="BM26" i="2"/>
  <c r="BQ26" i="2"/>
  <c r="BU26" i="2"/>
  <c r="BY26" i="2"/>
  <c r="CC26" i="2"/>
  <c r="CG26" i="2"/>
  <c r="CK26" i="2"/>
  <c r="F27" i="2"/>
  <c r="G27" i="2"/>
  <c r="H27" i="2"/>
  <c r="Q27" i="2"/>
  <c r="U27" i="2"/>
  <c r="Y27" i="2"/>
  <c r="AC27" i="2"/>
  <c r="AG27" i="2"/>
  <c r="AK27" i="2"/>
  <c r="AO27" i="2"/>
  <c r="AS27" i="2"/>
  <c r="AW27" i="2"/>
  <c r="BA27" i="2"/>
  <c r="BE27" i="2"/>
  <c r="BI27" i="2"/>
  <c r="BM27" i="2"/>
  <c r="BQ27" i="2"/>
  <c r="BU27" i="2"/>
  <c r="BY27" i="2"/>
  <c r="CC27" i="2"/>
  <c r="CG27" i="2"/>
  <c r="CK27" i="2"/>
  <c r="F28" i="2"/>
  <c r="G28" i="2"/>
  <c r="H28" i="2"/>
  <c r="Q28" i="2"/>
  <c r="U28" i="2"/>
  <c r="Y28" i="2"/>
  <c r="AC28" i="2"/>
  <c r="AG28" i="2"/>
  <c r="AK28" i="2"/>
  <c r="AO28" i="2"/>
  <c r="AS28" i="2"/>
  <c r="AW28" i="2"/>
  <c r="BA28" i="2"/>
  <c r="BE28" i="2"/>
  <c r="BI28" i="2"/>
  <c r="BM28" i="2"/>
  <c r="BQ28" i="2"/>
  <c r="BU28" i="2"/>
  <c r="BY28" i="2"/>
  <c r="CC28" i="2"/>
  <c r="CG28" i="2"/>
  <c r="CK28" i="2"/>
  <c r="F29" i="2"/>
  <c r="G29" i="2"/>
  <c r="H29" i="2"/>
  <c r="Q29" i="2"/>
  <c r="U29" i="2"/>
  <c r="Y29" i="2"/>
  <c r="AC29" i="2"/>
  <c r="AG29" i="2"/>
  <c r="AK29" i="2"/>
  <c r="AO29" i="2"/>
  <c r="AS29" i="2"/>
  <c r="AW29" i="2"/>
  <c r="BA29" i="2"/>
  <c r="BE29" i="2"/>
  <c r="BI29" i="2"/>
  <c r="BM29" i="2"/>
  <c r="BQ29" i="2"/>
  <c r="BU29" i="2"/>
  <c r="BY29" i="2"/>
  <c r="CC29" i="2"/>
  <c r="CG29" i="2"/>
  <c r="CK29" i="2"/>
  <c r="F30" i="2"/>
  <c r="G30" i="2"/>
  <c r="H30" i="2"/>
  <c r="Q30" i="2"/>
  <c r="U30" i="2"/>
  <c r="Y30" i="2"/>
  <c r="AC30" i="2"/>
  <c r="AG30" i="2"/>
  <c r="AK30" i="2"/>
  <c r="AO30" i="2"/>
  <c r="AS30" i="2"/>
  <c r="AW30" i="2"/>
  <c r="BA30" i="2"/>
  <c r="BE30" i="2"/>
  <c r="BI30" i="2"/>
  <c r="BM30" i="2"/>
  <c r="BQ30" i="2"/>
  <c r="BU30" i="2"/>
  <c r="BY30" i="2"/>
  <c r="CC30" i="2"/>
  <c r="CG30" i="2"/>
  <c r="CK30" i="2"/>
  <c r="F31" i="2"/>
  <c r="G31" i="2"/>
  <c r="H31" i="2"/>
  <c r="Q31" i="2"/>
  <c r="U31" i="2"/>
  <c r="Y31" i="2"/>
  <c r="AC31" i="2"/>
  <c r="AG31" i="2"/>
  <c r="AK31" i="2"/>
  <c r="AO31" i="2"/>
  <c r="AS31" i="2"/>
  <c r="AW31" i="2"/>
  <c r="BA31" i="2"/>
  <c r="BE31" i="2"/>
  <c r="BI31" i="2"/>
  <c r="BM31" i="2"/>
  <c r="BQ31" i="2"/>
  <c r="BU31" i="2"/>
  <c r="BY31" i="2"/>
  <c r="CC31" i="2"/>
  <c r="CG31" i="2"/>
  <c r="CK31" i="2"/>
  <c r="F32" i="2"/>
  <c r="G32" i="2"/>
  <c r="H32" i="2"/>
  <c r="Q32" i="2"/>
  <c r="U32" i="2"/>
  <c r="Y32" i="2"/>
  <c r="AC32" i="2"/>
  <c r="AG32" i="2"/>
  <c r="AK32" i="2"/>
  <c r="AO32" i="2"/>
  <c r="AS32" i="2"/>
  <c r="AW32" i="2"/>
  <c r="BA32" i="2"/>
  <c r="BE32" i="2"/>
  <c r="BI32" i="2"/>
  <c r="BM32" i="2"/>
  <c r="BQ32" i="2"/>
  <c r="BU32" i="2"/>
  <c r="BY32" i="2"/>
  <c r="CC32" i="2"/>
  <c r="CG32" i="2"/>
  <c r="CK32" i="2"/>
  <c r="F33" i="2"/>
  <c r="G33" i="2"/>
  <c r="H33" i="2"/>
  <c r="Q33" i="2"/>
  <c r="U33" i="2"/>
  <c r="Y33" i="2"/>
  <c r="AC33" i="2"/>
  <c r="AG33" i="2"/>
  <c r="AK33" i="2"/>
  <c r="AO33" i="2"/>
  <c r="AS33" i="2"/>
  <c r="AW33" i="2"/>
  <c r="BA33" i="2"/>
  <c r="BE33" i="2"/>
  <c r="BI33" i="2"/>
  <c r="BM33" i="2"/>
  <c r="BQ33" i="2"/>
  <c r="BU33" i="2"/>
  <c r="BY33" i="2"/>
  <c r="CC33" i="2"/>
  <c r="CG33" i="2"/>
  <c r="CK33" i="2"/>
  <c r="F34" i="2"/>
  <c r="G34" i="2"/>
  <c r="H34" i="2"/>
  <c r="Q34" i="2"/>
  <c r="U34" i="2"/>
  <c r="Y34" i="2"/>
  <c r="AC34" i="2"/>
  <c r="AG34" i="2"/>
  <c r="AK34" i="2"/>
  <c r="AO34" i="2"/>
  <c r="AS34" i="2"/>
  <c r="AW34" i="2"/>
  <c r="BA34" i="2"/>
  <c r="BE34" i="2"/>
  <c r="BI34" i="2"/>
  <c r="BM34" i="2"/>
  <c r="BQ34" i="2"/>
  <c r="BU34" i="2"/>
  <c r="BY34" i="2"/>
  <c r="CC34" i="2"/>
  <c r="CG34" i="2"/>
  <c r="CK34" i="2"/>
  <c r="F35" i="2"/>
  <c r="G35" i="2"/>
  <c r="H35" i="2"/>
  <c r="Q35" i="2"/>
  <c r="U35" i="2"/>
  <c r="Y35" i="2"/>
  <c r="AC35" i="2"/>
  <c r="AG35" i="2"/>
  <c r="AK35" i="2"/>
  <c r="AO35" i="2"/>
  <c r="AS35" i="2"/>
  <c r="AW35" i="2"/>
  <c r="BA35" i="2"/>
  <c r="BE35" i="2"/>
  <c r="BI35" i="2"/>
  <c r="BM35" i="2"/>
  <c r="BQ35" i="2"/>
  <c r="BU35" i="2"/>
  <c r="BY35" i="2"/>
  <c r="CC35" i="2"/>
  <c r="CG35" i="2"/>
  <c r="CK35" i="2"/>
  <c r="F36" i="2"/>
  <c r="G36" i="2"/>
  <c r="H36" i="2"/>
  <c r="Q36" i="2"/>
  <c r="U36" i="2"/>
  <c r="Y36" i="2"/>
  <c r="AC36" i="2"/>
  <c r="AG36" i="2"/>
  <c r="AK36" i="2"/>
  <c r="AO36" i="2"/>
  <c r="AS36" i="2"/>
  <c r="AW36" i="2"/>
  <c r="BA36" i="2"/>
  <c r="BE36" i="2"/>
  <c r="BI36" i="2"/>
  <c r="BM36" i="2"/>
  <c r="BQ36" i="2"/>
  <c r="BU36" i="2"/>
  <c r="BY36" i="2"/>
  <c r="CC36" i="2"/>
  <c r="CG36" i="2"/>
  <c r="CK36" i="2"/>
  <c r="F37" i="2"/>
  <c r="G37" i="2"/>
  <c r="H37" i="2"/>
  <c r="Q37" i="2"/>
  <c r="U37" i="2"/>
  <c r="Y37" i="2"/>
  <c r="AC37" i="2"/>
  <c r="AG37" i="2"/>
  <c r="AK37" i="2"/>
  <c r="AO37" i="2"/>
  <c r="AS37" i="2"/>
  <c r="AW37" i="2"/>
  <c r="BA37" i="2"/>
  <c r="BE37" i="2"/>
  <c r="BI37" i="2"/>
  <c r="BM37" i="2"/>
  <c r="BQ37" i="2"/>
  <c r="BU37" i="2"/>
  <c r="BY37" i="2"/>
  <c r="CC37" i="2"/>
  <c r="CG37" i="2"/>
  <c r="CK37" i="2"/>
  <c r="F38" i="2"/>
  <c r="G38" i="2"/>
  <c r="H38" i="2"/>
  <c r="Q38" i="2"/>
  <c r="U38" i="2"/>
  <c r="Y38" i="2"/>
  <c r="AC38" i="2"/>
  <c r="AG38" i="2"/>
  <c r="AK38" i="2"/>
  <c r="AO38" i="2"/>
  <c r="AS38" i="2"/>
  <c r="AW38" i="2"/>
  <c r="BA38" i="2"/>
  <c r="BE38" i="2"/>
  <c r="BI38" i="2"/>
  <c r="BM38" i="2"/>
  <c r="BQ38" i="2"/>
  <c r="BU38" i="2"/>
  <c r="BY38" i="2"/>
  <c r="CC38" i="2"/>
  <c r="CG38" i="2"/>
  <c r="CK38" i="2"/>
  <c r="F39" i="2"/>
  <c r="G39" i="2"/>
  <c r="H39" i="2"/>
  <c r="Q39" i="2"/>
  <c r="U39" i="2"/>
  <c r="Y39" i="2"/>
  <c r="AC39" i="2"/>
  <c r="AG39" i="2"/>
  <c r="AK39" i="2"/>
  <c r="AO39" i="2"/>
  <c r="AS39" i="2"/>
  <c r="AW39" i="2"/>
  <c r="BA39" i="2"/>
  <c r="BE39" i="2"/>
  <c r="BI39" i="2"/>
  <c r="BM39" i="2"/>
  <c r="BQ39" i="2"/>
  <c r="BU39" i="2"/>
  <c r="BY39" i="2"/>
  <c r="CC39" i="2"/>
  <c r="CG39" i="2"/>
  <c r="CK39" i="2"/>
  <c r="F40" i="2"/>
  <c r="G40" i="2"/>
  <c r="H40" i="2"/>
  <c r="Q40" i="2"/>
  <c r="U40" i="2"/>
  <c r="Y40" i="2"/>
  <c r="AC40" i="2"/>
  <c r="AG40" i="2"/>
  <c r="AK40" i="2"/>
  <c r="AO40" i="2"/>
  <c r="AS40" i="2"/>
  <c r="AW40" i="2"/>
  <c r="BA40" i="2"/>
  <c r="BE40" i="2"/>
  <c r="BI40" i="2"/>
  <c r="BM40" i="2"/>
  <c r="BQ40" i="2"/>
  <c r="BU40" i="2"/>
  <c r="BY40" i="2"/>
  <c r="CC40" i="2"/>
  <c r="CG40" i="2"/>
  <c r="CK40" i="2"/>
  <c r="F41" i="2"/>
  <c r="G41" i="2"/>
  <c r="H41" i="2"/>
  <c r="Q41" i="2"/>
  <c r="U41" i="2"/>
  <c r="Y41" i="2"/>
  <c r="AC41" i="2"/>
  <c r="AG41" i="2"/>
  <c r="AK41" i="2"/>
  <c r="AO41" i="2"/>
  <c r="AS41" i="2"/>
  <c r="AW41" i="2"/>
  <c r="BA41" i="2"/>
  <c r="BE41" i="2"/>
  <c r="BI41" i="2"/>
  <c r="BM41" i="2"/>
  <c r="BQ41" i="2"/>
  <c r="BU41" i="2"/>
  <c r="BY41" i="2"/>
  <c r="CC41" i="2"/>
  <c r="CG41" i="2"/>
  <c r="CK41" i="2"/>
  <c r="J42" i="2"/>
  <c r="K42" i="2"/>
  <c r="L42" i="2"/>
  <c r="N42" i="2"/>
  <c r="O42" i="2"/>
  <c r="P42" i="2"/>
  <c r="Q42" i="2" s="1"/>
  <c r="R42" i="2"/>
  <c r="S42" i="2"/>
  <c r="T42" i="2"/>
  <c r="V42" i="2"/>
  <c r="W42" i="2"/>
  <c r="X42" i="2"/>
  <c r="Z42" i="2"/>
  <c r="AA42" i="2"/>
  <c r="AC42" i="2"/>
  <c r="AB42" i="2"/>
  <c r="AD42" i="2"/>
  <c r="H11" i="14"/>
  <c r="AE42" i="2"/>
  <c r="AE65" i="2" s="1"/>
  <c r="Q9" i="1" s="1"/>
  <c r="Q104" i="13" s="1"/>
  <c r="AF42" i="2"/>
  <c r="AH42" i="2"/>
  <c r="AI42" i="2"/>
  <c r="AJ42" i="2"/>
  <c r="AK42" i="2" s="1"/>
  <c r="AL42" i="2"/>
  <c r="AM42" i="2"/>
  <c r="AN42" i="2"/>
  <c r="AN65" i="2"/>
  <c r="V9" i="1" s="1"/>
  <c r="AP42" i="2"/>
  <c r="AQ42" i="2"/>
  <c r="AR42" i="2"/>
  <c r="AS42" i="2" s="1"/>
  <c r="AR65" i="2"/>
  <c r="X9" i="1" s="1"/>
  <c r="AT42" i="2"/>
  <c r="AU42" i="2"/>
  <c r="AV42" i="2"/>
  <c r="AW42" i="2" s="1"/>
  <c r="AX42" i="2"/>
  <c r="AX65" i="2" s="1"/>
  <c r="M11" i="14" s="1"/>
  <c r="AY42" i="2"/>
  <c r="AZ42" i="2"/>
  <c r="BB42" i="2"/>
  <c r="BC42" i="2"/>
  <c r="BE42" i="2" s="1"/>
  <c r="BD42" i="2"/>
  <c r="BD65" i="2"/>
  <c r="AD9" i="1" s="1"/>
  <c r="BF42" i="2"/>
  <c r="BF65" i="2" s="1"/>
  <c r="O11" i="14" s="1"/>
  <c r="O13" i="14" s="1"/>
  <c r="BG42" i="2"/>
  <c r="BI42" i="2"/>
  <c r="BH42" i="2"/>
  <c r="BJ42" i="2"/>
  <c r="BK42" i="2"/>
  <c r="BL42" i="2"/>
  <c r="BL65" i="2" s="1"/>
  <c r="AH9" i="1" s="1"/>
  <c r="AH104" i="13" s="1"/>
  <c r="BN42" i="2"/>
  <c r="BO42" i="2"/>
  <c r="BP42" i="2"/>
  <c r="BR42" i="2"/>
  <c r="BS42" i="2"/>
  <c r="BT42" i="2"/>
  <c r="BT65" i="2" s="1"/>
  <c r="AL9" i="1" s="1"/>
  <c r="BV42" i="2"/>
  <c r="BW42" i="2"/>
  <c r="BX42" i="2"/>
  <c r="BY42" i="2"/>
  <c r="BZ42" i="2"/>
  <c r="CA42" i="2"/>
  <c r="CC42" i="2" s="1"/>
  <c r="CB42" i="2"/>
  <c r="CD42" i="2"/>
  <c r="CE42" i="2"/>
  <c r="CF42" i="2"/>
  <c r="CG42" i="2" s="1"/>
  <c r="CF65" i="2"/>
  <c r="AR9" i="1"/>
  <c r="AR13" i="1" s="1"/>
  <c r="AR108" i="13" s="1"/>
  <c r="CH42" i="2"/>
  <c r="CI42" i="2"/>
  <c r="CJ42" i="2"/>
  <c r="F44" i="2"/>
  <c r="G44" i="2"/>
  <c r="H44" i="2"/>
  <c r="M44" i="2"/>
  <c r="Q44" i="2"/>
  <c r="U44" i="2"/>
  <c r="Y44" i="2"/>
  <c r="AC44" i="2"/>
  <c r="AG44" i="2"/>
  <c r="AK44" i="2"/>
  <c r="AO44" i="2"/>
  <c r="AS44" i="2"/>
  <c r="AW44" i="2"/>
  <c r="BA44" i="2"/>
  <c r="BE44" i="2"/>
  <c r="BI44" i="2"/>
  <c r="BM44" i="2"/>
  <c r="BQ44" i="2"/>
  <c r="BU44" i="2"/>
  <c r="BY44" i="2"/>
  <c r="CC44" i="2"/>
  <c r="CG44" i="2"/>
  <c r="CK44" i="2"/>
  <c r="F45" i="2"/>
  <c r="G45" i="2"/>
  <c r="H45" i="2"/>
  <c r="M45" i="2"/>
  <c r="Q45" i="2"/>
  <c r="U45" i="2"/>
  <c r="Y45" i="2"/>
  <c r="AC45" i="2"/>
  <c r="AG45" i="2"/>
  <c r="AK45" i="2"/>
  <c r="AO45" i="2"/>
  <c r="AS45" i="2"/>
  <c r="AW45" i="2"/>
  <c r="BA45" i="2"/>
  <c r="BE45" i="2"/>
  <c r="BI45" i="2"/>
  <c r="BM45" i="2"/>
  <c r="BQ45" i="2"/>
  <c r="BU45" i="2"/>
  <c r="BY45" i="2"/>
  <c r="CC45" i="2"/>
  <c r="CG45" i="2"/>
  <c r="CK45" i="2"/>
  <c r="J46" i="2"/>
  <c r="K46" i="2"/>
  <c r="L46" i="2"/>
  <c r="N46" i="2"/>
  <c r="O46" i="2"/>
  <c r="Q46" i="2" s="1"/>
  <c r="P46" i="2"/>
  <c r="R46" i="2"/>
  <c r="S46" i="2"/>
  <c r="T46" i="2"/>
  <c r="V46" i="2"/>
  <c r="W46" i="2"/>
  <c r="X46" i="2"/>
  <c r="Z46" i="2"/>
  <c r="AA46" i="2"/>
  <c r="AC46" i="2" s="1"/>
  <c r="AB46" i="2"/>
  <c r="AD46" i="2"/>
  <c r="AE46" i="2"/>
  <c r="AF46" i="2"/>
  <c r="AF65" i="2" s="1"/>
  <c r="R9" i="1" s="1"/>
  <c r="R104" i="13" s="1"/>
  <c r="AH46" i="2"/>
  <c r="AI46" i="2"/>
  <c r="AK46" i="2" s="1"/>
  <c r="AJ46" i="2"/>
  <c r="AL46" i="2"/>
  <c r="AM46" i="2"/>
  <c r="AO46" i="2"/>
  <c r="AN46" i="2"/>
  <c r="AP46" i="2"/>
  <c r="AQ46" i="2"/>
  <c r="AR46" i="2"/>
  <c r="AS46" i="2" s="1"/>
  <c r="AT46" i="2"/>
  <c r="AU46" i="2"/>
  <c r="AW46" i="2" s="1"/>
  <c r="AV46" i="2"/>
  <c r="AX46" i="2"/>
  <c r="AY46" i="2"/>
  <c r="AZ46" i="2"/>
  <c r="BB46" i="2"/>
  <c r="BC46" i="2"/>
  <c r="BE46" i="2"/>
  <c r="BD46" i="2"/>
  <c r="BF46" i="2"/>
  <c r="BG46" i="2"/>
  <c r="BH46" i="2"/>
  <c r="BJ46" i="2"/>
  <c r="BK46" i="2"/>
  <c r="BL46" i="2"/>
  <c r="BM46" i="2" s="1"/>
  <c r="BN46" i="2"/>
  <c r="BO46" i="2"/>
  <c r="BP46" i="2"/>
  <c r="BR46" i="2"/>
  <c r="BS46" i="2"/>
  <c r="BT46" i="2"/>
  <c r="BV46" i="2"/>
  <c r="BW46" i="2"/>
  <c r="BY46" i="2" s="1"/>
  <c r="BX46" i="2"/>
  <c r="BZ46" i="2"/>
  <c r="CA46" i="2"/>
  <c r="CB46" i="2"/>
  <c r="CD46" i="2"/>
  <c r="CE46" i="2"/>
  <c r="CG46" i="2" s="1"/>
  <c r="CF46" i="2"/>
  <c r="CH46" i="2"/>
  <c r="CI46" i="2"/>
  <c r="CJ46" i="2"/>
  <c r="CK46" i="2"/>
  <c r="F48" i="2"/>
  <c r="G48" i="2"/>
  <c r="H48" i="2"/>
  <c r="M48" i="2"/>
  <c r="Q48" i="2"/>
  <c r="U48" i="2"/>
  <c r="I48" i="2" s="1"/>
  <c r="Y48" i="2"/>
  <c r="AC48" i="2"/>
  <c r="AG48" i="2"/>
  <c r="AK48" i="2"/>
  <c r="AO48" i="2"/>
  <c r="AS48" i="2"/>
  <c r="AW48" i="2"/>
  <c r="BA48" i="2"/>
  <c r="BE48" i="2"/>
  <c r="BI48" i="2"/>
  <c r="BM48" i="2"/>
  <c r="BQ48" i="2"/>
  <c r="BU48" i="2"/>
  <c r="BY48" i="2"/>
  <c r="CC48" i="2"/>
  <c r="CG48" i="2"/>
  <c r="CK48" i="2"/>
  <c r="F49" i="2"/>
  <c r="G49" i="2"/>
  <c r="H49" i="2"/>
  <c r="M49" i="2"/>
  <c r="Q49" i="2"/>
  <c r="U49" i="2"/>
  <c r="Y49" i="2"/>
  <c r="AC49" i="2"/>
  <c r="AG49" i="2"/>
  <c r="AK49" i="2"/>
  <c r="AO49" i="2"/>
  <c r="AS49" i="2"/>
  <c r="AW49" i="2"/>
  <c r="BA49" i="2"/>
  <c r="BE49" i="2"/>
  <c r="BI49" i="2"/>
  <c r="BM49" i="2"/>
  <c r="BQ49" i="2"/>
  <c r="I49" i="2" s="1"/>
  <c r="BU49" i="2"/>
  <c r="BY49" i="2"/>
  <c r="CC49" i="2"/>
  <c r="CG49" i="2"/>
  <c r="CK49" i="2"/>
  <c r="F50" i="2"/>
  <c r="G50" i="2"/>
  <c r="H50" i="2"/>
  <c r="M50" i="2"/>
  <c r="Q50" i="2"/>
  <c r="U50" i="2"/>
  <c r="I50" i="2"/>
  <c r="Y50" i="2"/>
  <c r="AC50" i="2"/>
  <c r="AG50" i="2"/>
  <c r="AK50" i="2"/>
  <c r="AO50" i="2"/>
  <c r="AS50" i="2"/>
  <c r="AW50" i="2"/>
  <c r="BA50" i="2"/>
  <c r="BE50" i="2"/>
  <c r="BI50" i="2"/>
  <c r="BM50" i="2"/>
  <c r="BQ50" i="2"/>
  <c r="BU50" i="2"/>
  <c r="BY50" i="2"/>
  <c r="CC50" i="2"/>
  <c r="CG50" i="2"/>
  <c r="CK50" i="2"/>
  <c r="F51" i="2"/>
  <c r="G51" i="2"/>
  <c r="H51" i="2"/>
  <c r="M51" i="2"/>
  <c r="Q51" i="2"/>
  <c r="U51" i="2"/>
  <c r="Y51" i="2"/>
  <c r="AC51" i="2"/>
  <c r="AG51" i="2"/>
  <c r="AK51" i="2"/>
  <c r="AO51" i="2"/>
  <c r="AS51" i="2"/>
  <c r="AW51" i="2"/>
  <c r="BA51" i="2"/>
  <c r="BE51" i="2"/>
  <c r="BI51" i="2"/>
  <c r="BM51" i="2"/>
  <c r="BQ51" i="2"/>
  <c r="I51" i="2" s="1"/>
  <c r="BU51" i="2"/>
  <c r="BY51" i="2"/>
  <c r="CC51" i="2"/>
  <c r="CG51" i="2"/>
  <c r="CK51" i="2"/>
  <c r="F52" i="2"/>
  <c r="G52" i="2"/>
  <c r="H52" i="2"/>
  <c r="M52" i="2"/>
  <c r="Q52" i="2"/>
  <c r="U52" i="2"/>
  <c r="Y52" i="2"/>
  <c r="AC52" i="2"/>
  <c r="AG52" i="2"/>
  <c r="AK52" i="2"/>
  <c r="AO52" i="2"/>
  <c r="AS52" i="2"/>
  <c r="AW52" i="2"/>
  <c r="BA52" i="2"/>
  <c r="BE52" i="2"/>
  <c r="BI52" i="2"/>
  <c r="BM52" i="2"/>
  <c r="BQ52" i="2"/>
  <c r="BU52" i="2"/>
  <c r="BY52" i="2"/>
  <c r="CC52" i="2"/>
  <c r="CG52" i="2"/>
  <c r="CK52" i="2"/>
  <c r="F53" i="2"/>
  <c r="G53" i="2"/>
  <c r="H53" i="2"/>
  <c r="M53" i="2"/>
  <c r="Q53" i="2"/>
  <c r="U53" i="2"/>
  <c r="Y53" i="2"/>
  <c r="AC53" i="2"/>
  <c r="AG53" i="2"/>
  <c r="AK53" i="2"/>
  <c r="AO53" i="2"/>
  <c r="AS53" i="2"/>
  <c r="AW53" i="2"/>
  <c r="BA53" i="2"/>
  <c r="BE53" i="2"/>
  <c r="BI53" i="2"/>
  <c r="BM53" i="2"/>
  <c r="BQ53" i="2"/>
  <c r="I53" i="2" s="1"/>
  <c r="BU53" i="2"/>
  <c r="BY53" i="2"/>
  <c r="CC53" i="2"/>
  <c r="CG53" i="2"/>
  <c r="CK53" i="2"/>
  <c r="F54" i="2"/>
  <c r="G54" i="2"/>
  <c r="H54" i="2"/>
  <c r="M54" i="2"/>
  <c r="Q54" i="2"/>
  <c r="U54" i="2"/>
  <c r="I54" i="2"/>
  <c r="Y54" i="2"/>
  <c r="AC54" i="2"/>
  <c r="AG54" i="2"/>
  <c r="AK54" i="2"/>
  <c r="AO54" i="2"/>
  <c r="AS54" i="2"/>
  <c r="AW54" i="2"/>
  <c r="BA54" i="2"/>
  <c r="BE54" i="2"/>
  <c r="BI54" i="2"/>
  <c r="BM54" i="2"/>
  <c r="BQ54" i="2"/>
  <c r="BU54" i="2"/>
  <c r="BY54" i="2"/>
  <c r="CC54" i="2"/>
  <c r="CG54" i="2"/>
  <c r="CK54" i="2"/>
  <c r="F55" i="2"/>
  <c r="G55" i="2"/>
  <c r="H55" i="2"/>
  <c r="M55" i="2"/>
  <c r="Q55" i="2"/>
  <c r="U55" i="2"/>
  <c r="Y55" i="2"/>
  <c r="AC55" i="2"/>
  <c r="AG55" i="2"/>
  <c r="AK55" i="2"/>
  <c r="AO55" i="2"/>
  <c r="AS55" i="2"/>
  <c r="AW55" i="2"/>
  <c r="BA55" i="2"/>
  <c r="BE55" i="2"/>
  <c r="BI55" i="2"/>
  <c r="BM55" i="2"/>
  <c r="BQ55" i="2"/>
  <c r="I55" i="2" s="1"/>
  <c r="BU55" i="2"/>
  <c r="BY55" i="2"/>
  <c r="CC55" i="2"/>
  <c r="CG55" i="2"/>
  <c r="CK55" i="2"/>
  <c r="F56" i="2"/>
  <c r="G56" i="2"/>
  <c r="H56" i="2"/>
  <c r="M56" i="2"/>
  <c r="Q56" i="2"/>
  <c r="U56" i="2"/>
  <c r="Y56" i="2"/>
  <c r="AC56" i="2"/>
  <c r="AG56" i="2"/>
  <c r="AK56" i="2"/>
  <c r="AO56" i="2"/>
  <c r="AS56" i="2"/>
  <c r="AW56" i="2"/>
  <c r="BA56" i="2"/>
  <c r="BE56" i="2"/>
  <c r="BI56" i="2"/>
  <c r="BM56" i="2"/>
  <c r="BQ56" i="2"/>
  <c r="I56" i="2" s="1"/>
  <c r="BU56" i="2"/>
  <c r="BY56" i="2"/>
  <c r="CC56" i="2"/>
  <c r="CG56" i="2"/>
  <c r="CK56" i="2"/>
  <c r="F57" i="2"/>
  <c r="G57" i="2"/>
  <c r="H57" i="2"/>
  <c r="M57" i="2"/>
  <c r="Q57" i="2"/>
  <c r="U57" i="2"/>
  <c r="Y57" i="2"/>
  <c r="AC57" i="2"/>
  <c r="AG57" i="2"/>
  <c r="AK57" i="2"/>
  <c r="AO57" i="2"/>
  <c r="AS57" i="2"/>
  <c r="AW57" i="2"/>
  <c r="BA57" i="2"/>
  <c r="BE57" i="2"/>
  <c r="BI57" i="2"/>
  <c r="BM57" i="2"/>
  <c r="BQ57" i="2"/>
  <c r="I57" i="2" s="1"/>
  <c r="BU57" i="2"/>
  <c r="BY57" i="2"/>
  <c r="CC57" i="2"/>
  <c r="CG57" i="2"/>
  <c r="CK57" i="2"/>
  <c r="J58" i="2"/>
  <c r="F58" i="2" s="1"/>
  <c r="K58" i="2"/>
  <c r="L58" i="2"/>
  <c r="N58" i="2"/>
  <c r="O58" i="2"/>
  <c r="P58" i="2"/>
  <c r="Q58" i="2" s="1"/>
  <c r="R58" i="2"/>
  <c r="S58" i="2"/>
  <c r="T58" i="2"/>
  <c r="V58" i="2"/>
  <c r="W58" i="2"/>
  <c r="Y58" i="2" s="1"/>
  <c r="X58" i="2"/>
  <c r="Z58" i="2"/>
  <c r="AA58" i="2"/>
  <c r="AB58" i="2"/>
  <c r="AB65" i="2" s="1"/>
  <c r="P9" i="1" s="1"/>
  <c r="AC58" i="2"/>
  <c r="AD58" i="2"/>
  <c r="AE58" i="2"/>
  <c r="AG58" i="2" s="1"/>
  <c r="AF58" i="2"/>
  <c r="AH58" i="2"/>
  <c r="AI58" i="2"/>
  <c r="AK58" i="2"/>
  <c r="AJ58" i="2"/>
  <c r="AL58" i="2"/>
  <c r="AM58" i="2"/>
  <c r="AO58" i="2" s="1"/>
  <c r="AN58" i="2"/>
  <c r="AP58" i="2"/>
  <c r="AQ58" i="2"/>
  <c r="AR58" i="2"/>
  <c r="AS58" i="2"/>
  <c r="AT58" i="2"/>
  <c r="AU58" i="2"/>
  <c r="AW58" i="2"/>
  <c r="AV58" i="2"/>
  <c r="AX58" i="2"/>
  <c r="AY58" i="2"/>
  <c r="AZ58" i="2"/>
  <c r="BB58" i="2"/>
  <c r="BB65" i="2" s="1"/>
  <c r="BC58" i="2"/>
  <c r="BE58" i="2" s="1"/>
  <c r="BD58" i="2"/>
  <c r="BF58" i="2"/>
  <c r="BG58" i="2"/>
  <c r="BH58" i="2"/>
  <c r="BI58" i="2" s="1"/>
  <c r="BJ58" i="2"/>
  <c r="BK58" i="2"/>
  <c r="BM58" i="2" s="1"/>
  <c r="BL58" i="2"/>
  <c r="BN58" i="2"/>
  <c r="BO58" i="2"/>
  <c r="BQ58" i="2" s="1"/>
  <c r="BP58" i="2"/>
  <c r="BR58" i="2"/>
  <c r="BS58" i="2"/>
  <c r="BT58" i="2"/>
  <c r="BV58" i="2"/>
  <c r="BW58" i="2"/>
  <c r="BY58" i="2" s="1"/>
  <c r="BX58" i="2"/>
  <c r="BZ58" i="2"/>
  <c r="CA58" i="2"/>
  <c r="CB58" i="2"/>
  <c r="CC58" i="2" s="1"/>
  <c r="CD58" i="2"/>
  <c r="CE58" i="2"/>
  <c r="CF58" i="2"/>
  <c r="CH58" i="2"/>
  <c r="CI58" i="2"/>
  <c r="CK58" i="2"/>
  <c r="CJ58" i="2"/>
  <c r="F60" i="2"/>
  <c r="G60" i="2"/>
  <c r="H60" i="2"/>
  <c r="M60" i="2"/>
  <c r="Q60" i="2"/>
  <c r="U60" i="2"/>
  <c r="Y60" i="2"/>
  <c r="AC60" i="2"/>
  <c r="AG60" i="2"/>
  <c r="AK60" i="2"/>
  <c r="AO60" i="2"/>
  <c r="AS60" i="2"/>
  <c r="AW60" i="2"/>
  <c r="BA60" i="2"/>
  <c r="BE60" i="2"/>
  <c r="BI60" i="2"/>
  <c r="BM60" i="2"/>
  <c r="BQ60" i="2"/>
  <c r="BU60" i="2"/>
  <c r="BY60" i="2"/>
  <c r="CC60" i="2"/>
  <c r="CG60" i="2"/>
  <c r="CK60" i="2"/>
  <c r="F61" i="2"/>
  <c r="G61" i="2"/>
  <c r="H61" i="2"/>
  <c r="M61" i="2"/>
  <c r="Q61" i="2"/>
  <c r="U61" i="2"/>
  <c r="Y61" i="2"/>
  <c r="AC61" i="2"/>
  <c r="AG61" i="2"/>
  <c r="AK61" i="2"/>
  <c r="AO61" i="2"/>
  <c r="AS61" i="2"/>
  <c r="AW61" i="2"/>
  <c r="BA61" i="2"/>
  <c r="BE61" i="2"/>
  <c r="BI61" i="2"/>
  <c r="BM61" i="2"/>
  <c r="BQ61" i="2"/>
  <c r="BU61" i="2"/>
  <c r="BY61" i="2"/>
  <c r="CC61" i="2"/>
  <c r="CG61" i="2"/>
  <c r="CK61" i="2"/>
  <c r="F62" i="2"/>
  <c r="G62" i="2"/>
  <c r="H62" i="2"/>
  <c r="M62" i="2"/>
  <c r="Q62" i="2"/>
  <c r="U62" i="2"/>
  <c r="Y62" i="2"/>
  <c r="AC62" i="2"/>
  <c r="AG62" i="2"/>
  <c r="AK62" i="2"/>
  <c r="AO62" i="2"/>
  <c r="AS62" i="2"/>
  <c r="AW62" i="2"/>
  <c r="BA62" i="2"/>
  <c r="BE62" i="2"/>
  <c r="BI62" i="2"/>
  <c r="BM62" i="2"/>
  <c r="BQ62" i="2"/>
  <c r="BU62" i="2"/>
  <c r="BY62" i="2"/>
  <c r="CC62" i="2"/>
  <c r="CG62" i="2"/>
  <c r="CK62" i="2"/>
  <c r="J63" i="2"/>
  <c r="K63" i="2"/>
  <c r="M63" i="2" s="1"/>
  <c r="L63" i="2"/>
  <c r="N63" i="2"/>
  <c r="O63" i="2"/>
  <c r="P63" i="2"/>
  <c r="R63" i="2"/>
  <c r="S63" i="2"/>
  <c r="U63" i="2"/>
  <c r="T63" i="2"/>
  <c r="V63" i="2"/>
  <c r="W63" i="2"/>
  <c r="X63" i="2"/>
  <c r="Z63" i="2"/>
  <c r="AA63" i="2"/>
  <c r="AB63" i="2"/>
  <c r="AD63" i="2"/>
  <c r="AE63" i="2"/>
  <c r="AF63" i="2"/>
  <c r="AG63" i="2"/>
  <c r="AH63" i="2"/>
  <c r="AI63" i="2"/>
  <c r="AK63" i="2" s="1"/>
  <c r="AJ63" i="2"/>
  <c r="AL63" i="2"/>
  <c r="AM63" i="2"/>
  <c r="AO63" i="2"/>
  <c r="AN63" i="2"/>
  <c r="AP63" i="2"/>
  <c r="AQ63" i="2"/>
  <c r="AS63" i="2" s="1"/>
  <c r="AR63" i="2"/>
  <c r="AT63" i="2"/>
  <c r="AU63" i="2"/>
  <c r="AV63" i="2"/>
  <c r="AX63" i="2"/>
  <c r="AY63" i="2"/>
  <c r="AZ63" i="2"/>
  <c r="BB63" i="2"/>
  <c r="BC63" i="2"/>
  <c r="BE63" i="2" s="1"/>
  <c r="BD63" i="2"/>
  <c r="BF63" i="2"/>
  <c r="BG63" i="2"/>
  <c r="BI63" i="2" s="1"/>
  <c r="BH63" i="2"/>
  <c r="BJ63" i="2"/>
  <c r="BK63" i="2"/>
  <c r="BL63" i="2"/>
  <c r="BN63" i="2"/>
  <c r="BN65" i="2"/>
  <c r="Q11" i="14"/>
  <c r="BO63" i="2"/>
  <c r="BQ63" i="2" s="1"/>
  <c r="BP63" i="2"/>
  <c r="BR63" i="2"/>
  <c r="BS63" i="2"/>
  <c r="BT63" i="2"/>
  <c r="BU63" i="2" s="1"/>
  <c r="BV63" i="2"/>
  <c r="BW63" i="2"/>
  <c r="BX63" i="2"/>
  <c r="BY63" i="2"/>
  <c r="BZ63" i="2"/>
  <c r="CA63" i="2"/>
  <c r="CC63" i="2" s="1"/>
  <c r="CB63" i="2"/>
  <c r="CD63" i="2"/>
  <c r="CE63" i="2"/>
  <c r="CF63" i="2"/>
  <c r="CH63" i="2"/>
  <c r="CH65" i="2"/>
  <c r="V11" i="14" s="1"/>
  <c r="CI63" i="2"/>
  <c r="CJ63" i="2"/>
  <c r="AI65" i="2"/>
  <c r="S9" i="1" s="1"/>
  <c r="S104" i="13" s="1"/>
  <c r="AJ65" i="2"/>
  <c r="T9" i="1" s="1"/>
  <c r="AU65" i="2"/>
  <c r="Y9" i="1"/>
  <c r="N11" i="14"/>
  <c r="BG65" i="2"/>
  <c r="BK65" i="2"/>
  <c r="BM65" i="2" s="1"/>
  <c r="BV65" i="2"/>
  <c r="S11" i="14"/>
  <c r="BX65" i="2"/>
  <c r="AN9" i="1" s="1"/>
  <c r="CB65" i="2"/>
  <c r="AP9" i="1" s="1"/>
  <c r="AP13" i="1" s="1"/>
  <c r="AP108" i="13" s="1"/>
  <c r="CI65" i="2"/>
  <c r="AS9" i="1" s="1"/>
  <c r="B5" i="11"/>
  <c r="AM5" i="11"/>
  <c r="AO5" i="11"/>
  <c r="AF202" i="13" s="1"/>
  <c r="B6" i="11"/>
  <c r="D4" i="14" s="1"/>
  <c r="AM6" i="11"/>
  <c r="AD203" i="13" s="1"/>
  <c r="AO6" i="11"/>
  <c r="AF203" i="13" s="1"/>
  <c r="B7" i="11"/>
  <c r="E4" i="14" s="1"/>
  <c r="AM7" i="11"/>
  <c r="AO7" i="11"/>
  <c r="AF204" i="13" s="1"/>
  <c r="B8" i="11"/>
  <c r="AM8" i="11"/>
  <c r="AO8" i="11"/>
  <c r="AF205" i="13"/>
  <c r="B9" i="11"/>
  <c r="AM9" i="11"/>
  <c r="P23" i="1" s="1"/>
  <c r="P118" i="13" s="1"/>
  <c r="AD206" i="13"/>
  <c r="AO9" i="11"/>
  <c r="AF206" i="13"/>
  <c r="B10" i="11"/>
  <c r="B292" i="3" s="1"/>
  <c r="B322" i="3" s="1"/>
  <c r="AM10" i="11"/>
  <c r="AO10" i="11"/>
  <c r="AF207" i="13"/>
  <c r="B11" i="11"/>
  <c r="AM11" i="11"/>
  <c r="AO11" i="11"/>
  <c r="AF208" i="13" s="1"/>
  <c r="B12" i="11"/>
  <c r="J4" i="14" s="1"/>
  <c r="AM12" i="11"/>
  <c r="AD209" i="13" s="1"/>
  <c r="AO12" i="11"/>
  <c r="AF209" i="13" s="1"/>
  <c r="B13" i="11"/>
  <c r="AM13" i="11"/>
  <c r="AD210" i="13" s="1"/>
  <c r="AO13" i="11"/>
  <c r="AF210" i="13" s="1"/>
  <c r="AS13" i="11"/>
  <c r="B14" i="11"/>
  <c r="L4" i="14" s="1"/>
  <c r="AM14" i="11"/>
  <c r="AO14" i="11"/>
  <c r="AF211" i="13"/>
  <c r="B15" i="11"/>
  <c r="AM15" i="11"/>
  <c r="AB23" i="1" s="1"/>
  <c r="AB29" i="1" s="1"/>
  <c r="AB14" i="1" s="1"/>
  <c r="AA14" i="1" s="1"/>
  <c r="AD212" i="13"/>
  <c r="AO15" i="11"/>
  <c r="AF212" i="13" s="1"/>
  <c r="B16" i="11"/>
  <c r="AM16" i="11"/>
  <c r="AD23" i="1" s="1"/>
  <c r="AD29" i="1" s="1"/>
  <c r="AO16" i="11"/>
  <c r="AF213" i="13"/>
  <c r="B17" i="11"/>
  <c r="O4" i="14" s="1"/>
  <c r="AM17" i="11"/>
  <c r="AO17" i="11"/>
  <c r="AF214" i="13" s="1"/>
  <c r="B18" i="11"/>
  <c r="AM18" i="11"/>
  <c r="AO18" i="11"/>
  <c r="AF215" i="13" s="1"/>
  <c r="B19" i="11"/>
  <c r="B724" i="3"/>
  <c r="AM19" i="11"/>
  <c r="AO19" i="11"/>
  <c r="AF216" i="13"/>
  <c r="B20" i="11"/>
  <c r="AM20" i="11"/>
  <c r="AO20" i="11"/>
  <c r="AF217" i="13" s="1"/>
  <c r="B21" i="11"/>
  <c r="AM21" i="11"/>
  <c r="AO21" i="11"/>
  <c r="AF218" i="13" s="1"/>
  <c r="B22" i="11"/>
  <c r="AQ4" i="9" s="1"/>
  <c r="AM22" i="11"/>
  <c r="AO22" i="11"/>
  <c r="AF219" i="13" s="1"/>
  <c r="B23" i="11"/>
  <c r="AM23" i="11"/>
  <c r="AR23" i="1" s="1"/>
  <c r="AO23" i="11"/>
  <c r="AF220" i="13"/>
  <c r="B24" i="11"/>
  <c r="B42" i="10" s="1"/>
  <c r="AM24" i="11"/>
  <c r="AD221" i="13" s="1"/>
  <c r="AO24" i="11"/>
  <c r="AF221" i="13"/>
  <c r="C25" i="11"/>
  <c r="D25" i="11"/>
  <c r="E25" i="11"/>
  <c r="F25" i="11"/>
  <c r="G25" i="11"/>
  <c r="H25" i="11"/>
  <c r="I25" i="11"/>
  <c r="J25" i="11"/>
  <c r="K25" i="11"/>
  <c r="L25" i="11"/>
  <c r="M25" i="11"/>
  <c r="N25" i="11"/>
  <c r="O25" i="11"/>
  <c r="P25" i="11"/>
  <c r="Q25" i="11"/>
  <c r="R25" i="11"/>
  <c r="S25" i="11"/>
  <c r="T25" i="11"/>
  <c r="U25" i="11"/>
  <c r="V25" i="11"/>
  <c r="W25" i="11"/>
  <c r="X25" i="11"/>
  <c r="Y25" i="11"/>
  <c r="Z25" i="11"/>
  <c r="AA25" i="11"/>
  <c r="AB25" i="11"/>
  <c r="AC25" i="11"/>
  <c r="AD25" i="11"/>
  <c r="AE25" i="11"/>
  <c r="AF25" i="11"/>
  <c r="AG25" i="11"/>
  <c r="AH25" i="11"/>
  <c r="AI25" i="11"/>
  <c r="AJ25" i="11"/>
  <c r="AK25" i="11"/>
  <c r="E8" i="6"/>
  <c r="K25" i="9"/>
  <c r="AC63" i="2"/>
  <c r="U58" i="2"/>
  <c r="AB129" i="13"/>
  <c r="AB35" i="1"/>
  <c r="AB131" i="13" s="1"/>
  <c r="AD214" i="13"/>
  <c r="AF23" i="1"/>
  <c r="AA4" i="9"/>
  <c r="B32" i="10"/>
  <c r="B484" i="3"/>
  <c r="U4" i="9"/>
  <c r="B29" i="10"/>
  <c r="B340" i="3"/>
  <c r="I4" i="14"/>
  <c r="I17" i="2"/>
  <c r="AK12" i="2"/>
  <c r="Z129" i="13"/>
  <c r="Z37" i="1"/>
  <c r="Z133" i="13"/>
  <c r="Z35" i="1"/>
  <c r="Z131" i="13"/>
  <c r="B628" i="3"/>
  <c r="CG58" i="2"/>
  <c r="BI46" i="2"/>
  <c r="AW12" i="2"/>
  <c r="AT23" i="1"/>
  <c r="AT25" i="1" s="1"/>
  <c r="AT27" i="1" s="1"/>
  <c r="AD207" i="13"/>
  <c r="R23" i="1"/>
  <c r="R29" i="1" s="1"/>
  <c r="AU4" i="9"/>
  <c r="V4" i="14"/>
  <c r="B964" i="3"/>
  <c r="S4" i="9"/>
  <c r="Y63" i="2"/>
  <c r="BU46" i="2"/>
  <c r="Y42" i="2"/>
  <c r="BI12" i="2"/>
  <c r="AD213" i="13"/>
  <c r="AQ65" i="2"/>
  <c r="W9" i="1" s="1"/>
  <c r="AC12" i="2"/>
  <c r="AR37" i="1"/>
  <c r="AR133" i="13" s="1"/>
  <c r="L37" i="1"/>
  <c r="L133" i="13" s="1"/>
  <c r="X23" i="1"/>
  <c r="O4" i="9"/>
  <c r="B26" i="10"/>
  <c r="AD217" i="13"/>
  <c r="AL23" i="1"/>
  <c r="M4" i="9"/>
  <c r="B25" i="10"/>
  <c r="B148" i="3"/>
  <c r="B178" i="3" s="1"/>
  <c r="AG12" i="2"/>
  <c r="B38" i="10"/>
  <c r="R4" i="14"/>
  <c r="AM4" i="9"/>
  <c r="B772" i="3"/>
  <c r="B34" i="10"/>
  <c r="N4" i="14"/>
  <c r="B580" i="3"/>
  <c r="B610" i="3" s="1"/>
  <c r="AE4" i="9"/>
  <c r="AD216" i="13"/>
  <c r="AJ23" i="1"/>
  <c r="AJ25" i="1" s="1"/>
  <c r="AJ120" i="13" s="1"/>
  <c r="K4" i="9"/>
  <c r="AW63" i="2"/>
  <c r="I35" i="2"/>
  <c r="J37" i="1"/>
  <c r="J133" i="13" s="1"/>
  <c r="H121" i="13"/>
  <c r="H110" i="13"/>
  <c r="AD208" i="13"/>
  <c r="T23" i="1"/>
  <c r="AS104" i="13"/>
  <c r="AS13" i="1"/>
  <c r="B754" i="3"/>
  <c r="B739" i="3"/>
  <c r="CO740" i="13"/>
  <c r="CA65" i="2"/>
  <c r="AO9" i="1" s="1"/>
  <c r="AO104" i="13" s="1"/>
  <c r="Y46" i="2"/>
  <c r="I25" i="2"/>
  <c r="AO4" i="9"/>
  <c r="AP104" i="13"/>
  <c r="B30" i="10"/>
  <c r="W4" i="9"/>
  <c r="B388" i="3"/>
  <c r="AD202" i="13"/>
  <c r="H23" i="1"/>
  <c r="CG63" i="2"/>
  <c r="CC46" i="2"/>
  <c r="AG42" i="2"/>
  <c r="AJ37" i="1"/>
  <c r="AJ133" i="13"/>
  <c r="L35" i="1"/>
  <c r="L131" i="13" s="1"/>
  <c r="AF37" i="1"/>
  <c r="AF133" i="13" s="1"/>
  <c r="H129" i="13"/>
  <c r="H37" i="1"/>
  <c r="H133" i="13" s="1"/>
  <c r="Q4" i="9"/>
  <c r="B27" i="10"/>
  <c r="B244" i="3"/>
  <c r="B274" i="3" s="1"/>
  <c r="G4" i="14"/>
  <c r="AD219" i="13"/>
  <c r="AP23" i="1"/>
  <c r="AD215" i="13"/>
  <c r="AH23" i="1"/>
  <c r="B40" i="10"/>
  <c r="T4" i="14"/>
  <c r="B868" i="3"/>
  <c r="AI4" i="9"/>
  <c r="B36" i="10"/>
  <c r="AD205" i="13"/>
  <c r="N23" i="1"/>
  <c r="I4" i="9"/>
  <c r="I39" i="2"/>
  <c r="J35" i="1"/>
  <c r="J131" i="13" s="1"/>
  <c r="AD37" i="1"/>
  <c r="AD133" i="13" s="1"/>
  <c r="F10" i="1"/>
  <c r="CQ799" i="13"/>
  <c r="CQ847" i="13"/>
  <c r="S8" i="14"/>
  <c r="CQ895" i="13"/>
  <c r="T8" i="14"/>
  <c r="T9" i="14"/>
  <c r="F247" i="13"/>
  <c r="B41" i="10"/>
  <c r="AS4" i="9"/>
  <c r="U4" i="14"/>
  <c r="Q4" i="14"/>
  <c r="B37" i="10"/>
  <c r="AK4" i="9"/>
  <c r="B532" i="3"/>
  <c r="B33" i="10"/>
  <c r="CQ943" i="13"/>
  <c r="U8" i="14"/>
  <c r="X37" i="1"/>
  <c r="X133" i="13"/>
  <c r="V8" i="14"/>
  <c r="CQ991" i="13"/>
  <c r="CQ607" i="13"/>
  <c r="N8" i="14"/>
  <c r="N9" i="14"/>
  <c r="CQ655" i="13"/>
  <c r="O8" i="14"/>
  <c r="O9" i="14"/>
  <c r="B916" i="3"/>
  <c r="B5" i="14"/>
  <c r="M8" i="14"/>
  <c r="M9" i="14"/>
  <c r="M13" i="14"/>
  <c r="E9" i="5"/>
  <c r="L8" i="14"/>
  <c r="J8" i="14"/>
  <c r="C16" i="5"/>
  <c r="F246" i="13"/>
  <c r="I8" i="14"/>
  <c r="D10" i="5"/>
  <c r="D14" i="5"/>
  <c r="H8" i="14"/>
  <c r="H9" i="14"/>
  <c r="H13" i="14"/>
  <c r="E11" i="5"/>
  <c r="G8" i="14"/>
  <c r="D106" i="13"/>
  <c r="F8" i="14"/>
  <c r="E8" i="14"/>
  <c r="E9" i="14"/>
  <c r="D8" i="14"/>
  <c r="CQ463" i="13"/>
  <c r="K8" i="14"/>
  <c r="K9" i="14" s="1"/>
  <c r="CQ78" i="13"/>
  <c r="C8" i="14"/>
  <c r="C9" i="14" s="1"/>
  <c r="M55" i="13"/>
  <c r="BK2" i="13"/>
  <c r="BM2" i="13" s="1"/>
  <c r="AH117" i="13"/>
  <c r="AH126" i="13"/>
  <c r="AJ215" i="13"/>
  <c r="W2" i="13"/>
  <c r="X2" i="13" s="1"/>
  <c r="N117" i="13"/>
  <c r="CQ196" i="13"/>
  <c r="N126" i="13"/>
  <c r="CE2" i="13"/>
  <c r="CF2" i="13"/>
  <c r="CG2" i="13" s="1"/>
  <c r="AR126" i="13"/>
  <c r="AJ220" i="13"/>
  <c r="AR117" i="13"/>
  <c r="AB126" i="13"/>
  <c r="CQ562" i="13"/>
  <c r="K2" i="13"/>
  <c r="L2" i="13" s="1"/>
  <c r="CQ51" i="13"/>
  <c r="CQ81" i="13"/>
  <c r="CQ66" i="13"/>
  <c r="H117" i="13"/>
  <c r="H100" i="13"/>
  <c r="J100" i="13" s="1"/>
  <c r="H126" i="13"/>
  <c r="AJ202" i="13"/>
  <c r="AJ205" i="13"/>
  <c r="CI2" i="13"/>
  <c r="CK2" i="13" s="1"/>
  <c r="AT117" i="13"/>
  <c r="BW2" i="13"/>
  <c r="AN117" i="13"/>
  <c r="AJ218" i="13"/>
  <c r="BS2" i="13"/>
  <c r="AL117" i="13"/>
  <c r="AL126" i="13"/>
  <c r="AJ217" i="13"/>
  <c r="M57" i="13"/>
  <c r="CG22" i="13"/>
  <c r="CE42" i="13"/>
  <c r="J117" i="13"/>
  <c r="Y61" i="13"/>
  <c r="W63" i="13"/>
  <c r="Y63" i="13" s="1"/>
  <c r="BG2" i="13"/>
  <c r="AF117" i="13"/>
  <c r="AJ214" i="13"/>
  <c r="AF126" i="13"/>
  <c r="AQ2" i="13"/>
  <c r="AS2" i="13" s="1"/>
  <c r="X126" i="13"/>
  <c r="X117" i="13"/>
  <c r="BE46" i="13"/>
  <c r="U46" i="13"/>
  <c r="BP46" i="13"/>
  <c r="BQ44" i="13"/>
  <c r="M45" i="13"/>
  <c r="AG52" i="13"/>
  <c r="M50" i="13"/>
  <c r="G54" i="13"/>
  <c r="CC53" i="13"/>
  <c r="V126" i="13"/>
  <c r="BY50" i="13"/>
  <c r="BW58" i="13"/>
  <c r="BB58" i="13"/>
  <c r="R46" i="13"/>
  <c r="AI2" i="13"/>
  <c r="AJ2" i="13" s="1"/>
  <c r="T126" i="13"/>
  <c r="V117" i="13"/>
  <c r="CJ58" i="13"/>
  <c r="BP58" i="13"/>
  <c r="BK63" i="13"/>
  <c r="M62" i="13"/>
  <c r="M60" i="13"/>
  <c r="L63" i="13"/>
  <c r="M63" i="13" s="1"/>
  <c r="AB58" i="13"/>
  <c r="AW48" i="13"/>
  <c r="AJ211" i="13"/>
  <c r="AJ126" i="13"/>
  <c r="AP117" i="13"/>
  <c r="AA63" i="13"/>
  <c r="Y60" i="13"/>
  <c r="X63" i="13"/>
  <c r="X58" i="13"/>
  <c r="BU49" i="13"/>
  <c r="BS58" i="13"/>
  <c r="AW60" i="13"/>
  <c r="AV63" i="13"/>
  <c r="AW63" i="13" s="1"/>
  <c r="F55" i="13"/>
  <c r="V58" i="13"/>
  <c r="AI46" i="13"/>
  <c r="AK46" i="13"/>
  <c r="AK44" i="13"/>
  <c r="AE2" i="13"/>
  <c r="R126" i="13"/>
  <c r="AD126" i="13"/>
  <c r="AD117" i="13"/>
  <c r="F56" i="13"/>
  <c r="G33" i="13"/>
  <c r="Y30" i="13"/>
  <c r="W42" i="13"/>
  <c r="Y42" i="13" s="1"/>
  <c r="G30" i="13"/>
  <c r="S2" i="13"/>
  <c r="CQ178" i="13"/>
  <c r="BT63" i="13"/>
  <c r="BU60" i="13"/>
  <c r="R58" i="13"/>
  <c r="BN58" i="13"/>
  <c r="BA49" i="13"/>
  <c r="AW2" i="13"/>
  <c r="AV2" i="13"/>
  <c r="CQ148" i="13"/>
  <c r="Z126" i="13"/>
  <c r="Z117" i="13"/>
  <c r="D115" i="13"/>
  <c r="CG60" i="13"/>
  <c r="AO48" i="13"/>
  <c r="W58" i="13"/>
  <c r="G44" i="13"/>
  <c r="K46" i="13"/>
  <c r="Q53" i="13"/>
  <c r="BC58" i="13"/>
  <c r="BE58" i="13" s="1"/>
  <c r="M48" i="13"/>
  <c r="AW44" i="13"/>
  <c r="U34" i="13"/>
  <c r="T42" i="13"/>
  <c r="BE22" i="13"/>
  <c r="AI58" i="13"/>
  <c r="BQ53" i="13"/>
  <c r="T46" i="13"/>
  <c r="U44" i="13"/>
  <c r="BQ41" i="13"/>
  <c r="BZ42" i="13"/>
  <c r="X42" i="13"/>
  <c r="M61" i="13"/>
  <c r="AO53" i="13"/>
  <c r="M49" i="13"/>
  <c r="CB58" i="13"/>
  <c r="AF46" i="13"/>
  <c r="AG46" i="13" s="1"/>
  <c r="AG44" i="13"/>
  <c r="H29" i="13"/>
  <c r="AC21" i="13"/>
  <c r="BQ19" i="13"/>
  <c r="AP42" i="13"/>
  <c r="BT12" i="13"/>
  <c r="BU10" i="13"/>
  <c r="Q40" i="13"/>
  <c r="AK23" i="13"/>
  <c r="AI42" i="13"/>
  <c r="O58" i="13"/>
  <c r="Y55" i="13"/>
  <c r="F54" i="13"/>
  <c r="H53" i="13"/>
  <c r="AC52" i="13"/>
  <c r="AQ46" i="13"/>
  <c r="BD46" i="13"/>
  <c r="BE44" i="13"/>
  <c r="AU42" i="13"/>
  <c r="AN42" i="13"/>
  <c r="AC39" i="13"/>
  <c r="F30" i="13"/>
  <c r="BY23" i="13"/>
  <c r="BI61" i="13"/>
  <c r="AW57" i="13"/>
  <c r="AW55" i="13"/>
  <c r="BA52" i="13"/>
  <c r="AF58" i="13"/>
  <c r="CB46" i="13"/>
  <c r="CC46" i="13" s="1"/>
  <c r="CC44" i="13"/>
  <c r="BI31" i="13"/>
  <c r="BG58" i="13"/>
  <c r="AA58" i="13"/>
  <c r="AC58" i="13" s="1"/>
  <c r="K58" i="13"/>
  <c r="BV58" i="13"/>
  <c r="F40" i="13"/>
  <c r="Z42" i="13"/>
  <c r="AQ92" i="13"/>
  <c r="S92" i="13"/>
  <c r="BH42" i="13"/>
  <c r="CG57" i="13"/>
  <c r="CG55" i="13"/>
  <c r="CC51" i="13"/>
  <c r="BQ51" i="13"/>
  <c r="BE51" i="13"/>
  <c r="AS51" i="13"/>
  <c r="AG51" i="13"/>
  <c r="U51" i="13"/>
  <c r="BE48" i="13"/>
  <c r="N58" i="13"/>
  <c r="CC45" i="13"/>
  <c r="BQ45" i="13"/>
  <c r="AG45" i="13"/>
  <c r="F41" i="13"/>
  <c r="AK54" i="13"/>
  <c r="AW41" i="13"/>
  <c r="CK39" i="13"/>
  <c r="AK31" i="13"/>
  <c r="CG29" i="13"/>
  <c r="AO17" i="13"/>
  <c r="G15" i="13"/>
  <c r="O42" i="13"/>
  <c r="AM12" i="13"/>
  <c r="M53" i="13"/>
  <c r="BS42" i="13"/>
  <c r="AS41" i="13"/>
  <c r="BU31" i="13"/>
  <c r="BA29" i="13"/>
  <c r="V42" i="13"/>
  <c r="AC15" i="13"/>
  <c r="Y53" i="13"/>
  <c r="BU41" i="13"/>
  <c r="Q36" i="13"/>
  <c r="CG31" i="13"/>
  <c r="AK29" i="13"/>
  <c r="CI42" i="13"/>
  <c r="CK23" i="13"/>
  <c r="H9" i="13"/>
  <c r="CH46" i="13"/>
  <c r="BV46" i="13"/>
  <c r="BJ46" i="13"/>
  <c r="AX46" i="13"/>
  <c r="AL46" i="13"/>
  <c r="Z46" i="13"/>
  <c r="N46" i="13"/>
  <c r="F27" i="13"/>
  <c r="BA14" i="13"/>
  <c r="Y14" i="13"/>
  <c r="G14" i="13"/>
  <c r="M14" i="13"/>
  <c r="J12" i="13"/>
  <c r="M37" i="13"/>
  <c r="G20" i="13"/>
  <c r="BY29" i="13"/>
  <c r="F22" i="13"/>
  <c r="BY7" i="13"/>
  <c r="Y41" i="13"/>
  <c r="AO39" i="13"/>
  <c r="BM36" i="13"/>
  <c r="BY34" i="13"/>
  <c r="BI34" i="13"/>
  <c r="AC34" i="13"/>
  <c r="G32" i="13"/>
  <c r="BI29" i="13"/>
  <c r="BQ26" i="13"/>
  <c r="Y20" i="13"/>
  <c r="AT42" i="13"/>
  <c r="BM14" i="13"/>
  <c r="BK42" i="13"/>
  <c r="BY36" i="13"/>
  <c r="H31" i="13"/>
  <c r="CK29" i="13"/>
  <c r="Q29" i="13"/>
  <c r="CC15" i="13"/>
  <c r="BH12" i="13"/>
  <c r="BI10" i="13"/>
  <c r="CK7" i="13"/>
  <c r="CI12" i="13"/>
  <c r="M54" i="13"/>
  <c r="AK41" i="13"/>
  <c r="BM39" i="13"/>
  <c r="CK36" i="13"/>
  <c r="M31" i="13"/>
  <c r="BU29" i="13"/>
  <c r="BI18" i="13"/>
  <c r="H17" i="13"/>
  <c r="G35" i="13"/>
  <c r="CG26" i="13"/>
  <c r="BI22" i="13"/>
  <c r="CG19" i="13"/>
  <c r="BY10" i="13"/>
  <c r="BZ12" i="13"/>
  <c r="BZ65" i="13" s="1"/>
  <c r="BL12" i="13"/>
  <c r="BU22" i="13"/>
  <c r="CK10" i="13"/>
  <c r="BX12" i="13"/>
  <c r="BM7" i="13"/>
  <c r="Y24" i="13"/>
  <c r="BI23" i="13"/>
  <c r="AK20" i="13"/>
  <c r="G11" i="13"/>
  <c r="AC9" i="13"/>
  <c r="BA8" i="13"/>
  <c r="Y28" i="13"/>
  <c r="AK24" i="13"/>
  <c r="BU23" i="13"/>
  <c r="AW20" i="13"/>
  <c r="G17" i="13"/>
  <c r="F16" i="13"/>
  <c r="AO9" i="13"/>
  <c r="BM8" i="13"/>
  <c r="M19" i="13"/>
  <c r="G19" i="13"/>
  <c r="BF12" i="13"/>
  <c r="AW28" i="13"/>
  <c r="Y26" i="13"/>
  <c r="M25" i="13"/>
  <c r="BI24" i="13"/>
  <c r="AK21" i="13"/>
  <c r="BU20" i="13"/>
  <c r="Y19" i="13"/>
  <c r="BM9" i="13"/>
  <c r="CK8" i="13"/>
  <c r="AE12" i="13"/>
  <c r="R12" i="13"/>
  <c r="AC10" i="13"/>
  <c r="BY9" i="13"/>
  <c r="AD12" i="13"/>
  <c r="BU28" i="13"/>
  <c r="AW26" i="13"/>
  <c r="AK25" i="13"/>
  <c r="Y22" i="13"/>
  <c r="BI21" i="13"/>
  <c r="AW19" i="13"/>
  <c r="CF12" i="13"/>
  <c r="AO10" i="13"/>
  <c r="CK9" i="13"/>
  <c r="AB12" i="13"/>
  <c r="BB12" i="13"/>
  <c r="AN12" i="13"/>
  <c r="BU26" i="13"/>
  <c r="CG21" i="13"/>
  <c r="BU19" i="13"/>
  <c r="U16" i="13"/>
  <c r="BM10" i="13"/>
  <c r="CA12" i="13"/>
  <c r="BN12" i="13"/>
  <c r="AZ12" i="13"/>
  <c r="BY1" i="13"/>
  <c r="BI1" i="13"/>
  <c r="AS1" i="13"/>
  <c r="AC1" i="13"/>
  <c r="M1" i="13"/>
  <c r="CQ3" i="13"/>
  <c r="BW1" i="13"/>
  <c r="BG1" i="13"/>
  <c r="AQ1" i="13"/>
  <c r="AA1" i="13"/>
  <c r="K1" i="13"/>
  <c r="CK1" i="13"/>
  <c r="BU1" i="13"/>
  <c r="BE1" i="13"/>
  <c r="AO1" i="13"/>
  <c r="AR29" i="1"/>
  <c r="AR124" i="13" s="1"/>
  <c r="R118" i="13"/>
  <c r="R25" i="1"/>
  <c r="B259" i="3"/>
  <c r="CO260" i="13" s="1"/>
  <c r="AS108" i="13"/>
  <c r="AR2" i="13"/>
  <c r="AG12" i="13"/>
  <c r="B898" i="3"/>
  <c r="B883" i="3"/>
  <c r="CO884" i="13" s="1"/>
  <c r="B163" i="3"/>
  <c r="CO164" i="13"/>
  <c r="T118" i="13"/>
  <c r="BH2" i="13"/>
  <c r="BI2" i="13"/>
  <c r="B595" i="3"/>
  <c r="CO596" i="13"/>
  <c r="X118" i="13"/>
  <c r="AF118" i="13"/>
  <c r="AF29" i="1"/>
  <c r="AF14" i="1" s="1"/>
  <c r="AF109" i="13" s="1"/>
  <c r="AF25" i="1"/>
  <c r="AF120" i="13" s="1"/>
  <c r="M2" i="13"/>
  <c r="BX2" i="13"/>
  <c r="BY2" i="13"/>
  <c r="B802" i="3"/>
  <c r="B787" i="3"/>
  <c r="CO788" i="13"/>
  <c r="AD118" i="13"/>
  <c r="AD25" i="1"/>
  <c r="AD27" i="1" s="1"/>
  <c r="AD122" i="13" s="1"/>
  <c r="U2" i="13"/>
  <c r="T2" i="13"/>
  <c r="Y2" i="13"/>
  <c r="CJ2" i="13"/>
  <c r="N118" i="13"/>
  <c r="N25" i="1"/>
  <c r="N120" i="13" s="1"/>
  <c r="AK2" i="13"/>
  <c r="P25" i="1"/>
  <c r="P27" i="1" s="1"/>
  <c r="P122" i="13" s="1"/>
  <c r="AT118" i="13"/>
  <c r="B370" i="3"/>
  <c r="B355" i="3"/>
  <c r="CO356" i="13"/>
  <c r="AJ118" i="13"/>
  <c r="B658" i="3"/>
  <c r="B643" i="3"/>
  <c r="CO644" i="13" s="1"/>
  <c r="AF124" i="13"/>
  <c r="AT120" i="13"/>
  <c r="AT122" i="13"/>
  <c r="P29" i="1"/>
  <c r="T29" i="1"/>
  <c r="T14" i="1" s="1"/>
  <c r="T109" i="13" s="1"/>
  <c r="R124" i="13"/>
  <c r="R14" i="1"/>
  <c r="R120" i="13"/>
  <c r="N29" i="1"/>
  <c r="T124" i="13"/>
  <c r="N124" i="13"/>
  <c r="N14" i="1"/>
  <c r="N109" i="13"/>
  <c r="M14" i="1"/>
  <c r="M109" i="13" s="1"/>
  <c r="AA109" i="13"/>
  <c r="G79" i="13" l="1"/>
  <c r="I92" i="13"/>
  <c r="G78" i="13"/>
  <c r="D9" i="14"/>
  <c r="D15" i="3"/>
  <c r="CQ15" i="13" s="1"/>
  <c r="F33" i="1"/>
  <c r="F35" i="1" s="1"/>
  <c r="F131" i="13" s="1"/>
  <c r="I52" i="2"/>
  <c r="F19" i="13"/>
  <c r="Q35" i="13"/>
  <c r="I37" i="2"/>
  <c r="Q34" i="13"/>
  <c r="I38" i="2"/>
  <c r="Q20" i="13"/>
  <c r="H20" i="13"/>
  <c r="Q16" i="13"/>
  <c r="Q14" i="13"/>
  <c r="F14" i="13"/>
  <c r="L58" i="13"/>
  <c r="M58" i="13" s="1"/>
  <c r="M52" i="13"/>
  <c r="M41" i="13"/>
  <c r="H32" i="13"/>
  <c r="H18" i="13"/>
  <c r="I10" i="2"/>
  <c r="P12" i="13"/>
  <c r="Q8" i="13"/>
  <c r="F12" i="2"/>
  <c r="N12" i="13"/>
  <c r="Q9" i="13"/>
  <c r="M15" i="13"/>
  <c r="M21" i="13"/>
  <c r="M20" i="13"/>
  <c r="J42" i="13"/>
  <c r="M28" i="13"/>
  <c r="F31" i="13"/>
  <c r="G29" i="13"/>
  <c r="M39" i="13"/>
  <c r="G41" i="13"/>
  <c r="M36" i="13"/>
  <c r="M27" i="13"/>
  <c r="F38" i="13"/>
  <c r="H33" i="13"/>
  <c r="M40" i="13"/>
  <c r="H27" i="13"/>
  <c r="M34" i="13"/>
  <c r="H19" i="13"/>
  <c r="L42" i="13"/>
  <c r="M16" i="13"/>
  <c r="F8" i="13"/>
  <c r="O12" i="13"/>
  <c r="Q11" i="13"/>
  <c r="Q7" i="13"/>
  <c r="F9" i="13"/>
  <c r="AS6" i="11"/>
  <c r="P2" i="13"/>
  <c r="Q2" i="13"/>
  <c r="AJ203" i="13"/>
  <c r="CQ130" i="13"/>
  <c r="O2" i="13"/>
  <c r="CQ99" i="13"/>
  <c r="D7" i="5"/>
  <c r="E7" i="5" s="1"/>
  <c r="F7" i="5" s="1"/>
  <c r="G7" i="5" s="1"/>
  <c r="H7" i="5" s="1"/>
  <c r="I7" i="5" s="1"/>
  <c r="J7" i="5" s="1"/>
  <c r="K7" i="5" s="1"/>
  <c r="L7" i="5" s="1"/>
  <c r="M7" i="5" s="1"/>
  <c r="N7" i="5" s="1"/>
  <c r="O7" i="5" s="1"/>
  <c r="CQ114" i="13"/>
  <c r="B24" i="10"/>
  <c r="B100" i="3"/>
  <c r="B130" i="3" s="1"/>
  <c r="AE16" i="1"/>
  <c r="CG42" i="13"/>
  <c r="W104" i="13"/>
  <c r="W13" i="1"/>
  <c r="AL13" i="1"/>
  <c r="AL108" i="13" s="1"/>
  <c r="AL104" i="13"/>
  <c r="T120" i="13"/>
  <c r="T27" i="1"/>
  <c r="T122" i="13" s="1"/>
  <c r="I9" i="1"/>
  <c r="Q13" i="14"/>
  <c r="G75" i="13"/>
  <c r="AJ58" i="13"/>
  <c r="H55" i="13"/>
  <c r="CJ46" i="13"/>
  <c r="H45" i="13"/>
  <c r="AD120" i="13"/>
  <c r="AR14" i="1"/>
  <c r="AK58" i="13"/>
  <c r="BU2" i="13"/>
  <c r="BT2" i="13"/>
  <c r="AP118" i="13"/>
  <c r="AP25" i="1"/>
  <c r="AP29" i="1"/>
  <c r="AR104" i="13"/>
  <c r="AN104" i="13"/>
  <c r="AN13" i="1"/>
  <c r="AN108" i="13" s="1"/>
  <c r="I44" i="2"/>
  <c r="BS65" i="2"/>
  <c r="BU42" i="2"/>
  <c r="AD104" i="13"/>
  <c r="AD13" i="1"/>
  <c r="AD108" i="13" s="1"/>
  <c r="I16" i="2"/>
  <c r="BA55" i="13"/>
  <c r="G55" i="13"/>
  <c r="AK55" i="13"/>
  <c r="AS52" i="13"/>
  <c r="AR58" i="13"/>
  <c r="BM51" i="13"/>
  <c r="BK58" i="13"/>
  <c r="BM58" i="13" s="1"/>
  <c r="AK51" i="13"/>
  <c r="G51" i="13"/>
  <c r="CG50" i="13"/>
  <c r="CF58" i="13"/>
  <c r="CF65" i="13" s="1"/>
  <c r="H49" i="13"/>
  <c r="P58" i="13"/>
  <c r="CD58" i="13"/>
  <c r="F48" i="13"/>
  <c r="G48" i="13"/>
  <c r="BO58" i="13"/>
  <c r="BQ58" i="13" s="1"/>
  <c r="M46" i="13"/>
  <c r="J23" i="1"/>
  <c r="F23" i="1" s="1"/>
  <c r="AR118" i="13"/>
  <c r="AR25" i="1"/>
  <c r="AD124" i="13"/>
  <c r="AD14" i="1"/>
  <c r="T65" i="2"/>
  <c r="L9" i="1" s="1"/>
  <c r="V129" i="13"/>
  <c r="V35" i="1"/>
  <c r="V131" i="13" s="1"/>
  <c r="AO2" i="13"/>
  <c r="AN2" i="13"/>
  <c r="AJ206" i="13"/>
  <c r="CQ244" i="13"/>
  <c r="P117" i="13"/>
  <c r="CQ274" i="13"/>
  <c r="AA2" i="13"/>
  <c r="P126" i="13"/>
  <c r="G83" i="13"/>
  <c r="BM60" i="13"/>
  <c r="BL63" i="13"/>
  <c r="BM63" i="13" s="1"/>
  <c r="BE10" i="13"/>
  <c r="BC12" i="13"/>
  <c r="F10" i="13"/>
  <c r="AP12" i="13"/>
  <c r="N65" i="13"/>
  <c r="AS7" i="13"/>
  <c r="AQ12" i="13"/>
  <c r="S14" i="1"/>
  <c r="S109" i="13" s="1"/>
  <c r="B307" i="3"/>
  <c r="CO308" i="13" s="1"/>
  <c r="AS44" i="13"/>
  <c r="G49" i="13"/>
  <c r="F26" i="1"/>
  <c r="F121" i="13" s="1"/>
  <c r="AL118" i="13"/>
  <c r="AL25" i="1"/>
  <c r="AL29" i="1"/>
  <c r="F24" i="1"/>
  <c r="F119" i="13" s="1"/>
  <c r="S13" i="1"/>
  <c r="H58" i="2"/>
  <c r="B436" i="3"/>
  <c r="K4" i="14"/>
  <c r="B31" i="10"/>
  <c r="Y4" i="9"/>
  <c r="K65" i="2"/>
  <c r="P13" i="1"/>
  <c r="P108" i="13" s="1"/>
  <c r="P104" i="13"/>
  <c r="V104" i="13"/>
  <c r="V13" i="1"/>
  <c r="V108" i="13" s="1"/>
  <c r="H42" i="2"/>
  <c r="I33" i="2"/>
  <c r="I30" i="2"/>
  <c r="I18" i="2"/>
  <c r="BJ65" i="2"/>
  <c r="P11" i="14" s="1"/>
  <c r="AV65" i="2"/>
  <c r="U12" i="2"/>
  <c r="AL129" i="13"/>
  <c r="AL35" i="1"/>
  <c r="AL131" i="13" s="1"/>
  <c r="T129" i="13"/>
  <c r="T35" i="1"/>
  <c r="T131" i="13" s="1"/>
  <c r="G86" i="13"/>
  <c r="BQ61" i="13"/>
  <c r="BO63" i="13"/>
  <c r="BQ63" i="13" s="1"/>
  <c r="G61" i="13"/>
  <c r="AK61" i="13"/>
  <c r="H61" i="13"/>
  <c r="AJ63" i="13"/>
  <c r="F39" i="13"/>
  <c r="I31" i="13"/>
  <c r="M11" i="13"/>
  <c r="L12" i="13"/>
  <c r="M12" i="13" s="1"/>
  <c r="H11" i="13"/>
  <c r="BD65" i="13"/>
  <c r="AE14" i="1"/>
  <c r="AE109" i="13" s="1"/>
  <c r="AA12" i="13"/>
  <c r="H48" i="13"/>
  <c r="H60" i="13"/>
  <c r="H44" i="13"/>
  <c r="AG9" i="1"/>
  <c r="I32" i="2"/>
  <c r="I31" i="2"/>
  <c r="I20" i="2"/>
  <c r="AJ129" i="13"/>
  <c r="H10" i="13"/>
  <c r="AH25" i="1"/>
  <c r="AH29" i="1"/>
  <c r="T104" i="13"/>
  <c r="T13" i="1"/>
  <c r="T108" i="13" s="1"/>
  <c r="B7" i="14"/>
  <c r="G80" i="13"/>
  <c r="K92" i="13"/>
  <c r="B931" i="3"/>
  <c r="CO932" i="13" s="1"/>
  <c r="B946" i="3"/>
  <c r="CQ751" i="13"/>
  <c r="BW65" i="2"/>
  <c r="AM65" i="2"/>
  <c r="AO42" i="2"/>
  <c r="BY12" i="13"/>
  <c r="F63" i="2"/>
  <c r="I60" i="2"/>
  <c r="I45" i="2"/>
  <c r="D25" i="5" s="1"/>
  <c r="BA42" i="2"/>
  <c r="AY65" i="2"/>
  <c r="G12" i="2"/>
  <c r="Q12" i="2"/>
  <c r="I12" i="2" s="1"/>
  <c r="I11" i="2"/>
  <c r="CQ21" i="13"/>
  <c r="D30" i="3"/>
  <c r="CQ30" i="13" s="1"/>
  <c r="F250" i="13"/>
  <c r="D11" i="12"/>
  <c r="G87" i="13"/>
  <c r="H50" i="13"/>
  <c r="AG50" i="13"/>
  <c r="I50" i="13" s="1"/>
  <c r="H39" i="13"/>
  <c r="BA39" i="13"/>
  <c r="CD42" i="13"/>
  <c r="CD65" i="13" s="1"/>
  <c r="AL12" i="13"/>
  <c r="AL65" i="13" s="1"/>
  <c r="F7" i="13"/>
  <c r="X12" i="13"/>
  <c r="X65" i="13" s="1"/>
  <c r="Y7" i="13"/>
  <c r="AB109" i="13"/>
  <c r="N27" i="1"/>
  <c r="N122" i="13" s="1"/>
  <c r="AJ29" i="1"/>
  <c r="AS65" i="2"/>
  <c r="R65" i="13"/>
  <c r="B403" i="3"/>
  <c r="CO404" i="13" s="1"/>
  <c r="B418" i="3"/>
  <c r="BM42" i="2"/>
  <c r="AJ219" i="13"/>
  <c r="CQ868" i="13"/>
  <c r="CA2" i="13"/>
  <c r="CQ898" i="13"/>
  <c r="CQ883" i="13"/>
  <c r="AP126" i="13"/>
  <c r="U52" i="13"/>
  <c r="H52" i="13"/>
  <c r="AP58" i="13"/>
  <c r="F51" i="13"/>
  <c r="AW50" i="13"/>
  <c r="AU58" i="13"/>
  <c r="AW58" i="13" s="1"/>
  <c r="G50" i="13"/>
  <c r="AZ58" i="13"/>
  <c r="B562" i="3"/>
  <c r="B547" i="3"/>
  <c r="CO548" i="13" s="1"/>
  <c r="B514" i="3"/>
  <c r="B499" i="3"/>
  <c r="CO500" i="13" s="1"/>
  <c r="V65" i="2"/>
  <c r="F11" i="14" s="1"/>
  <c r="F13" i="14" s="1"/>
  <c r="I29" i="2"/>
  <c r="I23" i="2"/>
  <c r="CG12" i="2"/>
  <c r="CE65" i="2"/>
  <c r="O9" i="1"/>
  <c r="AC65" i="2"/>
  <c r="L110" i="13"/>
  <c r="N15" i="1"/>
  <c r="F105" i="13"/>
  <c r="AG60" i="13"/>
  <c r="AE63" i="13"/>
  <c r="G60" i="13"/>
  <c r="U56" i="13"/>
  <c r="H56" i="13"/>
  <c r="AS53" i="13"/>
  <c r="AQ58" i="13"/>
  <c r="AS58" i="13" s="1"/>
  <c r="AD58" i="13"/>
  <c r="F50" i="13"/>
  <c r="CC49" i="13"/>
  <c r="CA58" i="13"/>
  <c r="CC58" i="13" s="1"/>
  <c r="AB124" i="13"/>
  <c r="Q14" i="1"/>
  <c r="Q109" i="13" s="1"/>
  <c r="R109" i="13"/>
  <c r="AO13" i="1"/>
  <c r="CK12" i="13"/>
  <c r="T58" i="13"/>
  <c r="AA92" i="13"/>
  <c r="G53" i="13"/>
  <c r="N13" i="14"/>
  <c r="B52" i="3"/>
  <c r="B23" i="10"/>
  <c r="C4" i="14"/>
  <c r="Y13" i="1"/>
  <c r="Y104" i="13"/>
  <c r="G63" i="2"/>
  <c r="I41" i="2"/>
  <c r="I36" i="2"/>
  <c r="I7" i="2"/>
  <c r="AD35" i="1"/>
  <c r="AD131" i="13" s="1"/>
  <c r="AD129" i="13"/>
  <c r="D15" i="5"/>
  <c r="E15" i="5" s="1"/>
  <c r="F15" i="5" s="1"/>
  <c r="G15" i="5" s="1"/>
  <c r="H15" i="5" s="1"/>
  <c r="I15" i="5" s="1"/>
  <c r="J15" i="5" s="1"/>
  <c r="K15" i="5" s="1"/>
  <c r="L15" i="5" s="1"/>
  <c r="M15" i="5" s="1"/>
  <c r="N15" i="5" s="1"/>
  <c r="O15" i="5" s="1"/>
  <c r="U62" i="13"/>
  <c r="I62" i="13" s="1"/>
  <c r="S63" i="13"/>
  <c r="U63" i="13" s="1"/>
  <c r="G62" i="13"/>
  <c r="AG36" i="13"/>
  <c r="H36" i="13"/>
  <c r="BL42" i="13"/>
  <c r="BM15" i="13"/>
  <c r="G10" i="13"/>
  <c r="T65" i="13"/>
  <c r="X104" i="13"/>
  <c r="X13" i="1"/>
  <c r="X108" i="13" s="1"/>
  <c r="AF2" i="13"/>
  <c r="AG2" i="13"/>
  <c r="K13" i="14"/>
  <c r="T13" i="14"/>
  <c r="H25" i="1"/>
  <c r="H29" i="1" s="1"/>
  <c r="H118" i="13"/>
  <c r="AZ65" i="2"/>
  <c r="AB9" i="1" s="1"/>
  <c r="G25" i="9"/>
  <c r="P124" i="13"/>
  <c r="P14" i="1"/>
  <c r="E294" i="13"/>
  <c r="C20" i="5"/>
  <c r="R13" i="1"/>
  <c r="R108" i="13" s="1"/>
  <c r="AJ27" i="1"/>
  <c r="AJ122" i="13" s="1"/>
  <c r="CC65" i="2"/>
  <c r="AH118" i="13"/>
  <c r="BW42" i="13"/>
  <c r="BY42" i="13" s="1"/>
  <c r="AM58" i="13"/>
  <c r="AO58" i="13" s="1"/>
  <c r="AS5" i="11"/>
  <c r="F46" i="2"/>
  <c r="BZ65" i="2"/>
  <c r="T11" i="14" s="1"/>
  <c r="N65" i="2"/>
  <c r="D11" i="14" s="1"/>
  <c r="D13" i="14" s="1"/>
  <c r="N129" i="13"/>
  <c r="N35" i="1"/>
  <c r="N131" i="13" s="1"/>
  <c r="G7" i="13"/>
  <c r="BQ48" i="13"/>
  <c r="BC65" i="2"/>
  <c r="H46" i="2"/>
  <c r="AS12" i="2"/>
  <c r="AF27" i="1"/>
  <c r="AF122" i="13" s="1"/>
  <c r="P120" i="13"/>
  <c r="BH65" i="13"/>
  <c r="AE58" i="13"/>
  <c r="AG58" i="13" s="1"/>
  <c r="G84" i="13"/>
  <c r="G52" i="13"/>
  <c r="BE37" i="13"/>
  <c r="B8" i="14"/>
  <c r="E12" i="5"/>
  <c r="E14" i="5" s="1"/>
  <c r="F11" i="5"/>
  <c r="E10" i="5"/>
  <c r="F9" i="5"/>
  <c r="AK65" i="2"/>
  <c r="B994" i="3"/>
  <c r="B979" i="3"/>
  <c r="CO980" i="13" s="1"/>
  <c r="AH13" i="1"/>
  <c r="AH108" i="13" s="1"/>
  <c r="AS9" i="11"/>
  <c r="Z23" i="1"/>
  <c r="AD211" i="13"/>
  <c r="H63" i="2"/>
  <c r="U42" i="2"/>
  <c r="S65" i="2"/>
  <c r="G42" i="2"/>
  <c r="I28" i="2"/>
  <c r="I27" i="2"/>
  <c r="I15" i="2"/>
  <c r="I14" i="2"/>
  <c r="AR129" i="13"/>
  <c r="AR35" i="1"/>
  <c r="AR131" i="13" s="1"/>
  <c r="P8" i="14"/>
  <c r="P9" i="14" s="1"/>
  <c r="P13" i="14" s="1"/>
  <c r="CQ703" i="13"/>
  <c r="CC62" i="13"/>
  <c r="CA63" i="13"/>
  <c r="CC63" i="13" s="1"/>
  <c r="AG62" i="13"/>
  <c r="H62" i="13"/>
  <c r="CB63" i="13"/>
  <c r="G37" i="13"/>
  <c r="AS37" i="13"/>
  <c r="I37" i="13" s="1"/>
  <c r="H37" i="13"/>
  <c r="AW36" i="13"/>
  <c r="G36" i="13"/>
  <c r="H16" i="13"/>
  <c r="AD218" i="13"/>
  <c r="AN23" i="1"/>
  <c r="Q63" i="2"/>
  <c r="I63" i="2" s="1"/>
  <c r="I61" i="2"/>
  <c r="BA58" i="2"/>
  <c r="G46" i="2"/>
  <c r="M46" i="2"/>
  <c r="L65" i="2"/>
  <c r="M42" i="2"/>
  <c r="I34" i="2"/>
  <c r="I22" i="2"/>
  <c r="CJ65" i="2"/>
  <c r="BH65" i="2"/>
  <c r="E115" i="13"/>
  <c r="F115" i="13" s="1"/>
  <c r="O92" i="13"/>
  <c r="G81" i="13"/>
  <c r="Y92" i="13"/>
  <c r="BQ25" i="13"/>
  <c r="G25" i="13"/>
  <c r="BE23" i="13"/>
  <c r="BC42" i="13"/>
  <c r="BE42" i="13" s="1"/>
  <c r="G23" i="13"/>
  <c r="M23" i="13"/>
  <c r="U21" i="13"/>
  <c r="H21" i="13"/>
  <c r="BB42" i="13"/>
  <c r="BB65" i="13" s="1"/>
  <c r="AO18" i="13"/>
  <c r="G18" i="13"/>
  <c r="AM42" i="13"/>
  <c r="AO42" i="13" s="1"/>
  <c r="BQ10" i="13"/>
  <c r="CG8" i="13"/>
  <c r="CE12" i="13"/>
  <c r="BR12" i="13"/>
  <c r="CG7" i="13"/>
  <c r="BP12" i="13"/>
  <c r="BP65" i="13" s="1"/>
  <c r="BL2" i="13"/>
  <c r="AB25" i="1"/>
  <c r="BQ7" i="13"/>
  <c r="AG4" i="9"/>
  <c r="S4" i="14"/>
  <c r="B820" i="3"/>
  <c r="P4" i="14"/>
  <c r="B676" i="3"/>
  <c r="M4" i="14"/>
  <c r="AC4" i="9"/>
  <c r="CK63" i="2"/>
  <c r="BA63" i="2"/>
  <c r="M58" i="2"/>
  <c r="G58" i="2"/>
  <c r="I9" i="2"/>
  <c r="F60" i="13"/>
  <c r="CC25" i="13"/>
  <c r="CB42" i="13"/>
  <c r="H24" i="13"/>
  <c r="Y23" i="13"/>
  <c r="F23" i="13"/>
  <c r="CG18" i="13"/>
  <c r="AL42" i="13"/>
  <c r="F15" i="13"/>
  <c r="AK14" i="13"/>
  <c r="AJ42" i="13"/>
  <c r="AK42" i="13" s="1"/>
  <c r="M9" i="13"/>
  <c r="I9" i="13" s="1"/>
  <c r="G9" i="13"/>
  <c r="AO8" i="13"/>
  <c r="AB118" i="13"/>
  <c r="G26" i="13"/>
  <c r="G56" i="13"/>
  <c r="CF63" i="13"/>
  <c r="CG63" i="13" s="1"/>
  <c r="CA42" i="13"/>
  <c r="V23" i="1"/>
  <c r="B35" i="10"/>
  <c r="BM63" i="2"/>
  <c r="BA46" i="2"/>
  <c r="W65" i="2"/>
  <c r="H12" i="2"/>
  <c r="AT129" i="13"/>
  <c r="AT35" i="1"/>
  <c r="AT131" i="13" s="1"/>
  <c r="U9" i="14"/>
  <c r="I9" i="14"/>
  <c r="H57" i="13"/>
  <c r="Y57" i="13"/>
  <c r="BR58" i="13"/>
  <c r="U41" i="13"/>
  <c r="H41" i="13"/>
  <c r="BA15" i="13"/>
  <c r="AY42" i="13"/>
  <c r="AF42" i="13"/>
  <c r="H14" i="13"/>
  <c r="BA9" i="13"/>
  <c r="AY12" i="13"/>
  <c r="Y9" i="13"/>
  <c r="W12" i="13"/>
  <c r="AK7" i="13"/>
  <c r="AJ12" i="13"/>
  <c r="H7" i="13"/>
  <c r="G16" i="13"/>
  <c r="CD65" i="2"/>
  <c r="U11" i="14" s="1"/>
  <c r="G91" i="13"/>
  <c r="CE58" i="13"/>
  <c r="CG53" i="13"/>
  <c r="BQ38" i="13"/>
  <c r="P42" i="13"/>
  <c r="H15" i="13"/>
  <c r="CK14" i="13"/>
  <c r="CJ42" i="13"/>
  <c r="CK42" i="13" s="1"/>
  <c r="U10" i="13"/>
  <c r="I10" i="13" s="1"/>
  <c r="S12" i="13"/>
  <c r="G12" i="13" s="1"/>
  <c r="G27" i="13"/>
  <c r="AO12" i="13"/>
  <c r="Y58" i="13"/>
  <c r="AG46" i="2"/>
  <c r="AP65" i="2"/>
  <c r="K11" i="14" s="1"/>
  <c r="G89" i="13"/>
  <c r="U57" i="13"/>
  <c r="G57" i="13"/>
  <c r="H35" i="13"/>
  <c r="U35" i="13"/>
  <c r="F28" i="13"/>
  <c r="BF42" i="13"/>
  <c r="AX42" i="13"/>
  <c r="AG23" i="13"/>
  <c r="AE42" i="13"/>
  <c r="AG42" i="13" s="1"/>
  <c r="BR42" i="13"/>
  <c r="BV42" i="13"/>
  <c r="AW8" i="13"/>
  <c r="AU12" i="13"/>
  <c r="Q13" i="1"/>
  <c r="M24" i="13"/>
  <c r="I24" i="13" s="1"/>
  <c r="BO42" i="13"/>
  <c r="BQ42" i="13" s="1"/>
  <c r="Q15" i="13"/>
  <c r="S58" i="13"/>
  <c r="U58" i="13" s="1"/>
  <c r="CI58" i="13"/>
  <c r="CK58" i="13" s="1"/>
  <c r="AD220" i="13"/>
  <c r="AG65" i="2"/>
  <c r="AD204" i="13"/>
  <c r="L23" i="1"/>
  <c r="BU58" i="2"/>
  <c r="BO65" i="2"/>
  <c r="BQ42" i="2"/>
  <c r="P65" i="2"/>
  <c r="J9" i="1" s="1"/>
  <c r="I40" i="2"/>
  <c r="I26" i="2"/>
  <c r="J65" i="2"/>
  <c r="L9" i="14"/>
  <c r="CQ340" i="13"/>
  <c r="AJ208" i="13"/>
  <c r="CQ355" i="13"/>
  <c r="CQ370" i="13"/>
  <c r="BM57" i="13"/>
  <c r="H54" i="13"/>
  <c r="Q54" i="13"/>
  <c r="I54" i="13" s="1"/>
  <c r="AO44" i="13"/>
  <c r="AN46" i="13"/>
  <c r="AN65" i="13" s="1"/>
  <c r="Q27" i="13"/>
  <c r="Q22" i="13"/>
  <c r="G22" i="13"/>
  <c r="AD42" i="13"/>
  <c r="AD65" i="13" s="1"/>
  <c r="B196" i="3"/>
  <c r="F4" i="14"/>
  <c r="U46" i="2"/>
  <c r="R65" i="2"/>
  <c r="E11" i="14" s="1"/>
  <c r="E13" i="14" s="1"/>
  <c r="I24" i="2"/>
  <c r="BP65" i="2"/>
  <c r="AJ9" i="1" s="1"/>
  <c r="Z65" i="2"/>
  <c r="G11" i="14" s="1"/>
  <c r="G13" i="14" s="1"/>
  <c r="G88" i="13"/>
  <c r="BA53" i="13"/>
  <c r="AY58" i="13"/>
  <c r="BA58" i="13" s="1"/>
  <c r="F24" i="13"/>
  <c r="B39" i="10"/>
  <c r="X29" i="1"/>
  <c r="X25" i="1"/>
  <c r="AS8" i="11"/>
  <c r="AT29" i="1"/>
  <c r="G8" i="13"/>
  <c r="AA42" i="13"/>
  <c r="AS46" i="13"/>
  <c r="G82" i="13"/>
  <c r="AS10" i="11"/>
  <c r="H4" i="14"/>
  <c r="B28" i="10"/>
  <c r="AL65" i="2"/>
  <c r="J11" i="14" s="1"/>
  <c r="J13" i="14" s="1"/>
  <c r="S9" i="14"/>
  <c r="S13" i="14" s="1"/>
  <c r="BO2" i="13"/>
  <c r="CQ724" i="13"/>
  <c r="AJ117" i="13"/>
  <c r="AJ216" i="13"/>
  <c r="CQ739" i="13"/>
  <c r="CQ754" i="13"/>
  <c r="CQ547" i="13"/>
  <c r="AJ212" i="13"/>
  <c r="CQ532" i="13"/>
  <c r="AY2" i="13"/>
  <c r="AB117" i="13"/>
  <c r="BQ46" i="13"/>
  <c r="H38" i="13"/>
  <c r="H34" i="13"/>
  <c r="AB42" i="13"/>
  <c r="AB65" i="13" s="1"/>
  <c r="CK42" i="2"/>
  <c r="AO12" i="2"/>
  <c r="X65" i="2"/>
  <c r="N9" i="1" s="1"/>
  <c r="Q75" i="13"/>
  <c r="F61" i="13"/>
  <c r="AZ63" i="13"/>
  <c r="AG55" i="13"/>
  <c r="F21" i="13"/>
  <c r="I62" i="2"/>
  <c r="BQ46" i="2"/>
  <c r="AH65" i="2"/>
  <c r="I11" i="14" s="1"/>
  <c r="Q32" i="13"/>
  <c r="I32" i="13" s="1"/>
  <c r="K42" i="13"/>
  <c r="AS7" i="11"/>
  <c r="F42" i="2"/>
  <c r="L117" i="13"/>
  <c r="AJ204" i="13"/>
  <c r="CQ163" i="13"/>
  <c r="L126" i="13"/>
  <c r="AI63" i="13"/>
  <c r="AK62" i="13"/>
  <c r="AF63" i="13"/>
  <c r="H63" i="13" s="1"/>
  <c r="Y54" i="13"/>
  <c r="AY46" i="13"/>
  <c r="BA46" i="13" s="1"/>
  <c r="BA45" i="13"/>
  <c r="AO22" i="13"/>
  <c r="H22" i="13"/>
  <c r="BS63" i="13"/>
  <c r="BU63" i="13" s="1"/>
  <c r="BE61" i="13"/>
  <c r="BC63" i="13"/>
  <c r="BE63" i="13" s="1"/>
  <c r="H51" i="13"/>
  <c r="BQ35" i="13"/>
  <c r="BQ17" i="13"/>
  <c r="AG14" i="13"/>
  <c r="I14" i="13" s="1"/>
  <c r="AT65" i="2"/>
  <c r="L11" i="14" s="1"/>
  <c r="BC2" i="13"/>
  <c r="AJ213" i="13"/>
  <c r="CQ580" i="13"/>
  <c r="D107" i="13"/>
  <c r="F107" i="13" s="1"/>
  <c r="G90" i="13"/>
  <c r="AM92" i="13"/>
  <c r="G74" i="13"/>
  <c r="BA62" i="13"/>
  <c r="AY63" i="13"/>
  <c r="CK60" i="13"/>
  <c r="CI63" i="13"/>
  <c r="CK63" i="13" s="1"/>
  <c r="V63" i="13"/>
  <c r="V65" i="13" s="1"/>
  <c r="BF58" i="13"/>
  <c r="BF65" i="13" s="1"/>
  <c r="G8" i="9"/>
  <c r="F292" i="13"/>
  <c r="F294" i="13" s="1"/>
  <c r="F298" i="13" s="1"/>
  <c r="F299" i="13" s="1"/>
  <c r="CQ994" i="13"/>
  <c r="CQ964" i="13"/>
  <c r="AT126" i="13"/>
  <c r="AJ221" i="13"/>
  <c r="CQ418" i="13"/>
  <c r="AJ209" i="13"/>
  <c r="CQ388" i="13"/>
  <c r="AK92" i="13"/>
  <c r="F49" i="13"/>
  <c r="BM48" i="13"/>
  <c r="I48" i="13" s="1"/>
  <c r="BL58" i="13"/>
  <c r="F18" i="13"/>
  <c r="AZ42" i="13"/>
  <c r="AC92" i="13"/>
  <c r="AO62" i="13"/>
  <c r="AM63" i="13"/>
  <c r="AO63" i="13" s="1"/>
  <c r="BM55" i="13"/>
  <c r="BI50" i="13"/>
  <c r="CI46" i="13"/>
  <c r="CK46" i="13" s="1"/>
  <c r="CK45" i="13"/>
  <c r="AG38" i="13"/>
  <c r="I38" i="13" s="1"/>
  <c r="AS30" i="13"/>
  <c r="H30" i="13"/>
  <c r="U26" i="13"/>
  <c r="Q19" i="13"/>
  <c r="I19" i="13" s="1"/>
  <c r="BA18" i="13"/>
  <c r="B6" i="14"/>
  <c r="CQ658" i="13"/>
  <c r="CQ643" i="13"/>
  <c r="AU92" i="13"/>
  <c r="W92" i="13"/>
  <c r="CH63" i="13"/>
  <c r="F52" i="13"/>
  <c r="BY51" i="13"/>
  <c r="BA31" i="13"/>
  <c r="AS92" i="13"/>
  <c r="J46" i="13"/>
  <c r="F44" i="13"/>
  <c r="F32" i="13"/>
  <c r="BY15" i="13"/>
  <c r="BX42" i="13"/>
  <c r="E107" i="13"/>
  <c r="CC61" i="13"/>
  <c r="BI56" i="13"/>
  <c r="Q49" i="13"/>
  <c r="I49" i="13" s="1"/>
  <c r="U45" i="13"/>
  <c r="I45" i="13" s="1"/>
  <c r="O46" i="13"/>
  <c r="Q44" i="13"/>
  <c r="G39" i="13"/>
  <c r="F35" i="13"/>
  <c r="Y33" i="13"/>
  <c r="I33" i="13" s="1"/>
  <c r="F33" i="13"/>
  <c r="BE17" i="13"/>
  <c r="U92" i="13"/>
  <c r="AS61" i="13"/>
  <c r="AT58" i="13"/>
  <c r="AT65" i="13" s="1"/>
  <c r="U25" i="13"/>
  <c r="I25" i="13" s="1"/>
  <c r="U17" i="13"/>
  <c r="E106" i="13"/>
  <c r="F106" i="13" s="1"/>
  <c r="AQ75" i="13"/>
  <c r="O63" i="13"/>
  <c r="Y56" i="13"/>
  <c r="Q51" i="13"/>
  <c r="CK48" i="13"/>
  <c r="G45" i="13"/>
  <c r="W46" i="13"/>
  <c r="Y46" i="13" s="1"/>
  <c r="Y44" i="13"/>
  <c r="BM41" i="13"/>
  <c r="H40" i="13"/>
  <c r="CC36" i="13"/>
  <c r="BM30" i="13"/>
  <c r="AG25" i="13"/>
  <c r="CK20" i="13"/>
  <c r="AS10" i="13"/>
  <c r="CJ12" i="13"/>
  <c r="CJ65" i="13" s="1"/>
  <c r="AK60" i="13"/>
  <c r="BY57" i="13"/>
  <c r="AW53" i="13"/>
  <c r="AN58" i="13"/>
  <c r="AP46" i="13"/>
  <c r="AC44" i="13"/>
  <c r="AA46" i="13"/>
  <c r="AC46" i="13" s="1"/>
  <c r="M44" i="13"/>
  <c r="AG30" i="13"/>
  <c r="I30" i="13" s="1"/>
  <c r="AS26" i="13"/>
  <c r="Q26" i="13"/>
  <c r="I26" i="13" s="1"/>
  <c r="BQ23" i="13"/>
  <c r="BQ21" i="13"/>
  <c r="Y21" i="13"/>
  <c r="BM19" i="13"/>
  <c r="M18" i="13"/>
  <c r="AW16" i="13"/>
  <c r="I16" i="13" s="1"/>
  <c r="AV42" i="13"/>
  <c r="AV65" i="13" s="1"/>
  <c r="F11" i="13"/>
  <c r="CG10" i="13"/>
  <c r="CC7" i="13"/>
  <c r="CB12" i="13"/>
  <c r="CB65" i="13" s="1"/>
  <c r="BO12" i="13"/>
  <c r="BI19" i="13"/>
  <c r="BY17" i="13"/>
  <c r="BI14" i="13"/>
  <c r="AR42" i="13"/>
  <c r="BI8" i="13"/>
  <c r="AG8" i="13"/>
  <c r="I8" i="13" s="1"/>
  <c r="BK12" i="13"/>
  <c r="AX12" i="13"/>
  <c r="AX65" i="13" s="1"/>
  <c r="G85" i="13"/>
  <c r="BM61" i="13"/>
  <c r="AD63" i="13"/>
  <c r="BU55" i="13"/>
  <c r="CK53" i="13"/>
  <c r="F53" i="13"/>
  <c r="AX58" i="13"/>
  <c r="BM44" i="13"/>
  <c r="BK46" i="13"/>
  <c r="BM46" i="13" s="1"/>
  <c r="Y40" i="13"/>
  <c r="AS38" i="13"/>
  <c r="BU37" i="13"/>
  <c r="CC34" i="13"/>
  <c r="BM27" i="13"/>
  <c r="CG25" i="13"/>
  <c r="BY22" i="13"/>
  <c r="AW21" i="13"/>
  <c r="BT42" i="13"/>
  <c r="BT65" i="13" s="1"/>
  <c r="AQ63" i="13"/>
  <c r="AS63" i="13" s="1"/>
  <c r="AB63" i="13"/>
  <c r="AC63" i="13" s="1"/>
  <c r="Q60" i="13"/>
  <c r="AC53" i="13"/>
  <c r="I53" i="13" s="1"/>
  <c r="M51" i="13"/>
  <c r="BY49" i="13"/>
  <c r="BX58" i="13"/>
  <c r="BY58" i="13" s="1"/>
  <c r="BJ58" i="13"/>
  <c r="BJ65" i="13" s="1"/>
  <c r="AV58" i="13"/>
  <c r="BG42" i="13"/>
  <c r="BI42" i="13" s="1"/>
  <c r="AK40" i="13"/>
  <c r="BM35" i="13"/>
  <c r="AO30" i="13"/>
  <c r="AS28" i="13"/>
  <c r="BY27" i="13"/>
  <c r="BV12" i="13"/>
  <c r="BV65" i="13" s="1"/>
  <c r="AP63" i="13"/>
  <c r="AC60" i="13"/>
  <c r="I60" i="13" s="1"/>
  <c r="Y51" i="13"/>
  <c r="AK50" i="13"/>
  <c r="AW49" i="13"/>
  <c r="BY48" i="13"/>
  <c r="AH58" i="13"/>
  <c r="AH65" i="13" s="1"/>
  <c r="BX46" i="13"/>
  <c r="BY46" i="13" s="1"/>
  <c r="CG37" i="13"/>
  <c r="BY35" i="13"/>
  <c r="AW31" i="13"/>
  <c r="AS23" i="13"/>
  <c r="BS12" i="13"/>
  <c r="AG61" i="13"/>
  <c r="I61" i="13" s="1"/>
  <c r="AW54" i="13"/>
  <c r="BI53" i="13"/>
  <c r="CF46" i="13"/>
  <c r="CG46" i="13" s="1"/>
  <c r="BI44" i="13"/>
  <c r="CC38" i="13"/>
  <c r="BE36" i="13"/>
  <c r="I36" i="13" s="1"/>
  <c r="AO35" i="13"/>
  <c r="BQ30" i="13"/>
  <c r="AC27" i="13"/>
  <c r="BM23" i="13"/>
  <c r="AK18" i="13"/>
  <c r="BA17" i="13"/>
  <c r="CF42" i="13"/>
  <c r="BU14" i="13"/>
  <c r="AQ42" i="13"/>
  <c r="AS42" i="13" s="1"/>
  <c r="AS14" i="13"/>
  <c r="BI40" i="13"/>
  <c r="AG39" i="13"/>
  <c r="I39" i="13" s="1"/>
  <c r="H28" i="13"/>
  <c r="CK27" i="13"/>
  <c r="AW25" i="13"/>
  <c r="BE24" i="13"/>
  <c r="CG20" i="13"/>
  <c r="I20" i="13" s="1"/>
  <c r="BN42" i="13"/>
  <c r="BN65" i="13" s="1"/>
  <c r="AG11" i="13"/>
  <c r="U11" i="13"/>
  <c r="BG12" i="13"/>
  <c r="BU56" i="13"/>
  <c r="CK55" i="13"/>
  <c r="CC50" i="13"/>
  <c r="CG49" i="13"/>
  <c r="BU45" i="13"/>
  <c r="AM46" i="13"/>
  <c r="AO46" i="13" s="1"/>
  <c r="BI41" i="13"/>
  <c r="AG41" i="13"/>
  <c r="BU40" i="13"/>
  <c r="U36" i="13"/>
  <c r="Y34" i="13"/>
  <c r="I34" i="13" s="1"/>
  <c r="F34" i="13"/>
  <c r="CK32" i="13"/>
  <c r="G31" i="13"/>
  <c r="BQ29" i="13"/>
  <c r="I29" i="13" s="1"/>
  <c r="F29" i="13"/>
  <c r="BE28" i="13"/>
  <c r="H26" i="13"/>
  <c r="BI25" i="13"/>
  <c r="CK17" i="13"/>
  <c r="BE11" i="13"/>
  <c r="CH12" i="13"/>
  <c r="CB1" i="13"/>
  <c r="BD1" i="13"/>
  <c r="AJ1" i="13"/>
  <c r="P1" i="13"/>
  <c r="CA1" i="13"/>
  <c r="BC1" i="13"/>
  <c r="AI1" i="13"/>
  <c r="O1" i="13"/>
  <c r="BX1" i="13"/>
  <c r="BA1" i="13"/>
  <c r="AG1" i="13"/>
  <c r="L1" i="13"/>
  <c r="BQ1" i="13"/>
  <c r="AW1" i="13"/>
  <c r="AB1" i="13"/>
  <c r="CJ1" i="13"/>
  <c r="BP1" i="13"/>
  <c r="AV1" i="13"/>
  <c r="E16" i="5" l="1"/>
  <c r="E20" i="5" s="1"/>
  <c r="F37" i="1"/>
  <c r="F133" i="13" s="1"/>
  <c r="F129" i="13"/>
  <c r="I52" i="13"/>
  <c r="H58" i="13"/>
  <c r="Q12" i="13"/>
  <c r="H42" i="13"/>
  <c r="I7" i="13"/>
  <c r="Q65" i="2"/>
  <c r="B115" i="3"/>
  <c r="B9" i="14"/>
  <c r="F118" i="13"/>
  <c r="H124" i="13"/>
  <c r="H14" i="1"/>
  <c r="I17" i="13"/>
  <c r="B82" i="3"/>
  <c r="B67" i="3"/>
  <c r="BK65" i="13"/>
  <c r="BM65" i="13" s="1"/>
  <c r="BM12" i="13"/>
  <c r="AT124" i="13"/>
  <c r="AT14" i="1"/>
  <c r="AB27" i="1"/>
  <c r="AB122" i="13" s="1"/>
  <c r="AB120" i="13"/>
  <c r="I40" i="13"/>
  <c r="BP2" i="13"/>
  <c r="BQ2" i="13"/>
  <c r="AM65" i="13"/>
  <c r="AO65" i="13" s="1"/>
  <c r="AW12" i="13"/>
  <c r="AU65" i="13"/>
  <c r="AW65" i="13" s="1"/>
  <c r="I57" i="13"/>
  <c r="I41" i="13"/>
  <c r="I58" i="2"/>
  <c r="I21" i="13"/>
  <c r="AF9" i="1"/>
  <c r="BI65" i="2"/>
  <c r="BE65" i="2"/>
  <c r="AC9" i="1"/>
  <c r="AB13" i="1"/>
  <c r="AB108" i="13" s="1"/>
  <c r="AB104" i="13"/>
  <c r="AJ14" i="1"/>
  <c r="AJ124" i="13"/>
  <c r="L65" i="13"/>
  <c r="H12" i="13"/>
  <c r="AL14" i="1"/>
  <c r="AL124" i="13"/>
  <c r="AP65" i="13"/>
  <c r="F42" i="13"/>
  <c r="W108" i="13"/>
  <c r="I18" i="13"/>
  <c r="L25" i="1"/>
  <c r="F25" i="1" s="1"/>
  <c r="L118" i="13"/>
  <c r="L29" i="1"/>
  <c r="AJ65" i="13"/>
  <c r="V118" i="13"/>
  <c r="V25" i="1"/>
  <c r="V29" i="1"/>
  <c r="I23" i="13"/>
  <c r="AT9" i="1"/>
  <c r="CK65" i="2"/>
  <c r="Z25" i="1"/>
  <c r="Z118" i="13"/>
  <c r="Z29" i="1"/>
  <c r="N110" i="13"/>
  <c r="P15" i="1"/>
  <c r="F252" i="13"/>
  <c r="D35" i="12"/>
  <c r="F276" i="13" s="1"/>
  <c r="AW42" i="13"/>
  <c r="I11" i="13"/>
  <c r="AL27" i="1"/>
  <c r="AL122" i="13" s="1"/>
  <c r="AL120" i="13"/>
  <c r="I28" i="13"/>
  <c r="AR65" i="13"/>
  <c r="BA63" i="13"/>
  <c r="AK63" i="13"/>
  <c r="AI65" i="13"/>
  <c r="X120" i="13"/>
  <c r="X27" i="1"/>
  <c r="X122" i="13" s="1"/>
  <c r="CC42" i="13"/>
  <c r="CA65" i="13"/>
  <c r="CC65" i="13" s="1"/>
  <c r="Q58" i="13"/>
  <c r="I58" i="13" s="1"/>
  <c r="BW65" i="13"/>
  <c r="AK12" i="13"/>
  <c r="BC65" i="13"/>
  <c r="BE65" i="13" s="1"/>
  <c r="BE12" i="13"/>
  <c r="I13" i="1"/>
  <c r="I104" i="13"/>
  <c r="BX65" i="13"/>
  <c r="I55" i="13"/>
  <c r="AZ2" i="13"/>
  <c r="BA2" i="13"/>
  <c r="X124" i="13"/>
  <c r="X14" i="1"/>
  <c r="B226" i="3"/>
  <c r="B211" i="3"/>
  <c r="CO212" i="13" s="1"/>
  <c r="W65" i="13"/>
  <c r="Y65" i="13" s="1"/>
  <c r="Y12" i="13"/>
  <c r="BR65" i="13"/>
  <c r="AE65" i="13"/>
  <c r="AG65" i="13" s="1"/>
  <c r="F58" i="13"/>
  <c r="Q42" i="13"/>
  <c r="CC2" i="13"/>
  <c r="CB2" i="13"/>
  <c r="G92" i="13"/>
  <c r="AG104" i="13"/>
  <c r="AG13" i="1"/>
  <c r="CC12" i="13"/>
  <c r="AK9" i="1"/>
  <c r="BU65" i="2"/>
  <c r="P65" i="13"/>
  <c r="BE2" i="13"/>
  <c r="BD2" i="13"/>
  <c r="AJ104" i="13"/>
  <c r="AJ13" i="1"/>
  <c r="AJ108" i="13" s="1"/>
  <c r="AT13" i="11"/>
  <c r="AT14" i="11" s="1"/>
  <c r="AS12" i="11"/>
  <c r="AS14" i="11" s="1"/>
  <c r="J118" i="13"/>
  <c r="J25" i="1"/>
  <c r="J29" i="1"/>
  <c r="I51" i="13"/>
  <c r="AN29" i="1"/>
  <c r="AN25" i="1"/>
  <c r="AN118" i="13"/>
  <c r="G58" i="13"/>
  <c r="I13" i="14"/>
  <c r="CG12" i="13"/>
  <c r="CE65" i="13"/>
  <c r="CG65" i="13" s="1"/>
  <c r="I42" i="2"/>
  <c r="H27" i="1"/>
  <c r="H120" i="13"/>
  <c r="O13" i="1"/>
  <c r="O104" i="13"/>
  <c r="G9" i="1"/>
  <c r="M65" i="2"/>
  <c r="G65" i="2"/>
  <c r="U13" i="14"/>
  <c r="H9" i="1"/>
  <c r="H65" i="2"/>
  <c r="BM42" i="13"/>
  <c r="BL65" i="13"/>
  <c r="CG65" i="2"/>
  <c r="AQ9" i="1"/>
  <c r="C11" i="14"/>
  <c r="F65" i="2"/>
  <c r="F12" i="13"/>
  <c r="AZ65" i="13"/>
  <c r="N104" i="13"/>
  <c r="N13" i="1"/>
  <c r="N108" i="13" s="1"/>
  <c r="Y108" i="13"/>
  <c r="I56" i="13"/>
  <c r="AC42" i="13"/>
  <c r="CG58" i="13"/>
  <c r="AF65" i="13"/>
  <c r="AO108" i="13"/>
  <c r="BA65" i="2"/>
  <c r="AA9" i="1"/>
  <c r="AH124" i="13"/>
  <c r="AH14" i="1"/>
  <c r="AA65" i="13"/>
  <c r="AC65" i="13" s="1"/>
  <c r="AC12" i="13"/>
  <c r="B466" i="3"/>
  <c r="B451" i="3"/>
  <c r="CO452" i="13" s="1"/>
  <c r="AB2" i="13"/>
  <c r="AC2" i="13"/>
  <c r="AR120" i="13"/>
  <c r="AR27" i="1"/>
  <c r="AR122" i="13" s="1"/>
  <c r="F12" i="5"/>
  <c r="G11" i="5"/>
  <c r="S108" i="13"/>
  <c r="S16" i="1"/>
  <c r="AP120" i="13"/>
  <c r="AP27" i="1"/>
  <c r="AP122" i="13" s="1"/>
  <c r="BU12" i="13"/>
  <c r="BS65" i="13"/>
  <c r="BU65" i="13" s="1"/>
  <c r="AI9" i="1"/>
  <c r="BQ65" i="2"/>
  <c r="Q108" i="13"/>
  <c r="Q16" i="1"/>
  <c r="U12" i="13"/>
  <c r="I12" i="13" s="1"/>
  <c r="S65" i="13"/>
  <c r="U65" i="13" s="1"/>
  <c r="D16" i="5"/>
  <c r="D20" i="5" s="1"/>
  <c r="D21" i="5" s="1"/>
  <c r="AO65" i="2"/>
  <c r="U9" i="1"/>
  <c r="AR109" i="13"/>
  <c r="AQ14" i="1"/>
  <c r="AQ109" i="13" s="1"/>
  <c r="L13" i="14"/>
  <c r="BA12" i="13"/>
  <c r="AY65" i="13"/>
  <c r="B706" i="3"/>
  <c r="B691" i="3"/>
  <c r="CO692" i="13" s="1"/>
  <c r="CI65" i="13"/>
  <c r="CK65" i="13" s="1"/>
  <c r="AM9" i="1"/>
  <c r="BY65" i="2"/>
  <c r="L104" i="13"/>
  <c r="L13" i="1"/>
  <c r="H46" i="13"/>
  <c r="BQ12" i="13"/>
  <c r="BO65" i="13"/>
  <c r="BQ65" i="13" s="1"/>
  <c r="I22" i="13"/>
  <c r="I46" i="2"/>
  <c r="E298" i="13"/>
  <c r="E299" i="13" s="1"/>
  <c r="C21" i="5"/>
  <c r="AW65" i="2"/>
  <c r="Z9" i="1"/>
  <c r="AC14" i="1"/>
  <c r="AC109" i="13" s="1"/>
  <c r="AD109" i="13"/>
  <c r="BI12" i="13"/>
  <c r="BG65" i="13"/>
  <c r="BI65" i="13" s="1"/>
  <c r="G63" i="13"/>
  <c r="Q63" i="13"/>
  <c r="F46" i="13"/>
  <c r="I27" i="13"/>
  <c r="I15" i="13"/>
  <c r="B835" i="3"/>
  <c r="CO836" i="13" s="1"/>
  <c r="B850" i="3"/>
  <c r="F63" i="13"/>
  <c r="F10" i="5"/>
  <c r="F14" i="5"/>
  <c r="F16" i="5" s="1"/>
  <c r="F20" i="5" s="1"/>
  <c r="G9" i="5"/>
  <c r="O65" i="13"/>
  <c r="BU42" i="13"/>
  <c r="AE111" i="13"/>
  <c r="AE19" i="1"/>
  <c r="AE114" i="13" s="1"/>
  <c r="CH65" i="13"/>
  <c r="I44" i="13"/>
  <c r="Q46" i="13"/>
  <c r="I46" i="13" s="1"/>
  <c r="G46" i="13"/>
  <c r="M42" i="13"/>
  <c r="G42" i="13"/>
  <c r="J104" i="13"/>
  <c r="J13" i="1"/>
  <c r="J65" i="13"/>
  <c r="I35" i="13"/>
  <c r="K65" i="13"/>
  <c r="BA42" i="13"/>
  <c r="M9" i="1"/>
  <c r="Y65" i="2"/>
  <c r="U65" i="2"/>
  <c r="K9" i="1"/>
  <c r="P109" i="13"/>
  <c r="O14" i="1"/>
  <c r="O109" i="13" s="1"/>
  <c r="AG63" i="13"/>
  <c r="AH120" i="13"/>
  <c r="AH27" i="1"/>
  <c r="AH122" i="13" s="1"/>
  <c r="AQ65" i="13"/>
  <c r="AS12" i="13"/>
  <c r="AP124" i="13"/>
  <c r="AP14" i="1"/>
  <c r="E21" i="5" l="1"/>
  <c r="H65" i="13"/>
  <c r="F120" i="13"/>
  <c r="F29" i="1"/>
  <c r="F124" i="13" s="1"/>
  <c r="AG14" i="1"/>
  <c r="AG109" i="13" s="1"/>
  <c r="AH109" i="13"/>
  <c r="F21" i="5"/>
  <c r="P110" i="13"/>
  <c r="R15" i="1"/>
  <c r="P16" i="1"/>
  <c r="I42" i="13"/>
  <c r="AA104" i="13"/>
  <c r="AA13" i="1"/>
  <c r="L124" i="13"/>
  <c r="L14" i="1"/>
  <c r="AO14" i="1"/>
  <c r="AP109" i="13"/>
  <c r="O108" i="13"/>
  <c r="O16" i="1"/>
  <c r="G14" i="1"/>
  <c r="G109" i="13" s="1"/>
  <c r="H109" i="13"/>
  <c r="M65" i="13"/>
  <c r="G65" i="13"/>
  <c r="J27" i="1"/>
  <c r="J122" i="13" s="1"/>
  <c r="J120" i="13"/>
  <c r="AG16" i="1"/>
  <c r="AG108" i="13"/>
  <c r="BY65" i="13"/>
  <c r="AS65" i="13"/>
  <c r="H122" i="13"/>
  <c r="X109" i="13"/>
  <c r="W14" i="1"/>
  <c r="AF104" i="13"/>
  <c r="AF13" i="1"/>
  <c r="AF108" i="13" s="1"/>
  <c r="Z104" i="13"/>
  <c r="Z13" i="1"/>
  <c r="Z108" i="13" s="1"/>
  <c r="G12" i="5"/>
  <c r="G14" i="5" s="1"/>
  <c r="G16" i="5" s="1"/>
  <c r="G20" i="5" s="1"/>
  <c r="H11" i="5"/>
  <c r="AK65" i="13"/>
  <c r="K104" i="13"/>
  <c r="K13" i="1"/>
  <c r="G13" i="1"/>
  <c r="G104" i="13"/>
  <c r="D9" i="1"/>
  <c r="I108" i="13"/>
  <c r="Z124" i="13"/>
  <c r="Z14" i="1"/>
  <c r="B11" i="14"/>
  <c r="C13" i="14"/>
  <c r="B13" i="14" s="1"/>
  <c r="AQ13" i="1"/>
  <c r="AQ104" i="13"/>
  <c r="AC13" i="1"/>
  <c r="AC104" i="13"/>
  <c r="AI104" i="13"/>
  <c r="AI13" i="1"/>
  <c r="I63" i="13"/>
  <c r="AT104" i="13"/>
  <c r="AT13" i="1"/>
  <c r="AT108" i="13" s="1"/>
  <c r="F65" i="13"/>
  <c r="Q65" i="13"/>
  <c r="V124" i="13"/>
  <c r="V14" i="1"/>
  <c r="AT109" i="13"/>
  <c r="AS14" i="1"/>
  <c r="S19" i="1"/>
  <c r="S114" i="13" s="1"/>
  <c r="S111" i="13"/>
  <c r="AM13" i="1"/>
  <c r="AM104" i="13"/>
  <c r="N16" i="1"/>
  <c r="I65" i="2"/>
  <c r="C10" i="4" s="1"/>
  <c r="C14" i="4" s="1"/>
  <c r="AI14" i="1"/>
  <c r="AI109" i="13" s="1"/>
  <c r="AJ109" i="13"/>
  <c r="Q111" i="13"/>
  <c r="Q19" i="1"/>
  <c r="Q114" i="13" s="1"/>
  <c r="AN120" i="13"/>
  <c r="AN27" i="1"/>
  <c r="AN122" i="13" s="1"/>
  <c r="L27" i="1"/>
  <c r="L122" i="13" s="1"/>
  <c r="L120" i="13"/>
  <c r="AN14" i="1"/>
  <c r="AN124" i="13"/>
  <c r="M13" i="1"/>
  <c r="M104" i="13"/>
  <c r="BA65" i="13"/>
  <c r="AK104" i="13"/>
  <c r="AK13" i="1"/>
  <c r="Z120" i="13"/>
  <c r="Z27" i="1"/>
  <c r="Z122" i="13" s="1"/>
  <c r="J124" i="13"/>
  <c r="J14" i="1"/>
  <c r="J108" i="13"/>
  <c r="J16" i="1"/>
  <c r="H9" i="5"/>
  <c r="G10" i="5"/>
  <c r="L108" i="13"/>
  <c r="L16" i="1"/>
  <c r="U13" i="1"/>
  <c r="U104" i="13"/>
  <c r="E9" i="1"/>
  <c r="H104" i="13"/>
  <c r="H13" i="1"/>
  <c r="V27" i="1"/>
  <c r="V122" i="13" s="1"/>
  <c r="V120" i="13"/>
  <c r="AK14" i="1"/>
  <c r="AK109" i="13" s="1"/>
  <c r="AL109" i="13"/>
  <c r="F9" i="1" l="1"/>
  <c r="H25" i="10"/>
  <c r="L19" i="1"/>
  <c r="L114" i="13" s="1"/>
  <c r="L111" i="13"/>
  <c r="Z109" i="13"/>
  <c r="Y14" i="1"/>
  <c r="H10" i="5"/>
  <c r="I9" i="5"/>
  <c r="I65" i="13"/>
  <c r="A5" i="13" s="1"/>
  <c r="C1" i="13" s="1"/>
  <c r="H54" i="10" s="1"/>
  <c r="H99" i="10" s="1"/>
  <c r="AN109" i="13"/>
  <c r="AM14" i="1"/>
  <c r="AM109" i="13" s="1"/>
  <c r="AI108" i="13"/>
  <c r="AI16" i="1"/>
  <c r="R16" i="1"/>
  <c r="R110" i="13"/>
  <c r="T15" i="1"/>
  <c r="D104" i="13"/>
  <c r="D13" i="1"/>
  <c r="G16" i="1"/>
  <c r="G108" i="13"/>
  <c r="E104" i="13"/>
  <c r="AC108" i="13"/>
  <c r="AC16" i="1"/>
  <c r="AA108" i="13"/>
  <c r="AA16" i="1"/>
  <c r="M108" i="13"/>
  <c r="M16" i="1"/>
  <c r="P111" i="13"/>
  <c r="H27" i="10"/>
  <c r="P19" i="1"/>
  <c r="P114" i="13" s="1"/>
  <c r="J111" i="13"/>
  <c r="J19" i="1"/>
  <c r="J114" i="13" s="1"/>
  <c r="AM108" i="13"/>
  <c r="W109" i="13"/>
  <c r="W16" i="1"/>
  <c r="J109" i="13"/>
  <c r="I14" i="1"/>
  <c r="O19" i="1"/>
  <c r="O114" i="13" s="1"/>
  <c r="O111" i="13"/>
  <c r="AS109" i="13"/>
  <c r="AS16" i="1"/>
  <c r="F27" i="1"/>
  <c r="F122" i="13" s="1"/>
  <c r="AQ108" i="13"/>
  <c r="AQ16" i="1"/>
  <c r="AO109" i="13"/>
  <c r="AO16" i="1"/>
  <c r="AG19" i="1"/>
  <c r="AG114" i="13" s="1"/>
  <c r="AG111" i="13"/>
  <c r="C16" i="4"/>
  <c r="B18" i="4" s="1"/>
  <c r="N111" i="13"/>
  <c r="H26" i="10"/>
  <c r="N19" i="1"/>
  <c r="N114" i="13" s="1"/>
  <c r="H16" i="1"/>
  <c r="E13" i="1"/>
  <c r="H108" i="13"/>
  <c r="E108" i="13" s="1"/>
  <c r="G21" i="5"/>
  <c r="K108" i="13"/>
  <c r="U14" i="1"/>
  <c r="U109" i="13" s="1"/>
  <c r="V109" i="13"/>
  <c r="U108" i="13"/>
  <c r="U16" i="1"/>
  <c r="AK108" i="13"/>
  <c r="AK16" i="1"/>
  <c r="I11" i="5"/>
  <c r="H12" i="5"/>
  <c r="H14" i="5" s="1"/>
  <c r="H16" i="5" s="1"/>
  <c r="H20" i="5" s="1"/>
  <c r="L109" i="13"/>
  <c r="K14" i="1"/>
  <c r="K109" i="13" s="1"/>
  <c r="AO111" i="13" l="1"/>
  <c r="AO19" i="1"/>
  <c r="AO114" i="13" s="1"/>
  <c r="AC111" i="13"/>
  <c r="AC19" i="1"/>
  <c r="AC114" i="13" s="1"/>
  <c r="AM16" i="1"/>
  <c r="D108" i="13"/>
  <c r="F108" i="13" s="1"/>
  <c r="AS111" i="13"/>
  <c r="AS19" i="1"/>
  <c r="AS114" i="13" s="1"/>
  <c r="F104" i="13"/>
  <c r="V15" i="1"/>
  <c r="T110" i="13"/>
  <c r="T16" i="1"/>
  <c r="M111" i="13"/>
  <c r="M19" i="1"/>
  <c r="M114" i="13" s="1"/>
  <c r="I12" i="5"/>
  <c r="J11" i="5"/>
  <c r="J9" i="5"/>
  <c r="I10" i="5"/>
  <c r="I14" i="5" s="1"/>
  <c r="I16" i="5" s="1"/>
  <c r="I20" i="5" s="1"/>
  <c r="G111" i="13"/>
  <c r="G19" i="1"/>
  <c r="F13" i="1"/>
  <c r="U111" i="13"/>
  <c r="U19" i="1"/>
  <c r="U114" i="13" s="1"/>
  <c r="Y109" i="13"/>
  <c r="Y16" i="1"/>
  <c r="H28" i="10"/>
  <c r="R19" i="1"/>
  <c r="R114" i="13" s="1"/>
  <c r="R111" i="13"/>
  <c r="H21" i="5"/>
  <c r="AQ111" i="13"/>
  <c r="AQ19" i="1"/>
  <c r="AQ114" i="13" s="1"/>
  <c r="H19" i="1"/>
  <c r="H111" i="13"/>
  <c r="H23" i="10"/>
  <c r="AK111" i="13"/>
  <c r="AK19" i="1"/>
  <c r="AK114" i="13" s="1"/>
  <c r="I109" i="13"/>
  <c r="I16" i="1"/>
  <c r="D16" i="1" s="1"/>
  <c r="K16" i="1"/>
  <c r="W111" i="13"/>
  <c r="W19" i="1"/>
  <c r="W114" i="13" s="1"/>
  <c r="AA19" i="1"/>
  <c r="AA114" i="13" s="1"/>
  <c r="AA111" i="13"/>
  <c r="AI19" i="1"/>
  <c r="AI114" i="13" s="1"/>
  <c r="AI111" i="13"/>
  <c r="K9" i="5" l="1"/>
  <c r="J10" i="5"/>
  <c r="Y111" i="13"/>
  <c r="Y19" i="1"/>
  <c r="Y114" i="13" s="1"/>
  <c r="I21" i="5"/>
  <c r="K111" i="13"/>
  <c r="K19" i="1"/>
  <c r="K114" i="13" s="1"/>
  <c r="J12" i="5"/>
  <c r="J14" i="5" s="1"/>
  <c r="J16" i="5" s="1"/>
  <c r="J20" i="5" s="1"/>
  <c r="K11" i="5"/>
  <c r="T19" i="1"/>
  <c r="T114" i="13" s="1"/>
  <c r="T111" i="13"/>
  <c r="H29" i="10"/>
  <c r="H114" i="13"/>
  <c r="G114" i="13"/>
  <c r="V110" i="13"/>
  <c r="V16" i="1"/>
  <c r="X15" i="1"/>
  <c r="I111" i="13"/>
  <c r="D111" i="13" s="1"/>
  <c r="I19" i="1"/>
  <c r="I114" i="13" s="1"/>
  <c r="H24" i="10"/>
  <c r="AM111" i="13"/>
  <c r="AM19" i="1"/>
  <c r="AM114" i="13" s="1"/>
  <c r="V111" i="13" l="1"/>
  <c r="V19" i="1"/>
  <c r="H30" i="10"/>
  <c r="L11" i="5"/>
  <c r="K12" i="5"/>
  <c r="X110" i="13"/>
  <c r="Z15" i="1"/>
  <c r="X16" i="1"/>
  <c r="D19" i="1"/>
  <c r="J21" i="5"/>
  <c r="D114" i="13"/>
  <c r="K10" i="5"/>
  <c r="L9" i="5"/>
  <c r="K14" i="5" l="1"/>
  <c r="K16" i="5" s="1"/>
  <c r="K20" i="5" s="1"/>
  <c r="K21" i="5" s="1"/>
  <c r="X111" i="13"/>
  <c r="X19" i="1"/>
  <c r="X114" i="13" s="1"/>
  <c r="H31" i="10"/>
  <c r="Z110" i="13"/>
  <c r="AB15" i="1"/>
  <c r="Z16" i="1"/>
  <c r="L12" i="5"/>
  <c r="M11" i="5"/>
  <c r="L10" i="5"/>
  <c r="L14" i="5" s="1"/>
  <c r="L16" i="5" s="1"/>
  <c r="L20" i="5" s="1"/>
  <c r="M9" i="5"/>
  <c r="V114" i="13"/>
  <c r="N11" i="5" l="1"/>
  <c r="M12" i="5"/>
  <c r="Z111" i="13"/>
  <c r="H32" i="10"/>
  <c r="Z19" i="1"/>
  <c r="AB110" i="13"/>
  <c r="AB16" i="1"/>
  <c r="AD15" i="1"/>
  <c r="N9" i="5"/>
  <c r="M10" i="5"/>
  <c r="L21" i="5"/>
  <c r="M14" i="5" l="1"/>
  <c r="M16" i="5" s="1"/>
  <c r="M20" i="5" s="1"/>
  <c r="M21" i="5" s="1"/>
  <c r="Z114" i="13"/>
  <c r="O9" i="5"/>
  <c r="N10" i="5"/>
  <c r="AD16" i="1"/>
  <c r="AF15" i="1"/>
  <c r="AD110" i="13"/>
  <c r="AB111" i="13"/>
  <c r="AB19" i="1"/>
  <c r="AB114" i="13" s="1"/>
  <c r="H33" i="10"/>
  <c r="O11" i="5"/>
  <c r="O12" i="5" s="1"/>
  <c r="N12" i="5"/>
  <c r="N14" i="5" s="1"/>
  <c r="N16" i="5" s="1"/>
  <c r="N20" i="5" s="1"/>
  <c r="AD19" i="1" l="1"/>
  <c r="AD111" i="13"/>
  <c r="H34" i="10"/>
  <c r="AF16" i="1"/>
  <c r="AH15" i="1"/>
  <c r="AF110" i="13"/>
  <c r="O10" i="5"/>
  <c r="O14" i="5"/>
  <c r="O16" i="5" s="1"/>
  <c r="O20" i="5" s="1"/>
  <c r="N21" i="5"/>
  <c r="O21" i="5" s="1"/>
  <c r="D24" i="5" s="1"/>
  <c r="D26" i="5" s="1"/>
  <c r="B27" i="5" s="1"/>
  <c r="AH110" i="13" l="1"/>
  <c r="AH16" i="1"/>
  <c r="AJ15" i="1"/>
  <c r="AF111" i="13"/>
  <c r="H35" i="10"/>
  <c r="AF19" i="1"/>
  <c r="AF114" i="13" s="1"/>
  <c r="AD114" i="13"/>
  <c r="AJ110" i="13" l="1"/>
  <c r="AJ16" i="1"/>
  <c r="AL15" i="1"/>
  <c r="AH111" i="13"/>
  <c r="H36" i="10"/>
  <c r="AH19" i="1"/>
  <c r="AH114" i="13" l="1"/>
  <c r="AL110" i="13"/>
  <c r="AL16" i="1"/>
  <c r="AN15" i="1"/>
  <c r="AJ19" i="1"/>
  <c r="AJ114" i="13" s="1"/>
  <c r="AJ111" i="13"/>
  <c r="H37" i="10"/>
  <c r="AN110" i="13" l="1"/>
  <c r="AP15" i="1"/>
  <c r="AN16" i="1"/>
  <c r="H38" i="10"/>
  <c r="AL19" i="1"/>
  <c r="AL114" i="13" s="1"/>
  <c r="AL111" i="13"/>
  <c r="AN111" i="13" l="1"/>
  <c r="AN19" i="1"/>
  <c r="H39" i="10"/>
  <c r="AP110" i="13"/>
  <c r="AP16" i="1"/>
  <c r="AR15" i="1"/>
  <c r="AP111" i="13" l="1"/>
  <c r="H40" i="10"/>
  <c r="AP19" i="1"/>
  <c r="AP114" i="13" s="1"/>
  <c r="AR16" i="1"/>
  <c r="AT15" i="1"/>
  <c r="AR110" i="13"/>
  <c r="AN114" i="13"/>
  <c r="E16" i="1" l="1"/>
  <c r="F16" i="1" s="1"/>
  <c r="AT110" i="13"/>
  <c r="AT16" i="1"/>
  <c r="AR19" i="1"/>
  <c r="AR111" i="13"/>
  <c r="H41" i="10"/>
  <c r="AR114" i="13" l="1"/>
  <c r="E114" i="13" s="1"/>
  <c r="F114" i="13" s="1"/>
  <c r="H42" i="10"/>
  <c r="AT19" i="1"/>
  <c r="AT114" i="13" s="1"/>
  <c r="AT111" i="13"/>
  <c r="E111" i="13" s="1"/>
  <c r="F111" i="13" s="1"/>
  <c r="E19" i="1" l="1"/>
  <c r="F19" i="1"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8609FinancialUpdate10-07-09" type="4" refreshedVersion="0" background="1">
    <webPr xml="1" sourceData="1" url="S:\docs\Systems Design\Financial Update (8609)\8609 Excel Build\8609FinancialUpdate10-07-09.xml" htmlTables="1" htmlFormat="all"/>
  </connection>
</connections>
</file>

<file path=xl/sharedStrings.xml><?xml version="1.0" encoding="utf-8"?>
<sst xmlns="http://schemas.openxmlformats.org/spreadsheetml/2006/main" count="2724" uniqueCount="428">
  <si>
    <t>QUALIFIED BASIS ANALYSIS</t>
  </si>
  <si>
    <t>CALCULATION OF MAXIMUM CREDIT AMT.</t>
  </si>
  <si>
    <t>Other Deductions:</t>
  </si>
  <si>
    <t>(Specify)</t>
  </si>
  <si>
    <t>Applicable Fraction (from below)</t>
  </si>
  <si>
    <t>Qualified Basis</t>
  </si>
  <si>
    <t>Maximum Annual Credit Amount</t>
  </si>
  <si>
    <t>Requested Annual Credit Amount</t>
  </si>
  <si>
    <t>APPLICABLE FRACTION</t>
  </si>
  <si>
    <t>Credit Eligible Units</t>
  </si>
  <si>
    <t>Other Resid. Rental Units</t>
  </si>
  <si>
    <t>Total Resid. Rental Units</t>
  </si>
  <si>
    <t>Non Rent-paying Super Units</t>
  </si>
  <si>
    <t>Total Residential Units</t>
  </si>
  <si>
    <t>Commercial Units</t>
  </si>
  <si>
    <t>Applicable Fraction (based on units)</t>
  </si>
  <si>
    <t>Credit Eligible Sq. Ft.</t>
  </si>
  <si>
    <t>Other Resid. Rental Sq. Ft.</t>
  </si>
  <si>
    <t>Total Resid. Rental Sq. Ft.</t>
  </si>
  <si>
    <t>Non Rent-paying Super Sq. Ft.</t>
  </si>
  <si>
    <t>Total Residential Sq. Ft.</t>
  </si>
  <si>
    <t>Commercial Sq. Ft.</t>
  </si>
  <si>
    <t>Applicable Fraction (based on sq. ft.)</t>
  </si>
  <si>
    <t>Owner:</t>
  </si>
  <si>
    <t xml:space="preserve"> </t>
  </si>
  <si>
    <t>Total Costs</t>
  </si>
  <si>
    <t>ACQUISITION / CONSTRUCTION</t>
  </si>
  <si>
    <t>Acquisition (Land)</t>
  </si>
  <si>
    <t>Acquisition (Building)</t>
  </si>
  <si>
    <t>Contractor Price</t>
  </si>
  <si>
    <t>Furnishings</t>
  </si>
  <si>
    <t>Other: (Specify)</t>
  </si>
  <si>
    <t>SUBTOTAL</t>
  </si>
  <si>
    <t>SOFT COSTS</t>
  </si>
  <si>
    <t>Architect</t>
  </si>
  <si>
    <t>Owner's Legal Costs</t>
  </si>
  <si>
    <t>Development Consultant</t>
  </si>
  <si>
    <t>Construction Interest</t>
  </si>
  <si>
    <t>Real Estate Taxes</t>
  </si>
  <si>
    <t>Water &amp; Sewer</t>
  </si>
  <si>
    <t>Title Insurance</t>
  </si>
  <si>
    <t>Constr. Insurance (Fire &amp; Liability)</t>
  </si>
  <si>
    <t>License Agreement Insurance</t>
  </si>
  <si>
    <t>Leasing/Marketing Expense</t>
  </si>
  <si>
    <t>Lease-Up Period Expense</t>
  </si>
  <si>
    <t>Working Capital (occup. bldgs only)</t>
  </si>
  <si>
    <t>Loan Commitment Fees</t>
  </si>
  <si>
    <t>DEVELOPER FEE</t>
  </si>
  <si>
    <t>Syndicator's Fee and Overhead</t>
  </si>
  <si>
    <t>Limited Partner (Upper Tier) Reserves</t>
  </si>
  <si>
    <t>Tax Credit Consultant</t>
  </si>
  <si>
    <t>Tax Opinion</t>
  </si>
  <si>
    <t>Accounting/Cost Certification</t>
  </si>
  <si>
    <t>Partnership Management Fee</t>
  </si>
  <si>
    <t>Partnership Publication</t>
  </si>
  <si>
    <t>Bridge Loan Fees and Interest</t>
  </si>
  <si>
    <t>Partnership Organization / Legal</t>
  </si>
  <si>
    <t>RESERVES</t>
  </si>
  <si>
    <t>Operating Reserve</t>
  </si>
  <si>
    <t>Social Service Reserves</t>
  </si>
  <si>
    <t>46.  TOTAL COSTS / ELIGIBLE COSTS</t>
  </si>
  <si>
    <t>::</t>
  </si>
  <si>
    <t>SYNDIC, PARTNER &amp; BRIDGE LOAN COSTS</t>
  </si>
  <si>
    <t>Project:</t>
  </si>
  <si>
    <t>Month-yr</t>
  </si>
  <si>
    <t>Acquisition</t>
  </si>
  <si>
    <t>Rehab</t>
  </si>
  <si>
    <t>Cash Flow Analysis - Deferred Developer Fees</t>
  </si>
  <si>
    <t>Year 0</t>
  </si>
  <si>
    <t>Year 1</t>
  </si>
  <si>
    <t>Year 2</t>
  </si>
  <si>
    <t>Year 3</t>
  </si>
  <si>
    <t>Year 4</t>
  </si>
  <si>
    <t>Year 5</t>
  </si>
  <si>
    <t>Year 6</t>
  </si>
  <si>
    <t>Year 7</t>
  </si>
  <si>
    <t>Year 8</t>
  </si>
  <si>
    <t>Year 9</t>
  </si>
  <si>
    <t>Year 10</t>
  </si>
  <si>
    <t>Year 11</t>
  </si>
  <si>
    <t>Year 12</t>
  </si>
  <si>
    <t>Residential Rental Income (3%)</t>
  </si>
  <si>
    <t>Less Vacancy (5%)</t>
  </si>
  <si>
    <t>Comm'l Income (if any)</t>
  </si>
  <si>
    <t>Less Vacancy (10%)</t>
  </si>
  <si>
    <r>
      <t xml:space="preserve">Ancillary Income </t>
    </r>
    <r>
      <rPr>
        <sz val="8"/>
        <rFont val="Arial"/>
        <family val="2"/>
      </rPr>
      <t>(Laundry/Parking)</t>
    </r>
  </si>
  <si>
    <t>Total Net Income</t>
  </si>
  <si>
    <t>Operating Expenses (4%)</t>
  </si>
  <si>
    <t>Net Operating Income</t>
  </si>
  <si>
    <t>Less Debt Service</t>
  </si>
  <si>
    <t>Cash Flow</t>
  </si>
  <si>
    <t>Cumulative Cash Flow</t>
  </si>
  <si>
    <t>Total Cumulative 12 year Cash Flow:</t>
  </si>
  <si>
    <t>Deferred Developer Fee:</t>
  </si>
  <si>
    <t>Net 12 year Cash Flow After Dev Fee:</t>
  </si>
  <si>
    <t>Building Addresses:</t>
  </si>
  <si>
    <t>BIN</t>
  </si>
  <si>
    <t>Sponsor :</t>
  </si>
  <si>
    <t>Project Name:</t>
  </si>
  <si>
    <t>Program:</t>
  </si>
  <si>
    <t>Owner Address:</t>
  </si>
  <si>
    <t>Owner City:</t>
  </si>
  <si>
    <t>Owner State:</t>
  </si>
  <si>
    <t>Owner Zip:</t>
  </si>
  <si>
    <t>Building Zip</t>
  </si>
  <si>
    <t>Boro</t>
  </si>
  <si>
    <t>Block</t>
  </si>
  <si>
    <t>Lot</t>
  </si>
  <si>
    <t>B: Building Information</t>
  </si>
  <si>
    <t>Yes</t>
  </si>
  <si>
    <t>HOME Funds</t>
  </si>
  <si>
    <t>Owner TIN:</t>
  </si>
  <si>
    <t>Page 3 of 7</t>
  </si>
  <si>
    <t>Acquisition
Basis</t>
  </si>
  <si>
    <t>Rehab
Basis</t>
  </si>
  <si>
    <t>J-51/ 421a/421b Filing Fee</t>
  </si>
  <si>
    <t>Survey &amp; Environmental Reports</t>
  </si>
  <si>
    <t>Relocation</t>
  </si>
  <si>
    <t>NPHDFC Administration Fee</t>
  </si>
  <si>
    <t>Project Supervision</t>
  </si>
  <si>
    <t>Tax credit Allocation Fee</t>
  </si>
  <si>
    <t>Bond Fees/ Cost of Issuance Fee</t>
  </si>
  <si>
    <t>Letter of Credit Fees</t>
  </si>
  <si>
    <t>Interest Rate Cap</t>
  </si>
  <si>
    <t>Bank Engineering Fee</t>
  </si>
  <si>
    <t>NYS Transfer tax</t>
  </si>
  <si>
    <t>Development Financing or Equity</t>
  </si>
  <si>
    <t>Deferred Portion (from cash flow)</t>
  </si>
  <si>
    <t>Total
Eligible Basis</t>
  </si>
  <si>
    <t>Building 1</t>
  </si>
  <si>
    <t>Building 2</t>
  </si>
  <si>
    <t>Building 3</t>
  </si>
  <si>
    <t>Building 4</t>
  </si>
  <si>
    <t>Building 5</t>
  </si>
  <si>
    <t>Building 6</t>
  </si>
  <si>
    <t>Building 7</t>
  </si>
  <si>
    <t>Building 8</t>
  </si>
  <si>
    <t>Building 9</t>
  </si>
  <si>
    <t>Building 10</t>
  </si>
  <si>
    <t>Building 11</t>
  </si>
  <si>
    <t>Building 12</t>
  </si>
  <si>
    <t>Building 13</t>
  </si>
  <si>
    <t>Building 14</t>
  </si>
  <si>
    <t>Building 15</t>
  </si>
  <si>
    <t>Building 16</t>
  </si>
  <si>
    <t>Building 17</t>
  </si>
  <si>
    <t>Building 18</t>
  </si>
  <si>
    <t>Building 19</t>
  </si>
  <si>
    <t>Building 20</t>
  </si>
  <si>
    <t>Building
City</t>
  </si>
  <si>
    <t>A: Applicant Information</t>
  </si>
  <si>
    <t>Placed in Service</t>
  </si>
  <si>
    <t>Project Summary</t>
  </si>
  <si>
    <t>Total 
TDC</t>
  </si>
  <si>
    <t>Total
Acquis Basis</t>
  </si>
  <si>
    <t>Total
Rehab Basis</t>
  </si>
  <si>
    <t>Construction Financing</t>
  </si>
  <si>
    <t>Lender/ Source</t>
  </si>
  <si>
    <t>Amount of Funds</t>
  </si>
  <si>
    <t>Type</t>
  </si>
  <si>
    <t>Term (yrs.)</t>
  </si>
  <si>
    <t>Annual Debt Service</t>
  </si>
  <si>
    <t>Permanent Financing</t>
  </si>
  <si>
    <t>Public Sources of Funds</t>
  </si>
  <si>
    <t>New York City Capital Budget Funds</t>
  </si>
  <si>
    <t>HOPWA Funds</t>
  </si>
  <si>
    <t>Historic Tax Credit</t>
  </si>
  <si>
    <t>Tax Exempt Financing</t>
  </si>
  <si>
    <t>Other:</t>
  </si>
  <si>
    <t>State Financing:</t>
  </si>
  <si>
    <t>(Specify Source)</t>
  </si>
  <si>
    <t>Specify the amount of all development financing provided from public sources (City, State, Federal):</t>
  </si>
  <si>
    <t>Amount</t>
  </si>
  <si>
    <t>Source</t>
  </si>
  <si>
    <t>SOURCES OF FUNDS</t>
  </si>
  <si>
    <t>Loan</t>
  </si>
  <si>
    <t>Grant</t>
  </si>
  <si>
    <t>Interest Rate(%)</t>
  </si>
  <si>
    <t>Total Construction Financing</t>
  </si>
  <si>
    <t>Total Permanent Financing</t>
  </si>
  <si>
    <t>EQUITY AND SYNDICATION INFORMATION</t>
  </si>
  <si>
    <t>Equity Contribution from General Partner</t>
  </si>
  <si>
    <t>Gross Syndication Equity (gross proceeds from sale of credits, including all syndication costs)</t>
  </si>
  <si>
    <t>Total Gross Equity</t>
  </si>
  <si>
    <t>NET EQUITY PAYMENT SCHEDULE</t>
  </si>
  <si>
    <t xml:space="preserve">Specify Milestone </t>
  </si>
  <si>
    <t>1st</t>
  </si>
  <si>
    <t>2nd</t>
  </si>
  <si>
    <t>3rd</t>
  </si>
  <si>
    <t>4th</t>
  </si>
  <si>
    <t>5th</t>
  </si>
  <si>
    <t>6th</t>
  </si>
  <si>
    <t>7th</t>
  </si>
  <si>
    <t>8th</t>
  </si>
  <si>
    <t>9th</t>
  </si>
  <si>
    <t>10th</t>
  </si>
  <si>
    <t>11th</t>
  </si>
  <si>
    <t>12th</t>
  </si>
  <si>
    <t>13th</t>
  </si>
  <si>
    <t>14th</t>
  </si>
  <si>
    <t>Total Net Equity</t>
  </si>
  <si>
    <t>MM/YYYY</t>
  </si>
  <si>
    <t>TCO
Date</t>
  </si>
  <si>
    <t>Building
State</t>
  </si>
  <si>
    <t>NY</t>
  </si>
  <si>
    <t>(NY)</t>
  </si>
  <si>
    <t>Rent Up
Status %</t>
  </si>
  <si>
    <t>(XXX%)</t>
  </si>
  <si>
    <t>HPD Loan</t>
  </si>
  <si>
    <t>HDC Tax Exempt Bonds</t>
  </si>
  <si>
    <t>HDC Loan</t>
  </si>
  <si>
    <t>Deferred Developer Fee</t>
  </si>
  <si>
    <t>Other (Specify)</t>
  </si>
  <si>
    <t>PAYMENT
DATE</t>
  </si>
  <si>
    <t>PHN</t>
  </si>
  <si>
    <t>Brooklyn</t>
  </si>
  <si>
    <t>Bronx</t>
  </si>
  <si>
    <t>Manhattan</t>
  </si>
  <si>
    <t>Queens</t>
  </si>
  <si>
    <t>Staten Ils</t>
  </si>
  <si>
    <t>(XXXXXXX)</t>
  </si>
  <si>
    <t xml:space="preserve">Street </t>
  </si>
  <si>
    <t>(MM/DD/YYYY)</t>
  </si>
  <si>
    <t>Eligible Costs</t>
  </si>
  <si>
    <t>Total Eligible Basis</t>
  </si>
  <si>
    <t>No</t>
  </si>
  <si>
    <t>Basis Boost (if applicable):</t>
  </si>
  <si>
    <t>Project Total</t>
  </si>
  <si>
    <t>Allocation Type:</t>
  </si>
  <si>
    <t>9% Competitive</t>
  </si>
  <si>
    <t>4% As of Right</t>
  </si>
  <si>
    <t>B: Contact Information</t>
  </si>
  <si>
    <t>Email:</t>
  </si>
  <si>
    <t>Phone:</t>
  </si>
  <si>
    <t>Name:</t>
  </si>
  <si>
    <t>Less Grant Financing:</t>
  </si>
  <si>
    <t>Less Federal Financing:</t>
  </si>
  <si>
    <t>Credit Rates</t>
  </si>
  <si>
    <t>Credit Month</t>
  </si>
  <si>
    <t>UNIT DISTRIBUTION</t>
  </si>
  <si>
    <t>Building Address</t>
  </si>
  <si>
    <t>0 BR</t>
  </si>
  <si>
    <t>1 BR</t>
  </si>
  <si>
    <t>2 BR</t>
  </si>
  <si>
    <t>3 BR</t>
  </si>
  <si>
    <t>4 BR</t>
  </si>
  <si>
    <t>Super
Unit</t>
  </si>
  <si>
    <t>Low Income Units
(51-60% AMI)</t>
  </si>
  <si>
    <t>Other Units
(greater than 60% AMI)</t>
  </si>
  <si>
    <t>Tax
Credit
Units</t>
  </si>
  <si>
    <t xml:space="preserve">
HOME
Units</t>
  </si>
  <si>
    <t>INCOME &amp; EXPENSE</t>
  </si>
  <si>
    <t>Gross Residential Income</t>
  </si>
  <si>
    <t>Net Residential Income</t>
  </si>
  <si>
    <t xml:space="preserve">Commercial Income </t>
  </si>
  <si>
    <t>Ancillary Income</t>
  </si>
  <si>
    <t>Net Commercial &amp; Ancillary</t>
  </si>
  <si>
    <t>Annual Maintenance/ Operation Expense</t>
  </si>
  <si>
    <r>
      <t xml:space="preserve">Real Estate Tax </t>
    </r>
    <r>
      <rPr>
        <sz val="8"/>
        <rFont val="Arial"/>
        <family val="2"/>
      </rPr>
      <t>(after abatement/ exemption)</t>
    </r>
  </si>
  <si>
    <t>Water and Sewer</t>
  </si>
  <si>
    <t>Insurance</t>
  </si>
  <si>
    <t>Salaries</t>
  </si>
  <si>
    <t>Elevator</t>
  </si>
  <si>
    <t>Cleaning/ Exterminating</t>
  </si>
  <si>
    <t>Heating</t>
  </si>
  <si>
    <t>Gas</t>
  </si>
  <si>
    <t>Electric</t>
  </si>
  <si>
    <t>Painting</t>
  </si>
  <si>
    <t>Repairs</t>
  </si>
  <si>
    <t>Operating Reserve Contribution</t>
  </si>
  <si>
    <t>Replacement Reserve Contribution</t>
  </si>
  <si>
    <t>Legal/ Accounting</t>
  </si>
  <si>
    <t>Management Fee</t>
  </si>
  <si>
    <t>Other (specify)</t>
  </si>
  <si>
    <t>Total Expense</t>
  </si>
  <si>
    <t>Less Other (specify)</t>
  </si>
  <si>
    <t>Fully
Occupied</t>
  </si>
  <si>
    <t>Placed in 
Service Yr</t>
  </si>
  <si>
    <t>Income</t>
  </si>
  <si>
    <t>AGGREGATE BASIS CALCULATION</t>
  </si>
  <si>
    <t>Tax Exempt Bond Amount:</t>
  </si>
  <si>
    <t>Eligible Basis:</t>
  </si>
  <si>
    <t>Land Costs:</t>
  </si>
  <si>
    <t>Commercial Costs:</t>
  </si>
  <si>
    <t>Aggregate Basis:</t>
  </si>
  <si>
    <t>% Aggregate Basis Funded by Bonds:</t>
  </si>
  <si>
    <t>C: Syndicator Information</t>
  </si>
  <si>
    <t>Contact Person:</t>
  </si>
  <si>
    <t>City/State/Zip:</t>
  </si>
  <si>
    <t>Address:</t>
  </si>
  <si>
    <t>D: CPA Information</t>
  </si>
  <si>
    <t>SUBMISSION PAGE</t>
  </si>
  <si>
    <t>Very Low Income Units
(up to 30% AMI)</t>
  </si>
  <si>
    <t>Very Low Income Units
(31-40% AMI)</t>
  </si>
  <si>
    <t>Very Low Income Units
(41-50% AMI)</t>
  </si>
  <si>
    <t>Total
Units</t>
  </si>
  <si>
    <t>The undersigned, being duty authorized, hereby certifies:</t>
  </si>
  <si>
    <t>Addresses</t>
  </si>
  <si>
    <t>Placed in Service Dates</t>
  </si>
  <si>
    <t>Qualified</t>
  </si>
  <si>
    <t>Basis</t>
  </si>
  <si>
    <t>Requested</t>
  </si>
  <si>
    <t>Credit Amount</t>
  </si>
  <si>
    <t>I have verified the CPA providing the cost certification for this project to be in good standing with the state of New York, as evidenced by this license number which is currently issued the state:</t>
  </si>
  <si>
    <t>Link to NYS Office of Professions:</t>
  </si>
  <si>
    <t>http://www.op.nysed.gov/opsearches.htm#nme</t>
  </si>
  <si>
    <t>I further certify that I have reviewed all the foregoing information and that it completely and accurately describes this project.  I recognize that the City of New York will rely upon this certification in completing Part I of IRS Form 8609.  The undersigned affirms that this page is identical to the electronic submission.</t>
  </si>
  <si>
    <t>IN WITNESS WHEREOF, the owner has caused this document to be duly executed in its name on this</t>
  </si>
  <si>
    <t>day of</t>
  </si>
  <si>
    <t>Legal Name of Ownership Entity</t>
  </si>
  <si>
    <t>By:</t>
  </si>
  <si>
    <t>Signature</t>
  </si>
  <si>
    <t>Enter Name</t>
  </si>
  <si>
    <t>Enter Title</t>
  </si>
  <si>
    <t>NOTE:  This form must be executed by an officer of the general partner.</t>
  </si>
  <si>
    <t>STATE OF NEW YORK</t>
  </si>
  <si>
    <t>COUNTY OF________SS</t>
  </si>
  <si>
    <t>On this _______day of __________________________, 20______, before me personally</t>
  </si>
  <si>
    <t>______________________________________________, known to me to be the person</t>
  </si>
  <si>
    <t xml:space="preserve">who executed the foregoing certification, and he/she duly acknowledge to me the he/she </t>
  </si>
  <si>
    <t xml:space="preserve"> executed the same.</t>
  </si>
  <si>
    <t>Notary Public</t>
  </si>
  <si>
    <t>P.S.  The credit amount calculated on this page is not necessarily the final credit amount.</t>
  </si>
  <si>
    <t xml:space="preserve">The final credit determination will be issued after agency review and approval.  </t>
  </si>
  <si>
    <t>BIN:</t>
  </si>
  <si>
    <t xml:space="preserve">8609 Financial Update </t>
  </si>
  <si>
    <t>Click on the address below to submit this workbook when complete:</t>
  </si>
  <si>
    <t>(Enter numbers only, do not include spaces, dashes or parenthesis)</t>
  </si>
  <si>
    <t>E: Building Information</t>
  </si>
  <si>
    <t>F: UNIT DISTRIBUTION</t>
  </si>
  <si>
    <t>G: USES OF FUNDS</t>
  </si>
  <si>
    <t>H: QUALIFIED BASIS ANALYSIS</t>
  </si>
  <si>
    <t>TCO</t>
  </si>
  <si>
    <t>Date</t>
  </si>
  <si>
    <t>Rent Up</t>
  </si>
  <si>
    <t>Status %</t>
  </si>
  <si>
    <t>B1: Buildings and Credits</t>
  </si>
  <si>
    <t>C:  CPA License Verification</t>
  </si>
  <si>
    <r>
      <t>B2:</t>
    </r>
    <r>
      <rPr>
        <sz val="10"/>
        <rFont val="Arial"/>
        <family val="2"/>
      </rPr>
      <t xml:space="preserve"> If a Directive 14 was filed for this project please list date(s):</t>
    </r>
  </si>
  <si>
    <t>Code Fragement</t>
  </si>
  <si>
    <t>Validation Code:</t>
  </si>
  <si>
    <t>HPD Use Only</t>
  </si>
  <si>
    <t>Application Number:</t>
  </si>
  <si>
    <t>Appnum</t>
  </si>
  <si>
    <t>Super
Units</t>
  </si>
  <si>
    <t>0</t>
  </si>
  <si>
    <t>I: SOURCES OF FUNDS</t>
  </si>
  <si>
    <t>J: EQUITY AND SYNDICATION INFORMATION</t>
  </si>
  <si>
    <t>K: Sources/ Uses Check</t>
  </si>
  <si>
    <t>General Partner Equity</t>
  </si>
  <si>
    <t>Gross Syndication Equity</t>
  </si>
  <si>
    <t>Loans/ Grants</t>
  </si>
  <si>
    <t>Total Sources</t>
  </si>
  <si>
    <t>Total Uses</t>
  </si>
  <si>
    <t>Difference</t>
  </si>
  <si>
    <t>P.S. For multiple building projects, owners may elect to use the placed in service date of the last building.  Not all buildings financed under a single agreement are considered a multiple building project.  The IRS has specific guidelines on what constitutes a multiple building project. Please refer to the instruction document for more information.</t>
  </si>
  <si>
    <r>
      <t xml:space="preserve">This workbook was designed to work with </t>
    </r>
    <r>
      <rPr>
        <b/>
        <u/>
        <sz val="10"/>
        <color indexed="10"/>
        <rFont val="Arial"/>
        <family val="2"/>
      </rPr>
      <t>Windows Excel 2003 or later</t>
    </r>
    <r>
      <rPr>
        <b/>
        <sz val="10"/>
        <color indexed="10"/>
        <rFont val="Arial"/>
        <family val="2"/>
      </rPr>
      <t xml:space="preserve">.  If you have an older version of Excel you will have to upgrade to a 2003 version or later.  No support for other platforms is available at this time.  </t>
    </r>
  </si>
  <si>
    <t>8609 Financial Update Submission Page</t>
  </si>
  <si>
    <t>Exhibit Checklist</t>
  </si>
  <si>
    <t>Letter from the syndicator confirming they have reviewed this submission.</t>
  </si>
  <si>
    <t>A: Syndicators's Review:</t>
  </si>
  <si>
    <t>B: Equity Verification:</t>
  </si>
  <si>
    <t>C: CPA Cost Certification:</t>
  </si>
  <si>
    <t>D: Loan Documentation:</t>
  </si>
  <si>
    <t>E: Rent Roll:</t>
  </si>
  <si>
    <t>F: Deed</t>
  </si>
  <si>
    <t>G: Regulatory Agreement:</t>
  </si>
  <si>
    <t>H: Cash Flow Projection:</t>
  </si>
  <si>
    <t>I: Allocation Fee:</t>
  </si>
  <si>
    <t xml:space="preserve">Statement from syndicator or investor of the final gross and Net Equity </t>
  </si>
  <si>
    <t>amounts to be invested in the project.  This information must be reconciled against the Equity Tab in the Excel workbook.</t>
  </si>
  <si>
    <r>
      <t xml:space="preserve">The CPA certification must state that the CPA has reviewed and audited the </t>
    </r>
    <r>
      <rPr>
        <u/>
        <sz val="10"/>
        <rFont val="Arial"/>
        <family val="2"/>
      </rPr>
      <t/>
    </r>
  </si>
  <si>
    <t>Total Development Costs and Eligible Basis.</t>
  </si>
  <si>
    <t xml:space="preserve">Loan amounts shown on the Financing Tab of the Excel workbook should be </t>
  </si>
  <si>
    <t xml:space="preserve">A rent roll current as of the date of the Financial Update.  The rent roll must </t>
  </si>
  <si>
    <t>be consistent with the Unit Distribution tab of the Excel workbook.  The rent roll must be consistent with the latest regulatory agreement.  At minimum, HPD suggests the following information provided in columns on a per unit basis: apartment number, tenant name, unit size (number of bedrooms and square footage); rent information (contract rent and tenant portion); unit designation (tax credit low income or very low; HOME unit low income or very low; or market unit).  Provide totals for each column described above.  The instructions for the suggested format can be accessed using this link: http://www.nyc.gov/html/hpd/downloads/pdf/Rent-Roll-Instructions-new.pdf</t>
  </si>
  <si>
    <t xml:space="preserve">Copy showing the limited partnership or limited liability corporation has </t>
  </si>
  <si>
    <t>taken title to all parcels in the project.  Include the executed beneficial nominee agreement if an entity other than the partnership has title to the property. NOTE: Deeds and other documents evidencing title must be fully executed and/or recorded as necessary to satisfy this requirement.</t>
  </si>
  <si>
    <t xml:space="preserve">Copy of latest regulatory agreement confirming the number of tax credit units </t>
  </si>
  <si>
    <t>and very low income unit requirements.  Please be aware that discrepancies between the regulatory agreement and rent roll significantly delay the review process.  Be certain to reconcile unit counts and unit types against the rent roll prior to submission.  NOTE:  The regulatory agreement must be fully executed and/or recorded as necessary to satisfy this requirement.</t>
  </si>
  <si>
    <t xml:space="preserve">Submit a hard copy of the projected cash flow representing at minimum, </t>
  </si>
  <si>
    <t>the income and expenses for the 15 year tax credit compliance period.</t>
  </si>
  <si>
    <t xml:space="preserve">Submit a certified check or money order payable to “NYC Department of </t>
  </si>
  <si>
    <t>Finance.”  For projects that submitted under the 2004-2007 QAPs, the fee is 4% of requested credit amount.  For projects that submitted under the 2008 QAP or later, the fee is 5% of requested credit amount  (2.5% payable at Carryover Allocation or DOCE Issuance 2.5% due at 8609 submission).</t>
  </si>
  <si>
    <t>J: Certificate of Owner Entity:</t>
  </si>
  <si>
    <t xml:space="preserve">Submit the certificate of incorporation, including state seal page and filing </t>
  </si>
  <si>
    <t>receipt, of the final ownership entity claiming credits.  In addition, submit IRS tax ID verification.</t>
  </si>
  <si>
    <t>HPDLIHTC@hpd.nyc.gov</t>
  </si>
  <si>
    <t>the same as reflected in the original financing commitment letters unless the loans have subsequently been amended by the lender (s).  If your loan amount has changed from what was shown on your original Tax Credit Application, you must attach loan documents (e.g. amended commitment letter, mortgage, and note) to verify.  Tax-exempt bond projects must attach documentation for all permanent financing sources (including purchase agreements for 421a certificates or air rights) not submitted with the original tax credit application.  Be sure to include a copy of any loan commitment or note that has been amended.  If there has been any change to the documents since initial application, be sure to include an updated, fully executed version with your submission. In cases where the contractor price has increased pass the contingency, a verification of the final price is needed from the construction lender. NOTE:  All financing documentation must be fully executed and/or recorded as necessary to satisfy this requirement.</t>
  </si>
  <si>
    <r>
      <t>Submission Instructions:</t>
    </r>
    <r>
      <rPr>
        <sz val="10"/>
        <rFont val="Arial"/>
        <family val="2"/>
      </rPr>
      <t xml:space="preserve"> Please print the submission tab of the workbook and have it signed by the appropriate parties.  Submit all required exhibits and attachments along with the signed submission pages to the address below.   In addition, please email the Excel document to the email address indicated below.  If you do not have email capability, or are having trouble transmitting the file, please contact HPD at (212) 863-5066 for alternate submission instructions.  </t>
    </r>
    <r>
      <rPr>
        <b/>
        <sz val="10"/>
        <rFont val="Arial"/>
        <family val="2"/>
      </rPr>
      <t>Do not print and submit the entire worksheet, only the submission pages and exhibits are required.</t>
    </r>
    <r>
      <rPr>
        <sz val="10"/>
        <rFont val="Arial"/>
        <family val="2"/>
      </rPr>
      <t xml:space="preserve">
</t>
    </r>
    <r>
      <rPr>
        <b/>
        <sz val="10"/>
        <rFont val="Arial"/>
        <family val="2"/>
      </rPr>
      <t xml:space="preserve">Mail / Delivery Instructions: </t>
    </r>
    <r>
      <rPr>
        <sz val="10"/>
        <rFont val="Arial"/>
        <family val="2"/>
      </rPr>
      <t xml:space="preserve">Applications and all required exhibits and attachments must be mailed and/or delivered to: 
Dept. of Housing Preservation and Development
Tax Credit Unit, Room 9-Y6 
100 Gold Street
New York, NY 10038.  
</t>
    </r>
  </si>
  <si>
    <t>(Revised 7/13/2010)</t>
  </si>
  <si>
    <t>Does this project have an income averaging election &amp; a condo formation?</t>
  </si>
  <si>
    <t>Yes/No</t>
  </si>
  <si>
    <t>Income Averaging Test</t>
  </si>
  <si>
    <t xml:space="preserve">AMI Distribution </t>
  </si>
  <si>
    <t>Units</t>
  </si>
  <si>
    <t>Enter AMIs</t>
  </si>
  <si>
    <t>31% - 40% AMI</t>
  </si>
  <si>
    <t>41% - 50% AMI</t>
  </si>
  <si>
    <t>51% - 60% AMI</t>
  </si>
  <si>
    <t/>
  </si>
  <si>
    <t>Other Units
(Non-LIHTC)</t>
  </si>
  <si>
    <t>Up to 30% AMI</t>
  </si>
  <si>
    <t>Total Rental Units</t>
  </si>
  <si>
    <t xml:space="preserve">Total Units </t>
  </si>
  <si>
    <r>
      <t xml:space="preserve">If </t>
    </r>
    <r>
      <rPr>
        <b/>
        <sz val="10"/>
        <color indexed="10"/>
        <rFont val="Arial"/>
        <family val="2"/>
      </rPr>
      <t>yes</t>
    </r>
    <r>
      <rPr>
        <sz val="10"/>
        <color indexed="10"/>
        <rFont val="Arial"/>
        <family val="2"/>
      </rPr>
      <t>, please enter the up to 60% AMI condo as Building 1 and 61%-80% AMI condo as Building 2</t>
    </r>
  </si>
  <si>
    <t>Note: If the project has a condo structure and elected income averaging, then the applicant must elect "Yes" on line 8b of the IRS form 8609 in order to meet the minimum set aside requirements for income averaging. If line 8b is not marked "Yes," then no units over 60% AMI will be included in the applicable fraction calculation.</t>
  </si>
  <si>
    <t>Super's Units</t>
  </si>
  <si>
    <t>71% - 80% AMI</t>
  </si>
  <si>
    <t>61% - 70% AMI</t>
  </si>
  <si>
    <t>Low Income IA Units
(61-70% AMI)</t>
  </si>
  <si>
    <t>Low Income IA Units
(71-80% AMI)</t>
  </si>
  <si>
    <t>Other: (Demo &amp; Remediation)</t>
  </si>
  <si>
    <t>Other: (Controlled Inspections, Soil Tests)</t>
  </si>
  <si>
    <t>Other: (HPD Allocation fee)</t>
  </si>
  <si>
    <t>Other: (Engineering)</t>
  </si>
  <si>
    <t>Other: (Appraisal,Other Fees, Misc. Soft Costs, Security, Permits and Expediting, Access Agreements)</t>
  </si>
  <si>
    <t>Other (Accrued Construction Interest)</t>
  </si>
  <si>
    <t>Other (Deferred Reserves)</t>
  </si>
  <si>
    <t>Other (HDC First Mortgage)</t>
  </si>
  <si>
    <t>Other (HDC Second Mortgage)</t>
  </si>
  <si>
    <t>Other (Brownfields Tax Credits)</t>
  </si>
  <si>
    <t>Other (LIHTC Equity)</t>
  </si>
  <si>
    <t>Admission Date</t>
  </si>
  <si>
    <t>Substantial Completion</t>
  </si>
  <si>
    <t>Conversion</t>
  </si>
  <si>
    <t>Other (Tax Credit Monitoring)</t>
  </si>
  <si>
    <t>Other (sBuilding Reserve/Benchmarking)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</si>
</sst>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42" formatCode="_(&quot;$&quot;* #,##0_);_(&quot;$&quot;* \(#,##0\);_(&quot;$&quot;* &quot;-&quot;_);_(@_)"/>
    <numFmt numFmtId="44" formatCode="_(&quot;$&quot;* #,##0.00_);_(&quot;$&quot;* \(#,##0.00\);_(&quot;$&quot;* &quot;-&quot;??_);_(@_)"/>
    <numFmt numFmtId="164" formatCode="0.0%"/>
    <numFmt numFmtId="165" formatCode="&quot;$&quot;#,##0"/>
    <numFmt numFmtId="166" formatCode="m/d/yy"/>
    <numFmt numFmtId="167" formatCode="0.0000"/>
    <numFmt numFmtId="168" formatCode="m/d/yyyy;@"/>
    <numFmt numFmtId="169" formatCode="[&lt;=9999999]###\-####;\(###\)\ ###\-####"/>
    <numFmt numFmtId="170" formatCode="00000"/>
    <numFmt numFmtId="171" formatCode="[$-409]mmm\-yy;@"/>
  </numFmts>
  <fonts count="46">
    <font>
      <sz val="10"/>
      <name val="Arial"/>
    </font>
    <font>
      <sz val="10"/>
      <name val="Arial"/>
      <family val="2"/>
    </font>
    <font>
      <sz val="10"/>
      <name val="Times New Roman"/>
      <family val="1"/>
    </font>
    <font>
      <b/>
      <sz val="10"/>
      <name val="Times New Roman"/>
      <family val="1"/>
    </font>
    <font>
      <sz val="9"/>
      <name val="Times New Roman"/>
      <family val="1"/>
    </font>
    <font>
      <b/>
      <sz val="9"/>
      <name val="Times New Roman"/>
      <family val="1"/>
    </font>
    <font>
      <u/>
      <sz val="9"/>
      <name val="Times New Roman"/>
      <family val="1"/>
    </font>
    <font>
      <sz val="10"/>
      <name val="Arial MT"/>
    </font>
    <font>
      <sz val="10"/>
      <name val="Arial"/>
      <family val="2"/>
    </font>
    <font>
      <sz val="8"/>
      <name val="Arial"/>
      <family val="2"/>
    </font>
    <font>
      <b/>
      <sz val="10"/>
      <name val="Arial"/>
      <family val="2"/>
    </font>
    <font>
      <b/>
      <u/>
      <sz val="10"/>
      <name val="Arial"/>
      <family val="2"/>
    </font>
    <font>
      <u/>
      <sz val="10"/>
      <name val="Arial"/>
      <family val="2"/>
    </font>
    <font>
      <sz val="11"/>
      <name val="Arial"/>
      <family val="2"/>
    </font>
    <font>
      <b/>
      <sz val="11"/>
      <name val="Arial"/>
      <family val="2"/>
    </font>
    <font>
      <b/>
      <u/>
      <sz val="12"/>
      <name val="Arial"/>
      <family val="2"/>
    </font>
    <font>
      <u/>
      <sz val="8"/>
      <name val="Arial"/>
      <family val="2"/>
    </font>
    <font>
      <u/>
      <sz val="10"/>
      <color indexed="12"/>
      <name val="Arial"/>
      <family val="2"/>
    </font>
    <font>
      <sz val="10"/>
      <color indexed="12"/>
      <name val="Arial"/>
      <family val="2"/>
    </font>
    <font>
      <u/>
      <sz val="10"/>
      <color indexed="12"/>
      <name val="Arial"/>
      <family val="2"/>
    </font>
    <font>
      <b/>
      <u/>
      <sz val="10"/>
      <name val="Times New Roman"/>
      <family val="1"/>
    </font>
    <font>
      <sz val="10"/>
      <color indexed="12"/>
      <name val="Arial"/>
      <family val="2"/>
    </font>
    <font>
      <sz val="8"/>
      <name val="Arial"/>
      <family val="2"/>
    </font>
    <font>
      <b/>
      <sz val="12"/>
      <name val="Arial"/>
      <family val="2"/>
    </font>
    <font>
      <b/>
      <sz val="10"/>
      <color indexed="12"/>
      <name val="Arial"/>
      <family val="2"/>
    </font>
    <font>
      <sz val="10"/>
      <color indexed="12"/>
      <name val="Arial MT"/>
    </font>
    <font>
      <u/>
      <sz val="8"/>
      <color indexed="12"/>
      <name val="Arial"/>
      <family val="2"/>
    </font>
    <font>
      <sz val="8"/>
      <color indexed="12"/>
      <name val="Arial"/>
      <family val="2"/>
    </font>
    <font>
      <u/>
      <sz val="10"/>
      <name val="Arial"/>
      <family val="2"/>
    </font>
    <font>
      <b/>
      <sz val="10"/>
      <name val="Arial"/>
      <family val="2"/>
    </font>
    <font>
      <sz val="10"/>
      <name val="Arial"/>
      <family val="2"/>
    </font>
    <font>
      <sz val="10"/>
      <color indexed="12"/>
      <name val="Times New Roman"/>
      <family val="1"/>
    </font>
    <font>
      <u/>
      <sz val="10"/>
      <name val="Times New Roman"/>
      <family val="1"/>
    </font>
    <font>
      <b/>
      <sz val="10"/>
      <color indexed="10"/>
      <name val="Arial"/>
      <family val="2"/>
    </font>
    <font>
      <sz val="10"/>
      <color indexed="56"/>
      <name val="Arial"/>
      <family val="2"/>
    </font>
    <font>
      <i/>
      <sz val="10"/>
      <name val="Arial"/>
      <family val="2"/>
    </font>
    <font>
      <b/>
      <u/>
      <sz val="10"/>
      <color indexed="10"/>
      <name val="Arial"/>
      <family val="2"/>
    </font>
    <font>
      <sz val="20"/>
      <name val="Arial"/>
      <family val="2"/>
    </font>
    <font>
      <b/>
      <sz val="14"/>
      <name val="Arial"/>
      <family val="2"/>
    </font>
    <font>
      <b/>
      <sz val="16"/>
      <name val="Arial"/>
      <family val="2"/>
    </font>
    <font>
      <sz val="12"/>
      <name val="Arial"/>
      <family val="2"/>
    </font>
    <font>
      <b/>
      <sz val="12"/>
      <color indexed="8"/>
      <name val="Arial"/>
      <family val="2"/>
    </font>
    <font>
      <sz val="10"/>
      <name val="Arial"/>
      <family val="2"/>
    </font>
    <font>
      <sz val="10"/>
      <color indexed="10"/>
      <name val="Arial"/>
      <family val="2"/>
    </font>
    <font>
      <sz val="10"/>
      <color rgb="FF00B050"/>
      <name val="Arial"/>
      <family val="2"/>
    </font>
    <font>
      <sz val="10"/>
      <color rgb="FFFF0000"/>
      <name val="Arial"/>
      <family val="2"/>
    </font>
  </fonts>
  <fills count="10">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indexed="44"/>
        <bgColor indexed="64"/>
      </patternFill>
    </fill>
    <fill>
      <patternFill patternType="solid">
        <fgColor indexed="43"/>
        <bgColor indexed="64"/>
      </patternFill>
    </fill>
    <fill>
      <patternFill patternType="lightGray"/>
    </fill>
    <fill>
      <patternFill patternType="solid">
        <fgColor indexed="13"/>
        <bgColor indexed="64"/>
      </patternFill>
    </fill>
    <fill>
      <patternFill patternType="solid">
        <fgColor theme="0" tint="-0.249977111117893"/>
        <bgColor indexed="64"/>
      </patternFill>
    </fill>
    <fill>
      <patternFill patternType="solid">
        <fgColor theme="0" tint="-0.14999847407452621"/>
        <bgColor indexed="64"/>
      </patternFill>
    </fill>
  </fills>
  <borders count="59">
    <border>
      <left/>
      <right/>
      <top/>
      <bottom/>
      <diagonal/>
    </border>
    <border>
      <left style="thin">
        <color indexed="8"/>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6">
    <xf numFmtId="0" fontId="0" fillId="0" borderId="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40" fillId="0" borderId="0"/>
    <xf numFmtId="3" fontId="7" fillId="0" borderId="0"/>
    <xf numFmtId="9" fontId="1" fillId="0" borderId="0" applyFont="0" applyFill="0" applyBorder="0" applyAlignment="0" applyProtection="0"/>
  </cellStyleXfs>
  <cellXfs count="795">
    <xf numFmtId="0" fontId="0" fillId="0" borderId="0" xfId="0"/>
    <xf numFmtId="0" fontId="2" fillId="0" borderId="0" xfId="0" applyFont="1"/>
    <xf numFmtId="0" fontId="4" fillId="0" borderId="0" xfId="0" applyFont="1"/>
    <xf numFmtId="0" fontId="5" fillId="0" borderId="0" xfId="0" applyFont="1"/>
    <xf numFmtId="3" fontId="6" fillId="0" borderId="0" xfId="0" applyNumberFormat="1" applyFont="1"/>
    <xf numFmtId="3" fontId="2" fillId="0" borderId="0" xfId="4" applyFont="1"/>
    <xf numFmtId="3" fontId="2" fillId="0" borderId="0" xfId="4" applyFont="1" applyProtection="1">
      <protection locked="0"/>
    </xf>
    <xf numFmtId="3" fontId="3" fillId="0" borderId="0" xfId="4" applyFont="1"/>
    <xf numFmtId="0" fontId="2" fillId="0" borderId="0" xfId="4" applyNumberFormat="1" applyFont="1"/>
    <xf numFmtId="0" fontId="8" fillId="0" borderId="0" xfId="0" applyFont="1" applyAlignment="1">
      <alignment horizontal="center"/>
    </xf>
    <xf numFmtId="0" fontId="8" fillId="0" borderId="0" xfId="0" applyFont="1" applyAlignment="1">
      <alignment horizontal="centerContinuous"/>
    </xf>
    <xf numFmtId="3" fontId="8" fillId="0" borderId="0" xfId="4" applyFont="1"/>
    <xf numFmtId="3" fontId="8" fillId="0" borderId="0" xfId="4" applyFont="1" applyAlignment="1">
      <alignment horizontal="centerContinuous"/>
    </xf>
    <xf numFmtId="15" fontId="8" fillId="0" borderId="0" xfId="4" applyNumberFormat="1" applyFont="1"/>
    <xf numFmtId="3" fontId="8" fillId="0" borderId="0" xfId="4" applyFont="1" applyAlignment="1">
      <alignment horizontal="left"/>
    </xf>
    <xf numFmtId="3" fontId="8" fillId="0" borderId="0" xfId="4" applyFont="1" applyAlignment="1">
      <alignment horizontal="center"/>
    </xf>
    <xf numFmtId="3" fontId="11" fillId="0" borderId="0" xfId="4" applyFont="1"/>
    <xf numFmtId="3" fontId="8" fillId="0" borderId="0" xfId="4" applyFont="1" applyProtection="1">
      <protection locked="0"/>
    </xf>
    <xf numFmtId="164" fontId="8" fillId="0" borderId="0" xfId="4" applyNumberFormat="1" applyFont="1"/>
    <xf numFmtId="0" fontId="8" fillId="0" borderId="0" xfId="4" applyNumberFormat="1" applyFont="1" applyAlignment="1">
      <alignment horizontal="left"/>
    </xf>
    <xf numFmtId="3" fontId="10" fillId="0" borderId="0" xfId="4" applyFont="1"/>
    <xf numFmtId="3" fontId="13" fillId="0" borderId="0" xfId="4" applyFont="1"/>
    <xf numFmtId="1" fontId="13" fillId="0" borderId="0" xfId="4" applyNumberFormat="1" applyFont="1" applyAlignment="1">
      <alignment horizontal="left"/>
    </xf>
    <xf numFmtId="0" fontId="8" fillId="0" borderId="0" xfId="0" applyFont="1"/>
    <xf numFmtId="0" fontId="8" fillId="0" borderId="0" xfId="0" applyFont="1" applyAlignment="1">
      <alignment horizontal="left"/>
    </xf>
    <xf numFmtId="0" fontId="8" fillId="0" borderId="0" xfId="0" applyFont="1" applyAlignment="1">
      <alignment horizontal="right"/>
    </xf>
    <xf numFmtId="0" fontId="10" fillId="0" borderId="0" xfId="0" applyFont="1" applyAlignment="1">
      <alignment horizontal="left"/>
    </xf>
    <xf numFmtId="0" fontId="10" fillId="0" borderId="0" xfId="0" applyFont="1"/>
    <xf numFmtId="0" fontId="16" fillId="0" borderId="0" xfId="0" applyFont="1" applyAlignment="1">
      <alignment horizontal="right"/>
    </xf>
    <xf numFmtId="0" fontId="12" fillId="0" borderId="0" xfId="0" applyFont="1" applyAlignment="1">
      <alignment horizontal="right"/>
    </xf>
    <xf numFmtId="0" fontId="10" fillId="0" borderId="0" xfId="0" applyFont="1" applyAlignment="1">
      <alignment horizontal="right"/>
    </xf>
    <xf numFmtId="165" fontId="8" fillId="0" borderId="0" xfId="0" applyNumberFormat="1" applyFont="1"/>
    <xf numFmtId="166" fontId="8" fillId="0" borderId="0" xfId="0" applyNumberFormat="1" applyFont="1"/>
    <xf numFmtId="165" fontId="12" fillId="0" borderId="0" xfId="0" applyNumberFormat="1" applyFont="1"/>
    <xf numFmtId="3" fontId="10" fillId="0" borderId="0" xfId="4" applyFont="1" applyAlignment="1">
      <alignment horizontal="left"/>
    </xf>
    <xf numFmtId="3" fontId="10" fillId="0" borderId="1" xfId="4" applyFont="1" applyBorder="1"/>
    <xf numFmtId="3" fontId="10" fillId="0" borderId="0" xfId="4" applyFont="1" applyAlignment="1">
      <alignment horizontal="center"/>
    </xf>
    <xf numFmtId="3" fontId="10" fillId="0" borderId="0" xfId="4" applyFont="1" applyProtection="1">
      <protection locked="0"/>
    </xf>
    <xf numFmtId="0" fontId="10" fillId="0" borderId="0" xfId="4" applyNumberFormat="1" applyFont="1" applyAlignment="1">
      <alignment horizontal="left"/>
    </xf>
    <xf numFmtId="3" fontId="15" fillId="0" borderId="0" xfId="4" applyFont="1" applyAlignment="1">
      <alignment horizontal="left"/>
    </xf>
    <xf numFmtId="3" fontId="10" fillId="2" borderId="0" xfId="4" applyFont="1" applyFill="1"/>
    <xf numFmtId="0" fontId="8" fillId="2" borderId="0" xfId="4" applyNumberFormat="1" applyFont="1" applyFill="1"/>
    <xf numFmtId="3" fontId="8" fillId="2" borderId="0" xfId="4" applyFont="1" applyFill="1"/>
    <xf numFmtId="0" fontId="23" fillId="0" borderId="0" xfId="0" applyFont="1"/>
    <xf numFmtId="0" fontId="14" fillId="0" borderId="0" xfId="0" applyFont="1"/>
    <xf numFmtId="14" fontId="0" fillId="0" borderId="0" xfId="0" applyNumberFormat="1" applyAlignment="1">
      <alignment horizontal="right"/>
    </xf>
    <xf numFmtId="0" fontId="0" fillId="0" borderId="0" xfId="0" applyAlignment="1">
      <alignment horizontal="right"/>
    </xf>
    <xf numFmtId="0" fontId="0" fillId="0" borderId="2" xfId="0" applyBorder="1" applyAlignment="1">
      <alignment horizontal="center" vertical="center" wrapText="1"/>
    </xf>
    <xf numFmtId="0" fontId="0" fillId="0" borderId="3" xfId="0" applyBorder="1" applyAlignment="1">
      <alignment horizontal="center"/>
    </xf>
    <xf numFmtId="0" fontId="0" fillId="0" borderId="4" xfId="0" applyBorder="1" applyAlignment="1">
      <alignment horizontal="center"/>
    </xf>
    <xf numFmtId="0" fontId="0" fillId="0" borderId="0" xfId="0" applyAlignment="1">
      <alignment horizontal="center"/>
    </xf>
    <xf numFmtId="165" fontId="0" fillId="0" borderId="0" xfId="0" applyNumberFormat="1"/>
    <xf numFmtId="165" fontId="0" fillId="0" borderId="0" xfId="0" applyNumberFormat="1" applyAlignment="1">
      <alignment horizontal="right"/>
    </xf>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10" fillId="3" borderId="12" xfId="0" applyFont="1" applyFill="1" applyBorder="1" applyAlignment="1">
      <alignment wrapText="1"/>
    </xf>
    <xf numFmtId="0" fontId="10" fillId="3" borderId="13" xfId="0" applyFont="1" applyFill="1" applyBorder="1" applyAlignment="1">
      <alignment wrapText="1"/>
    </xf>
    <xf numFmtId="0" fontId="0" fillId="2" borderId="12" xfId="0" applyFill="1" applyBorder="1"/>
    <xf numFmtId="168" fontId="0" fillId="0" borderId="0" xfId="0" applyNumberFormat="1" applyAlignment="1">
      <alignment vertical="top"/>
    </xf>
    <xf numFmtId="0" fontId="10" fillId="0" borderId="0" xfId="0" applyFont="1" applyAlignment="1">
      <alignment vertical="top"/>
    </xf>
    <xf numFmtId="0" fontId="0" fillId="2" borderId="0" xfId="0" applyFill="1"/>
    <xf numFmtId="10" fontId="0" fillId="0" borderId="0" xfId="0" applyNumberFormat="1"/>
    <xf numFmtId="2" fontId="0" fillId="0" borderId="0" xfId="0" applyNumberFormat="1"/>
    <xf numFmtId="0" fontId="0" fillId="0" borderId="14" xfId="0" applyBorder="1"/>
    <xf numFmtId="0" fontId="21" fillId="0" borderId="10" xfId="0" applyFont="1" applyBorder="1"/>
    <xf numFmtId="0" fontId="21" fillId="0" borderId="0" xfId="0" applyFont="1" applyAlignment="1" applyProtection="1">
      <alignment vertical="top" wrapText="1"/>
      <protection locked="0"/>
    </xf>
    <xf numFmtId="3" fontId="8" fillId="0" borderId="1" xfId="4" applyFont="1" applyBorder="1"/>
    <xf numFmtId="3" fontId="8" fillId="2" borderId="15" xfId="4" applyFont="1" applyFill="1" applyBorder="1" applyAlignment="1">
      <alignment horizontal="center" wrapText="1"/>
    </xf>
    <xf numFmtId="3" fontId="18" fillId="0" borderId="0" xfId="4" applyFont="1" applyProtection="1">
      <protection locked="0"/>
    </xf>
    <xf numFmtId="3" fontId="18" fillId="0" borderId="1" xfId="4" applyFont="1" applyBorder="1" applyProtection="1">
      <protection locked="0"/>
    </xf>
    <xf numFmtId="3" fontId="8" fillId="0" borderId="1" xfId="4" applyFont="1" applyBorder="1" applyProtection="1">
      <protection locked="0"/>
    </xf>
    <xf numFmtId="3" fontId="10" fillId="0" borderId="0" xfId="4" applyFont="1" applyAlignment="1">
      <alignment horizontal="centerContinuous"/>
    </xf>
    <xf numFmtId="165" fontId="3" fillId="0" borderId="0" xfId="4" applyNumberFormat="1" applyFont="1"/>
    <xf numFmtId="3" fontId="8" fillId="2" borderId="16" xfId="4" applyFont="1" applyFill="1" applyBorder="1" applyAlignment="1">
      <alignment horizontal="right"/>
    </xf>
    <xf numFmtId="3" fontId="8" fillId="2" borderId="17" xfId="4" applyFont="1" applyFill="1" applyBorder="1" applyAlignment="1">
      <alignment horizontal="center" wrapText="1"/>
    </xf>
    <xf numFmtId="3" fontId="8" fillId="0" borderId="8" xfId="4" applyFont="1" applyBorder="1"/>
    <xf numFmtId="3" fontId="8" fillId="0" borderId="9" xfId="4" applyFont="1" applyBorder="1"/>
    <xf numFmtId="3" fontId="18" fillId="0" borderId="8" xfId="4" applyFont="1" applyBorder="1" applyProtection="1">
      <protection locked="0"/>
    </xf>
    <xf numFmtId="3" fontId="19" fillId="0" borderId="8" xfId="4" applyFont="1" applyBorder="1" applyProtection="1">
      <protection locked="0"/>
    </xf>
    <xf numFmtId="3" fontId="10" fillId="0" borderId="18" xfId="4" applyFont="1" applyBorder="1"/>
    <xf numFmtId="3" fontId="10" fillId="0" borderId="9" xfId="4" applyFont="1" applyBorder="1"/>
    <xf numFmtId="3" fontId="8" fillId="0" borderId="8" xfId="4" applyFont="1" applyBorder="1" applyProtection="1">
      <protection locked="0"/>
    </xf>
    <xf numFmtId="3" fontId="18" fillId="0" borderId="18" xfId="4" applyFont="1" applyBorder="1" applyProtection="1">
      <protection locked="0"/>
    </xf>
    <xf numFmtId="3" fontId="10" fillId="0" borderId="8" xfId="4" applyFont="1" applyBorder="1"/>
    <xf numFmtId="3" fontId="10" fillId="2" borderId="19" xfId="4" applyFont="1" applyFill="1" applyBorder="1"/>
    <xf numFmtId="3" fontId="10" fillId="2" borderId="20" xfId="4" applyFont="1" applyFill="1" applyBorder="1"/>
    <xf numFmtId="3" fontId="10" fillId="2" borderId="21" xfId="4" applyFont="1" applyFill="1" applyBorder="1"/>
    <xf numFmtId="3" fontId="8" fillId="0" borderId="0" xfId="4" applyFont="1" applyAlignment="1">
      <alignment horizontal="right"/>
    </xf>
    <xf numFmtId="3" fontId="12" fillId="0" borderId="0" xfId="4" applyFont="1" applyProtection="1">
      <protection locked="0"/>
    </xf>
    <xf numFmtId="3" fontId="10" fillId="0" borderId="8" xfId="4" applyFont="1" applyBorder="1" applyAlignment="1">
      <alignment horizontal="right"/>
    </xf>
    <xf numFmtId="3" fontId="10" fillId="0" borderId="9" xfId="4" applyFont="1" applyBorder="1" applyAlignment="1">
      <alignment horizontal="right"/>
    </xf>
    <xf numFmtId="0" fontId="13" fillId="0" borderId="0" xfId="0" applyFont="1"/>
    <xf numFmtId="0" fontId="0" fillId="0" borderId="0" xfId="0" applyAlignment="1">
      <alignment vertical="top"/>
    </xf>
    <xf numFmtId="0" fontId="13" fillId="0" borderId="0" xfId="0" applyFont="1" applyAlignment="1">
      <alignment horizontal="center"/>
    </xf>
    <xf numFmtId="49" fontId="8" fillId="0" borderId="0" xfId="0" applyNumberFormat="1" applyFont="1" applyAlignment="1">
      <alignment horizontal="center"/>
    </xf>
    <xf numFmtId="3" fontId="8" fillId="2" borderId="16" xfId="4" applyFont="1" applyFill="1" applyBorder="1" applyAlignment="1">
      <alignment horizontal="center" wrapText="1"/>
    </xf>
    <xf numFmtId="3" fontId="10" fillId="0" borderId="0" xfId="4" applyFont="1" applyAlignment="1">
      <alignment horizontal="right"/>
    </xf>
    <xf numFmtId="0" fontId="3" fillId="0" borderId="0" xfId="0" applyFont="1"/>
    <xf numFmtId="3" fontId="8" fillId="0" borderId="0" xfId="0" applyNumberFormat="1" applyFont="1"/>
    <xf numFmtId="2" fontId="8" fillId="0" borderId="0" xfId="0" applyNumberFormat="1" applyFont="1" applyProtection="1">
      <protection locked="0"/>
    </xf>
    <xf numFmtId="2" fontId="8" fillId="0" borderId="0" xfId="0" applyNumberFormat="1" applyFont="1"/>
    <xf numFmtId="2" fontId="10" fillId="0" borderId="0" xfId="0" applyNumberFormat="1" applyFont="1"/>
    <xf numFmtId="165" fontId="11" fillId="0" borderId="0" xfId="0" applyNumberFormat="1" applyFont="1"/>
    <xf numFmtId="165" fontId="18" fillId="0" borderId="0" xfId="0" applyNumberFormat="1" applyFont="1" applyProtection="1">
      <protection locked="0"/>
    </xf>
    <xf numFmtId="0" fontId="8" fillId="0" borderId="0" xfId="0" applyFont="1" applyProtection="1">
      <protection locked="0"/>
    </xf>
    <xf numFmtId="165" fontId="19" fillId="0" borderId="0" xfId="0" applyNumberFormat="1" applyFont="1" applyProtection="1">
      <protection locked="0"/>
    </xf>
    <xf numFmtId="0" fontId="10" fillId="0" borderId="0" xfId="0" applyFont="1" applyProtection="1">
      <protection locked="0"/>
    </xf>
    <xf numFmtId="167" fontId="10" fillId="0" borderId="0" xfId="0" applyNumberFormat="1" applyFont="1"/>
    <xf numFmtId="165" fontId="8" fillId="0" borderId="0" xfId="0" applyNumberFormat="1" applyFont="1" applyAlignment="1">
      <alignment horizontal="right"/>
    </xf>
    <xf numFmtId="164" fontId="8" fillId="0" borderId="0" xfId="0" applyNumberFormat="1" applyFont="1"/>
    <xf numFmtId="165" fontId="10" fillId="0" borderId="0" xfId="0" applyNumberFormat="1" applyFont="1" applyAlignment="1">
      <alignment horizontal="right"/>
    </xf>
    <xf numFmtId="0" fontId="18" fillId="0" borderId="4" xfId="0" applyFont="1" applyBorder="1"/>
    <xf numFmtId="0" fontId="18" fillId="0" borderId="0" xfId="0" applyFont="1"/>
    <xf numFmtId="0" fontId="12" fillId="2" borderId="15" xfId="0" applyFont="1" applyFill="1" applyBorder="1" applyAlignment="1">
      <alignment horizontal="left"/>
    </xf>
    <xf numFmtId="0" fontId="12" fillId="2" borderId="15" xfId="0" applyFont="1" applyFill="1" applyBorder="1" applyAlignment="1">
      <alignment horizontal="center"/>
    </xf>
    <xf numFmtId="0" fontId="8" fillId="2" borderId="15" xfId="0" applyFont="1" applyFill="1" applyBorder="1"/>
    <xf numFmtId="0" fontId="26" fillId="0" borderId="0" xfId="0" applyFont="1" applyAlignment="1">
      <alignment horizontal="right"/>
    </xf>
    <xf numFmtId="165" fontId="18" fillId="0" borderId="0" xfId="0" applyNumberFormat="1" applyFont="1"/>
    <xf numFmtId="165" fontId="19" fillId="0" borderId="0" xfId="0" applyNumberFormat="1" applyFont="1"/>
    <xf numFmtId="165" fontId="18" fillId="0" borderId="4" xfId="0" applyNumberFormat="1" applyFont="1" applyBorder="1"/>
    <xf numFmtId="0" fontId="8" fillId="0" borderId="0" xfId="0" applyFont="1" applyAlignment="1">
      <alignment wrapText="1"/>
    </xf>
    <xf numFmtId="165" fontId="10" fillId="0" borderId="0" xfId="0" applyNumberFormat="1" applyFont="1"/>
    <xf numFmtId="0" fontId="27" fillId="0" borderId="0" xfId="0" applyFont="1" applyAlignment="1">
      <alignment horizontal="left"/>
    </xf>
    <xf numFmtId="0" fontId="12" fillId="0" borderId="0" xfId="0" applyFont="1"/>
    <xf numFmtId="0" fontId="8" fillId="0" borderId="4" xfId="0" applyFont="1" applyBorder="1"/>
    <xf numFmtId="0" fontId="12" fillId="2" borderId="15" xfId="0" applyFont="1" applyFill="1" applyBorder="1"/>
    <xf numFmtId="0" fontId="8" fillId="4" borderId="4" xfId="0" applyFont="1" applyFill="1" applyBorder="1"/>
    <xf numFmtId="0" fontId="8" fillId="4" borderId="4" xfId="0" applyFont="1" applyFill="1" applyBorder="1" applyAlignment="1">
      <alignment horizontal="center"/>
    </xf>
    <xf numFmtId="0" fontId="18" fillId="0" borderId="4" xfId="0" applyFont="1" applyBorder="1" applyProtection="1">
      <protection locked="0"/>
    </xf>
    <xf numFmtId="165" fontId="8" fillId="0" borderId="22" xfId="0" applyNumberFormat="1" applyFont="1" applyBorder="1" applyProtection="1">
      <protection locked="0"/>
    </xf>
    <xf numFmtId="165" fontId="18" fillId="0" borderId="4" xfId="0" applyNumberFormat="1" applyFont="1" applyBorder="1" applyAlignment="1" applyProtection="1">
      <alignment horizontal="right"/>
      <protection locked="0"/>
    </xf>
    <xf numFmtId="165" fontId="18" fillId="0" borderId="4" xfId="0" applyNumberFormat="1" applyFont="1" applyBorder="1" applyProtection="1">
      <protection locked="0"/>
    </xf>
    <xf numFmtId="10" fontId="18" fillId="0" borderId="4" xfId="0" applyNumberFormat="1" applyFont="1" applyBorder="1" applyProtection="1">
      <protection locked="0"/>
    </xf>
    <xf numFmtId="165" fontId="10" fillId="4" borderId="4" xfId="0" applyNumberFormat="1" applyFont="1" applyFill="1" applyBorder="1"/>
    <xf numFmtId="165" fontId="18" fillId="0" borderId="23" xfId="0" applyNumberFormat="1" applyFont="1" applyBorder="1" applyAlignment="1" applyProtection="1">
      <alignment horizontal="right"/>
      <protection locked="0"/>
    </xf>
    <xf numFmtId="165" fontId="18" fillId="0" borderId="23" xfId="0" applyNumberFormat="1" applyFont="1" applyBorder="1" applyProtection="1">
      <protection locked="0"/>
    </xf>
    <xf numFmtId="165" fontId="10" fillId="0" borderId="4" xfId="0" applyNumberFormat="1" applyFont="1" applyBorder="1" applyAlignment="1" applyProtection="1">
      <alignment horizontal="right"/>
      <protection locked="0"/>
    </xf>
    <xf numFmtId="165" fontId="10" fillId="0" borderId="4" xfId="0" applyNumberFormat="1" applyFont="1" applyBorder="1" applyProtection="1">
      <protection locked="0"/>
    </xf>
    <xf numFmtId="0" fontId="8" fillId="0" borderId="4" xfId="0" applyFont="1" applyBorder="1" applyAlignment="1">
      <alignment horizontal="center"/>
    </xf>
    <xf numFmtId="0" fontId="12" fillId="2" borderId="24" xfId="0" applyFont="1" applyFill="1" applyBorder="1" applyAlignment="1">
      <alignment horizontal="left"/>
    </xf>
    <xf numFmtId="0" fontId="12" fillId="2" borderId="25" xfId="0" applyFont="1" applyFill="1" applyBorder="1" applyAlignment="1">
      <alignment horizontal="left"/>
    </xf>
    <xf numFmtId="0" fontId="12" fillId="2" borderId="25" xfId="0" applyFont="1" applyFill="1" applyBorder="1" applyAlignment="1">
      <alignment horizontal="center"/>
    </xf>
    <xf numFmtId="0" fontId="8" fillId="2" borderId="25" xfId="0" applyFont="1" applyFill="1" applyBorder="1"/>
    <xf numFmtId="0" fontId="12" fillId="2" borderId="26" xfId="0" applyFont="1" applyFill="1" applyBorder="1"/>
    <xf numFmtId="165" fontId="18" fillId="0" borderId="27" xfId="0" applyNumberFormat="1" applyFont="1" applyBorder="1" applyProtection="1">
      <protection locked="0"/>
    </xf>
    <xf numFmtId="0" fontId="18" fillId="0" borderId="16" xfId="0" applyFont="1" applyBorder="1" applyAlignment="1" applyProtection="1">
      <alignment horizontal="left"/>
      <protection locked="0"/>
    </xf>
    <xf numFmtId="0" fontId="10" fillId="0" borderId="16" xfId="0" applyFont="1" applyBorder="1" applyAlignment="1" applyProtection="1">
      <alignment horizontal="left"/>
      <protection locked="0"/>
    </xf>
    <xf numFmtId="165" fontId="18" fillId="0" borderId="27" xfId="0" applyNumberFormat="1" applyFont="1" applyBorder="1"/>
    <xf numFmtId="0" fontId="8" fillId="0" borderId="8" xfId="0" applyFont="1" applyBorder="1"/>
    <xf numFmtId="165" fontId="8" fillId="0" borderId="9" xfId="0" applyNumberFormat="1" applyFont="1" applyBorder="1"/>
    <xf numFmtId="0" fontId="8" fillId="0" borderId="9" xfId="0" applyFont="1" applyBorder="1"/>
    <xf numFmtId="0" fontId="8" fillId="0" borderId="8" xfId="0" applyFont="1" applyBorder="1" applyAlignment="1">
      <alignment horizontal="left"/>
    </xf>
    <xf numFmtId="0" fontId="12" fillId="2" borderId="16" xfId="0" applyFont="1" applyFill="1" applyBorder="1" applyAlignment="1">
      <alignment horizontal="left"/>
    </xf>
    <xf numFmtId="0" fontId="12" fillId="2" borderId="17" xfId="0" applyFont="1" applyFill="1" applyBorder="1"/>
    <xf numFmtId="0" fontId="18" fillId="0" borderId="8" xfId="0" applyFont="1" applyBorder="1"/>
    <xf numFmtId="0" fontId="18" fillId="0" borderId="9" xfId="0" applyFont="1" applyBorder="1"/>
    <xf numFmtId="0" fontId="11" fillId="0" borderId="8" xfId="0" applyFont="1" applyBorder="1"/>
    <xf numFmtId="0" fontId="12" fillId="2" borderId="16" xfId="0" applyFont="1" applyFill="1" applyBorder="1"/>
    <xf numFmtId="0" fontId="8" fillId="0" borderId="28" xfId="0" applyFont="1" applyBorder="1"/>
    <xf numFmtId="0" fontId="8" fillId="0" borderId="16" xfId="0" applyFont="1" applyBorder="1"/>
    <xf numFmtId="3" fontId="8" fillId="0" borderId="9" xfId="0" applyNumberFormat="1" applyFont="1" applyBorder="1"/>
    <xf numFmtId="164" fontId="8" fillId="0" borderId="9" xfId="0" applyNumberFormat="1" applyFont="1" applyBorder="1"/>
    <xf numFmtId="0" fontId="8" fillId="0" borderId="19" xfId="0" applyFont="1" applyBorder="1"/>
    <xf numFmtId="0" fontId="8" fillId="0" borderId="10" xfId="0" applyFont="1" applyBorder="1"/>
    <xf numFmtId="0" fontId="8" fillId="0" borderId="11" xfId="0" applyFont="1" applyBorder="1"/>
    <xf numFmtId="49" fontId="8" fillId="4" borderId="28" xfId="0" applyNumberFormat="1" applyFont="1" applyFill="1" applyBorder="1" applyAlignment="1">
      <alignment horizontal="left"/>
    </xf>
    <xf numFmtId="49" fontId="8" fillId="4" borderId="16" xfId="0" applyNumberFormat="1" applyFont="1" applyFill="1" applyBorder="1" applyAlignment="1">
      <alignment horizontal="left"/>
    </xf>
    <xf numFmtId="49" fontId="10" fillId="0" borderId="16" xfId="0" applyNumberFormat="1" applyFont="1" applyBorder="1" applyAlignment="1">
      <alignment horizontal="left"/>
    </xf>
    <xf numFmtId="49" fontId="10" fillId="0" borderId="28" xfId="0" applyNumberFormat="1" applyFont="1" applyBorder="1" applyAlignment="1">
      <alignment horizontal="left"/>
    </xf>
    <xf numFmtId="165" fontId="8" fillId="0" borderId="29" xfId="0" applyNumberFormat="1" applyFont="1" applyBorder="1" applyProtection="1">
      <protection locked="0"/>
    </xf>
    <xf numFmtId="0" fontId="0" fillId="0" borderId="0" xfId="0" applyAlignment="1">
      <alignment wrapText="1"/>
    </xf>
    <xf numFmtId="0" fontId="28" fillId="0" borderId="0" xfId="0" applyFont="1"/>
    <xf numFmtId="0" fontId="21" fillId="0" borderId="4" xfId="0" applyFont="1" applyBorder="1" applyProtection="1">
      <protection locked="0"/>
    </xf>
    <xf numFmtId="0" fontId="21" fillId="0" borderId="0" xfId="0" applyFont="1" applyProtection="1">
      <protection locked="0"/>
    </xf>
    <xf numFmtId="0" fontId="21" fillId="0" borderId="4" xfId="0" applyFont="1" applyBorder="1" applyAlignment="1" applyProtection="1">
      <alignment horizontal="center"/>
      <protection locked="0"/>
    </xf>
    <xf numFmtId="0" fontId="28" fillId="0" borderId="0" xfId="0" applyFont="1" applyAlignment="1">
      <alignment horizontal="center"/>
    </xf>
    <xf numFmtId="0" fontId="0" fillId="2" borderId="0" xfId="0" applyFill="1" applyAlignment="1">
      <alignment horizontal="center"/>
    </xf>
    <xf numFmtId="0" fontId="21" fillId="0" borderId="0" xfId="0" applyFont="1" applyAlignment="1" applyProtection="1">
      <alignment horizontal="center"/>
      <protection locked="0"/>
    </xf>
    <xf numFmtId="168" fontId="0" fillId="2" borderId="3" xfId="0" applyNumberFormat="1" applyFill="1" applyBorder="1" applyAlignment="1">
      <alignment horizontal="center"/>
    </xf>
    <xf numFmtId="0" fontId="0" fillId="2" borderId="12" xfId="0" applyFill="1" applyBorder="1" applyAlignment="1">
      <alignment horizontal="center"/>
    </xf>
    <xf numFmtId="0" fontId="21" fillId="0" borderId="12" xfId="0" applyFont="1" applyBorder="1" applyProtection="1">
      <protection locked="0"/>
    </xf>
    <xf numFmtId="0" fontId="8" fillId="0" borderId="28" xfId="0" applyFont="1" applyBorder="1" applyAlignment="1">
      <alignment horizontal="left"/>
    </xf>
    <xf numFmtId="0" fontId="8" fillId="0" borderId="16" xfId="0" applyFont="1" applyBorder="1" applyAlignment="1">
      <alignment horizontal="left"/>
    </xf>
    <xf numFmtId="0" fontId="28" fillId="0" borderId="0" xfId="0" applyFont="1" applyAlignment="1">
      <alignment horizontal="center" wrapText="1"/>
    </xf>
    <xf numFmtId="49" fontId="21" fillId="0" borderId="12" xfId="0" applyNumberFormat="1" applyFont="1" applyBorder="1" applyProtection="1">
      <protection locked="0"/>
    </xf>
    <xf numFmtId="165" fontId="10" fillId="4" borderId="23" xfId="0" applyNumberFormat="1" applyFont="1" applyFill="1" applyBorder="1"/>
    <xf numFmtId="165" fontId="1" fillId="4" borderId="4" xfId="0" applyNumberFormat="1" applyFont="1" applyFill="1" applyBorder="1"/>
    <xf numFmtId="165" fontId="29" fillId="4" borderId="23" xfId="0" applyNumberFormat="1" applyFont="1" applyFill="1" applyBorder="1"/>
    <xf numFmtId="165" fontId="29" fillId="0" borderId="0" xfId="0" applyNumberFormat="1" applyFont="1"/>
    <xf numFmtId="165" fontId="30" fillId="0" borderId="0" xfId="0" applyNumberFormat="1" applyFont="1"/>
    <xf numFmtId="0" fontId="11" fillId="0" borderId="0" xfId="0" applyFont="1" applyAlignment="1">
      <alignment horizontal="left"/>
    </xf>
    <xf numFmtId="0" fontId="2" fillId="0" borderId="0" xfId="0" applyFont="1" applyAlignment="1">
      <alignment horizontal="left"/>
    </xf>
    <xf numFmtId="0" fontId="18" fillId="0" borderId="0" xfId="0" applyFont="1" applyAlignment="1" applyProtection="1">
      <alignment horizontal="left"/>
      <protection locked="0"/>
    </xf>
    <xf numFmtId="0" fontId="11" fillId="0" borderId="0" xfId="0" applyFont="1" applyAlignment="1">
      <alignment horizontal="center"/>
    </xf>
    <xf numFmtId="0" fontId="31" fillId="0" borderId="0" xfId="0" applyFont="1"/>
    <xf numFmtId="0" fontId="8" fillId="2" borderId="0" xfId="0" applyFont="1" applyFill="1"/>
    <xf numFmtId="0" fontId="8" fillId="2" borderId="0" xfId="0" applyFont="1" applyFill="1" applyAlignment="1">
      <alignment horizontal="left"/>
    </xf>
    <xf numFmtId="0" fontId="8" fillId="2" borderId="30" xfId="0" applyFont="1" applyFill="1" applyBorder="1" applyAlignment="1">
      <alignment horizontal="center"/>
    </xf>
    <xf numFmtId="0" fontId="8" fillId="2" borderId="31" xfId="0" applyFont="1" applyFill="1" applyBorder="1" applyAlignment="1">
      <alignment horizontal="center"/>
    </xf>
    <xf numFmtId="0" fontId="8" fillId="2" borderId="32" xfId="0" applyFont="1" applyFill="1" applyBorder="1" applyAlignment="1">
      <alignment horizontal="center"/>
    </xf>
    <xf numFmtId="0" fontId="8" fillId="0" borderId="33" xfId="0" applyFont="1" applyBorder="1" applyAlignment="1">
      <alignment horizontal="right"/>
    </xf>
    <xf numFmtId="0" fontId="8" fillId="0" borderId="34" xfId="0" applyFont="1" applyBorder="1" applyAlignment="1">
      <alignment horizontal="right"/>
    </xf>
    <xf numFmtId="3" fontId="8" fillId="0" borderId="33" xfId="0" applyNumberFormat="1" applyFont="1" applyBorder="1"/>
    <xf numFmtId="3" fontId="8" fillId="0" borderId="34" xfId="0" applyNumberFormat="1" applyFont="1" applyBorder="1"/>
    <xf numFmtId="3" fontId="18" fillId="0" borderId="33" xfId="0" applyNumberFormat="1" applyFont="1" applyBorder="1" applyProtection="1">
      <protection locked="0"/>
    </xf>
    <xf numFmtId="3" fontId="18" fillId="0" borderId="34" xfId="0" applyNumberFormat="1" applyFont="1" applyBorder="1" applyProtection="1">
      <protection locked="0"/>
    </xf>
    <xf numFmtId="3" fontId="19" fillId="0" borderId="33" xfId="0" applyNumberFormat="1" applyFont="1" applyBorder="1" applyProtection="1">
      <protection locked="0"/>
    </xf>
    <xf numFmtId="3" fontId="19" fillId="0" borderId="34" xfId="0" applyNumberFormat="1" applyFont="1" applyBorder="1" applyProtection="1">
      <protection locked="0"/>
    </xf>
    <xf numFmtId="10" fontId="8" fillId="0" borderId="33" xfId="0" applyNumberFormat="1" applyFont="1" applyBorder="1"/>
    <xf numFmtId="10" fontId="8" fillId="0" borderId="34" xfId="0" applyNumberFormat="1" applyFont="1" applyBorder="1"/>
    <xf numFmtId="49" fontId="8" fillId="0" borderId="0" xfId="0" applyNumberFormat="1" applyFont="1" applyAlignment="1">
      <alignment horizontal="right"/>
    </xf>
    <xf numFmtId="49" fontId="8" fillId="0" borderId="0" xfId="0" applyNumberFormat="1" applyFont="1"/>
    <xf numFmtId="49" fontId="2" fillId="0" borderId="0" xfId="0" applyNumberFormat="1" applyFont="1"/>
    <xf numFmtId="49" fontId="31" fillId="0" borderId="0" xfId="0" applyNumberFormat="1" applyFont="1"/>
    <xf numFmtId="17" fontId="18" fillId="0" borderId="0" xfId="0" applyNumberFormat="1" applyFont="1" applyAlignment="1" applyProtection="1">
      <alignment horizontal="right"/>
      <protection locked="0"/>
    </xf>
    <xf numFmtId="10" fontId="19" fillId="0" borderId="33" xfId="0" applyNumberFormat="1" applyFont="1" applyBorder="1" applyProtection="1">
      <protection locked="0"/>
    </xf>
    <xf numFmtId="10" fontId="19" fillId="0" borderId="34" xfId="0" applyNumberFormat="1" applyFont="1" applyBorder="1" applyProtection="1">
      <protection locked="0"/>
    </xf>
    <xf numFmtId="0" fontId="8" fillId="0" borderId="33" xfId="0" applyFont="1" applyBorder="1"/>
    <xf numFmtId="3" fontId="12" fillId="0" borderId="34" xfId="0" applyNumberFormat="1" applyFont="1" applyBorder="1"/>
    <xf numFmtId="3" fontId="12" fillId="0" borderId="33" xfId="0" applyNumberFormat="1" applyFont="1" applyBorder="1"/>
    <xf numFmtId="0" fontId="18" fillId="0" borderId="34" xfId="0" applyFont="1" applyBorder="1" applyProtection="1">
      <protection locked="0"/>
    </xf>
    <xf numFmtId="0" fontId="18" fillId="0" borderId="33" xfId="0" applyFont="1" applyBorder="1" applyProtection="1">
      <protection locked="0"/>
    </xf>
    <xf numFmtId="0" fontId="8" fillId="0" borderId="34" xfId="0" applyFont="1" applyBorder="1"/>
    <xf numFmtId="0" fontId="8" fillId="0" borderId="33" xfId="0" applyFont="1" applyBorder="1" applyAlignment="1" applyProtection="1">
      <alignment horizontal="right"/>
      <protection locked="0"/>
    </xf>
    <xf numFmtId="0" fontId="8" fillId="0" borderId="0" xfId="0" applyFont="1" applyAlignment="1" applyProtection="1">
      <alignment horizontal="right"/>
      <protection locked="0"/>
    </xf>
    <xf numFmtId="3" fontId="12" fillId="0" borderId="34" xfId="0" applyNumberFormat="1" applyFont="1" applyBorder="1" applyProtection="1">
      <protection locked="0"/>
    </xf>
    <xf numFmtId="3" fontId="12" fillId="0" borderId="33" xfId="0" applyNumberFormat="1" applyFont="1" applyBorder="1" applyProtection="1">
      <protection locked="0"/>
    </xf>
    <xf numFmtId="3" fontId="8" fillId="0" borderId="34" xfId="0" applyNumberFormat="1" applyFont="1" applyBorder="1" applyProtection="1">
      <protection locked="0"/>
    </xf>
    <xf numFmtId="0" fontId="8" fillId="0" borderId="35" xfId="0" applyFont="1" applyBorder="1" applyAlignment="1">
      <alignment horizontal="right"/>
    </xf>
    <xf numFmtId="0" fontId="8" fillId="0" borderId="4" xfId="0" applyFont="1" applyBorder="1" applyAlignment="1">
      <alignment horizontal="right"/>
    </xf>
    <xf numFmtId="10" fontId="8" fillId="0" borderId="36" xfId="0" applyNumberFormat="1" applyFont="1" applyBorder="1"/>
    <xf numFmtId="10" fontId="8" fillId="0" borderId="35" xfId="0" applyNumberFormat="1" applyFont="1" applyBorder="1"/>
    <xf numFmtId="3" fontId="24" fillId="5" borderId="33" xfId="0" applyNumberFormat="1" applyFont="1" applyFill="1" applyBorder="1" applyProtection="1">
      <protection locked="0"/>
    </xf>
    <xf numFmtId="3" fontId="24" fillId="5" borderId="34" xfId="0" applyNumberFormat="1" applyFont="1" applyFill="1" applyBorder="1" applyProtection="1">
      <protection locked="0"/>
    </xf>
    <xf numFmtId="0" fontId="10" fillId="5" borderId="0" xfId="0" applyFont="1" applyFill="1"/>
    <xf numFmtId="3" fontId="12" fillId="0" borderId="0" xfId="0" applyNumberFormat="1" applyFont="1"/>
    <xf numFmtId="10" fontId="8" fillId="0" borderId="0" xfId="0" applyNumberFormat="1" applyFont="1"/>
    <xf numFmtId="2" fontId="12" fillId="0" borderId="0" xfId="0" applyNumberFormat="1" applyFont="1"/>
    <xf numFmtId="10" fontId="12" fillId="0" borderId="0" xfId="0" applyNumberFormat="1" applyFont="1"/>
    <xf numFmtId="3" fontId="10" fillId="0" borderId="0" xfId="0" applyNumberFormat="1" applyFont="1"/>
    <xf numFmtId="49" fontId="8" fillId="6" borderId="33" xfId="0" applyNumberFormat="1" applyFont="1" applyFill="1" applyBorder="1" applyAlignment="1">
      <alignment horizontal="right"/>
    </xf>
    <xf numFmtId="49" fontId="8" fillId="6" borderId="0" xfId="0" applyNumberFormat="1" applyFont="1" applyFill="1" applyAlignment="1">
      <alignment horizontal="right"/>
    </xf>
    <xf numFmtId="49" fontId="8" fillId="6" borderId="34" xfId="0" applyNumberFormat="1" applyFont="1" applyFill="1" applyBorder="1" applyAlignment="1">
      <alignment horizontal="right"/>
    </xf>
    <xf numFmtId="17" fontId="18" fillId="6" borderId="33" xfId="0" applyNumberFormat="1" applyFont="1" applyFill="1" applyBorder="1" applyAlignment="1" applyProtection="1">
      <alignment horizontal="right"/>
      <protection locked="0"/>
    </xf>
    <xf numFmtId="17" fontId="18" fillId="6" borderId="0" xfId="0" applyNumberFormat="1" applyFont="1" applyFill="1" applyAlignment="1" applyProtection="1">
      <alignment horizontal="right"/>
      <protection locked="0"/>
    </xf>
    <xf numFmtId="17" fontId="18" fillId="6" borderId="34" xfId="0" applyNumberFormat="1" applyFont="1" applyFill="1" applyBorder="1" applyAlignment="1" applyProtection="1">
      <alignment horizontal="right"/>
      <protection locked="0"/>
    </xf>
    <xf numFmtId="0" fontId="8" fillId="6" borderId="0" xfId="0" applyFont="1" applyFill="1" applyAlignment="1">
      <alignment horizontal="right"/>
    </xf>
    <xf numFmtId="0" fontId="8" fillId="6" borderId="34" xfId="0" applyFont="1" applyFill="1" applyBorder="1" applyAlignment="1">
      <alignment horizontal="right"/>
    </xf>
    <xf numFmtId="3" fontId="10" fillId="5" borderId="33" xfId="0" applyNumberFormat="1" applyFont="1" applyFill="1" applyBorder="1" applyAlignment="1">
      <alignment horizontal="right"/>
    </xf>
    <xf numFmtId="3" fontId="10" fillId="5" borderId="0" xfId="0" applyNumberFormat="1" applyFont="1" applyFill="1" applyAlignment="1">
      <alignment horizontal="right"/>
    </xf>
    <xf numFmtId="3" fontId="10" fillId="5" borderId="34" xfId="0" applyNumberFormat="1" applyFont="1" applyFill="1" applyBorder="1" applyAlignment="1">
      <alignment horizontal="right"/>
    </xf>
    <xf numFmtId="0" fontId="8" fillId="0" borderId="34" xfId="0" applyFont="1" applyBorder="1" applyProtection="1">
      <protection locked="0"/>
    </xf>
    <xf numFmtId="0" fontId="8" fillId="0" borderId="35" xfId="0" applyFont="1" applyBorder="1"/>
    <xf numFmtId="0" fontId="18" fillId="0" borderId="4" xfId="0" applyFont="1" applyBorder="1" applyAlignment="1" applyProtection="1">
      <alignment horizontal="left"/>
      <protection locked="0"/>
    </xf>
    <xf numFmtId="2" fontId="12" fillId="6" borderId="33" xfId="0" applyNumberFormat="1" applyFont="1" applyFill="1" applyBorder="1"/>
    <xf numFmtId="10" fontId="8" fillId="4" borderId="33" xfId="0" applyNumberFormat="1" applyFont="1" applyFill="1" applyBorder="1"/>
    <xf numFmtId="10" fontId="8" fillId="4" borderId="34" xfId="0" applyNumberFormat="1" applyFont="1" applyFill="1" applyBorder="1"/>
    <xf numFmtId="9" fontId="12" fillId="4" borderId="0" xfId="0" applyNumberFormat="1" applyFont="1" applyFill="1"/>
    <xf numFmtId="9" fontId="12" fillId="4" borderId="34" xfId="0" applyNumberFormat="1" applyFont="1" applyFill="1" applyBorder="1"/>
    <xf numFmtId="3" fontId="8" fillId="4" borderId="33" xfId="0" applyNumberFormat="1" applyFont="1" applyFill="1" applyBorder="1" applyAlignment="1">
      <alignment horizontal="right"/>
    </xf>
    <xf numFmtId="3" fontId="8" fillId="4" borderId="0" xfId="0" applyNumberFormat="1" applyFont="1" applyFill="1" applyAlignment="1">
      <alignment horizontal="right"/>
    </xf>
    <xf numFmtId="3" fontId="8" fillId="4" borderId="34" xfId="0" applyNumberFormat="1" applyFont="1" applyFill="1" applyBorder="1" applyAlignment="1">
      <alignment horizontal="right"/>
    </xf>
    <xf numFmtId="9" fontId="0" fillId="0" borderId="0" xfId="0" applyNumberFormat="1"/>
    <xf numFmtId="0" fontId="21" fillId="0" borderId="0" xfId="0" applyFont="1"/>
    <xf numFmtId="14" fontId="21" fillId="0" borderId="0" xfId="0" applyNumberFormat="1" applyFont="1"/>
    <xf numFmtId="0" fontId="21" fillId="0" borderId="6" xfId="0" applyFont="1" applyBorder="1" applyAlignment="1">
      <alignment horizontal="left"/>
    </xf>
    <xf numFmtId="0" fontId="21" fillId="0" borderId="0" xfId="0" applyFont="1" applyAlignment="1">
      <alignment horizontal="left"/>
    </xf>
    <xf numFmtId="42" fontId="21" fillId="0" borderId="0" xfId="0" applyNumberFormat="1" applyFont="1" applyAlignment="1">
      <alignment horizontal="left"/>
    </xf>
    <xf numFmtId="3" fontId="12" fillId="0" borderId="0" xfId="4" applyFont="1"/>
    <xf numFmtId="3" fontId="19" fillId="0" borderId="1" xfId="4" applyFont="1" applyBorder="1" applyProtection="1">
      <protection locked="0"/>
    </xf>
    <xf numFmtId="3" fontId="19" fillId="0" borderId="0" xfId="4" applyFont="1" applyProtection="1">
      <protection locked="0"/>
    </xf>
    <xf numFmtId="3" fontId="12" fillId="0" borderId="9" xfId="4" applyFont="1" applyBorder="1"/>
    <xf numFmtId="3" fontId="12" fillId="0" borderId="0" xfId="4" applyFont="1" applyAlignment="1">
      <alignment horizontal="center"/>
    </xf>
    <xf numFmtId="3" fontId="32" fillId="0" borderId="0" xfId="4" applyFont="1"/>
    <xf numFmtId="3" fontId="19" fillId="0" borderId="18" xfId="4" applyFont="1" applyBorder="1" applyProtection="1">
      <protection locked="0"/>
    </xf>
    <xf numFmtId="0" fontId="32" fillId="0" borderId="0" xfId="0" applyFont="1"/>
    <xf numFmtId="14" fontId="0" fillId="0" borderId="0" xfId="0" applyNumberFormat="1"/>
    <xf numFmtId="167" fontId="0" fillId="0" borderId="0" xfId="0" applyNumberFormat="1"/>
    <xf numFmtId="3" fontId="0" fillId="0" borderId="0" xfId="0" applyNumberFormat="1"/>
    <xf numFmtId="168" fontId="0" fillId="0" borderId="0" xfId="0" applyNumberFormat="1"/>
    <xf numFmtId="167" fontId="10" fillId="0" borderId="0" xfId="0" applyNumberFormat="1" applyFont="1" applyAlignment="1">
      <alignment horizontal="right"/>
    </xf>
    <xf numFmtId="167" fontId="12" fillId="2" borderId="22" xfId="0" applyNumberFormat="1" applyFont="1" applyFill="1" applyBorder="1" applyAlignment="1">
      <alignment horizontal="center"/>
    </xf>
    <xf numFmtId="165" fontId="0" fillId="4" borderId="31" xfId="0" applyNumberFormat="1" applyFill="1" applyBorder="1"/>
    <xf numFmtId="165" fontId="0" fillId="4" borderId="32" xfId="0" applyNumberFormat="1" applyFill="1" applyBorder="1"/>
    <xf numFmtId="165" fontId="0" fillId="4" borderId="0" xfId="0" applyNumberFormat="1" applyFill="1"/>
    <xf numFmtId="165" fontId="0" fillId="4" borderId="34" xfId="0" applyNumberFormat="1" applyFill="1" applyBorder="1"/>
    <xf numFmtId="165" fontId="8" fillId="4" borderId="0" xfId="0" applyNumberFormat="1" applyFont="1" applyFill="1"/>
    <xf numFmtId="165" fontId="8" fillId="4" borderId="34" xfId="0" applyNumberFormat="1" applyFont="1" applyFill="1" applyBorder="1"/>
    <xf numFmtId="165" fontId="8" fillId="4" borderId="4" xfId="0" applyNumberFormat="1" applyFont="1" applyFill="1" applyBorder="1"/>
    <xf numFmtId="165" fontId="8" fillId="4" borderId="36" xfId="0" applyNumberFormat="1" applyFont="1" applyFill="1" applyBorder="1"/>
    <xf numFmtId="165" fontId="0" fillId="4" borderId="33" xfId="0" applyNumberFormat="1" applyFill="1" applyBorder="1"/>
    <xf numFmtId="165" fontId="0" fillId="4" borderId="4" xfId="0" applyNumberFormat="1" applyFill="1" applyBorder="1"/>
    <xf numFmtId="165" fontId="0" fillId="4" borderId="36" xfId="0" applyNumberFormat="1" applyFill="1" applyBorder="1"/>
    <xf numFmtId="165" fontId="0" fillId="4" borderId="3" xfId="0" applyNumberFormat="1" applyFill="1" applyBorder="1"/>
    <xf numFmtId="165" fontId="0" fillId="4" borderId="37" xfId="0" applyNumberFormat="1" applyFill="1" applyBorder="1"/>
    <xf numFmtId="165" fontId="8" fillId="4" borderId="37" xfId="0" applyNumberFormat="1" applyFont="1" applyFill="1" applyBorder="1"/>
    <xf numFmtId="0" fontId="10" fillId="3" borderId="12" xfId="0" applyFont="1" applyFill="1" applyBorder="1" applyAlignment="1">
      <alignment horizontal="center" wrapText="1"/>
    </xf>
    <xf numFmtId="0" fontId="10" fillId="2" borderId="5" xfId="0" applyFont="1" applyFill="1" applyBorder="1" applyAlignment="1">
      <alignment horizontal="center" wrapText="1"/>
    </xf>
    <xf numFmtId="0" fontId="10" fillId="2" borderId="38" xfId="0" applyFont="1" applyFill="1" applyBorder="1" applyAlignment="1">
      <alignment horizontal="center" wrapText="1"/>
    </xf>
    <xf numFmtId="0" fontId="0" fillId="0" borderId="39" xfId="0" applyBorder="1"/>
    <xf numFmtId="0" fontId="21" fillId="0" borderId="40" xfId="0" applyFont="1" applyBorder="1" applyAlignment="1" applyProtection="1">
      <alignment horizontal="center"/>
      <protection locked="0"/>
    </xf>
    <xf numFmtId="0" fontId="21" fillId="0" borderId="3" xfId="0" applyFont="1" applyBorder="1" applyAlignment="1" applyProtection="1">
      <alignment horizontal="center"/>
      <protection locked="0"/>
    </xf>
    <xf numFmtId="0" fontId="21" fillId="0" borderId="41" xfId="0" applyFont="1" applyBorder="1" applyAlignment="1" applyProtection="1">
      <alignment horizontal="center"/>
      <protection locked="0"/>
    </xf>
    <xf numFmtId="0" fontId="21" fillId="0" borderId="42" xfId="0" applyFont="1" applyBorder="1" applyAlignment="1" applyProtection="1">
      <alignment horizontal="center"/>
      <protection locked="0"/>
    </xf>
    <xf numFmtId="0" fontId="21" fillId="0" borderId="12" xfId="0" applyFont="1" applyBorder="1" applyAlignment="1" applyProtection="1">
      <alignment horizontal="center"/>
      <protection locked="0"/>
    </xf>
    <xf numFmtId="0" fontId="21" fillId="0" borderId="43" xfId="0" applyFont="1" applyBorder="1" applyAlignment="1" applyProtection="1">
      <alignment horizontal="center"/>
      <protection locked="0"/>
    </xf>
    <xf numFmtId="0" fontId="21" fillId="0" borderId="44" xfId="0" applyFont="1" applyBorder="1" applyAlignment="1" applyProtection="1">
      <alignment horizontal="center"/>
      <protection locked="0"/>
    </xf>
    <xf numFmtId="0" fontId="21" fillId="0" borderId="45" xfId="0" applyFont="1" applyBorder="1" applyAlignment="1" applyProtection="1">
      <alignment horizontal="center"/>
      <protection locked="0"/>
    </xf>
    <xf numFmtId="0" fontId="21" fillId="0" borderId="46" xfId="0" applyFont="1" applyBorder="1" applyAlignment="1" applyProtection="1">
      <alignment horizontal="center"/>
      <protection locked="0"/>
    </xf>
    <xf numFmtId="0" fontId="8" fillId="4" borderId="33" xfId="0" applyFont="1" applyFill="1" applyBorder="1"/>
    <xf numFmtId="0" fontId="12" fillId="4" borderId="33" xfId="0" applyFont="1" applyFill="1" applyBorder="1"/>
    <xf numFmtId="165" fontId="21" fillId="0" borderId="0" xfId="0" applyNumberFormat="1" applyFont="1" applyProtection="1">
      <protection locked="0"/>
    </xf>
    <xf numFmtId="165" fontId="0" fillId="0" borderId="0" xfId="0" applyNumberFormat="1" applyProtection="1">
      <protection locked="0"/>
    </xf>
    <xf numFmtId="165" fontId="21" fillId="0" borderId="4" xfId="0" applyNumberFormat="1" applyFont="1" applyBorder="1" applyProtection="1">
      <protection locked="0"/>
    </xf>
    <xf numFmtId="165" fontId="10" fillId="4" borderId="0" xfId="0" applyNumberFormat="1" applyFont="1" applyFill="1"/>
    <xf numFmtId="165" fontId="8" fillId="4" borderId="2" xfId="0" applyNumberFormat="1" applyFont="1" applyFill="1" applyBorder="1"/>
    <xf numFmtId="165" fontId="8" fillId="4" borderId="3" xfId="0" applyNumberFormat="1" applyFont="1" applyFill="1" applyBorder="1"/>
    <xf numFmtId="0" fontId="0" fillId="0" borderId="32" xfId="0" applyBorder="1" applyAlignment="1">
      <alignment horizontal="center"/>
    </xf>
    <xf numFmtId="0" fontId="0" fillId="0" borderId="31" xfId="0" applyBorder="1" applyAlignment="1">
      <alignment horizontal="center"/>
    </xf>
    <xf numFmtId="0" fontId="0" fillId="0" borderId="36" xfId="0" applyBorder="1" applyAlignment="1">
      <alignment horizontal="center"/>
    </xf>
    <xf numFmtId="165" fontId="0" fillId="0" borderId="4" xfId="0" applyNumberFormat="1" applyBorder="1" applyAlignment="1">
      <alignment horizontal="right"/>
    </xf>
    <xf numFmtId="165" fontId="8" fillId="4" borderId="12" xfId="0" applyNumberFormat="1" applyFont="1" applyFill="1" applyBorder="1"/>
    <xf numFmtId="0" fontId="33" fillId="0" borderId="0" xfId="0" applyFont="1"/>
    <xf numFmtId="3" fontId="8" fillId="4" borderId="8" xfId="4" applyFont="1" applyFill="1" applyBorder="1"/>
    <xf numFmtId="3" fontId="8" fillId="4" borderId="0" xfId="4" applyFont="1" applyFill="1"/>
    <xf numFmtId="3" fontId="8" fillId="4" borderId="9" xfId="4" applyFont="1" applyFill="1" applyBorder="1"/>
    <xf numFmtId="3" fontId="12" fillId="4" borderId="8" xfId="4" applyFont="1" applyFill="1" applyBorder="1"/>
    <xf numFmtId="3" fontId="12" fillId="4" borderId="0" xfId="4" applyFont="1" applyFill="1"/>
    <xf numFmtId="3" fontId="12" fillId="4" borderId="9" xfId="4" applyFont="1" applyFill="1" applyBorder="1"/>
    <xf numFmtId="3" fontId="10" fillId="4" borderId="8" xfId="4" applyFont="1" applyFill="1" applyBorder="1"/>
    <xf numFmtId="3" fontId="10" fillId="4" borderId="0" xfId="4" applyFont="1" applyFill="1"/>
    <xf numFmtId="3" fontId="10" fillId="4" borderId="9" xfId="4" applyFont="1" applyFill="1" applyBorder="1"/>
    <xf numFmtId="3" fontId="12" fillId="0" borderId="0" xfId="4" applyFont="1" applyAlignment="1">
      <alignment horizontal="left"/>
    </xf>
    <xf numFmtId="164" fontId="10" fillId="0" borderId="0" xfId="4" applyNumberFormat="1" applyFont="1" applyAlignment="1">
      <alignment horizontal="left"/>
    </xf>
    <xf numFmtId="3" fontId="20" fillId="0" borderId="0" xfId="4" applyFont="1" applyProtection="1">
      <protection locked="0"/>
    </xf>
    <xf numFmtId="164" fontId="10" fillId="0" borderId="0" xfId="4" applyNumberFormat="1" applyFont="1" applyAlignment="1">
      <alignment horizontal="right"/>
    </xf>
    <xf numFmtId="165" fontId="10" fillId="0" borderId="0" xfId="4" applyNumberFormat="1" applyFont="1" applyAlignment="1">
      <alignment horizontal="center"/>
    </xf>
    <xf numFmtId="5" fontId="11" fillId="0" borderId="0" xfId="1" applyNumberFormat="1" applyFont="1" applyBorder="1" applyAlignment="1">
      <alignment horizontal="center"/>
    </xf>
    <xf numFmtId="5" fontId="10" fillId="0" borderId="0" xfId="1" applyNumberFormat="1" applyFont="1" applyBorder="1" applyAlignment="1">
      <alignment horizontal="center"/>
    </xf>
    <xf numFmtId="165" fontId="0" fillId="4" borderId="15" xfId="0" applyNumberFormat="1" applyFill="1" applyBorder="1"/>
    <xf numFmtId="0" fontId="11" fillId="0" borderId="0" xfId="0" applyFont="1"/>
    <xf numFmtId="3" fontId="18" fillId="0" borderId="4" xfId="0" applyNumberFormat="1" applyFont="1" applyBorder="1" applyAlignment="1" applyProtection="1">
      <alignment horizontal="right"/>
      <protection locked="0"/>
    </xf>
    <xf numFmtId="0" fontId="8" fillId="4" borderId="33" xfId="0" applyFont="1" applyFill="1" applyBorder="1" applyAlignment="1">
      <alignment horizontal="right"/>
    </xf>
    <xf numFmtId="0" fontId="8" fillId="4" borderId="0" xfId="0" applyFont="1" applyFill="1" applyAlignment="1">
      <alignment horizontal="right"/>
    </xf>
    <xf numFmtId="0" fontId="8" fillId="4" borderId="34" xfId="0" applyFont="1" applyFill="1" applyBorder="1"/>
    <xf numFmtId="0" fontId="12" fillId="4" borderId="34" xfId="0" applyFont="1" applyFill="1" applyBorder="1"/>
    <xf numFmtId="3" fontId="8" fillId="4" borderId="34" xfId="0" applyNumberFormat="1" applyFont="1" applyFill="1" applyBorder="1"/>
    <xf numFmtId="3" fontId="8" fillId="4" borderId="33" xfId="0" applyNumberFormat="1" applyFont="1" applyFill="1" applyBorder="1"/>
    <xf numFmtId="0" fontId="12" fillId="4" borderId="33" xfId="0" applyFont="1" applyFill="1" applyBorder="1" applyAlignment="1">
      <alignment horizontal="right"/>
    </xf>
    <xf numFmtId="0" fontId="12" fillId="4" borderId="0" xfId="0" applyFont="1" applyFill="1" applyAlignment="1">
      <alignment horizontal="right"/>
    </xf>
    <xf numFmtId="0" fontId="18" fillId="0" borderId="0" xfId="0" applyFont="1" applyProtection="1">
      <protection locked="0"/>
    </xf>
    <xf numFmtId="0" fontId="26" fillId="0" borderId="0" xfId="0" applyFont="1" applyAlignment="1" applyProtection="1">
      <alignment horizontal="right"/>
      <protection locked="0"/>
    </xf>
    <xf numFmtId="0" fontId="0" fillId="0" borderId="4" xfId="0" applyBorder="1" applyProtection="1">
      <protection locked="0"/>
    </xf>
    <xf numFmtId="165" fontId="25" fillId="0" borderId="2" xfId="0" applyNumberFormat="1" applyFont="1" applyBorder="1" applyProtection="1">
      <protection locked="0"/>
    </xf>
    <xf numFmtId="165" fontId="25" fillId="0" borderId="37" xfId="0" applyNumberFormat="1" applyFont="1" applyBorder="1" applyProtection="1">
      <protection locked="0"/>
    </xf>
    <xf numFmtId="165" fontId="18" fillId="0" borderId="37" xfId="0" applyNumberFormat="1" applyFont="1" applyBorder="1" applyProtection="1">
      <protection locked="0"/>
    </xf>
    <xf numFmtId="165" fontId="18" fillId="0" borderId="3" xfId="0" applyNumberFormat="1" applyFont="1" applyBorder="1" applyProtection="1">
      <protection locked="0"/>
    </xf>
    <xf numFmtId="165" fontId="25" fillId="0" borderId="3" xfId="0" applyNumberFormat="1" applyFont="1" applyBorder="1" applyProtection="1">
      <protection locked="0"/>
    </xf>
    <xf numFmtId="3" fontId="34" fillId="0" borderId="0" xfId="0" applyNumberFormat="1" applyFont="1" applyAlignment="1">
      <alignment horizontal="right"/>
    </xf>
    <xf numFmtId="3" fontId="8" fillId="0" borderId="0" xfId="0" applyNumberFormat="1" applyFont="1" applyAlignment="1">
      <alignment horizontal="right"/>
    </xf>
    <xf numFmtId="3" fontId="18" fillId="0" borderId="0" xfId="0" applyNumberFormat="1" applyFont="1" applyAlignment="1">
      <alignment horizontal="right"/>
    </xf>
    <xf numFmtId="10" fontId="10" fillId="0" borderId="0" xfId="0" applyNumberFormat="1" applyFont="1" applyAlignment="1">
      <alignment horizontal="right"/>
    </xf>
    <xf numFmtId="0" fontId="35" fillId="0" borderId="0" xfId="0" applyFont="1"/>
    <xf numFmtId="0" fontId="21" fillId="0" borderId="47" xfId="0" applyFont="1" applyBorder="1" applyAlignment="1" applyProtection="1">
      <alignment horizontal="center"/>
      <protection locked="0"/>
    </xf>
    <xf numFmtId="0" fontId="21" fillId="0" borderId="48" xfId="0" applyFont="1" applyBorder="1" applyAlignment="1" applyProtection="1">
      <alignment horizontal="center"/>
      <protection locked="0"/>
    </xf>
    <xf numFmtId="0" fontId="10" fillId="2" borderId="5" xfId="0" applyFont="1" applyFill="1" applyBorder="1"/>
    <xf numFmtId="0" fontId="0" fillId="4" borderId="8" xfId="0" applyFill="1" applyBorder="1"/>
    <xf numFmtId="0" fontId="0" fillId="4" borderId="14" xfId="0" applyFill="1" applyBorder="1"/>
    <xf numFmtId="0" fontId="21" fillId="0" borderId="36" xfId="0" applyFont="1" applyBorder="1" applyAlignment="1" applyProtection="1">
      <alignment horizontal="center"/>
      <protection locked="0"/>
    </xf>
    <xf numFmtId="0" fontId="21" fillId="0" borderId="22" xfId="0" applyFont="1" applyBorder="1" applyAlignment="1" applyProtection="1">
      <alignment horizontal="center"/>
      <protection locked="0"/>
    </xf>
    <xf numFmtId="0" fontId="21" fillId="0" borderId="29" xfId="0" applyFont="1" applyBorder="1" applyAlignment="1" applyProtection="1">
      <alignment horizontal="center"/>
      <protection locked="0"/>
    </xf>
    <xf numFmtId="0" fontId="21" fillId="0" borderId="49" xfId="0" applyFont="1" applyBorder="1" applyAlignment="1" applyProtection="1">
      <alignment horizontal="center"/>
      <protection locked="0"/>
    </xf>
    <xf numFmtId="0" fontId="21" fillId="0" borderId="50" xfId="0" applyFont="1" applyBorder="1" applyAlignment="1" applyProtection="1">
      <alignment horizontal="center"/>
      <protection locked="0"/>
    </xf>
    <xf numFmtId="0" fontId="21" fillId="0" borderId="13" xfId="0" applyFont="1" applyBorder="1" applyAlignment="1" applyProtection="1">
      <alignment horizontal="center"/>
      <protection locked="0"/>
    </xf>
    <xf numFmtId="0" fontId="21" fillId="0" borderId="51" xfId="0" applyFont="1" applyBorder="1" applyAlignment="1" applyProtection="1">
      <alignment horizontal="center"/>
      <protection locked="0"/>
    </xf>
    <xf numFmtId="0" fontId="0" fillId="4" borderId="52" xfId="0" applyFill="1" applyBorder="1" applyAlignment="1">
      <alignment horizontal="center"/>
    </xf>
    <xf numFmtId="0" fontId="0" fillId="0" borderId="53" xfId="0" applyBorder="1"/>
    <xf numFmtId="0" fontId="0" fillId="4" borderId="54" xfId="0" applyFill="1" applyBorder="1" applyAlignment="1">
      <alignment horizontal="center"/>
    </xf>
    <xf numFmtId="165" fontId="8" fillId="4" borderId="22" xfId="0" applyNumberFormat="1" applyFont="1" applyFill="1" applyBorder="1"/>
    <xf numFmtId="165" fontId="8" fillId="4" borderId="29" xfId="0" applyNumberFormat="1" applyFont="1" applyFill="1" applyBorder="1"/>
    <xf numFmtId="0" fontId="11" fillId="7" borderId="38" xfId="0" applyFont="1" applyFill="1" applyBorder="1"/>
    <xf numFmtId="0" fontId="8" fillId="7" borderId="39" xfId="0" applyFont="1" applyFill="1" applyBorder="1" applyAlignment="1">
      <alignment horizontal="left"/>
    </xf>
    <xf numFmtId="0" fontId="8" fillId="7" borderId="53" xfId="0" applyFont="1" applyFill="1" applyBorder="1" applyAlignment="1">
      <alignment horizontal="left"/>
    </xf>
    <xf numFmtId="0" fontId="8" fillId="7" borderId="39" xfId="0" applyFont="1" applyFill="1" applyBorder="1"/>
    <xf numFmtId="0" fontId="10" fillId="4" borderId="0" xfId="0" applyFont="1" applyFill="1" applyAlignment="1">
      <alignment horizontal="left"/>
    </xf>
    <xf numFmtId="0" fontId="21" fillId="0" borderId="0" xfId="0" applyFont="1" applyAlignment="1" applyProtection="1">
      <alignment horizontal="left"/>
      <protection locked="0"/>
    </xf>
    <xf numFmtId="0" fontId="0" fillId="0" borderId="30" xfId="0" applyBorder="1"/>
    <xf numFmtId="0" fontId="0" fillId="0" borderId="33" xfId="0" applyBorder="1"/>
    <xf numFmtId="0" fontId="0" fillId="0" borderId="34" xfId="0" applyBorder="1" applyAlignment="1">
      <alignment horizontal="center"/>
    </xf>
    <xf numFmtId="0" fontId="0" fillId="0" borderId="35" xfId="0" applyBorder="1"/>
    <xf numFmtId="0" fontId="0" fillId="0" borderId="2" xfId="0" applyBorder="1" applyAlignment="1">
      <alignment horizontal="center"/>
    </xf>
    <xf numFmtId="0" fontId="0" fillId="0" borderId="37" xfId="0" applyBorder="1" applyAlignment="1">
      <alignment horizontal="center"/>
    </xf>
    <xf numFmtId="0" fontId="0" fillId="0" borderId="35" xfId="0" applyBorder="1" applyAlignment="1">
      <alignment horizontal="center"/>
    </xf>
    <xf numFmtId="0" fontId="3" fillId="0" borderId="5" xfId="0" applyFont="1" applyBorder="1"/>
    <xf numFmtId="0" fontId="4" fillId="0" borderId="6" xfId="0" applyFont="1" applyBorder="1"/>
    <xf numFmtId="0" fontId="4" fillId="0" borderId="7" xfId="0" applyFont="1" applyBorder="1"/>
    <xf numFmtId="0" fontId="3" fillId="0" borderId="14" xfId="0" applyFont="1" applyBorder="1"/>
    <xf numFmtId="0" fontId="4" fillId="0" borderId="10" xfId="0" applyFont="1" applyBorder="1"/>
    <xf numFmtId="0" fontId="4" fillId="0" borderId="11" xfId="0" applyFont="1" applyBorder="1"/>
    <xf numFmtId="0" fontId="8" fillId="0" borderId="22" xfId="0" applyFont="1" applyBorder="1" applyProtection="1">
      <protection locked="0"/>
    </xf>
    <xf numFmtId="0" fontId="8" fillId="0" borderId="4" xfId="0" applyFont="1" applyBorder="1" applyAlignment="1" applyProtection="1">
      <alignment horizontal="right"/>
      <protection locked="0"/>
    </xf>
    <xf numFmtId="0" fontId="8" fillId="0" borderId="4" xfId="0" applyFont="1" applyBorder="1" applyAlignment="1" applyProtection="1">
      <alignment horizontal="left"/>
      <protection locked="0"/>
    </xf>
    <xf numFmtId="0" fontId="8" fillId="0" borderId="0" xfId="0" applyFont="1" applyAlignment="1" applyProtection="1">
      <alignment horizontal="left"/>
      <protection locked="0"/>
    </xf>
    <xf numFmtId="0" fontId="11" fillId="0" borderId="38" xfId="0" applyFont="1" applyBorder="1" applyProtection="1">
      <protection locked="0"/>
    </xf>
    <xf numFmtId="0" fontId="10" fillId="0" borderId="0" xfId="0" applyFont="1" applyAlignment="1" applyProtection="1">
      <alignment horizontal="left"/>
      <protection locked="0"/>
    </xf>
    <xf numFmtId="0" fontId="8" fillId="0" borderId="39" xfId="0" applyFont="1" applyBorder="1" applyAlignment="1" applyProtection="1">
      <alignment horizontal="left"/>
      <protection locked="0"/>
    </xf>
    <xf numFmtId="0" fontId="8" fillId="0" borderId="0" xfId="0" applyFont="1" applyAlignment="1" applyProtection="1">
      <alignment horizontal="center"/>
      <protection locked="0"/>
    </xf>
    <xf numFmtId="0" fontId="12" fillId="0" borderId="24" xfId="0" applyFont="1" applyBorder="1" applyAlignment="1" applyProtection="1">
      <alignment horizontal="left"/>
      <protection locked="0"/>
    </xf>
    <xf numFmtId="0" fontId="12" fillId="0" borderId="25" xfId="0" applyFont="1" applyBorder="1" applyAlignment="1" applyProtection="1">
      <alignment horizontal="left"/>
      <protection locked="0"/>
    </xf>
    <xf numFmtId="0" fontId="12" fillId="0" borderId="25" xfId="0" applyFont="1" applyBorder="1" applyAlignment="1" applyProtection="1">
      <alignment horizontal="center"/>
      <protection locked="0"/>
    </xf>
    <xf numFmtId="0" fontId="8" fillId="0" borderId="25" xfId="0" applyFont="1" applyBorder="1" applyProtection="1">
      <protection locked="0"/>
    </xf>
    <xf numFmtId="0" fontId="12" fillId="0" borderId="26" xfId="0" applyFont="1" applyBorder="1" applyProtection="1">
      <protection locked="0"/>
    </xf>
    <xf numFmtId="0" fontId="8" fillId="0" borderId="28" xfId="0" applyFont="1" applyBorder="1" applyAlignment="1" applyProtection="1">
      <alignment horizontal="left"/>
      <protection locked="0"/>
    </xf>
    <xf numFmtId="0" fontId="8" fillId="0" borderId="0" xfId="4" applyNumberFormat="1" applyFont="1" applyAlignment="1" applyProtection="1">
      <alignment horizontal="left"/>
      <protection locked="0"/>
    </xf>
    <xf numFmtId="0" fontId="10" fillId="0" borderId="0" xfId="4" applyNumberFormat="1" applyFont="1" applyAlignment="1" applyProtection="1">
      <alignment horizontal="left"/>
      <protection locked="0"/>
    </xf>
    <xf numFmtId="0" fontId="8" fillId="0" borderId="8" xfId="0" applyFont="1" applyBorder="1" applyProtection="1">
      <protection locked="0"/>
    </xf>
    <xf numFmtId="0" fontId="8" fillId="0" borderId="9" xfId="0" applyFont="1" applyBorder="1" applyProtection="1">
      <protection locked="0"/>
    </xf>
    <xf numFmtId="0" fontId="11" fillId="0" borderId="8" xfId="0" applyFont="1" applyBorder="1" applyProtection="1">
      <protection locked="0"/>
    </xf>
    <xf numFmtId="0" fontId="10" fillId="0" borderId="0" xfId="0" applyFont="1" applyAlignment="1" applyProtection="1">
      <alignment horizontal="right"/>
      <protection locked="0"/>
    </xf>
    <xf numFmtId="0" fontId="8" fillId="0" borderId="8" xfId="0" applyFont="1" applyBorder="1" applyAlignment="1" applyProtection="1">
      <alignment horizontal="left"/>
      <protection locked="0"/>
    </xf>
    <xf numFmtId="0" fontId="12" fillId="0" borderId="16" xfId="0" applyFont="1" applyBorder="1" applyProtection="1">
      <protection locked="0"/>
    </xf>
    <xf numFmtId="0" fontId="12" fillId="0" borderId="15" xfId="0" applyFont="1" applyBorder="1" applyProtection="1">
      <protection locked="0"/>
    </xf>
    <xf numFmtId="0" fontId="12" fillId="0" borderId="15" xfId="0" applyFont="1" applyBorder="1" applyAlignment="1" applyProtection="1">
      <alignment horizontal="center"/>
      <protection locked="0"/>
    </xf>
    <xf numFmtId="0" fontId="12" fillId="0" borderId="22" xfId="0" applyFont="1" applyBorder="1" applyAlignment="1" applyProtection="1">
      <alignment horizontal="center"/>
      <protection locked="0"/>
    </xf>
    <xf numFmtId="0" fontId="8" fillId="0" borderId="28" xfId="0" applyFont="1" applyBorder="1" applyProtection="1">
      <protection locked="0"/>
    </xf>
    <xf numFmtId="0" fontId="8" fillId="0" borderId="16" xfId="0" applyFont="1" applyBorder="1" applyProtection="1">
      <protection locked="0"/>
    </xf>
    <xf numFmtId="0" fontId="8" fillId="0" borderId="19" xfId="0" applyFont="1" applyBorder="1" applyProtection="1">
      <protection locked="0"/>
    </xf>
    <xf numFmtId="0" fontId="8" fillId="0" borderId="10" xfId="0" applyFont="1" applyBorder="1" applyProtection="1">
      <protection locked="0"/>
    </xf>
    <xf numFmtId="0" fontId="8" fillId="0" borderId="11" xfId="0" applyFont="1" applyBorder="1" applyProtection="1">
      <protection locked="0"/>
    </xf>
    <xf numFmtId="0" fontId="8" fillId="0" borderId="53" xfId="0" applyFont="1" applyBorder="1" applyAlignment="1" applyProtection="1">
      <alignment horizontal="left"/>
      <protection locked="0"/>
    </xf>
    <xf numFmtId="0" fontId="8" fillId="0" borderId="39" xfId="0" applyFont="1" applyBorder="1" applyProtection="1">
      <protection locked="0"/>
    </xf>
    <xf numFmtId="0" fontId="8" fillId="0" borderId="4" xfId="0" applyFont="1" applyBorder="1" applyProtection="1">
      <protection locked="0"/>
    </xf>
    <xf numFmtId="0" fontId="8" fillId="2" borderId="0" xfId="4" applyNumberFormat="1" applyFont="1" applyFill="1" applyProtection="1">
      <protection locked="0"/>
    </xf>
    <xf numFmtId="0" fontId="12" fillId="0" borderId="15" xfId="0" applyFont="1" applyBorder="1" applyAlignment="1" applyProtection="1">
      <alignment horizontal="left"/>
      <protection locked="0"/>
    </xf>
    <xf numFmtId="0" fontId="11" fillId="0" borderId="0" xfId="0" applyFont="1" applyAlignment="1" applyProtection="1">
      <alignment horizontal="left"/>
      <protection locked="0"/>
    </xf>
    <xf numFmtId="0" fontId="2" fillId="0" borderId="0" xfId="0" applyFont="1" applyAlignment="1" applyProtection="1">
      <alignment horizontal="left"/>
      <protection locked="0"/>
    </xf>
    <xf numFmtId="0" fontId="2" fillId="0" borderId="0" xfId="0" applyFont="1" applyProtection="1">
      <protection locked="0"/>
    </xf>
    <xf numFmtId="0" fontId="8" fillId="0" borderId="0" xfId="0" applyFont="1" applyAlignment="1" applyProtection="1">
      <alignment horizontal="centerContinuous"/>
      <protection locked="0"/>
    </xf>
    <xf numFmtId="0" fontId="12" fillId="0" borderId="0" xfId="0" applyFont="1" applyAlignment="1" applyProtection="1">
      <alignment horizontal="center"/>
      <protection locked="0"/>
    </xf>
    <xf numFmtId="0" fontId="8" fillId="4" borderId="34" xfId="0" applyFont="1" applyFill="1" applyBorder="1" applyProtection="1">
      <protection locked="0"/>
    </xf>
    <xf numFmtId="0" fontId="0" fillId="0" borderId="0" xfId="0" applyProtection="1">
      <protection locked="0"/>
    </xf>
    <xf numFmtId="0" fontId="10" fillId="0" borderId="55" xfId="0" applyFont="1" applyBorder="1" applyProtection="1">
      <protection locked="0"/>
    </xf>
    <xf numFmtId="0" fontId="0" fillId="0" borderId="56" xfId="0" applyBorder="1" applyProtection="1">
      <protection locked="0"/>
    </xf>
    <xf numFmtId="0" fontId="10" fillId="0" borderId="0" xfId="4" applyNumberFormat="1" applyFont="1" applyAlignment="1" applyProtection="1">
      <alignment horizontal="centerContinuous"/>
      <protection locked="0"/>
    </xf>
    <xf numFmtId="0" fontId="10" fillId="0" borderId="5" xfId="4" applyNumberFormat="1" applyFont="1" applyBorder="1" applyAlignment="1" applyProtection="1">
      <alignment horizontal="center"/>
      <protection locked="0"/>
    </xf>
    <xf numFmtId="0" fontId="10" fillId="0" borderId="6" xfId="4" applyNumberFormat="1" applyFont="1" applyBorder="1" applyAlignment="1" applyProtection="1">
      <alignment horizontal="center"/>
      <protection locked="0"/>
    </xf>
    <xf numFmtId="0" fontId="10" fillId="0" borderId="7" xfId="4" applyNumberFormat="1" applyFont="1" applyBorder="1" applyAlignment="1" applyProtection="1">
      <alignment horizontal="center"/>
      <protection locked="0"/>
    </xf>
    <xf numFmtId="0" fontId="10" fillId="0" borderId="0" xfId="4" applyNumberFormat="1" applyFont="1" applyProtection="1">
      <protection locked="0"/>
    </xf>
    <xf numFmtId="0" fontId="10" fillId="0" borderId="8" xfId="4" applyNumberFormat="1" applyFont="1" applyBorder="1" applyAlignment="1" applyProtection="1">
      <alignment horizontal="right"/>
      <protection locked="0"/>
    </xf>
    <xf numFmtId="0" fontId="10" fillId="0" borderId="0" xfId="4" applyNumberFormat="1" applyFont="1" applyAlignment="1" applyProtection="1">
      <alignment horizontal="right"/>
      <protection locked="0"/>
    </xf>
    <xf numFmtId="0" fontId="10" fillId="0" borderId="9" xfId="4" applyNumberFormat="1" applyFont="1" applyBorder="1" applyAlignment="1" applyProtection="1">
      <alignment horizontal="right"/>
      <protection locked="0"/>
    </xf>
    <xf numFmtId="0" fontId="11" fillId="0" borderId="28" xfId="4" applyNumberFormat="1" applyFont="1" applyBorder="1" applyAlignment="1" applyProtection="1">
      <alignment horizontal="center"/>
      <protection locked="0"/>
    </xf>
    <xf numFmtId="0" fontId="11" fillId="0" borderId="4" xfId="4" applyNumberFormat="1" applyFont="1" applyBorder="1" applyAlignment="1" applyProtection="1">
      <alignment horizontal="center"/>
      <protection locked="0"/>
    </xf>
    <xf numFmtId="0" fontId="11" fillId="0" borderId="27" xfId="4" applyNumberFormat="1" applyFont="1" applyBorder="1" applyAlignment="1" applyProtection="1">
      <alignment horizontal="center"/>
      <protection locked="0"/>
    </xf>
    <xf numFmtId="0" fontId="8" fillId="0" borderId="0" xfId="4" applyNumberFormat="1" applyFont="1" applyProtection="1">
      <protection locked="0"/>
    </xf>
    <xf numFmtId="0" fontId="8" fillId="2" borderId="16" xfId="4" applyNumberFormat="1" applyFont="1" applyFill="1" applyBorder="1" applyAlignment="1" applyProtection="1">
      <alignment horizontal="center"/>
      <protection locked="0"/>
    </xf>
    <xf numFmtId="0" fontId="8" fillId="2" borderId="15" xfId="4" applyNumberFormat="1" applyFont="1" applyFill="1" applyBorder="1" applyAlignment="1" applyProtection="1">
      <alignment horizontal="center"/>
      <protection locked="0"/>
    </xf>
    <xf numFmtId="0" fontId="8" fillId="2" borderId="17" xfId="4" applyNumberFormat="1" applyFont="1" applyFill="1" applyBorder="1" applyAlignment="1" applyProtection="1">
      <alignment horizontal="center"/>
      <protection locked="0"/>
    </xf>
    <xf numFmtId="0" fontId="8" fillId="2" borderId="16" xfId="4" applyNumberFormat="1" applyFont="1" applyFill="1" applyBorder="1" applyAlignment="1" applyProtection="1">
      <alignment horizontal="right"/>
      <protection locked="0"/>
    </xf>
    <xf numFmtId="0" fontId="11" fillId="0" borderId="0" xfId="4" applyNumberFormat="1" applyFont="1" applyProtection="1">
      <protection locked="0"/>
    </xf>
    <xf numFmtId="0" fontId="8" fillId="4" borderId="8" xfId="4" applyNumberFormat="1" applyFont="1" applyFill="1" applyBorder="1" applyProtection="1">
      <protection locked="0"/>
    </xf>
    <xf numFmtId="0" fontId="8" fillId="4" borderId="0" xfId="4" applyNumberFormat="1" applyFont="1" applyFill="1" applyProtection="1">
      <protection locked="0"/>
    </xf>
    <xf numFmtId="0" fontId="8" fillId="4" borderId="9" xfId="4" applyNumberFormat="1" applyFont="1" applyFill="1" applyBorder="1" applyProtection="1">
      <protection locked="0"/>
    </xf>
    <xf numFmtId="0" fontId="8" fillId="0" borderId="8" xfId="4" applyNumberFormat="1" applyFont="1" applyBorder="1" applyProtection="1">
      <protection locked="0"/>
    </xf>
    <xf numFmtId="0" fontId="8" fillId="0" borderId="1" xfId="4" applyNumberFormat="1" applyFont="1" applyBorder="1" applyProtection="1">
      <protection locked="0"/>
    </xf>
    <xf numFmtId="0" fontId="8" fillId="0" borderId="9" xfId="4" applyNumberFormat="1" applyFont="1" applyBorder="1" applyProtection="1">
      <protection locked="0"/>
    </xf>
    <xf numFmtId="0" fontId="12" fillId="0" borderId="0" xfId="4" applyNumberFormat="1" applyFont="1" applyProtection="1">
      <protection locked="0"/>
    </xf>
    <xf numFmtId="0" fontId="18" fillId="0" borderId="0" xfId="4" applyNumberFormat="1" applyFont="1" applyAlignment="1" applyProtection="1">
      <alignment horizontal="left"/>
      <protection locked="0"/>
    </xf>
    <xf numFmtId="0" fontId="12" fillId="4" borderId="8" xfId="4" applyNumberFormat="1" applyFont="1" applyFill="1" applyBorder="1" applyProtection="1">
      <protection locked="0"/>
    </xf>
    <xf numFmtId="0" fontId="12" fillId="4" borderId="0" xfId="4" applyNumberFormat="1" applyFont="1" applyFill="1" applyProtection="1">
      <protection locked="0"/>
    </xf>
    <xf numFmtId="0" fontId="12" fillId="4" borderId="9" xfId="4" applyNumberFormat="1" applyFont="1" applyFill="1" applyBorder="1" applyProtection="1">
      <protection locked="0"/>
    </xf>
    <xf numFmtId="0" fontId="12" fillId="0" borderId="9" xfId="4" applyNumberFormat="1" applyFont="1" applyBorder="1" applyProtection="1">
      <protection locked="0"/>
    </xf>
    <xf numFmtId="0" fontId="10" fillId="4" borderId="8" xfId="4" applyNumberFormat="1" applyFont="1" applyFill="1" applyBorder="1" applyProtection="1">
      <protection locked="0"/>
    </xf>
    <xf numFmtId="0" fontId="10" fillId="4" borderId="0" xfId="4" applyNumberFormat="1" applyFont="1" applyFill="1" applyProtection="1">
      <protection locked="0"/>
    </xf>
    <xf numFmtId="0" fontId="10" fillId="4" borderId="9" xfId="4" applyNumberFormat="1" applyFont="1" applyFill="1" applyBorder="1" applyProtection="1">
      <protection locked="0"/>
    </xf>
    <xf numFmtId="0" fontId="10" fillId="0" borderId="18" xfId="4" applyNumberFormat="1" applyFont="1" applyBorder="1" applyProtection="1">
      <protection locked="0"/>
    </xf>
    <xf numFmtId="0" fontId="10" fillId="0" borderId="9" xfId="4" applyNumberFormat="1" applyFont="1" applyBorder="1" applyProtection="1">
      <protection locked="0"/>
    </xf>
    <xf numFmtId="0" fontId="18" fillId="0" borderId="0" xfId="4" applyNumberFormat="1" applyFont="1" applyProtection="1">
      <protection locked="0"/>
    </xf>
    <xf numFmtId="0" fontId="10" fillId="0" borderId="8" xfId="4" applyNumberFormat="1" applyFont="1" applyBorder="1" applyProtection="1">
      <protection locked="0"/>
    </xf>
    <xf numFmtId="0" fontId="10" fillId="0" borderId="1" xfId="4" applyNumberFormat="1" applyFont="1" applyBorder="1" applyProtection="1">
      <protection locked="0"/>
    </xf>
    <xf numFmtId="0" fontId="10" fillId="2" borderId="0" xfId="4" applyNumberFormat="1" applyFont="1" applyFill="1" applyProtection="1">
      <protection locked="0"/>
    </xf>
    <xf numFmtId="0" fontId="10" fillId="2" borderId="19" xfId="4" applyNumberFormat="1" applyFont="1" applyFill="1" applyBorder="1" applyProtection="1">
      <protection locked="0"/>
    </xf>
    <xf numFmtId="0" fontId="10" fillId="2" borderId="20" xfId="4" applyNumberFormat="1" applyFont="1" applyFill="1" applyBorder="1" applyProtection="1">
      <protection locked="0"/>
    </xf>
    <xf numFmtId="0" fontId="10" fillId="2" borderId="21" xfId="4" applyNumberFormat="1" applyFont="1" applyFill="1" applyBorder="1" applyProtection="1">
      <protection locked="0"/>
    </xf>
    <xf numFmtId="0" fontId="0" fillId="2" borderId="0" xfId="0" applyFill="1" applyAlignment="1" applyProtection="1">
      <alignment horizontal="center"/>
      <protection locked="0"/>
    </xf>
    <xf numFmtId="0" fontId="0" fillId="2" borderId="0" xfId="0" applyFill="1" applyProtection="1">
      <protection locked="0"/>
    </xf>
    <xf numFmtId="0" fontId="0" fillId="0" borderId="0" xfId="0" applyAlignment="1" applyProtection="1">
      <alignment horizontal="left"/>
      <protection locked="0"/>
    </xf>
    <xf numFmtId="0" fontId="29" fillId="4" borderId="23" xfId="0" applyFont="1" applyFill="1" applyBorder="1" applyProtection="1">
      <protection locked="0"/>
    </xf>
    <xf numFmtId="0" fontId="10" fillId="4" borderId="0" xfId="0" applyFont="1" applyFill="1" applyProtection="1">
      <protection locked="0"/>
    </xf>
    <xf numFmtId="0" fontId="10" fillId="4" borderId="23" xfId="0" applyFont="1" applyFill="1" applyBorder="1" applyProtection="1">
      <protection locked="0"/>
    </xf>
    <xf numFmtId="0" fontId="29" fillId="0" borderId="0" xfId="0" applyFont="1" applyProtection="1">
      <protection locked="0"/>
    </xf>
    <xf numFmtId="0" fontId="28" fillId="0" borderId="0" xfId="0" applyFont="1" applyProtection="1">
      <protection locked="0"/>
    </xf>
    <xf numFmtId="0" fontId="28" fillId="0" borderId="0" xfId="0" applyFont="1" applyAlignment="1" applyProtection="1">
      <alignment horizontal="center"/>
      <protection locked="0"/>
    </xf>
    <xf numFmtId="0" fontId="30" fillId="0" borderId="0" xfId="0" applyFont="1" applyProtection="1">
      <protection locked="0"/>
    </xf>
    <xf numFmtId="0" fontId="0" fillId="0" borderId="0" xfId="0" applyAlignment="1" applyProtection="1">
      <alignment horizontal="right"/>
      <protection locked="0"/>
    </xf>
    <xf numFmtId="0" fontId="8" fillId="2" borderId="0" xfId="0" applyFont="1" applyFill="1" applyProtection="1">
      <protection locked="0"/>
    </xf>
    <xf numFmtId="0" fontId="8" fillId="2" borderId="0" xfId="0" applyFont="1" applyFill="1" applyAlignment="1" applyProtection="1">
      <alignment horizontal="left"/>
      <protection locked="0"/>
    </xf>
    <xf numFmtId="0" fontId="8" fillId="2" borderId="30" xfId="0" applyFont="1" applyFill="1" applyBorder="1" applyAlignment="1" applyProtection="1">
      <alignment horizontal="center"/>
      <protection locked="0"/>
    </xf>
    <xf numFmtId="0" fontId="8" fillId="2" borderId="31" xfId="0" applyFont="1" applyFill="1" applyBorder="1" applyAlignment="1" applyProtection="1">
      <alignment horizontal="center"/>
      <protection locked="0"/>
    </xf>
    <xf numFmtId="0" fontId="8" fillId="2" borderId="32" xfId="0" applyFont="1" applyFill="1" applyBorder="1" applyAlignment="1" applyProtection="1">
      <alignment horizontal="center"/>
      <protection locked="0"/>
    </xf>
    <xf numFmtId="0" fontId="8" fillId="4" borderId="33" xfId="0" applyFont="1" applyFill="1" applyBorder="1" applyAlignment="1" applyProtection="1">
      <alignment horizontal="right"/>
      <protection locked="0"/>
    </xf>
    <xf numFmtId="0" fontId="8" fillId="4" borderId="0" xfId="0" applyFont="1" applyFill="1" applyAlignment="1" applyProtection="1">
      <alignment horizontal="right"/>
      <protection locked="0"/>
    </xf>
    <xf numFmtId="0" fontId="8" fillId="4" borderId="34" xfId="0" applyFont="1" applyFill="1" applyBorder="1" applyAlignment="1" applyProtection="1">
      <alignment horizontal="right"/>
      <protection locked="0"/>
    </xf>
    <xf numFmtId="0" fontId="8" fillId="0" borderId="33" xfId="0" applyFont="1" applyBorder="1" applyProtection="1">
      <protection locked="0"/>
    </xf>
    <xf numFmtId="0" fontId="8" fillId="6" borderId="0" xfId="0" applyFont="1" applyFill="1" applyAlignment="1" applyProtection="1">
      <alignment horizontal="right"/>
      <protection locked="0"/>
    </xf>
    <xf numFmtId="0" fontId="8" fillId="6" borderId="34" xfId="0" applyFont="1" applyFill="1" applyBorder="1" applyAlignment="1" applyProtection="1">
      <alignment horizontal="right"/>
      <protection locked="0"/>
    </xf>
    <xf numFmtId="0" fontId="12" fillId="4" borderId="0" xfId="0" applyFont="1" applyFill="1" applyProtection="1">
      <protection locked="0"/>
    </xf>
    <xf numFmtId="0" fontId="8" fillId="6" borderId="33" xfId="0" applyFont="1" applyFill="1" applyBorder="1" applyAlignment="1" applyProtection="1">
      <alignment horizontal="right"/>
      <protection locked="0"/>
    </xf>
    <xf numFmtId="0" fontId="18" fillId="0" borderId="0" xfId="0" applyFont="1" applyAlignment="1" applyProtection="1">
      <alignment horizontal="right"/>
      <protection locked="0"/>
    </xf>
    <xf numFmtId="0" fontId="18" fillId="6" borderId="33" xfId="0" applyFont="1" applyFill="1" applyBorder="1" applyAlignment="1" applyProtection="1">
      <alignment horizontal="right"/>
      <protection locked="0"/>
    </xf>
    <xf numFmtId="0" fontId="18" fillId="6" borderId="0" xfId="0" applyFont="1" applyFill="1" applyAlignment="1" applyProtection="1">
      <alignment horizontal="right"/>
      <protection locked="0"/>
    </xf>
    <xf numFmtId="0" fontId="18" fillId="6" borderId="34" xfId="0" applyFont="1" applyFill="1" applyBorder="1" applyAlignment="1" applyProtection="1">
      <alignment horizontal="right"/>
      <protection locked="0"/>
    </xf>
    <xf numFmtId="0" fontId="10" fillId="5" borderId="0" xfId="0" applyFont="1" applyFill="1" applyProtection="1">
      <protection locked="0"/>
    </xf>
    <xf numFmtId="0" fontId="10" fillId="5" borderId="33" xfId="0" applyFont="1" applyFill="1" applyBorder="1" applyAlignment="1" applyProtection="1">
      <alignment horizontal="right"/>
      <protection locked="0"/>
    </xf>
    <xf numFmtId="0" fontId="10" fillId="5" borderId="0" xfId="0" applyFont="1" applyFill="1" applyAlignment="1" applyProtection="1">
      <alignment horizontal="right"/>
      <protection locked="0"/>
    </xf>
    <xf numFmtId="0" fontId="10" fillId="5" borderId="34" xfId="0" applyFont="1" applyFill="1" applyBorder="1" applyAlignment="1" applyProtection="1">
      <alignment horizontal="right"/>
      <protection locked="0"/>
    </xf>
    <xf numFmtId="0" fontId="8" fillId="0" borderId="34" xfId="0" applyFont="1" applyBorder="1" applyAlignment="1" applyProtection="1">
      <alignment horizontal="right"/>
      <protection locked="0"/>
    </xf>
    <xf numFmtId="0" fontId="12" fillId="0" borderId="34" xfId="0" applyFont="1" applyBorder="1" applyProtection="1">
      <protection locked="0"/>
    </xf>
    <xf numFmtId="0" fontId="12" fillId="0" borderId="0" xfId="0" applyFont="1" applyProtection="1">
      <protection locked="0"/>
    </xf>
    <xf numFmtId="0" fontId="8" fillId="4" borderId="33" xfId="0" applyFont="1" applyFill="1" applyBorder="1" applyProtection="1">
      <protection locked="0"/>
    </xf>
    <xf numFmtId="0" fontId="12" fillId="4" borderId="33" xfId="0" applyFont="1" applyFill="1" applyBorder="1" applyAlignment="1" applyProtection="1">
      <alignment horizontal="right"/>
      <protection locked="0"/>
    </xf>
    <xf numFmtId="0" fontId="12" fillId="4" borderId="0" xfId="0" applyFont="1" applyFill="1" applyAlignment="1" applyProtection="1">
      <alignment horizontal="right"/>
      <protection locked="0"/>
    </xf>
    <xf numFmtId="0" fontId="8" fillId="0" borderId="35" xfId="0" applyFont="1" applyBorder="1" applyAlignment="1" applyProtection="1">
      <alignment horizontal="right"/>
      <protection locked="0"/>
    </xf>
    <xf numFmtId="0" fontId="23" fillId="0" borderId="0" xfId="0" applyFont="1" applyProtection="1">
      <protection locked="0"/>
    </xf>
    <xf numFmtId="0" fontId="0" fillId="0" borderId="5" xfId="0" applyBorder="1" applyProtection="1">
      <protection locked="0"/>
    </xf>
    <xf numFmtId="0" fontId="21" fillId="0" borderId="25" xfId="0" applyFont="1" applyBorder="1" applyAlignment="1" applyProtection="1">
      <alignment horizontal="left"/>
      <protection locked="0"/>
    </xf>
    <xf numFmtId="0" fontId="21" fillId="0" borderId="6" xfId="0" applyFont="1" applyBorder="1" applyAlignment="1" applyProtection="1">
      <alignment horizontal="left"/>
      <protection locked="0"/>
    </xf>
    <xf numFmtId="0" fontId="0" fillId="0" borderId="6" xfId="0" applyBorder="1" applyProtection="1">
      <protection locked="0"/>
    </xf>
    <xf numFmtId="0" fontId="0" fillId="0" borderId="7" xfId="0" applyBorder="1" applyProtection="1">
      <protection locked="0"/>
    </xf>
    <xf numFmtId="0" fontId="0" fillId="0" borderId="8" xfId="0" applyBorder="1" applyProtection="1">
      <protection locked="0"/>
    </xf>
    <xf numFmtId="0" fontId="0" fillId="0" borderId="9" xfId="0" applyBorder="1" applyProtection="1">
      <protection locked="0"/>
    </xf>
    <xf numFmtId="0" fontId="0" fillId="0" borderId="14" xfId="0" applyBorder="1" applyProtection="1">
      <protection locked="0"/>
    </xf>
    <xf numFmtId="0" fontId="21" fillId="0" borderId="10" xfId="0" applyFont="1" applyBorder="1" applyProtection="1">
      <protection locked="0"/>
    </xf>
    <xf numFmtId="0" fontId="0" fillId="0" borderId="10" xfId="0" applyBorder="1" applyProtection="1">
      <protection locked="0"/>
    </xf>
    <xf numFmtId="0" fontId="0" fillId="0" borderId="11" xfId="0" applyBorder="1" applyProtection="1">
      <protection locked="0"/>
    </xf>
    <xf numFmtId="0" fontId="0" fillId="0" borderId="25" xfId="0" applyBorder="1" applyProtection="1">
      <protection locked="0"/>
    </xf>
    <xf numFmtId="0" fontId="13" fillId="0" borderId="0" xfId="0" applyFont="1" applyAlignment="1" applyProtection="1">
      <alignment horizontal="center"/>
      <protection locked="0"/>
    </xf>
    <xf numFmtId="0" fontId="13" fillId="0" borderId="0" xfId="0" applyFont="1" applyProtection="1">
      <protection locked="0"/>
    </xf>
    <xf numFmtId="0" fontId="0" fillId="0" borderId="13" xfId="0" applyBorder="1" applyAlignment="1" applyProtection="1">
      <alignment horizontal="center"/>
      <protection locked="0"/>
    </xf>
    <xf numFmtId="0" fontId="0" fillId="0" borderId="15"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0" xfId="0" applyAlignment="1" applyProtection="1">
      <alignment horizontal="center"/>
      <protection locked="0"/>
    </xf>
    <xf numFmtId="0" fontId="10" fillId="3" borderId="13" xfId="0" applyFont="1" applyFill="1" applyBorder="1" applyAlignment="1" applyProtection="1">
      <alignment horizontal="center"/>
      <protection locked="0"/>
    </xf>
    <xf numFmtId="0" fontId="10" fillId="3" borderId="22" xfId="0" applyFont="1" applyFill="1" applyBorder="1" applyAlignment="1" applyProtection="1">
      <alignment horizontal="center"/>
      <protection locked="0"/>
    </xf>
    <xf numFmtId="0" fontId="10" fillId="3" borderId="12" xfId="0" applyFont="1" applyFill="1" applyBorder="1" applyProtection="1">
      <protection locked="0"/>
    </xf>
    <xf numFmtId="0" fontId="10" fillId="3" borderId="13" xfId="0" applyFont="1" applyFill="1" applyBorder="1" applyProtection="1">
      <protection locked="0"/>
    </xf>
    <xf numFmtId="0" fontId="10" fillId="3" borderId="15" xfId="0" applyFont="1" applyFill="1" applyBorder="1" applyAlignment="1" applyProtection="1">
      <alignment horizontal="center"/>
      <protection locked="0"/>
    </xf>
    <xf numFmtId="0" fontId="10" fillId="3" borderId="12" xfId="0" applyFont="1" applyFill="1" applyBorder="1" applyAlignment="1" applyProtection="1">
      <alignment horizontal="center"/>
      <protection locked="0"/>
    </xf>
    <xf numFmtId="0" fontId="0" fillId="2" borderId="12" xfId="0" applyFill="1" applyBorder="1" applyProtection="1">
      <protection locked="0"/>
    </xf>
    <xf numFmtId="0" fontId="0" fillId="2" borderId="12" xfId="0" applyFill="1" applyBorder="1" applyAlignment="1" applyProtection="1">
      <alignment horizontal="center"/>
      <protection locked="0"/>
    </xf>
    <xf numFmtId="0" fontId="0" fillId="2" borderId="13" xfId="0" applyFill="1" applyBorder="1" applyAlignment="1" applyProtection="1">
      <alignment horizontal="center"/>
      <protection locked="0"/>
    </xf>
    <xf numFmtId="0" fontId="0" fillId="2" borderId="15" xfId="0" applyFill="1" applyBorder="1" applyAlignment="1" applyProtection="1">
      <alignment horizontal="center"/>
      <protection locked="0"/>
    </xf>
    <xf numFmtId="0" fontId="0" fillId="2" borderId="22" xfId="0" applyFill="1" applyBorder="1" applyAlignment="1" applyProtection="1">
      <alignment horizontal="center"/>
      <protection locked="0"/>
    </xf>
    <xf numFmtId="0" fontId="0" fillId="2" borderId="3" xfId="0" applyFill="1" applyBorder="1" applyAlignment="1" applyProtection="1">
      <alignment horizontal="center"/>
      <protection locked="0"/>
    </xf>
    <xf numFmtId="0" fontId="1" fillId="0" borderId="12" xfId="0" applyFont="1" applyBorder="1" applyProtection="1">
      <protection locked="0"/>
    </xf>
    <xf numFmtId="0" fontId="10" fillId="2" borderId="5" xfId="0" applyFont="1" applyFill="1" applyBorder="1" applyProtection="1">
      <protection locked="0"/>
    </xf>
    <xf numFmtId="0" fontId="10" fillId="2" borderId="5" xfId="0" applyFont="1" applyFill="1" applyBorder="1" applyAlignment="1" applyProtection="1">
      <alignment horizontal="center"/>
      <protection locked="0"/>
    </xf>
    <xf numFmtId="0" fontId="10" fillId="2" borderId="6" xfId="0" applyFont="1" applyFill="1" applyBorder="1" applyAlignment="1" applyProtection="1">
      <alignment horizontal="center"/>
      <protection locked="0"/>
    </xf>
    <xf numFmtId="0" fontId="10" fillId="2" borderId="7" xfId="0" applyFont="1" applyFill="1" applyBorder="1" applyAlignment="1" applyProtection="1">
      <alignment horizontal="center"/>
      <protection locked="0"/>
    </xf>
    <xf numFmtId="0" fontId="10" fillId="2" borderId="38" xfId="0" applyFont="1" applyFill="1" applyBorder="1" applyAlignment="1" applyProtection="1">
      <alignment horizontal="center"/>
      <protection locked="0"/>
    </xf>
    <xf numFmtId="0" fontId="0" fillId="0" borderId="39" xfId="0" applyBorder="1" applyProtection="1">
      <protection locked="0"/>
    </xf>
    <xf numFmtId="0" fontId="0" fillId="0" borderId="53" xfId="0" applyBorder="1" applyProtection="1">
      <protection locked="0"/>
    </xf>
    <xf numFmtId="0" fontId="0" fillId="4" borderId="8" xfId="0" applyFill="1" applyBorder="1" applyProtection="1">
      <protection locked="0"/>
    </xf>
    <xf numFmtId="0" fontId="0" fillId="4" borderId="14" xfId="0" applyFill="1" applyBorder="1" applyProtection="1">
      <protection locked="0"/>
    </xf>
    <xf numFmtId="0" fontId="0" fillId="0" borderId="2" xfId="0" applyBorder="1" applyAlignment="1" applyProtection="1">
      <alignment horizontal="center" vertical="center"/>
      <protection locked="0"/>
    </xf>
    <xf numFmtId="0" fontId="24" fillId="0" borderId="2" xfId="0" applyFont="1" applyBorder="1" applyAlignment="1" applyProtection="1">
      <alignment horizontal="center"/>
      <protection locked="0"/>
    </xf>
    <xf numFmtId="0" fontId="0" fillId="0" borderId="32" xfId="0" applyBorder="1" applyAlignment="1" applyProtection="1">
      <alignment horizontal="center"/>
      <protection locked="0"/>
    </xf>
    <xf numFmtId="0" fontId="0" fillId="0" borderId="3" xfId="0" applyBorder="1" applyAlignment="1" applyProtection="1">
      <alignment horizontal="center"/>
      <protection locked="0"/>
    </xf>
    <xf numFmtId="0" fontId="25" fillId="0" borderId="2" xfId="0" applyFont="1" applyBorder="1" applyProtection="1">
      <protection locked="0"/>
    </xf>
    <xf numFmtId="0" fontId="8" fillId="4" borderId="2" xfId="0" applyFont="1" applyFill="1" applyBorder="1" applyProtection="1">
      <protection locked="0"/>
    </xf>
    <xf numFmtId="0" fontId="8" fillId="4" borderId="37" xfId="0" applyFont="1" applyFill="1" applyBorder="1" applyProtection="1">
      <protection locked="0"/>
    </xf>
    <xf numFmtId="0" fontId="8" fillId="4" borderId="36" xfId="0" applyFont="1" applyFill="1" applyBorder="1" applyProtection="1">
      <protection locked="0"/>
    </xf>
    <xf numFmtId="0" fontId="8" fillId="4" borderId="3" xfId="0" applyFont="1" applyFill="1" applyBorder="1" applyProtection="1">
      <protection locked="0"/>
    </xf>
    <xf numFmtId="0" fontId="8" fillId="4" borderId="12" xfId="0" applyFont="1" applyFill="1" applyBorder="1" applyProtection="1">
      <protection locked="0"/>
    </xf>
    <xf numFmtId="0" fontId="18" fillId="0" borderId="37" xfId="0" applyFont="1" applyBorder="1" applyProtection="1">
      <protection locked="0"/>
    </xf>
    <xf numFmtId="0" fontId="0" fillId="4" borderId="3" xfId="0" applyFill="1" applyBorder="1" applyProtection="1">
      <protection locked="0"/>
    </xf>
    <xf numFmtId="0" fontId="0" fillId="4" borderId="35" xfId="0" applyFill="1" applyBorder="1" applyProtection="1">
      <protection locked="0"/>
    </xf>
    <xf numFmtId="0" fontId="0" fillId="4" borderId="36" xfId="0" applyFill="1" applyBorder="1" applyProtection="1">
      <protection locked="0"/>
    </xf>
    <xf numFmtId="0" fontId="0" fillId="0" borderId="4" xfId="0" applyBorder="1" applyAlignment="1" applyProtection="1">
      <alignment horizontal="right"/>
      <protection locked="0"/>
    </xf>
    <xf numFmtId="49" fontId="8" fillId="0" borderId="0" xfId="4" applyNumberFormat="1" applyFont="1" applyProtection="1">
      <protection locked="0"/>
    </xf>
    <xf numFmtId="49" fontId="8" fillId="0" borderId="1" xfId="4" applyNumberFormat="1" applyFont="1" applyBorder="1" applyProtection="1">
      <protection locked="0"/>
    </xf>
    <xf numFmtId="49" fontId="8" fillId="0" borderId="8" xfId="4" applyNumberFormat="1" applyFont="1" applyBorder="1" applyProtection="1">
      <protection locked="0"/>
    </xf>
    <xf numFmtId="0" fontId="1" fillId="0" borderId="12" xfId="0" applyFont="1" applyBorder="1"/>
    <xf numFmtId="0" fontId="0" fillId="0" borderId="4" xfId="0" applyBorder="1" applyAlignment="1" applyProtection="1">
      <alignment horizontal="center"/>
      <protection locked="0"/>
    </xf>
    <xf numFmtId="0" fontId="0" fillId="0" borderId="0" xfId="0" applyAlignment="1">
      <alignment vertical="top" wrapText="1"/>
    </xf>
    <xf numFmtId="0" fontId="17" fillId="7" borderId="57" xfId="2" applyFill="1" applyBorder="1" applyAlignment="1" applyProtection="1">
      <alignment vertical="top" wrapText="1"/>
      <protection locked="0"/>
    </xf>
    <xf numFmtId="0" fontId="17" fillId="0" borderId="0" xfId="2" applyBorder="1" applyAlignment="1" applyProtection="1">
      <alignment horizontal="left"/>
    </xf>
    <xf numFmtId="42" fontId="21" fillId="0" borderId="0" xfId="0" applyNumberFormat="1" applyFont="1" applyAlignment="1" applyProtection="1">
      <alignment horizontal="left"/>
      <protection locked="0"/>
    </xf>
    <xf numFmtId="0" fontId="21" fillId="0" borderId="10" xfId="0" applyFont="1" applyBorder="1" applyAlignment="1">
      <alignment horizontal="left"/>
    </xf>
    <xf numFmtId="14" fontId="21" fillId="0" borderId="4" xfId="0" applyNumberFormat="1" applyFont="1" applyBorder="1" applyAlignment="1" applyProtection="1">
      <alignment horizontal="left"/>
      <protection locked="0"/>
    </xf>
    <xf numFmtId="14" fontId="21" fillId="0" borderId="0" xfId="0" applyNumberFormat="1" applyFont="1" applyAlignment="1">
      <alignment horizontal="left"/>
    </xf>
    <xf numFmtId="0" fontId="21" fillId="0" borderId="6" xfId="0" applyFont="1" applyBorder="1"/>
    <xf numFmtId="1" fontId="21" fillId="0" borderId="3" xfId="0" applyNumberFormat="1" applyFont="1" applyBorder="1" applyProtection="1">
      <protection locked="0"/>
    </xf>
    <xf numFmtId="9" fontId="21" fillId="0" borderId="12" xfId="0" applyNumberFormat="1" applyFont="1" applyBorder="1" applyProtection="1">
      <protection locked="0"/>
    </xf>
    <xf numFmtId="0" fontId="1" fillId="0" borderId="12" xfId="0" applyFont="1" applyBorder="1" applyAlignment="1" applyProtection="1">
      <alignment horizontal="center"/>
      <protection locked="0"/>
    </xf>
    <xf numFmtId="170" fontId="21" fillId="0" borderId="12" xfId="0" applyNumberFormat="1" applyFont="1" applyBorder="1" applyProtection="1">
      <protection locked="0"/>
    </xf>
    <xf numFmtId="171" fontId="18" fillId="0" borderId="33" xfId="0" applyNumberFormat="1" applyFont="1" applyBorder="1" applyAlignment="1" applyProtection="1">
      <alignment horizontal="right"/>
      <protection locked="0"/>
    </xf>
    <xf numFmtId="171" fontId="18" fillId="0" borderId="34" xfId="0" applyNumberFormat="1" applyFont="1" applyBorder="1" applyAlignment="1" applyProtection="1">
      <alignment horizontal="right"/>
      <protection locked="0"/>
    </xf>
    <xf numFmtId="165" fontId="21" fillId="0" borderId="0" xfId="0" applyNumberFormat="1" applyFont="1"/>
    <xf numFmtId="1" fontId="10" fillId="0" borderId="2" xfId="0" applyNumberFormat="1" applyFont="1" applyBorder="1" applyAlignment="1">
      <alignment horizontal="center" wrapText="1"/>
    </xf>
    <xf numFmtId="10" fontId="18" fillId="0" borderId="4" xfId="0" applyNumberFormat="1" applyFont="1" applyBorder="1"/>
    <xf numFmtId="10" fontId="8" fillId="4" borderId="4" xfId="0" applyNumberFormat="1" applyFont="1" applyFill="1" applyBorder="1" applyAlignment="1">
      <alignment horizontal="center"/>
    </xf>
    <xf numFmtId="9" fontId="0" fillId="0" borderId="2" xfId="0" applyNumberFormat="1" applyBorder="1" applyAlignment="1">
      <alignment horizontal="center"/>
    </xf>
    <xf numFmtId="9" fontId="0" fillId="0" borderId="37" xfId="0" applyNumberFormat="1" applyBorder="1" applyAlignment="1">
      <alignment horizontal="center"/>
    </xf>
    <xf numFmtId="9" fontId="0" fillId="0" borderId="3" xfId="0" applyNumberFormat="1" applyBorder="1" applyAlignment="1">
      <alignment horizontal="center"/>
    </xf>
    <xf numFmtId="0" fontId="0" fillId="0" borderId="30" xfId="0" applyBorder="1" applyProtection="1">
      <protection locked="0"/>
    </xf>
    <xf numFmtId="0" fontId="0" fillId="0" borderId="32" xfId="0" applyBorder="1" applyProtection="1">
      <protection locked="0"/>
    </xf>
    <xf numFmtId="0" fontId="10" fillId="7" borderId="13" xfId="0" applyFont="1" applyFill="1" applyBorder="1" applyProtection="1">
      <protection locked="0"/>
    </xf>
    <xf numFmtId="0" fontId="10" fillId="7" borderId="15"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8" fillId="0" borderId="36" xfId="4" applyNumberFormat="1" applyFont="1" applyBorder="1" applyProtection="1">
      <protection locked="0"/>
    </xf>
    <xf numFmtId="1" fontId="8" fillId="0" borderId="35" xfId="4" applyNumberFormat="1" applyFont="1" applyBorder="1" applyAlignment="1" applyProtection="1">
      <alignment horizontal="left"/>
      <protection locked="0"/>
    </xf>
    <xf numFmtId="0" fontId="10" fillId="7" borderId="22" xfId="0" applyFont="1" applyFill="1" applyBorder="1" applyProtection="1">
      <protection locked="0"/>
    </xf>
    <xf numFmtId="0" fontId="22" fillId="0" borderId="0" xfId="0" applyFont="1" applyAlignment="1">
      <alignment horizontal="right"/>
    </xf>
    <xf numFmtId="0" fontId="0" fillId="3" borderId="30" xfId="0" applyFill="1" applyBorder="1" applyAlignment="1" applyProtection="1">
      <alignment vertical="top" wrapText="1"/>
      <protection locked="0"/>
    </xf>
    <xf numFmtId="0" fontId="0" fillId="3" borderId="31" xfId="0" applyFill="1" applyBorder="1" applyAlignment="1">
      <alignment vertical="top" wrapText="1"/>
    </xf>
    <xf numFmtId="0" fontId="0" fillId="3" borderId="32" xfId="0" applyFill="1" applyBorder="1" applyAlignment="1">
      <alignment vertical="top" wrapText="1"/>
    </xf>
    <xf numFmtId="0" fontId="0" fillId="3" borderId="35" xfId="0" applyFill="1" applyBorder="1" applyAlignment="1">
      <alignment vertical="top" wrapText="1"/>
    </xf>
    <xf numFmtId="0" fontId="0" fillId="3" borderId="36" xfId="0" applyFill="1" applyBorder="1" applyAlignment="1">
      <alignment vertical="top" wrapText="1"/>
    </xf>
    <xf numFmtId="0" fontId="10" fillId="7" borderId="12" xfId="0" applyFont="1" applyFill="1" applyBorder="1" applyAlignment="1" applyProtection="1">
      <alignment horizontal="left" vertical="top" wrapText="1"/>
      <protection locked="0"/>
    </xf>
    <xf numFmtId="0" fontId="14" fillId="0" borderId="30" xfId="0" applyFont="1" applyBorder="1" applyProtection="1">
      <protection locked="0"/>
    </xf>
    <xf numFmtId="0" fontId="0" fillId="0" borderId="31" xfId="0" applyBorder="1" applyProtection="1">
      <protection locked="0"/>
    </xf>
    <xf numFmtId="0" fontId="10" fillId="0" borderId="33" xfId="0" applyFont="1" applyBorder="1" applyProtection="1">
      <protection locked="0"/>
    </xf>
    <xf numFmtId="0" fontId="10" fillId="4" borderId="0" xfId="0" applyFont="1" applyFill="1" applyAlignment="1" applyProtection="1">
      <alignment horizontal="left"/>
      <protection locked="0"/>
    </xf>
    <xf numFmtId="0" fontId="34" fillId="0" borderId="0" xfId="0" applyFont="1" applyAlignment="1" applyProtection="1">
      <alignment horizontal="right"/>
      <protection locked="0"/>
    </xf>
    <xf numFmtId="0" fontId="0" fillId="0" borderId="35" xfId="0" applyBorder="1" applyProtection="1">
      <protection locked="0"/>
    </xf>
    <xf numFmtId="0" fontId="0" fillId="0" borderId="36" xfId="0" applyBorder="1" applyProtection="1">
      <protection locked="0"/>
    </xf>
    <xf numFmtId="0" fontId="11" fillId="0" borderId="30" xfId="0" applyFont="1" applyBorder="1" applyProtection="1">
      <protection locked="0"/>
    </xf>
    <xf numFmtId="0" fontId="10" fillId="0" borderId="31" xfId="0" applyFont="1" applyBorder="1" applyProtection="1">
      <protection locked="0"/>
    </xf>
    <xf numFmtId="0" fontId="10" fillId="0" borderId="4" xfId="0" applyFont="1" applyBorder="1" applyProtection="1">
      <protection locked="0"/>
    </xf>
    <xf numFmtId="0" fontId="10" fillId="4" borderId="4" xfId="0" applyFont="1" applyFill="1" applyBorder="1" applyProtection="1">
      <protection locked="0"/>
    </xf>
    <xf numFmtId="0" fontId="23" fillId="0" borderId="30" xfId="0" applyFont="1" applyBorder="1" applyProtection="1">
      <protection locked="0"/>
    </xf>
    <xf numFmtId="0" fontId="14" fillId="0" borderId="0" xfId="0" applyFont="1" applyProtection="1">
      <protection locked="0"/>
    </xf>
    <xf numFmtId="0" fontId="0" fillId="0" borderId="34" xfId="0" applyBorder="1" applyAlignment="1" applyProtection="1">
      <alignment horizontal="center"/>
      <protection locked="0"/>
    </xf>
    <xf numFmtId="0" fontId="10" fillId="0" borderId="4" xfId="0" applyFont="1" applyBorder="1" applyAlignment="1" applyProtection="1">
      <alignment horizontal="right"/>
      <protection locked="0"/>
    </xf>
    <xf numFmtId="0" fontId="10" fillId="0" borderId="5" xfId="4" applyNumberFormat="1" applyFont="1" applyBorder="1" applyAlignment="1" applyProtection="1">
      <alignment horizontal="left"/>
      <protection locked="0"/>
    </xf>
    <xf numFmtId="0" fontId="0" fillId="0" borderId="12" xfId="0" applyBorder="1" applyProtection="1">
      <protection locked="0"/>
    </xf>
    <xf numFmtId="1" fontId="0" fillId="0" borderId="0" xfId="0" applyNumberFormat="1"/>
    <xf numFmtId="49" fontId="10" fillId="0" borderId="0" xfId="4" applyNumberFormat="1" applyFont="1" applyAlignment="1" applyProtection="1">
      <alignment horizontal="right"/>
      <protection locked="0"/>
    </xf>
    <xf numFmtId="49" fontId="0" fillId="0" borderId="0" xfId="0" applyNumberFormat="1" applyProtection="1">
      <protection locked="0"/>
    </xf>
    <xf numFmtId="49" fontId="0" fillId="0" borderId="5" xfId="0" applyNumberFormat="1" applyBorder="1" applyProtection="1">
      <protection locked="0"/>
    </xf>
    <xf numFmtId="49" fontId="21" fillId="0" borderId="25" xfId="0" applyNumberFormat="1" applyFont="1" applyBorder="1" applyAlignment="1" applyProtection="1">
      <alignment horizontal="left"/>
      <protection locked="0"/>
    </xf>
    <xf numFmtId="49" fontId="0" fillId="0" borderId="4" xfId="0" applyNumberFormat="1" applyBorder="1" applyProtection="1">
      <protection locked="0"/>
    </xf>
    <xf numFmtId="49" fontId="0" fillId="0" borderId="25" xfId="0" applyNumberFormat="1" applyBorder="1" applyProtection="1">
      <protection locked="0"/>
    </xf>
    <xf numFmtId="49" fontId="0" fillId="0" borderId="12" xfId="0" applyNumberFormat="1" applyBorder="1" applyProtection="1">
      <protection locked="0"/>
    </xf>
    <xf numFmtId="49" fontId="0" fillId="0" borderId="56" xfId="0" applyNumberFormat="1" applyBorder="1" applyProtection="1">
      <protection locked="0"/>
    </xf>
    <xf numFmtId="49" fontId="18" fillId="0" borderId="8" xfId="4" applyNumberFormat="1" applyFont="1" applyBorder="1" applyProtection="1">
      <protection locked="0"/>
    </xf>
    <xf numFmtId="49" fontId="18" fillId="0" borderId="0" xfId="4" applyNumberFormat="1" applyFont="1" applyAlignment="1" applyProtection="1">
      <alignment horizontal="left"/>
      <protection locked="0"/>
    </xf>
    <xf numFmtId="49" fontId="8" fillId="0" borderId="0" xfId="0" applyNumberFormat="1" applyFont="1" applyAlignment="1" applyProtection="1">
      <alignment horizontal="left"/>
      <protection locked="0"/>
    </xf>
    <xf numFmtId="49" fontId="8" fillId="0" borderId="28" xfId="0" applyNumberFormat="1" applyFont="1" applyBorder="1" applyAlignment="1" applyProtection="1">
      <alignment horizontal="left"/>
      <protection locked="0"/>
    </xf>
    <xf numFmtId="49" fontId="8" fillId="0" borderId="0" xfId="0" applyNumberFormat="1" applyFont="1" applyProtection="1">
      <protection locked="0"/>
    </xf>
    <xf numFmtId="49" fontId="1" fillId="4" borderId="4" xfId="0" applyNumberFormat="1" applyFont="1" applyFill="1" applyBorder="1" applyProtection="1">
      <protection locked="0"/>
    </xf>
    <xf numFmtId="49" fontId="10" fillId="4" borderId="23" xfId="0" applyNumberFormat="1" applyFont="1" applyFill="1" applyBorder="1" applyProtection="1">
      <protection locked="0"/>
    </xf>
    <xf numFmtId="49" fontId="21" fillId="0" borderId="4" xfId="0" applyNumberFormat="1" applyFont="1" applyBorder="1" applyProtection="1">
      <protection locked="0"/>
    </xf>
    <xf numFmtId="49" fontId="8" fillId="0" borderId="34" xfId="0" applyNumberFormat="1" applyFont="1" applyBorder="1" applyProtection="1">
      <protection locked="0"/>
    </xf>
    <xf numFmtId="49" fontId="18" fillId="0" borderId="34" xfId="0" applyNumberFormat="1" applyFont="1" applyBorder="1" applyProtection="1">
      <protection locked="0"/>
    </xf>
    <xf numFmtId="49" fontId="21" fillId="0" borderId="47" xfId="0" applyNumberFormat="1" applyFont="1" applyBorder="1" applyAlignment="1" applyProtection="1">
      <alignment horizontal="center"/>
      <protection locked="0"/>
    </xf>
    <xf numFmtId="49" fontId="8" fillId="4" borderId="33" xfId="0" applyNumberFormat="1" applyFont="1" applyFill="1" applyBorder="1" applyProtection="1">
      <protection locked="0"/>
    </xf>
    <xf numFmtId="0" fontId="8" fillId="0" borderId="28" xfId="0" applyFont="1" applyBorder="1" applyAlignment="1" applyProtection="1">
      <alignment horizontal="right"/>
      <protection locked="0"/>
    </xf>
    <xf numFmtId="49" fontId="8" fillId="0" borderId="0" xfId="0" applyNumberFormat="1" applyFont="1" applyAlignment="1" applyProtection="1">
      <alignment horizontal="right"/>
      <protection locked="0"/>
    </xf>
    <xf numFmtId="1" fontId="8" fillId="0" borderId="0" xfId="0" applyNumberFormat="1" applyFont="1" applyProtection="1">
      <protection locked="0"/>
    </xf>
    <xf numFmtId="49" fontId="8" fillId="0" borderId="28" xfId="0" applyNumberFormat="1" applyFont="1" applyBorder="1" applyAlignment="1" applyProtection="1">
      <alignment horizontal="right"/>
      <protection locked="0"/>
    </xf>
    <xf numFmtId="0" fontId="0" fillId="3" borderId="0" xfId="0" applyFill="1"/>
    <xf numFmtId="165" fontId="0" fillId="3" borderId="0" xfId="0" applyNumberFormat="1" applyFill="1"/>
    <xf numFmtId="165" fontId="0" fillId="3" borderId="0" xfId="0" applyNumberFormat="1" applyFill="1" applyAlignment="1">
      <alignment horizontal="right"/>
    </xf>
    <xf numFmtId="0" fontId="10" fillId="3" borderId="0" xfId="0" applyFont="1" applyFill="1"/>
    <xf numFmtId="165" fontId="10" fillId="3" borderId="0" xfId="0" applyNumberFormat="1" applyFont="1" applyFill="1" applyAlignment="1">
      <alignment horizontal="right"/>
    </xf>
    <xf numFmtId="0" fontId="1" fillId="0" borderId="0" xfId="0" applyFont="1"/>
    <xf numFmtId="0" fontId="10" fillId="0" borderId="0" xfId="0" applyFont="1" applyAlignment="1" applyProtection="1">
      <alignment horizontal="left" vertical="top" wrapText="1"/>
      <protection locked="0"/>
    </xf>
    <xf numFmtId="3" fontId="18" fillId="3" borderId="1" xfId="4" applyFont="1" applyFill="1" applyBorder="1"/>
    <xf numFmtId="3" fontId="18" fillId="3" borderId="0" xfId="4" applyFont="1" applyFill="1"/>
    <xf numFmtId="3" fontId="19" fillId="3" borderId="1" xfId="4" applyFont="1" applyFill="1" applyBorder="1"/>
    <xf numFmtId="3" fontId="19" fillId="3" borderId="0" xfId="4" applyFont="1" applyFill="1"/>
    <xf numFmtId="22" fontId="0" fillId="0" borderId="0" xfId="0" applyNumberFormat="1" applyAlignment="1">
      <alignment horizontal="right"/>
    </xf>
    <xf numFmtId="0" fontId="37" fillId="0" borderId="0" xfId="0" applyFont="1"/>
    <xf numFmtId="22" fontId="0" fillId="0" borderId="0" xfId="0" applyNumberFormat="1"/>
    <xf numFmtId="0" fontId="38" fillId="0" borderId="0" xfId="0" applyFont="1" applyAlignment="1">
      <alignment horizontal="left"/>
    </xf>
    <xf numFmtId="22" fontId="22" fillId="0" borderId="0" xfId="0" applyNumberFormat="1" applyFont="1" applyAlignment="1">
      <alignment horizontal="right"/>
    </xf>
    <xf numFmtId="0" fontId="0" fillId="0" borderId="57" xfId="0" applyBorder="1"/>
    <xf numFmtId="0" fontId="0" fillId="0" borderId="57" xfId="0" applyBorder="1" applyProtection="1">
      <protection locked="0"/>
    </xf>
    <xf numFmtId="0" fontId="15" fillId="0" borderId="0" xfId="0" applyFont="1"/>
    <xf numFmtId="0" fontId="8" fillId="0" borderId="0" xfId="0" applyFont="1" applyAlignment="1">
      <alignment horizontal="left" vertical="top"/>
    </xf>
    <xf numFmtId="0" fontId="8" fillId="0" borderId="0" xfId="0" applyFont="1" applyAlignment="1">
      <alignment vertical="top"/>
    </xf>
    <xf numFmtId="0" fontId="0" fillId="0" borderId="4" xfId="0" applyBorder="1"/>
    <xf numFmtId="165" fontId="0" fillId="0" borderId="4" xfId="0" applyNumberFormat="1" applyBorder="1"/>
    <xf numFmtId="165" fontId="0" fillId="0" borderId="2" xfId="0" applyNumberFormat="1" applyBorder="1"/>
    <xf numFmtId="165" fontId="0" fillId="0" borderId="37" xfId="0" applyNumberFormat="1" applyBorder="1"/>
    <xf numFmtId="165" fontId="0" fillId="0" borderId="3" xfId="0" applyNumberFormat="1" applyBorder="1"/>
    <xf numFmtId="165" fontId="0" fillId="0" borderId="32" xfId="0" applyNumberFormat="1" applyBorder="1"/>
    <xf numFmtId="165" fontId="0" fillId="0" borderId="34" xfId="0" applyNumberFormat="1" applyBorder="1"/>
    <xf numFmtId="165" fontId="0" fillId="0" borderId="36" xfId="0" applyNumberFormat="1" applyBorder="1"/>
    <xf numFmtId="3" fontId="18" fillId="0" borderId="0" xfId="4" applyFont="1"/>
    <xf numFmtId="0" fontId="0" fillId="0" borderId="13" xfId="0" applyBorder="1" applyAlignment="1">
      <alignment horizontal="center"/>
    </xf>
    <xf numFmtId="0" fontId="10" fillId="0" borderId="0" xfId="0" applyFont="1" applyAlignment="1">
      <alignment horizontal="center"/>
    </xf>
    <xf numFmtId="0" fontId="41" fillId="8" borderId="12" xfId="3" applyFont="1" applyFill="1" applyBorder="1"/>
    <xf numFmtId="0" fontId="41" fillId="8" borderId="12" xfId="3" applyFont="1" applyFill="1" applyBorder="1" applyAlignment="1">
      <alignment horizontal="center"/>
    </xf>
    <xf numFmtId="0" fontId="8" fillId="0" borderId="12" xfId="0" applyFont="1" applyBorder="1"/>
    <xf numFmtId="0" fontId="8" fillId="0" borderId="2" xfId="0" applyFont="1" applyBorder="1"/>
    <xf numFmtId="0" fontId="40" fillId="0" borderId="12" xfId="0" applyFont="1" applyBorder="1"/>
    <xf numFmtId="9" fontId="42" fillId="9" borderId="12" xfId="5" applyFont="1" applyFill="1" applyBorder="1"/>
    <xf numFmtId="0" fontId="21" fillId="0" borderId="15" xfId="0" applyFont="1" applyBorder="1" applyAlignment="1" applyProtection="1">
      <alignment horizontal="center"/>
      <protection locked="0"/>
    </xf>
    <xf numFmtId="0" fontId="21" fillId="0" borderId="20" xfId="0" applyFont="1" applyBorder="1" applyAlignment="1" applyProtection="1">
      <alignment horizontal="center"/>
      <protection locked="0"/>
    </xf>
    <xf numFmtId="0" fontId="21" fillId="0" borderId="35" xfId="0" applyFont="1" applyBorder="1" applyAlignment="1" applyProtection="1">
      <alignment horizontal="center"/>
      <protection locked="0"/>
    </xf>
    <xf numFmtId="0" fontId="18" fillId="0" borderId="43" xfId="0" applyFont="1" applyBorder="1" applyAlignment="1" applyProtection="1">
      <alignment horizontal="center"/>
      <protection locked="0"/>
    </xf>
    <xf numFmtId="0" fontId="18" fillId="0" borderId="12" xfId="0" applyFont="1" applyBorder="1" applyAlignment="1" applyProtection="1">
      <alignment horizontal="center"/>
      <protection locked="0"/>
    </xf>
    <xf numFmtId="0" fontId="18" fillId="0" borderId="12" xfId="0" applyFont="1" applyBorder="1" applyProtection="1">
      <protection locked="0"/>
    </xf>
    <xf numFmtId="0" fontId="0" fillId="9" borderId="5" xfId="0" applyFill="1" applyBorder="1" applyAlignment="1">
      <alignment horizontal="center"/>
    </xf>
    <xf numFmtId="0" fontId="0" fillId="9" borderId="6" xfId="0" applyFill="1" applyBorder="1" applyAlignment="1">
      <alignment horizontal="center"/>
    </xf>
    <xf numFmtId="0" fontId="0" fillId="9" borderId="7" xfId="0" applyFill="1" applyBorder="1" applyAlignment="1">
      <alignment horizontal="center"/>
    </xf>
    <xf numFmtId="0" fontId="44" fillId="0" borderId="57" xfId="0" applyFont="1" applyBorder="1" applyAlignment="1">
      <alignment horizontal="center"/>
    </xf>
    <xf numFmtId="0" fontId="8" fillId="0" borderId="12" xfId="5" applyNumberFormat="1" applyFont="1" applyBorder="1" applyAlignment="1">
      <alignment horizontal="center"/>
    </xf>
    <xf numFmtId="0" fontId="0" fillId="0" borderId="12" xfId="5" applyNumberFormat="1" applyFont="1" applyBorder="1" applyAlignment="1">
      <alignment horizontal="center"/>
    </xf>
    <xf numFmtId="0" fontId="45" fillId="0" borderId="0" xfId="0" applyFont="1"/>
    <xf numFmtId="0" fontId="8" fillId="0" borderId="12" xfId="0" applyFont="1" applyBorder="1" applyAlignment="1" applyProtection="1">
      <alignment horizontal="center"/>
      <protection locked="0"/>
    </xf>
    <xf numFmtId="0" fontId="18" fillId="0" borderId="47" xfId="0" applyFont="1" applyBorder="1" applyAlignment="1" applyProtection="1">
      <alignment horizontal="center"/>
      <protection locked="0"/>
    </xf>
    <xf numFmtId="9" fontId="8" fillId="0" borderId="12" xfId="5" applyFont="1" applyFill="1" applyBorder="1" applyAlignment="1" applyProtection="1">
      <alignment horizontal="center"/>
    </xf>
    <xf numFmtId="10" fontId="10" fillId="0" borderId="2" xfId="5" applyNumberFormat="1" applyFont="1" applyBorder="1"/>
    <xf numFmtId="0" fontId="0" fillId="0" borderId="20" xfId="0" applyBorder="1" applyAlignment="1" applyProtection="1">
      <alignment horizontal="center"/>
      <protection locked="0"/>
    </xf>
    <xf numFmtId="0" fontId="0" fillId="4" borderId="58" xfId="0" applyFill="1" applyBorder="1" applyAlignment="1">
      <alignment horizontal="center"/>
    </xf>
    <xf numFmtId="0" fontId="18" fillId="0" borderId="25" xfId="0" applyFont="1" applyBorder="1" applyAlignment="1" applyProtection="1">
      <alignment horizontal="left"/>
      <protection locked="0"/>
    </xf>
    <xf numFmtId="0" fontId="18" fillId="0" borderId="15" xfId="0" applyFont="1" applyBorder="1" applyAlignment="1" applyProtection="1">
      <alignment horizontal="left"/>
      <protection locked="0"/>
    </xf>
    <xf numFmtId="169" fontId="18" fillId="0" borderId="15" xfId="0" applyNumberFormat="1" applyFont="1" applyBorder="1" applyAlignment="1" applyProtection="1">
      <alignment horizontal="left"/>
      <protection locked="0"/>
    </xf>
    <xf numFmtId="49" fontId="18" fillId="0" borderId="12" xfId="0" applyNumberFormat="1" applyFont="1" applyBorder="1" applyProtection="1">
      <protection locked="0"/>
    </xf>
    <xf numFmtId="3" fontId="17" fillId="0" borderId="0" xfId="4" applyFont="1" applyProtection="1">
      <protection locked="0"/>
    </xf>
    <xf numFmtId="16" fontId="18" fillId="0" borderId="4" xfId="0" applyNumberFormat="1" applyFont="1" applyBorder="1" applyAlignment="1" applyProtection="1">
      <alignment horizontal="center"/>
      <protection locked="0"/>
    </xf>
    <xf numFmtId="17" fontId="18" fillId="0" borderId="4" xfId="0" applyNumberFormat="1" applyFont="1" applyBorder="1" applyAlignment="1" applyProtection="1">
      <alignment horizontal="center"/>
      <protection locked="0"/>
    </xf>
    <xf numFmtId="165" fontId="18" fillId="0" borderId="15" xfId="0" applyNumberFormat="1" applyFont="1" applyBorder="1" applyProtection="1">
      <protection locked="0"/>
    </xf>
    <xf numFmtId="0" fontId="8" fillId="0" borderId="57" xfId="0" applyFont="1" applyBorder="1" applyProtection="1">
      <protection locked="0"/>
    </xf>
    <xf numFmtId="0" fontId="33" fillId="0" borderId="30" xfId="0" applyFont="1" applyBorder="1" applyAlignment="1">
      <alignment horizontal="left" vertical="top" wrapText="1"/>
    </xf>
    <xf numFmtId="0" fontId="33" fillId="0" borderId="31" xfId="0" applyFont="1" applyBorder="1" applyAlignment="1">
      <alignment horizontal="left" vertical="top" wrapText="1"/>
    </xf>
    <xf numFmtId="0" fontId="33" fillId="0" borderId="32" xfId="0" applyFont="1" applyBorder="1" applyAlignment="1">
      <alignment horizontal="left" vertical="top" wrapText="1"/>
    </xf>
    <xf numFmtId="0" fontId="33" fillId="0" borderId="33" xfId="0" applyFont="1" applyBorder="1" applyAlignment="1">
      <alignment horizontal="left" vertical="top" wrapText="1"/>
    </xf>
    <xf numFmtId="0" fontId="33" fillId="0" borderId="0" xfId="0" applyFont="1" applyAlignment="1">
      <alignment horizontal="left" vertical="top" wrapText="1"/>
    </xf>
    <xf numFmtId="0" fontId="33" fillId="0" borderId="34" xfId="0" applyFont="1" applyBorder="1" applyAlignment="1">
      <alignment horizontal="left" vertical="top" wrapText="1"/>
    </xf>
    <xf numFmtId="0" fontId="33" fillId="0" borderId="35" xfId="0" applyFont="1" applyBorder="1" applyAlignment="1">
      <alignment horizontal="left" vertical="top" wrapText="1"/>
    </xf>
    <xf numFmtId="0" fontId="33" fillId="0" borderId="4" xfId="0" applyFont="1" applyBorder="1" applyAlignment="1">
      <alignment horizontal="left" vertical="top" wrapText="1"/>
    </xf>
    <xf numFmtId="0" fontId="33" fillId="0" borderId="36" xfId="0" applyFont="1" applyBorder="1" applyAlignment="1">
      <alignment horizontal="left" vertical="top" wrapText="1"/>
    </xf>
    <xf numFmtId="0" fontId="0" fillId="0" borderId="0" xfId="0" applyAlignment="1">
      <alignment horizontal="left" vertical="top" wrapText="1"/>
    </xf>
    <xf numFmtId="0" fontId="10" fillId="0" borderId="0" xfId="0" applyFont="1" applyAlignment="1">
      <alignment horizontal="left" vertical="top" wrapText="1"/>
    </xf>
    <xf numFmtId="0" fontId="8" fillId="0" borderId="0" xfId="0" applyFont="1" applyAlignment="1">
      <alignment horizontal="left" vertical="top" wrapText="1"/>
    </xf>
    <xf numFmtId="0" fontId="10" fillId="3" borderId="13" xfId="0" applyFont="1" applyFill="1" applyBorder="1" applyAlignment="1">
      <alignment horizontal="center" wrapText="1"/>
    </xf>
    <xf numFmtId="0" fontId="10" fillId="3" borderId="22" xfId="0" applyFont="1" applyFill="1" applyBorder="1" applyAlignment="1">
      <alignment horizontal="center" wrapText="1"/>
    </xf>
    <xf numFmtId="168" fontId="0" fillId="2" borderId="13" xfId="0" applyNumberFormat="1" applyFill="1" applyBorder="1" applyAlignment="1">
      <alignment horizontal="center"/>
    </xf>
    <xf numFmtId="168" fontId="0" fillId="2" borderId="15" xfId="0" applyNumberFormat="1" applyFill="1" applyBorder="1" applyAlignment="1">
      <alignment horizontal="center"/>
    </xf>
    <xf numFmtId="168" fontId="0" fillId="2" borderId="22" xfId="0" applyNumberFormat="1" applyFill="1" applyBorder="1" applyAlignment="1">
      <alignment horizontal="center"/>
    </xf>
    <xf numFmtId="0" fontId="10" fillId="3" borderId="15" xfId="0" applyFont="1" applyFill="1" applyBorder="1" applyAlignment="1">
      <alignment horizontal="center" wrapText="1"/>
    </xf>
    <xf numFmtId="0" fontId="0" fillId="0" borderId="13" xfId="0" applyBorder="1" applyAlignment="1">
      <alignment horizontal="center"/>
    </xf>
    <xf numFmtId="0" fontId="0" fillId="0" borderId="15" xfId="0" applyBorder="1" applyAlignment="1">
      <alignment horizontal="center"/>
    </xf>
    <xf numFmtId="0" fontId="0" fillId="0" borderId="22" xfId="0" applyBorder="1" applyAlignment="1">
      <alignment horizontal="center"/>
    </xf>
    <xf numFmtId="0" fontId="10" fillId="2" borderId="5" xfId="0" applyFont="1" applyFill="1" applyBorder="1" applyAlignment="1">
      <alignment horizontal="center" wrapText="1"/>
    </xf>
    <xf numFmtId="0" fontId="10" fillId="2" borderId="6" xfId="0" applyFont="1" applyFill="1" applyBorder="1" applyAlignment="1">
      <alignment horizontal="center"/>
    </xf>
    <xf numFmtId="0" fontId="10" fillId="2" borderId="7" xfId="0" applyFont="1" applyFill="1" applyBorder="1" applyAlignment="1">
      <alignment horizontal="center"/>
    </xf>
    <xf numFmtId="0" fontId="39" fillId="0" borderId="4" xfId="0" applyFont="1" applyBorder="1" applyAlignment="1">
      <alignment horizontal="center"/>
    </xf>
    <xf numFmtId="3" fontId="10" fillId="0" borderId="5" xfId="4" applyFont="1" applyBorder="1" applyAlignment="1">
      <alignment horizontal="center"/>
    </xf>
    <xf numFmtId="3" fontId="10" fillId="0" borderId="6" xfId="4" applyFont="1" applyBorder="1" applyAlignment="1">
      <alignment horizontal="center"/>
    </xf>
    <xf numFmtId="3" fontId="10" fillId="0" borderId="7" xfId="4" applyFont="1" applyBorder="1" applyAlignment="1">
      <alignment horizontal="center"/>
    </xf>
    <xf numFmtId="3" fontId="11" fillId="0" borderId="28" xfId="4" applyFont="1" applyBorder="1" applyAlignment="1">
      <alignment horizontal="center"/>
    </xf>
    <xf numFmtId="3" fontId="11" fillId="0" borderId="4" xfId="4" applyFont="1" applyBorder="1" applyAlignment="1">
      <alignment horizontal="center"/>
    </xf>
    <xf numFmtId="3" fontId="11" fillId="0" borderId="27" xfId="4" applyFont="1" applyBorder="1" applyAlignment="1">
      <alignment horizontal="center"/>
    </xf>
    <xf numFmtId="3" fontId="18" fillId="0" borderId="0" xfId="4" applyFont="1" applyAlignment="1" applyProtection="1">
      <alignment horizontal="left"/>
      <protection locked="0"/>
    </xf>
    <xf numFmtId="0" fontId="0" fillId="0" borderId="0" xfId="0" applyProtection="1">
      <protection locked="0"/>
    </xf>
    <xf numFmtId="0" fontId="0" fillId="0" borderId="9" xfId="0" applyBorder="1" applyProtection="1">
      <protection locked="0"/>
    </xf>
    <xf numFmtId="3" fontId="12" fillId="0" borderId="0" xfId="0" applyNumberFormat="1" applyFont="1" applyAlignment="1">
      <alignment horizontal="center"/>
    </xf>
    <xf numFmtId="0" fontId="12" fillId="0" borderId="0" xfId="0" applyFont="1" applyAlignment="1">
      <alignment horizontal="center"/>
    </xf>
    <xf numFmtId="0" fontId="8" fillId="0" borderId="0" xfId="0" applyFont="1" applyAlignment="1">
      <alignment horizontal="center"/>
    </xf>
    <xf numFmtId="0" fontId="8" fillId="4" borderId="4" xfId="0" applyFont="1" applyFill="1" applyBorder="1" applyAlignment="1">
      <alignment horizontal="left"/>
    </xf>
    <xf numFmtId="0" fontId="8" fillId="4" borderId="10" xfId="0" applyFont="1" applyFill="1" applyBorder="1" applyAlignment="1">
      <alignment horizontal="left"/>
    </xf>
    <xf numFmtId="0" fontId="12" fillId="2" borderId="15" xfId="0" applyFont="1" applyFill="1" applyBorder="1" applyAlignment="1">
      <alignment horizontal="center"/>
    </xf>
    <xf numFmtId="0" fontId="18" fillId="0" borderId="4" xfId="0" applyFont="1" applyBorder="1" applyAlignment="1" applyProtection="1">
      <alignment horizontal="left"/>
      <protection locked="0"/>
    </xf>
    <xf numFmtId="0" fontId="18" fillId="0" borderId="10" xfId="0" applyFont="1" applyBorder="1" applyAlignment="1" applyProtection="1">
      <alignment horizontal="left"/>
      <protection locked="0"/>
    </xf>
    <xf numFmtId="0" fontId="33" fillId="0" borderId="0" xfId="0" applyFont="1" applyAlignment="1">
      <alignment horizontal="left" wrapText="1"/>
    </xf>
    <xf numFmtId="0" fontId="1" fillId="0" borderId="15" xfId="0" applyFont="1" applyBorder="1" applyAlignment="1">
      <alignment horizontal="left"/>
    </xf>
    <xf numFmtId="0" fontId="0" fillId="0" borderId="0" xfId="0" applyAlignment="1">
      <alignment horizontal="center"/>
    </xf>
    <xf numFmtId="0" fontId="0" fillId="0" borderId="30" xfId="0" applyBorder="1" applyAlignment="1">
      <alignment horizontal="center"/>
    </xf>
    <xf numFmtId="0" fontId="0" fillId="0" borderId="32" xfId="0" applyBorder="1" applyAlignment="1">
      <alignment horizontal="center"/>
    </xf>
    <xf numFmtId="0" fontId="0" fillId="0" borderId="4" xfId="0" applyBorder="1" applyAlignment="1" applyProtection="1">
      <alignment horizontal="center"/>
      <protection locked="0"/>
    </xf>
    <xf numFmtId="0" fontId="10" fillId="0" borderId="0" xfId="0" applyFont="1" applyAlignment="1">
      <alignment horizontal="left"/>
    </xf>
    <xf numFmtId="0" fontId="1" fillId="0" borderId="4" xfId="0" applyFont="1" applyBorder="1" applyAlignment="1">
      <alignment horizontal="left"/>
    </xf>
    <xf numFmtId="0" fontId="1" fillId="0" borderId="31" xfId="0" applyFont="1" applyBorder="1" applyAlignment="1">
      <alignment horizontal="left"/>
    </xf>
    <xf numFmtId="0" fontId="17" fillId="0" borderId="0" xfId="2" applyBorder="1" applyAlignment="1" applyProtection="1">
      <alignment horizontal="left"/>
    </xf>
    <xf numFmtId="0" fontId="0" fillId="0" borderId="0" xfId="0" applyAlignment="1">
      <alignment horizontal="left" wrapText="1"/>
    </xf>
    <xf numFmtId="0" fontId="1" fillId="0" borderId="0" xfId="0" applyFont="1" applyAlignment="1">
      <alignment horizontal="left" wrapText="1"/>
    </xf>
    <xf numFmtId="0" fontId="21" fillId="0" borderId="0" xfId="0" applyFont="1" applyAlignment="1" applyProtection="1">
      <alignment horizontal="left"/>
      <protection locked="0"/>
    </xf>
    <xf numFmtId="0" fontId="21" fillId="0" borderId="4" xfId="0" applyFont="1" applyBorder="1" applyAlignment="1" applyProtection="1">
      <alignment horizontal="left"/>
      <protection locked="0"/>
    </xf>
    <xf numFmtId="0" fontId="0" fillId="0" borderId="31" xfId="0" applyBorder="1" applyAlignment="1">
      <alignment horizontal="center"/>
    </xf>
    <xf numFmtId="0" fontId="0" fillId="0" borderId="0" xfId="0" applyAlignment="1">
      <alignment horizontal="left"/>
    </xf>
    <xf numFmtId="0" fontId="21" fillId="0" borderId="0" xfId="0" applyFont="1" applyAlignment="1">
      <alignment horizontal="left"/>
    </xf>
    <xf numFmtId="0" fontId="21" fillId="0" borderId="4" xfId="0" applyFont="1" applyBorder="1" applyAlignment="1">
      <alignment horizontal="left"/>
    </xf>
    <xf numFmtId="0" fontId="0" fillId="0" borderId="4" xfId="0" applyBorder="1" applyAlignment="1">
      <alignment horizontal="center"/>
    </xf>
  </cellXfs>
  <cellStyles count="6">
    <cellStyle name="Currency" xfId="1" builtinId="4"/>
    <cellStyle name="Hyperlink" xfId="2" builtinId="8"/>
    <cellStyle name="Normal" xfId="0" builtinId="0"/>
    <cellStyle name="Normal 10 11" xfId="3" xr:uid="{00000000-0005-0000-0000-000003000000}"/>
    <cellStyle name="Normal_B" xfId="4" xr:uid="{00000000-0005-0000-0000-000004000000}"/>
    <cellStyle name="Percent" xfId="5" builtinId="5"/>
  </cellStyles>
  <dxfs count="3">
    <dxf>
      <border>
        <bottom style="thin">
          <color indexed="64"/>
        </bottom>
      </border>
    </dxf>
    <dxf>
      <border>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DDEE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d:schema xmlns:xsd="http://www.w3.org/2001/XMLSchema" xmlns="">
      <xsd:element nillable="true" name="FinancialUpdate8609">
        <xsd:complexType>
          <xsd:sequence minOccurs="0">
            <xsd:element minOccurs="0" nillable="true" type="xsd:string" name="ApplicationNumber" form="unqualified"/>
            <xsd:element minOccurs="0" nillable="true" name="FinancialUpdate8609_ApplicantInformation" form="unqualified">
              <xsd:complexType>
                <xsd:sequence minOccurs="0">
                  <xsd:element minOccurs="0" nillable="true" type="xsd:string" name="ApplicationNumber" form="unqualified"/>
                  <xsd:element minOccurs="0" nillable="true" type="xsd:string" name="Sponsor" form="unqualified"/>
                  <xsd:element minOccurs="0" nillable="true" type="xsd:string" name="Owner" form="unqualified"/>
                  <xsd:element minOccurs="0" nillable="true" type="xsd:string" name="OwnerAddress" form="unqualified"/>
                  <xsd:element minOccurs="0" nillable="true" type="xsd:string" name="OwnerCity" form="unqualified"/>
                  <xsd:element minOccurs="0" nillable="true" type="xsd:string" name="OwnerState" form="unqualified"/>
                  <xsd:element minOccurs="0" nillable="true" type="xsd:string" name="OwnerZip" form="unqualified"/>
                  <xsd:element minOccurs="0" nillable="true" type="xsd:string" name="OwnerTIN" form="unqualified"/>
                  <xsd:element minOccurs="0" nillable="true" type="xsd:string" name="ProjectName" form="unqualified"/>
                  <xsd:element minOccurs="0" nillable="true" type="xsd:string" name="Program" form="unqualified"/>
                  <xsd:element minOccurs="0" nillable="true" type="xsd:string" name="AllocationType" form="unqualified"/>
                  <xsd:element minOccurs="0" nillable="true" type="xsd:string" name="CarryoverAllocationAmount" form="unqualified"/>
                </xsd:sequence>
              </xsd:complexType>
            </xsd:element>
            <xsd:element minOccurs="0" nillable="true" name="FinancialUpdate8609_ContactInformation" form="unqualified">
              <xsd:complexType>
                <xsd:sequence minOccurs="0">
                  <xsd:element minOccurs="0" nillable="true" type="xsd:string" name="ApplicationNumber" form="unqualified"/>
                  <xsd:element minOccurs="0" nillable="true" type="xsd:string" name="ContactName" form="unqualified"/>
                  <xsd:element minOccurs="0" nillable="true" type="xsd:string" name="ContactPhone" form="unqualified"/>
                  <xsd:element minOccurs="0" nillable="true" type="xsd:string" name="ContactEmail" form="unqualified"/>
                </xsd:sequence>
              </xsd:complexType>
            </xsd:element>
            <xsd:element minOccurs="0" nillable="true" name="FinancialUpdate8609_SyndicatorInformation" form="unqualified">
              <xsd:complexType>
                <xsd:sequence minOccurs="0">
                  <xsd:element minOccurs="0" nillable="true" type="xsd:string" name="ApplicationNumber" form="unqualified"/>
                  <xsd:element minOccurs="0" nillable="true" type="xsd:string" name="SyndicatorName" form="unqualified"/>
                  <xsd:element minOccurs="0" nillable="true" type="xsd:string" name="SyndicatorAddress" form="unqualified"/>
                  <xsd:element minOccurs="0" nillable="true" type="xsd:string" name="SyndicatorCity" form="unqualified"/>
                  <xsd:element minOccurs="0" nillable="true" type="xsd:string" name="SyndicatorState" form="unqualified"/>
                  <xsd:element minOccurs="0" nillable="true" type="xsd:string" name="SyndicatorZip" form="unqualified"/>
                  <xsd:element minOccurs="0" nillable="true" type="xsd:string" name="SyndicatorContact" form="unqualified"/>
                  <xsd:element minOccurs="0" nillable="true" type="xsd:string" name="SyndicatorPhone" form="unqualified"/>
                  <xsd:element minOccurs="0" nillable="true" type="xsd:string" name="SyndicatorEmail" form="unqualified"/>
                </xsd:sequence>
              </xsd:complexType>
            </xsd:element>
            <xsd:element minOccurs="0" nillable="true" name="FinancialUpdate8609_CPAInformation" form="unqualified">
              <xsd:complexType>
                <xsd:sequence minOccurs="0">
                  <xsd:element minOccurs="0" nillable="true" type="xsd:string" name="ApplicationNumber" form="unqualified"/>
                  <xsd:element minOccurs="0" nillable="true" type="xsd:string" name="CPAEntity" form="unqualified"/>
                  <xsd:element minOccurs="0" nillable="true" type="xsd:string" name="CPAFirstName" form="unqualified"/>
                  <xsd:element minOccurs="0" nillable="true" type="xsd:string" name="CPALastName" form="unqualified"/>
                  <xsd:element minOccurs="0" nillable="true" type="xsd:string" name="CPAAddress" form="unqualified"/>
                  <xsd:element minOccurs="0" nillable="true" type="xsd:string" name="CPACity" form="unqualified"/>
                  <xsd:element minOccurs="0" nillable="true" type="xsd:string" name="CPAState" form="unqualified"/>
                  <xsd:element minOccurs="0" nillable="true" type="xsd:string" name="CPAZip" form="unqualified"/>
                  <xsd:element minOccurs="0" nillable="true" type="xsd:string" name="CPAPhone" form="unqualified"/>
                  <xsd:element minOccurs="0" nillable="true" type="xsd:string" name="CPAEmail" form="unqualified"/>
                </xsd:sequence>
              </xsd:complexType>
            </xsd:element>
            <xsd:element minOccurs="0" nillable="true" name="FinancialUpdate8609_BuildingInformation" form="unqualified">
              <xsd:complexType>
                <xsd:sequence minOccurs="0">
                  <xsd:element minOccurs="0" nillable="true" name="FinancialUpdate8609_BuildingInfo1" form="unqualified">
                    <xsd:complexType>
                      <xsd:sequence minOccurs="0">
                        <xsd:element minOccurs="0" nillable="true" type="xsd:string" name="ApplicationNumber" form="unqualified"/>
                        <xsd:element minOccurs="0" nillable="true" type="xsd:string" name="BIN" form="unqualified"/>
                        <xsd:element minOccurs="0" nillable="true" type="xsd:string" name="BuildingPHN" form="unqualified"/>
                        <xsd:element minOccurs="0" nillable="true" type="xsd:string" name="BuildingStreet" form="unqualified"/>
                        <xsd:element minOccurs="0" nillable="true" type="xsd:string" name="BuildingCity" form="unqualified"/>
                        <xsd:element minOccurs="0" nillable="true" type="xsd:string" name="BuildingZip" form="unqualified"/>
                        <xsd:element minOccurs="0" nillable="true" type="xsd:string" name="BuildingBoro" form="unqualified"/>
                        <xsd:element minOccurs="0" nillable="true" type="xsd:string" name="BuildingBlock" form="unqualified"/>
                        <xsd:element minOccurs="0" nillable="true" type="xsd:string" name="BuildingLot" form="unqualified"/>
                        <xsd:element minOccurs="0" nillable="true" type="xsd:string" name="BuildingPISAcquisition" form="unqualified"/>
                        <xsd:element minOccurs="0" nillable="true" type="xsd:string" name="BuildingPISRehab" form="unqualified"/>
                        <xsd:element minOccurs="0" nillable="true" type="xsd:string" name="BuildingTCODate" form="unqualified"/>
                        <xsd:element minOccurs="0" nillable="true" type="xsd:string" name="BuildingRentUpStatus" form="unqualified"/>
                      </xsd:sequence>
                    </xsd:complexType>
                  </xsd:element>
                  <xsd:element minOccurs="0" nillable="true" name="FinancialUpdate8609_BuildingInfo2" form="unqualified">
                    <xsd:complexType>
                      <xsd:sequence minOccurs="0">
                        <xsd:element minOccurs="0" nillable="true" type="xsd:string" name="ApplicationNumber" form="unqualified"/>
                        <xsd:element minOccurs="0" nillable="true" type="xsd:string" name="BIN" form="unqualified"/>
                        <xsd:element minOccurs="0" nillable="true" type="xsd:string" name="BuildingPHN" form="unqualified"/>
                        <xsd:element minOccurs="0" nillable="true" type="xsd:string" name="BuildingStreet" form="unqualified"/>
                        <xsd:element minOccurs="0" nillable="true" type="xsd:string" name="BuildingCity" form="unqualified"/>
                        <xsd:element minOccurs="0" nillable="true" type="xsd:string" name="BuildingZip" form="unqualified"/>
                        <xsd:element minOccurs="0" nillable="true" type="xsd:string" name="BuildingBoro" form="unqualified"/>
                        <xsd:element minOccurs="0" nillable="true" type="xsd:string" name="BuildingBlock" form="unqualified"/>
                        <xsd:element minOccurs="0" nillable="true" type="xsd:string" name="BuildingLot" form="unqualified"/>
                        <xsd:element minOccurs="0" nillable="true" type="xsd:string" name="BuildingPISAcquisition" form="unqualified"/>
                        <xsd:element minOccurs="0" nillable="true" type="xsd:string" name="BuildingPISRehab" form="unqualified"/>
                        <xsd:element minOccurs="0" nillable="true" type="xsd:string" name="BuildingTCODate" form="unqualified"/>
                        <xsd:element minOccurs="0" nillable="true" type="xsd:string" name="BuildingRentUpStatus" form="unqualified"/>
                      </xsd:sequence>
                    </xsd:complexType>
                  </xsd:element>
                  <xsd:element minOccurs="0" nillable="true" name="FinancialUpdate8609_BuildingInfo3" form="unqualified">
                    <xsd:complexType>
                      <xsd:sequence minOccurs="0">
                        <xsd:element minOccurs="0" nillable="true" type="xsd:string" name="ApplicationNumber" form="unqualified"/>
                        <xsd:element minOccurs="0" nillable="true" type="xsd:string" name="BIN" form="unqualified"/>
                        <xsd:element minOccurs="0" nillable="true" type="xsd:string" name="BuildingPHN" form="unqualified"/>
                        <xsd:element minOccurs="0" nillable="true" type="xsd:string" name="BuildingStreet" form="unqualified"/>
                        <xsd:element minOccurs="0" nillable="true" type="xsd:string" name="BuildingCity" form="unqualified"/>
                        <xsd:element minOccurs="0" nillable="true" type="xsd:string" name="BuildingZip" form="unqualified"/>
                        <xsd:element minOccurs="0" nillable="true" type="xsd:string" name="BuildingBoro" form="unqualified"/>
                        <xsd:element minOccurs="0" nillable="true" type="xsd:string" name="BuildingBlock" form="unqualified"/>
                        <xsd:element minOccurs="0" nillable="true" type="xsd:string" name="BuildingLot" form="unqualified"/>
                        <xsd:element minOccurs="0" nillable="true" type="xsd:string" name="BuildingPISAcquisition" form="unqualified"/>
                        <xsd:element minOccurs="0" nillable="true" type="xsd:string" name="BuildingPISRehab" form="unqualified"/>
                        <xsd:element minOccurs="0" nillable="true" type="xsd:string" name="BuildingTCODate" form="unqualified"/>
                        <xsd:element minOccurs="0" nillable="true" type="xsd:string" name="BuildingRentUpStatus" form="unqualified"/>
                      </xsd:sequence>
                    </xsd:complexType>
                  </xsd:element>
                  <xsd:element minOccurs="0" nillable="true" name="FinancialUpdate8609_BuildingInfo4" form="unqualified">
                    <xsd:complexType>
                      <xsd:sequence minOccurs="0">
                        <xsd:element minOccurs="0" nillable="true" type="xsd:string" name="ApplicationNumber" form="unqualified"/>
                        <xsd:element minOccurs="0" nillable="true" type="xsd:string" name="BIN" form="unqualified"/>
                        <xsd:element minOccurs="0" nillable="true" type="xsd:string" name="BuildingPHN" form="unqualified"/>
                        <xsd:element minOccurs="0" nillable="true" type="xsd:string" name="BuildingStreet" form="unqualified"/>
                        <xsd:element minOccurs="0" nillable="true" type="xsd:string" name="BuildingCity" form="unqualified"/>
                        <xsd:element minOccurs="0" nillable="true" type="xsd:string" name="BuildingZip" form="unqualified"/>
                        <xsd:element minOccurs="0" nillable="true" type="xsd:string" name="BuildingBoro" form="unqualified"/>
                        <xsd:element minOccurs="0" nillable="true" type="xsd:string" name="BuildingBlock" form="unqualified"/>
                        <xsd:element minOccurs="0" nillable="true" type="xsd:string" name="BuildingLot" form="unqualified"/>
                        <xsd:element minOccurs="0" nillable="true" type="xsd:string" name="BuildingPISAcquisition" form="unqualified"/>
                        <xsd:element minOccurs="0" nillable="true" type="xsd:string" name="BuildingPISRehab" form="unqualified"/>
                        <xsd:element minOccurs="0" nillable="true" type="xsd:string" name="BuildingTCODate" form="unqualified"/>
                        <xsd:element minOccurs="0" nillable="true" type="xsd:string" name="BuildingRentUpStatus" form="unqualified"/>
                      </xsd:sequence>
                    </xsd:complexType>
                  </xsd:element>
                  <xsd:element minOccurs="0" nillable="true" name="FinancialUpdate8609_BuildingInfo5" form="unqualified">
                    <xsd:complexType>
                      <xsd:sequence minOccurs="0">
                        <xsd:element minOccurs="0" nillable="true" type="xsd:string" name="ApplicationNumber" form="unqualified"/>
                        <xsd:element minOccurs="0" nillable="true" type="xsd:string" name="BIN" form="unqualified"/>
                        <xsd:element minOccurs="0" nillable="true" type="xsd:string" name="BuildingPHN" form="unqualified"/>
                        <xsd:element minOccurs="0" nillable="true" type="xsd:string" name="BuildingStreet" form="unqualified"/>
                        <xsd:element minOccurs="0" nillable="true" type="xsd:string" name="BuildingCity" form="unqualified"/>
                        <xsd:element minOccurs="0" nillable="true" type="xsd:string" name="BuildingZip" form="unqualified"/>
                        <xsd:element minOccurs="0" nillable="true" type="xsd:string" name="BuildingBoro" form="unqualified"/>
                        <xsd:element minOccurs="0" nillable="true" type="xsd:string" name="BuildingBlock" form="unqualified"/>
                        <xsd:element minOccurs="0" nillable="true" type="xsd:string" name="BuildingLot" form="unqualified"/>
                        <xsd:element minOccurs="0" nillable="true" type="xsd:string" name="BuildingPISAcquisition" form="unqualified"/>
                        <xsd:element minOccurs="0" nillable="true" type="xsd:string" name="BuildingPISRehab" form="unqualified"/>
                        <xsd:element minOccurs="0" nillable="true" type="xsd:string" name="BuildingTCODate" form="unqualified"/>
                        <xsd:element minOccurs="0" nillable="true" type="xsd:string" name="BuildingRentUpStatus" form="unqualified"/>
                      </xsd:sequence>
                    </xsd:complexType>
                  </xsd:element>
                  <xsd:element minOccurs="0" nillable="true" name="FinancialUpdate8609_BuildingInfo6" form="unqualified">
                    <xsd:complexType>
                      <xsd:sequence minOccurs="0">
                        <xsd:element minOccurs="0" nillable="true" type="xsd:string" name="ApplicationNumber" form="unqualified"/>
                        <xsd:element minOccurs="0" nillable="true" type="xsd:string" name="BIN" form="unqualified"/>
                        <xsd:element minOccurs="0" nillable="true" type="xsd:string" name="BuildingPHN" form="unqualified"/>
                        <xsd:element minOccurs="0" nillable="true" type="xsd:string" name="BuildingStreet" form="unqualified"/>
                        <xsd:element minOccurs="0" nillable="true" type="xsd:string" name="BuildingCity" form="unqualified"/>
                        <xsd:element minOccurs="0" nillable="true" type="xsd:string" name="BuildingZip" form="unqualified"/>
                        <xsd:element minOccurs="0" nillable="true" type="xsd:string" name="BuildingBoro" form="unqualified"/>
                        <xsd:element minOccurs="0" nillable="true" type="xsd:string" name="BuildingBlock" form="unqualified"/>
                        <xsd:element minOccurs="0" nillable="true" type="xsd:string" name="BuildingLot" form="unqualified"/>
                        <xsd:element minOccurs="0" nillable="true" type="xsd:string" name="BuildingPISAcquisition" form="unqualified"/>
                        <xsd:element minOccurs="0" nillable="true" type="xsd:string" name="BuildingPISRehab" form="unqualified"/>
                        <xsd:element minOccurs="0" nillable="true" type="xsd:string" name="BuildingTCODate" form="unqualified"/>
                        <xsd:element minOccurs="0" nillable="true" type="xsd:string" name="BuildingRentUpStatus" form="unqualified"/>
                      </xsd:sequence>
                    </xsd:complexType>
                  </xsd:element>
                  <xsd:element minOccurs="0" nillable="true" name="FinancialUpdate8609_BuildingInfo7" form="unqualified">
                    <xsd:complexType>
                      <xsd:sequence minOccurs="0">
                        <xsd:element minOccurs="0" nillable="true" type="xsd:string" name="ApplicationNumber" form="unqualified"/>
                        <xsd:element minOccurs="0" nillable="true" type="xsd:string" name="BIN" form="unqualified"/>
                        <xsd:element minOccurs="0" nillable="true" type="xsd:string" name="BuildingPHN" form="unqualified"/>
                        <xsd:element minOccurs="0" nillable="true" type="xsd:string" name="BuildingStreet" form="unqualified"/>
                        <xsd:element minOccurs="0" nillable="true" type="xsd:string" name="BuildingCity" form="unqualified"/>
                        <xsd:element minOccurs="0" nillable="true" type="xsd:string" name="BuildingZip" form="unqualified"/>
                        <xsd:element minOccurs="0" nillable="true" type="xsd:string" name="BuildingBoro" form="unqualified"/>
                        <xsd:element minOccurs="0" nillable="true" type="xsd:string" name="BuildingBlock" form="unqualified"/>
                        <xsd:element minOccurs="0" nillable="true" type="xsd:string" name="BuildingLot" form="unqualified"/>
                        <xsd:element minOccurs="0" nillable="true" type="xsd:string" name="BuildingPISAcquisition" form="unqualified"/>
                        <xsd:element minOccurs="0" nillable="true" type="xsd:string" name="BuildingPISRehab" form="unqualified"/>
                        <xsd:element minOccurs="0" nillable="true" type="xsd:string" name="BuildingTCODate" form="unqualified"/>
                        <xsd:element minOccurs="0" nillable="true" type="xsd:string" name="BuildingRentUpStatus" form="unqualified"/>
                      </xsd:sequence>
                    </xsd:complexType>
                  </xsd:element>
                  <xsd:element minOccurs="0" nillable="true" name="FinancialUpdate8609_BuildingInfo8" form="unqualified">
                    <xsd:complexType>
                      <xsd:sequence minOccurs="0">
                        <xsd:element minOccurs="0" nillable="true" type="xsd:string" name="ApplicationNumber" form="unqualified"/>
                        <xsd:element minOccurs="0" nillable="true" type="xsd:string" name="BIN" form="unqualified"/>
                        <xsd:element minOccurs="0" nillable="true" type="xsd:string" name="BuildingPHN" form="unqualified"/>
                        <xsd:element minOccurs="0" nillable="true" type="xsd:string" name="BuildingStreet" form="unqualified"/>
                        <xsd:element minOccurs="0" nillable="true" type="xsd:string" name="BuildingCity" form="unqualified"/>
                        <xsd:element minOccurs="0" nillable="true" type="xsd:string" name="BuildingZip" form="unqualified"/>
                        <xsd:element minOccurs="0" nillable="true" type="xsd:string" name="BuildingBoro" form="unqualified"/>
                        <xsd:element minOccurs="0" nillable="true" type="xsd:string" name="BuildingBlock" form="unqualified"/>
                        <xsd:element minOccurs="0" nillable="true" type="xsd:string" name="BuildingLot" form="unqualified"/>
                        <xsd:element minOccurs="0" nillable="true" type="xsd:string" name="BuildingPISAcquisition" form="unqualified"/>
                        <xsd:element minOccurs="0" nillable="true" type="xsd:string" name="BuildingPISRehab" form="unqualified"/>
                        <xsd:element minOccurs="0" nillable="true" type="xsd:string" name="BuildingTCODate" form="unqualified"/>
                        <xsd:element minOccurs="0" nillable="true" type="xsd:string" name="BuildingRentUpStatus" form="unqualified"/>
                      </xsd:sequence>
                    </xsd:complexType>
                  </xsd:element>
                  <xsd:element minOccurs="0" nillable="true" name="FinancialUpdate8609_BuildingInfo9" form="unqualified">
                    <xsd:complexType>
                      <xsd:sequence minOccurs="0">
                        <xsd:element minOccurs="0" nillable="true" type="xsd:string" name="ApplicationNumber" form="unqualified"/>
                        <xsd:element minOccurs="0" nillable="true" type="xsd:string" name="BIN" form="unqualified"/>
                        <xsd:element minOccurs="0" nillable="true" type="xsd:string" name="BuildingPHN" form="unqualified"/>
                        <xsd:element minOccurs="0" nillable="true" type="xsd:string" name="BuildingStreet" form="unqualified"/>
                        <xsd:element minOccurs="0" nillable="true" type="xsd:string" name="BuildingCity" form="unqualified"/>
                        <xsd:element minOccurs="0" nillable="true" type="xsd:string" name="BuildingZip" form="unqualified"/>
                        <xsd:element minOccurs="0" nillable="true" type="xsd:string" name="BuildingBoro" form="unqualified"/>
                        <xsd:element minOccurs="0" nillable="true" type="xsd:string" name="BuildingBlock" form="unqualified"/>
                        <xsd:element minOccurs="0" nillable="true" type="xsd:string" name="BuildingLot" form="unqualified"/>
                        <xsd:element minOccurs="0" nillable="true" type="xsd:string" name="BuildingPISAcquisition" form="unqualified"/>
                        <xsd:element minOccurs="0" nillable="true" type="xsd:string" name="BuildingPISRehab" form="unqualified"/>
                        <xsd:element minOccurs="0" nillable="true" type="xsd:string" name="BuildingTCODate" form="unqualified"/>
                        <xsd:element minOccurs="0" nillable="true" type="xsd:string" name="BuildingRentUpStatus" form="unqualified"/>
                      </xsd:sequence>
                    </xsd:complexType>
                  </xsd:element>
                  <xsd:element minOccurs="0" nillable="true" name="FinancialUpdate8609_BuildingInfo10" form="unqualified">
                    <xsd:complexType>
                      <xsd:sequence minOccurs="0">
                        <xsd:element minOccurs="0" nillable="true" type="xsd:string" name="ApplicationNumber" form="unqualified"/>
                        <xsd:element minOccurs="0" nillable="true" type="xsd:string" name="BIN" form="unqualified"/>
                        <xsd:element minOccurs="0" nillable="true" type="xsd:string" name="BuildingPHN" form="unqualified"/>
                        <xsd:element minOccurs="0" nillable="true" type="xsd:string" name="BuildingStreet" form="unqualified"/>
                        <xsd:element minOccurs="0" nillable="true" type="xsd:string" name="BuildingCity" form="unqualified"/>
                        <xsd:element minOccurs="0" nillable="true" type="xsd:string" name="BuildingZip" form="unqualified"/>
                        <xsd:element minOccurs="0" nillable="true" type="xsd:string" name="BuildingBoro" form="unqualified"/>
                        <xsd:element minOccurs="0" nillable="true" type="xsd:string" name="BuildingBlock" form="unqualified"/>
                        <xsd:element minOccurs="0" nillable="true" type="xsd:string" name="BuildingLot" form="unqualified"/>
                        <xsd:element minOccurs="0" nillable="true" type="xsd:string" name="BuildingPISAcquisition" form="unqualified"/>
                        <xsd:element minOccurs="0" nillable="true" type="xsd:string" name="BuildingPISRehab" form="unqualified"/>
                        <xsd:element minOccurs="0" nillable="true" type="xsd:string" name="BuildingTCODate" form="unqualified"/>
                        <xsd:element minOccurs="0" nillable="true" type="xsd:string" name="BuildingRentUpStatus" form="unqualified"/>
                      </xsd:sequence>
                    </xsd:complexType>
                  </xsd:element>
                  <xsd:element minOccurs="0" nillable="true" name="FinancialUpdate8609_BuildingInfo11" form="unqualified">
                    <xsd:complexType>
                      <xsd:sequence minOccurs="0">
                        <xsd:element minOccurs="0" nillable="true" type="xsd:string" name="ApplicationNumber" form="unqualified"/>
                        <xsd:element minOccurs="0" nillable="true" type="xsd:string" name="BIN" form="unqualified"/>
                        <xsd:element minOccurs="0" nillable="true" type="xsd:string" name="BuildingPHN" form="unqualified"/>
                        <xsd:element minOccurs="0" nillable="true" type="xsd:string" name="BuildingStreet" form="unqualified"/>
                        <xsd:element minOccurs="0" nillable="true" type="xsd:string" name="BuildingCity" form="unqualified"/>
                        <xsd:element minOccurs="0" nillable="true" type="xsd:string" name="BuildingZip" form="unqualified"/>
                        <xsd:element minOccurs="0" nillable="true" type="xsd:string" name="BuildingBoro" form="unqualified"/>
                        <xsd:element minOccurs="0" nillable="true" type="xsd:string" name="BuildingBlock" form="unqualified"/>
                        <xsd:element minOccurs="0" nillable="true" type="xsd:string" name="BuildingLot" form="unqualified"/>
                        <xsd:element minOccurs="0" nillable="true" type="xsd:string" name="BuildingPISAcquisition" form="unqualified"/>
                        <xsd:element minOccurs="0" nillable="true" type="xsd:string" name="BuildingPISRehab" form="unqualified"/>
                        <xsd:element minOccurs="0" nillable="true" type="xsd:string" name="BuildingTCODate" form="unqualified"/>
                        <xsd:element minOccurs="0" nillable="true" type="xsd:string" name="BuildingRentUpStatus" form="unqualified"/>
                      </xsd:sequence>
                    </xsd:complexType>
                  </xsd:element>
                  <xsd:element minOccurs="0" nillable="true" name="FinancialUpdate8609_BuildingInfo12" form="unqualified">
                    <xsd:complexType>
                      <xsd:sequence minOccurs="0">
                        <xsd:element minOccurs="0" nillable="true" type="xsd:string" name="ApplicationNumber" form="unqualified"/>
                        <xsd:element minOccurs="0" nillable="true" type="xsd:string" name="BIN" form="unqualified"/>
                        <xsd:element minOccurs="0" nillable="true" type="xsd:string" name="BuildingPHN" form="unqualified"/>
                        <xsd:element minOccurs="0" nillable="true" type="xsd:string" name="BuildingStreet" form="unqualified"/>
                        <xsd:element minOccurs="0" nillable="true" type="xsd:string" name="BuildingCity" form="unqualified"/>
                        <xsd:element minOccurs="0" nillable="true" type="xsd:string" name="BuildingZip" form="unqualified"/>
                        <xsd:element minOccurs="0" nillable="true" type="xsd:string" name="BuildingBoro" form="unqualified"/>
                        <xsd:element minOccurs="0" nillable="true" type="xsd:string" name="BuildingBlock" form="unqualified"/>
                        <xsd:element minOccurs="0" nillable="true" type="xsd:string" name="BuildingLot" form="unqualified"/>
                        <xsd:element minOccurs="0" nillable="true" type="xsd:string" name="BuildingPISAcquisition" form="unqualified"/>
                        <xsd:element minOccurs="0" nillable="true" type="xsd:string" name="BuildingPISRehab" form="unqualified"/>
                        <xsd:element minOccurs="0" nillable="true" type="xsd:string" name="BuildingTCODate" form="unqualified"/>
                        <xsd:element minOccurs="0" nillable="true" type="xsd:string" name="BuildingRentUpStatus" form="unqualified"/>
                      </xsd:sequence>
                    </xsd:complexType>
                  </xsd:element>
                  <xsd:element minOccurs="0" nillable="true" name="FinancialUpdate8609_BuildingInfo13" form="unqualified">
                    <xsd:complexType>
                      <xsd:sequence minOccurs="0">
                        <xsd:element minOccurs="0" nillable="true" type="xsd:string" name="ApplicationNumber" form="unqualified"/>
                        <xsd:element minOccurs="0" nillable="true" type="xsd:string" name="BIN" form="unqualified"/>
                        <xsd:element minOccurs="0" nillable="true" type="xsd:string" name="BuildingPHN" form="unqualified"/>
                        <xsd:element minOccurs="0" nillable="true" type="xsd:string" name="BuildingStreet" form="unqualified"/>
                        <xsd:element minOccurs="0" nillable="true" type="xsd:string" name="BuildingCity" form="unqualified"/>
                        <xsd:element minOccurs="0" nillable="true" type="xsd:string" name="BuildingZip" form="unqualified"/>
                        <xsd:element minOccurs="0" nillable="true" type="xsd:string" name="BuildingBoro" form="unqualified"/>
                        <xsd:element minOccurs="0" nillable="true" type="xsd:string" name="BuildingBlock" form="unqualified"/>
                        <xsd:element minOccurs="0" nillable="true" type="xsd:string" name="BuildingLot" form="unqualified"/>
                        <xsd:element minOccurs="0" nillable="true" type="xsd:string" name="BuildingPISAcquisition" form="unqualified"/>
                        <xsd:element minOccurs="0" nillable="true" type="xsd:string" name="BuildingPISRehab" form="unqualified"/>
                        <xsd:element minOccurs="0" nillable="true" type="xsd:string" name="BuildingTCODate" form="unqualified"/>
                        <xsd:element minOccurs="0" nillable="true" type="xsd:string" name="BuildingRentUpStatus" form="unqualified"/>
                      </xsd:sequence>
                    </xsd:complexType>
                  </xsd:element>
                  <xsd:element minOccurs="0" nillable="true" name="FinancialUpdate8609_BuildingInfo14" form="unqualified">
                    <xsd:complexType>
                      <xsd:sequence minOccurs="0">
                        <xsd:element minOccurs="0" nillable="true" type="xsd:string" name="ApplicationNumber" form="unqualified"/>
                        <xsd:element minOccurs="0" nillable="true" type="xsd:string" name="BIN" form="unqualified"/>
                        <xsd:element minOccurs="0" nillable="true" type="xsd:string" name="BuildingPHN" form="unqualified"/>
                        <xsd:element minOccurs="0" nillable="true" type="xsd:string" name="BuildingStreet" form="unqualified"/>
                        <xsd:element minOccurs="0" nillable="true" type="xsd:string" name="BuildingCity" form="unqualified"/>
                        <xsd:element minOccurs="0" nillable="true" type="xsd:string" name="BuildingZip" form="unqualified"/>
                        <xsd:element minOccurs="0" nillable="true" type="xsd:string" name="BuildingBoro" form="unqualified"/>
                        <xsd:element minOccurs="0" nillable="true" type="xsd:string" name="BuildingBlock" form="unqualified"/>
                        <xsd:element minOccurs="0" nillable="true" type="xsd:string" name="BuildingLot" form="unqualified"/>
                        <xsd:element minOccurs="0" nillable="true" type="xsd:string" name="BuildingPISAcquisition" form="unqualified"/>
                        <xsd:element minOccurs="0" nillable="true" type="xsd:string" name="BuildingPISRehab" form="unqualified"/>
                        <xsd:element minOccurs="0" nillable="true" type="xsd:string" name="BuildingTCODate" form="unqualified"/>
                        <xsd:element minOccurs="0" nillable="true" type="xsd:string" name="BuildingRentUpStatus" form="unqualified"/>
                      </xsd:sequence>
                    </xsd:complexType>
                  </xsd:element>
                  <xsd:element minOccurs="0" nillable="true" name="FinancialUpdate8609_BuildingInfo15" form="unqualified">
                    <xsd:complexType>
                      <xsd:sequence minOccurs="0">
                        <xsd:element minOccurs="0" nillable="true" type="xsd:string" name="ApplicationNumber" form="unqualified"/>
                        <xsd:element minOccurs="0" nillable="true" type="xsd:string" name="BIN" form="unqualified"/>
                        <xsd:element minOccurs="0" nillable="true" type="xsd:string" name="BuildingPHN" form="unqualified"/>
                        <xsd:element minOccurs="0" nillable="true" type="xsd:string" name="BuildingStreet" form="unqualified"/>
                        <xsd:element minOccurs="0" nillable="true" type="xsd:string" name="BuildingCity" form="unqualified"/>
                        <xsd:element minOccurs="0" nillable="true" type="xsd:string" name="BuildingZip" form="unqualified"/>
                        <xsd:element minOccurs="0" nillable="true" type="xsd:string" name="BuildingBoro" form="unqualified"/>
                        <xsd:element minOccurs="0" nillable="true" type="xsd:string" name="BuildingBlock" form="unqualified"/>
                        <xsd:element minOccurs="0" nillable="true" type="xsd:string" name="BuildingLot" form="unqualified"/>
                        <xsd:element minOccurs="0" nillable="true" type="xsd:string" name="BuildingPISAcquisition" form="unqualified"/>
                        <xsd:element minOccurs="0" nillable="true" type="xsd:string" name="BuildingPISRehab" form="unqualified"/>
                        <xsd:element minOccurs="0" nillable="true" type="xsd:string" name="BuildingTCODate" form="unqualified"/>
                        <xsd:element minOccurs="0" nillable="true" type="xsd:string" name="BuildingRentUpStatus" form="unqualified"/>
                      </xsd:sequence>
                    </xsd:complexType>
                  </xsd:element>
                  <xsd:element minOccurs="0" nillable="true" name="FinancialUpdate8609_BuildingInfo16" form="unqualified">
                    <xsd:complexType>
                      <xsd:sequence minOccurs="0">
                        <xsd:element minOccurs="0" nillable="true" type="xsd:string" name="ApplicationNumber" form="unqualified"/>
                        <xsd:element minOccurs="0" nillable="true" type="xsd:string" name="BIN" form="unqualified"/>
                        <xsd:element minOccurs="0" nillable="true" type="xsd:string" name="BuildingPHN" form="unqualified"/>
                        <xsd:element minOccurs="0" nillable="true" type="xsd:string" name="BuildingStreet" form="unqualified"/>
                        <xsd:element minOccurs="0" nillable="true" type="xsd:string" name="BuildingCity" form="unqualified"/>
                        <xsd:element minOccurs="0" nillable="true" type="xsd:string" name="BuildingZip" form="unqualified"/>
                        <xsd:element minOccurs="0" nillable="true" type="xsd:string" name="BuildingBoro" form="unqualified"/>
                        <xsd:element minOccurs="0" nillable="true" type="xsd:string" name="BuildingBlock" form="unqualified"/>
                        <xsd:element minOccurs="0" nillable="true" type="xsd:string" name="BuildingLot" form="unqualified"/>
                        <xsd:element minOccurs="0" nillable="true" type="xsd:string" name="BuildingPISAcquisition" form="unqualified"/>
                        <xsd:element minOccurs="0" nillable="true" type="xsd:string" name="BuildingPISRehab" form="unqualified"/>
                        <xsd:element minOccurs="0" nillable="true" type="xsd:string" name="BuildingTCODate" form="unqualified"/>
                        <xsd:element minOccurs="0" nillable="true" type="xsd:string" name="BuildingRentUpStatus" form="unqualified"/>
                      </xsd:sequence>
                    </xsd:complexType>
                  </xsd:element>
                  <xsd:element minOccurs="0" nillable="true" name="FinancialUpdate8609_BuildingInfo17" form="unqualified">
                    <xsd:complexType>
                      <xsd:sequence minOccurs="0">
                        <xsd:element minOccurs="0" nillable="true" type="xsd:string" name="ApplicationNumber" form="unqualified"/>
                        <xsd:element minOccurs="0" nillable="true" type="xsd:string" name="BIN" form="unqualified"/>
                        <xsd:element minOccurs="0" nillable="true" type="xsd:string" name="BuildingPHN" form="unqualified"/>
                        <xsd:element minOccurs="0" nillable="true" type="xsd:string" name="BuildingStreet" form="unqualified"/>
                        <xsd:element minOccurs="0" nillable="true" type="xsd:string" name="BuildingCity" form="unqualified"/>
                        <xsd:element minOccurs="0" nillable="true" type="xsd:string" name="BuildingZip" form="unqualified"/>
                        <xsd:element minOccurs="0" nillable="true" type="xsd:string" name="BuildingBoro" form="unqualified"/>
                        <xsd:element minOccurs="0" nillable="true" type="xsd:string" name="BuildingBlock" form="unqualified"/>
                        <xsd:element minOccurs="0" nillable="true" type="xsd:string" name="BuildingLot" form="unqualified"/>
                        <xsd:element minOccurs="0" nillable="true" type="xsd:string" name="BuildingPISAcquisition" form="unqualified"/>
                        <xsd:element minOccurs="0" nillable="true" type="xsd:string" name="BuildingPISRehab" form="unqualified"/>
                        <xsd:element minOccurs="0" nillable="true" type="xsd:string" name="BuildingTCODate" form="unqualified"/>
                        <xsd:element minOccurs="0" nillable="true" type="xsd:string" name="BuildingRentUpStatus" form="unqualified"/>
                      </xsd:sequence>
                    </xsd:complexType>
                  </xsd:element>
                  <xsd:element minOccurs="0" nillable="true" name="FinancialUpdate8609_BuildingInfo18" form="unqualified">
                    <xsd:complexType>
                      <xsd:sequence minOccurs="0">
                        <xsd:element minOccurs="0" nillable="true" type="xsd:string" name="ApplicationNumber" form="unqualified"/>
                        <xsd:element minOccurs="0" nillable="true" type="xsd:string" name="BIN" form="unqualified"/>
                        <xsd:element minOccurs="0" nillable="true" type="xsd:string" name="BuildingPHN" form="unqualified"/>
                        <xsd:element minOccurs="0" nillable="true" type="xsd:string" name="BuildingStreet" form="unqualified"/>
                        <xsd:element minOccurs="0" nillable="true" type="xsd:string" name="BuildingCity" form="unqualified"/>
                        <xsd:element minOccurs="0" nillable="true" type="xsd:string" name="BuildingZip" form="unqualified"/>
                        <xsd:element minOccurs="0" nillable="true" type="xsd:string" name="BuildingBoro" form="unqualified"/>
                        <xsd:element minOccurs="0" nillable="true" type="xsd:string" name="BuildingBlock" form="unqualified"/>
                        <xsd:element minOccurs="0" nillable="true" type="xsd:string" name="BuildingLot" form="unqualified"/>
                        <xsd:element minOccurs="0" nillable="true" type="xsd:string" name="BuildingPISAcquisition" form="unqualified"/>
                        <xsd:element minOccurs="0" nillable="true" type="xsd:string" name="BuildingPISRehab" form="unqualified"/>
                        <xsd:element minOccurs="0" nillable="true" type="xsd:string" name="BuildingTCODate" form="unqualified"/>
                        <xsd:element minOccurs="0" nillable="true" type="xsd:string" name="BuildingRentUpStatus" form="unqualified"/>
                      </xsd:sequence>
                    </xsd:complexType>
                  </xsd:element>
                  <xsd:element minOccurs="0" nillable="true" name="FinancialUpdate8609_BuildingInfo19" form="unqualified">
                    <xsd:complexType>
                      <xsd:sequence minOccurs="0">
                        <xsd:element minOccurs="0" nillable="true" type="xsd:string" name="ApplicationNumber" form="unqualified"/>
                        <xsd:element minOccurs="0" nillable="true" type="xsd:string" name="BIN" form="unqualified"/>
                        <xsd:element minOccurs="0" nillable="true" type="xsd:string" name="BuildingPHN" form="unqualified"/>
                        <xsd:element minOccurs="0" nillable="true" type="xsd:string" name="BuildingStreet" form="unqualified"/>
                        <xsd:element minOccurs="0" nillable="true" type="xsd:string" name="BuildingCity" form="unqualified"/>
                        <xsd:element minOccurs="0" nillable="true" type="xsd:string" name="BuildingZip" form="unqualified"/>
                        <xsd:element minOccurs="0" nillable="true" type="xsd:string" name="BuildingBoro" form="unqualified"/>
                        <xsd:element minOccurs="0" nillable="true" type="xsd:string" name="BuildingBlock" form="unqualified"/>
                        <xsd:element minOccurs="0" nillable="true" type="xsd:string" name="BuildingLot" form="unqualified"/>
                        <xsd:element minOccurs="0" nillable="true" type="xsd:string" name="BuildingPISAcquisition" form="unqualified"/>
                        <xsd:element minOccurs="0" nillable="true" type="xsd:string" name="BuildingPISRehab" form="unqualified"/>
                        <xsd:element minOccurs="0" nillable="true" type="xsd:string" name="BuildingTCODate" form="unqualified"/>
                        <xsd:element minOccurs="0" nillable="true" type="xsd:string" name="BuildingRentUpStatus" form="unqualified"/>
                      </xsd:sequence>
                    </xsd:complexType>
                  </xsd:element>
                  <xsd:element minOccurs="0" nillable="true" name="FinancialUpdate8609_BuildingInfo20" form="unqualified">
                    <xsd:complexType>
                      <xsd:sequence minOccurs="0">
                        <xsd:element minOccurs="0" nillable="true" type="xsd:string" name="ApplicationNumber" form="unqualified"/>
                        <xsd:element minOccurs="0" nillable="true" type="xsd:string" name="BIN" form="unqualified"/>
                        <xsd:element minOccurs="0" nillable="true" type="xsd:string" name="BuildingPHN" form="unqualified"/>
                        <xsd:element minOccurs="0" nillable="true" type="xsd:string" name="BuildingStreet" form="unqualified"/>
                        <xsd:element minOccurs="0" nillable="true" type="xsd:string" name="BuildingCity" form="unqualified"/>
                        <xsd:element minOccurs="0" nillable="true" type="xsd:string" name="BuildingZip" form="unqualified"/>
                        <xsd:element minOccurs="0" nillable="true" type="xsd:string" name="BuildingBoro" form="unqualified"/>
                        <xsd:element minOccurs="0" nillable="true" type="xsd:string" name="BuildingBlock" form="unqualified"/>
                        <xsd:element minOccurs="0" nillable="true" type="xsd:string" name="BuildingLot" form="unqualified"/>
                        <xsd:element minOccurs="0" nillable="true" type="xsd:string" name="BuildingPISAcquisition" form="unqualified"/>
                        <xsd:element minOccurs="0" nillable="true" type="xsd:string" name="BuildingPISRehab" form="unqualified"/>
                        <xsd:element minOccurs="0" nillable="true" type="xsd:string" name="BuildingTCODate" form="unqualified"/>
                        <xsd:element minOccurs="0" nillable="true" type="xsd:string" name="BuildingRentUpStatus" form="unqualified"/>
                      </xsd:sequence>
                    </xsd:complexType>
                  </xsd:element>
                </xsd:sequence>
              </xsd:complexType>
            </xsd:element>
            <xsd:element minOccurs="0" nillable="true" name="FinancialUpdate8609_DevelopmentBudget" form="unqualified">
              <xsd:complexType>
                <xsd:sequence minOccurs="0">
                  <xsd:element minOccurs="0" nillable="true" name="FinancialUpdate8609_Dev_Budget_Building1" form="unqualified">
                    <xsd:complexType>
                      <xsd:sequence minOccurs="0">
                        <xsd:element minOccurs="0" nillable="true" name="FinancialUpdate8609_Dev_Budget_Building1_Total_Costs" form="unqualified">
                          <xsd:complexType>
                            <xsd:sequence minOccurs="0">
                              <xsd:element minOccurs="0" nillable="true" type="xsd:string" name="ApplicationNumber" form="unqualified"/>
                              <xsd:element minOccurs="0" nillable="true" type="xsd:string" name="BIN" form="unqualified"/>
                              <xsd:element minOccurs="0" nillable="true" type="xsd:string" name="Land_Acquisition" form="unqualified"/>
                              <xsd:element minOccurs="0" nillable="true" type="xsd:string" name="Building_Acquisition" form="unqualified"/>
                              <xsd:element minOccurs="0" nillable="true" type="xsd:string" name="Contractor_Price" form="unqualified"/>
                              <xsd:element minOccurs="0" nillable="true" type="xsd:string" name="Furnishings" form="unqualified"/>
                              <xsd:element minOccurs="0" nillable="true" type="xsd:string" name="Hard_Cost_Other_Description1" form="unqualified"/>
                              <xsd:element minOccurs="0" nillable="true" type="xsd:string" name="Architect" form="unqualified"/>
                              <xsd:element minOccurs="0" nillable="true" type="xsd:string" name="Owners_Legal" form="unqualified"/>
                              <xsd:element minOccurs="0" nillable="true" type="xsd:string" name="Development_Consultant" form="unqualified"/>
                              <xsd:element minOccurs="0" nillable="true" type="xsd:string" name="J51_421a_421b_Filing_Fees" form="unqualified"/>
                              <xsd:element minOccurs="0" nillable="true" type="xsd:string" name="Construction_Interest" form="unqualified"/>
                              <xsd:element minOccurs="0" nillable="true" type="xsd:string" name="Real_Estate_Taxes" form="unqualified"/>
                              <xsd:element minOccurs="0" nillable="true" type="xsd:string" name="Water_Sewer" form="unqualified"/>
                              <xsd:element minOccurs="0" nillable="true" type="xsd:string" name="Title_Insurance" form="unqualified"/>
                              <xsd:element minOccurs="0" nillable="true" type="xsd:string" name="Constr_Insurance" form="unqualified"/>
                              <xsd:element minOccurs="0" nillable="true" type="xsd:string" name="License_Agreement_Insurance" form="unqualified"/>
                              <xsd:element minOccurs="0" nillable="true" type="xsd:string" name="Leasing_Marketing_Expense" form="unqualified"/>
                              <xsd:element minOccurs="0" nillable="true" type="xsd:string" name="Lease_Up_Period_Expense" form="unqualified"/>
                              <xsd:element minOccurs="0" nillable="true" type="xsd:string" name="Working_Capital" form="unqualified"/>
                              <xsd:element minOccurs="0" nillable="true" type="xsd:string" name="Survey_Environmental_Reports" form="unqualified"/>
                              <xsd:element minOccurs="0" nillable="true" type="xsd:string" name="Loan_Commitment_Fees" form="unqualified"/>
                              <xsd:element minOccurs="0" nillable="true" type="xsd:string" name="Relocation" form="unqualified"/>
                              <xsd:element minOccurs="0" nillable="true" type="xsd:string" name="NPHDFC_Administration_Fee" form="unqualified"/>
                              <xsd:element minOccurs="0" nillable="true" type="xsd:string" name="Project_Supervision" form="unqualified"/>
                              <xsd:element minOccurs="0" nillable="true" type="xsd:string" name="Tax_Credit_Allocation_Fee" form="unqualified"/>
                              <xsd:element minOccurs="0" nillable="true" type="xsd:string" name="Bond_Fees_Cost_of_Issuance_Fee" form="unqualified"/>
                              <xsd:element minOccurs="0" nillable="true" type="xsd:string" name="Letter_of_Credit_Fee" form="unqualified"/>
                              <xsd:element minOccurs="0" nillable="true" type="xsd:string" name="Interest_Rate_Cap" form="unqualified"/>
                              <xsd:element minOccurs="0" nillable="true" type="xsd:string" name="Bank_Engineering_Fee" form="unqualified"/>
                              <xsd:element minOccurs="0" nillable="true" type="xsd:string" name="NYS_Transfer_Tax" form="unqualified"/>
                              <xsd:element minOccurs="0" nillable="true" type="xsd:string" name="Soft_Cost_Other_Description1" form="unqualified"/>
                              <xsd:element minOccurs="0" nillable="true" type="xsd:string" name="Soft_Cost_Other_Description2" form="unqualified"/>
                              <xsd:element minOccurs="0" nillable="true" type="xsd:string" name="Soft_Cost_Other_Description3" form="unqualified"/>
                              <xsd:element minOccurs="0" nillable="true" type="xsd:string" name="Soft_Cost_Other_Description4" form="unqualified"/>
                              <xsd:element minOccurs="0" nillable="true" type="xsd:string" name="Developer_Financing_or_Equity" form="unqualified"/>
                              <xsd:element minOccurs="0" nillable="true" type="xsd:string" name="Deferred_Developer_Fee" form="unqualified"/>
                              <xsd:element minOccurs="0" nillable="true" type="xsd:string" name="Syndicator_Fee_and_Overhead" form="unqualified"/>
                              <xsd:element minOccurs="0" nillable="true" type="xsd:string" name="LP_Upper_Tier_Reserves" form="unqualified"/>
                              <xsd:element minOccurs="0" nillable="true" type="xsd:string" name="Tax_Credit_Consultant" form="unqualified"/>
                              <xsd:element minOccurs="0" nillable="true" type="xsd:string" name="Tax_Opinion" form="unqualified"/>
                              <xsd:element minOccurs="0" nillable="true" type="xsd:string" name="Accounting_Cost_Certification" form="unqualified"/>
                              <xsd:element minOccurs="0" nillable="true" type="xsd:string" name="Partnership_Management_Fee" form="unqualified"/>
                              <xsd:element minOccurs="0" nillable="true" type="xsd:string" name="Partnership_Publication" form="unqualified"/>
                              <xsd:element minOccurs="0" nillable="true" type="xsd:string" name="Bridge_Loan_Fees_and_Interest" form="unqualified"/>
                              <xsd:element minOccurs="0" nillable="true" type="xsd:string" name="Partnership_Organization_Legal" form="unqualified"/>
                              <xsd:element minOccurs="0" nillable="true" type="xsd:string" name="Syndication_Expense_Other_Description1" form="unqualified"/>
                              <xsd:element minOccurs="0" nillable="true" type="xsd:string" name="Operating_Reserve" form="unqualified"/>
                              <xsd:element minOccurs="0" nillable="true" type="xsd:string" name="Social_Service_Reserves" form="unqualified"/>
                              <xsd:element minOccurs="0" nillable="true" type="xsd:string" name="Reserve_Other_Description1" form="unqualified"/>
                            </xsd:sequence>
                          </xsd:complexType>
                        </xsd:element>
                        <xsd:element minOccurs="0" nillable="true" name="FinancialUpdate8609_Dev_Budget_Building1_Acquisition_Basis" form="unqualified">
                          <xsd:complexType>
                            <xsd:sequence minOccurs="0">
                              <xsd:element minOccurs="0" nillable="true" type="xsd:string" name="ApplicationNumber" form="unqualified"/>
                              <xsd:element minOccurs="0" nillable="true" type="xsd:string" name="BIN" form="unqualified"/>
                              <xsd:element minOccurs="0" nillable="true" type="xsd:string" name="Land_Acquisition" form="unqualified"/>
                              <xsd:element minOccurs="0" nillable="true" type="xsd:string" name="Building_Acquisition" form="unqualified"/>
                              <xsd:element minOccurs="0" nillable="true" type="xsd:string" name="Contractor_Price" form="unqualified"/>
                              <xsd:element minOccurs="0" nillable="true" type="xsd:string" name="Furnishings" form="unqualified"/>
                              <xsd:element minOccurs="0" nillable="true" type="xsd:string" name="Hard_Cost_Other_Description1" form="unqualified"/>
                              <xsd:element minOccurs="0" nillable="true" type="xsd:string" name="Architect" form="unqualified"/>
                              <xsd:element minOccurs="0" nillable="true" type="xsd:string" name="Owners_Legal" form="unqualified"/>
                              <xsd:element minOccurs="0" nillable="true" type="xsd:string" name="Development_Consultant" form="unqualified"/>
                              <xsd:element minOccurs="0" nillable="true" type="xsd:string" name="J51_421a_421b_Filing_Fees" form="unqualified"/>
                              <xsd:element minOccurs="0" nillable="true" type="xsd:string" name="Construction_Interest" form="unqualified"/>
                              <xsd:element minOccurs="0" nillable="true" type="xsd:string" name="Real_Estate_Taxes" form="unqualified"/>
                              <xsd:element minOccurs="0" nillable="true" type="xsd:string" name="Water_Sewer" form="unqualified"/>
                              <xsd:element minOccurs="0" nillable="true" type="xsd:string" name="Title_Insurance" form="unqualified"/>
                              <xsd:element minOccurs="0" nillable="true" type="xsd:string" name="Constr_Insurance" form="unqualified"/>
                              <xsd:element minOccurs="0" nillable="true" type="xsd:string" name="License_Agreement_Insurance" form="unqualified"/>
                              <xsd:element minOccurs="0" nillable="true" type="xsd:string" name="Leasing_Marketing_Expense" form="unqualified"/>
                              <xsd:element minOccurs="0" nillable="true" type="xsd:string" name="Lease_Up_Period_Expense" form="unqualified"/>
                              <xsd:element minOccurs="0" nillable="true" type="xsd:string" name="Working_Capital" form="unqualified"/>
                              <xsd:element minOccurs="0" nillable="true" type="xsd:string" name="Survey_Environmental_Reports" form="unqualified"/>
                              <xsd:element minOccurs="0" nillable="true" type="xsd:string" name="Loan_Commitment_Fees" form="unqualified"/>
                              <xsd:element minOccurs="0" nillable="true" type="xsd:string" name="Relocation" form="unqualified"/>
                              <xsd:element minOccurs="0" nillable="true" type="xsd:string" name="NPHDFC_Administration_Fee" form="unqualified"/>
                              <xsd:element minOccurs="0" nillable="true" type="xsd:string" name="Project_Supervision" form="unqualified"/>
                              <xsd:element minOccurs="0" nillable="true" type="xsd:string" name="Tax_Credit_Allocation_Fee" form="unqualified"/>
                              <xsd:element minOccurs="0" nillable="true" type="xsd:string" name="Bond_Fees_Cost_of_Issuance_Fee" form="unqualified"/>
                              <xsd:element minOccurs="0" nillable="true" type="xsd:string" name="Letter_of_Credit_Fee" form="unqualified"/>
                              <xsd:element minOccurs="0" nillable="true" type="xsd:string" name="Interest_Rate_Cap" form="unqualified"/>
                              <xsd:element minOccurs="0" nillable="true" type="xsd:string" name="Bank_Engineering_Fee" form="unqualified"/>
                              <xsd:element minOccurs="0" nillable="true" type="xsd:string" name="NYS_Transfer_Tax" form="unqualified"/>
                              <xsd:element minOccurs="0" nillable="true" type="xsd:string" name="Soft_Cost_Other_Description1" form="unqualified"/>
                              <xsd:element minOccurs="0" nillable="true" type="xsd:string" name="Soft_Cost_Other_Description2" form="unqualified"/>
                              <xsd:element minOccurs="0" nillable="true" type="xsd:string" name="Soft_Cost_Other_Description3" form="unqualified"/>
                              <xsd:element minOccurs="0" nillable="true" type="xsd:string" name="Soft_Cost_Other_Description4" form="unqualified"/>
                              <xsd:element minOccurs="0" nillable="true" type="xsd:string" name="Developer_Financing_or_Equity" form="unqualified"/>
                              <xsd:element minOccurs="0" nillable="true" type="xsd:string" name="Deferred_Developer_Fee" form="unqualified"/>
                              <xsd:element minOccurs="0" nillable="true" type="xsd:string" name="Syndicator_Fee_and_Overhead" form="unqualified"/>
                              <xsd:element minOccurs="0" nillable="true" type="xsd:string" name="LP_Upper_Tier_Reserves" form="unqualified"/>
                              <xsd:element minOccurs="0" nillable="true" type="xsd:string" name="Tax_Credit_Consultant" form="unqualified"/>
                              <xsd:element minOccurs="0" nillable="true" type="xsd:string" name="Tax_Opinion" form="unqualified"/>
                              <xsd:element minOccurs="0" nillable="true" type="xsd:string" name="Accounting_Cost_Certification" form="unqualified"/>
                              <xsd:element minOccurs="0" nillable="true" type="xsd:string" name="Partnership_Management_Fee" form="unqualified"/>
                              <xsd:element minOccurs="0" nillable="true" type="xsd:string" name="Partnership_Publication" form="unqualified"/>
                              <xsd:element minOccurs="0" nillable="true" type="xsd:string" name="Bridge_Loan_Fees_and_Interest" form="unqualified"/>
                              <xsd:element minOccurs="0" nillable="true" type="xsd:string" name="Partnership_Organization_Legal" form="unqualified"/>
                              <xsd:element minOccurs="0" nillable="true" type="xsd:string" name="Syndication_Expense_Other_Description1" form="unqualified"/>
                              <xsd:element minOccurs="0" nillable="true" type="xsd:string" name="Operating_Reserve" form="unqualified"/>
                              <xsd:element minOccurs="0" nillable="true" type="xsd:string" name="Social_Service_Reserves" form="unqualified"/>
                              <xsd:element minOccurs="0" nillable="true" type="xsd:string" name="Reserve_Other_Description1" form="unqualified"/>
                            </xsd:sequence>
                          </xsd:complexType>
                        </xsd:element>
                        <xsd:element minOccurs="0" nillable="true" name="FinancialUpdate8609_Dev_Budget_Building1_Rehab_Basis" form="unqualified">
                          <xsd:complexType>
                            <xsd:sequence minOccurs="0">
                              <xsd:element minOccurs="0" nillable="true" type="xsd:string" name="ApplicationNumber" form="unqualified"/>
                              <xsd:element minOccurs="0" nillable="true" type="xsd:string" name="BIN" form="unqualified"/>
                              <xsd:element minOccurs="0" nillable="true" type="xsd:string" name="Land_Acquisition" form="unqualified"/>
                              <xsd:element minOccurs="0" nillable="true" type="xsd:string" name="Building_Acquisition" form="unqualified"/>
                              <xsd:element minOccurs="0" nillable="true" type="xsd:string" name="Contractor_Price" form="unqualified"/>
                              <xsd:element minOccurs="0" nillable="true" type="xsd:string" name="Furnishings" form="unqualified"/>
                              <xsd:element minOccurs="0" nillable="true" type="xsd:string" name="Hard_Cost_Other_Description1" form="unqualified"/>
                              <xsd:element minOccurs="0" nillable="true" type="xsd:string" name="Architect" form="unqualified"/>
                              <xsd:element minOccurs="0" nillable="true" type="xsd:string" name="Owners_Legal" form="unqualified"/>
                              <xsd:element minOccurs="0" nillable="true" type="xsd:string" name="Development_Consultant" form="unqualified"/>
                              <xsd:element minOccurs="0" nillable="true" type="xsd:string" name="J51_421a_421b_Filing_Fees" form="unqualified"/>
                              <xsd:element minOccurs="0" nillable="true" type="xsd:string" name="Construction_Interest" form="unqualified"/>
                              <xsd:element minOccurs="0" nillable="true" type="xsd:string" name="Real_Estate_Taxes" form="unqualified"/>
                              <xsd:element minOccurs="0" nillable="true" type="xsd:string" name="Water_Sewer" form="unqualified"/>
                              <xsd:element minOccurs="0" nillable="true" type="xsd:string" name="Title_Insurance" form="unqualified"/>
                              <xsd:element minOccurs="0" nillable="true" type="xsd:string" name="Constr_Insurance" form="unqualified"/>
                              <xsd:element minOccurs="0" nillable="true" type="xsd:string" name="License_Agreement_Insurance" form="unqualified"/>
                              <xsd:element minOccurs="0" nillable="true" type="xsd:string" name="Leasing_Marketing_Expense" form="unqualified"/>
                              <xsd:element minOccurs="0" nillable="true" type="xsd:string" name="Lease_Up_Period_Expense" form="unqualified"/>
                              <xsd:element minOccurs="0" nillable="true" type="xsd:string" name="Working_Capital" form="unqualified"/>
                              <xsd:element minOccurs="0" nillable="true" type="xsd:string" name="Survey_Environmental_Reports" form="unqualified"/>
                              <xsd:element minOccurs="0" nillable="true" type="xsd:string" name="Loan_Commitment_Fees" form="unqualified"/>
                              <xsd:element minOccurs="0" nillable="true" type="xsd:string" name="Relocation" form="unqualified"/>
                              <xsd:element minOccurs="0" nillable="true" type="xsd:string" name="NPHDFC_Administration_Fee" form="unqualified"/>
                              <xsd:element minOccurs="0" nillable="true" type="xsd:string" name="Project_Supervision" form="unqualified"/>
                              <xsd:element minOccurs="0" nillable="true" type="xsd:string" name="Tax_Credit_Allocation_Fee" form="unqualified"/>
                              <xsd:element minOccurs="0" nillable="true" type="xsd:string" name="Bond_Fees_Cost_of_Issuance_Fee" form="unqualified"/>
                              <xsd:element minOccurs="0" nillable="true" type="xsd:string" name="Letter_of_Credit_Fee" form="unqualified"/>
                              <xsd:element minOccurs="0" nillable="true" type="xsd:string" name="Interest_Rate_Cap" form="unqualified"/>
                              <xsd:element minOccurs="0" nillable="true" type="xsd:string" name="Bank_Engineering_Fee" form="unqualified"/>
                              <xsd:element minOccurs="0" nillable="true" type="xsd:string" name="NYS_Transfer_Tax" form="unqualified"/>
                              <xsd:element minOccurs="0" nillable="true" type="xsd:string" name="Soft_Cost_Other_Description1" form="unqualified"/>
                              <xsd:element minOccurs="0" nillable="true" type="xsd:string" name="Soft_Cost_Other_Description2" form="unqualified"/>
                              <xsd:element minOccurs="0" nillable="true" type="xsd:string" name="Soft_Cost_Other_Description3" form="unqualified"/>
                              <xsd:element minOccurs="0" nillable="true" type="xsd:string" name="Soft_Cost_Other_Description4" form="unqualified"/>
                              <xsd:element minOccurs="0" nillable="true" type="xsd:string" name="Developer_Financing_or_Equity" form="unqualified"/>
                              <xsd:element minOccurs="0" nillable="true" type="xsd:string" name="Deferred_Developer_Fee" form="unqualified"/>
                              <xsd:element minOccurs="0" nillable="true" type="xsd:string" name="Syndicator_Fee_and_Overhead" form="unqualified"/>
                              <xsd:element minOccurs="0" nillable="true" type="xsd:string" name="LP_Upper_Tier_Reserves" form="unqualified"/>
                              <xsd:element minOccurs="0" nillable="true" type="xsd:string" name="Tax_Credit_Consultant" form="unqualified"/>
                              <xsd:element minOccurs="0" nillable="true" type="xsd:string" name="Tax_Opinion" form="unqualified"/>
                              <xsd:element minOccurs="0" nillable="true" type="xsd:string" name="Accounting_Cost_Certification" form="unqualified"/>
                              <xsd:element minOccurs="0" nillable="true" type="xsd:string" name="Partnership_Management_Fee" form="unqualified"/>
                              <xsd:element minOccurs="0" nillable="true" type="xsd:string" name="Partnership_Publication" form="unqualified"/>
                              <xsd:element minOccurs="0" nillable="true" type="xsd:string" name="Bridge_Loan_Fees_and_Interest" form="unqualified"/>
                              <xsd:element minOccurs="0" nillable="true" type="xsd:string" name="Partnership_Organization_Legal" form="unqualified"/>
                              <xsd:element minOccurs="0" nillable="true" type="xsd:string" name="Syndication_Expense_Other_Description1" form="unqualified"/>
                              <xsd:element minOccurs="0" nillable="true" type="xsd:string" name="Operating_Reserve" form="unqualified"/>
                              <xsd:element minOccurs="0" nillable="true" type="xsd:string" name="Social_Service_Reserves" form="unqualified"/>
                              <xsd:element minOccurs="0" nillable="true" type="xsd:string" name="Reserve_Other_Description1" form="unqualified"/>
                            </xsd:sequence>
                          </xsd:complexType>
                        </xsd:element>
                      </xsd:sequence>
                    </xsd:complexType>
                  </xsd:element>
                  <xsd:element minOccurs="0" nillable="true" name="FinancialUpdate8609_Dev_Budget_Building2" form="unqualified">
                    <xsd:complexType>
                      <xsd:sequence minOccurs="0">
                        <xsd:element minOccurs="0" nillable="true" name="FinancialUpdate8609_Dev_Budget_Building2_Total_Costs" form="unqualified">
                          <xsd:complexType>
                            <xsd:sequence minOccurs="0">
                              <xsd:element minOccurs="0" nillable="true" type="xsd:string" name="ApplicationNumber" form="unqualified"/>
                              <xsd:element minOccurs="0" nillable="true" type="xsd:string" name="BIN" form="unqualified"/>
                              <xsd:element minOccurs="0" nillable="true" type="xsd:string" name="Land_Acquisition" form="unqualified"/>
                              <xsd:element minOccurs="0" nillable="true" type="xsd:string" name="Building_Acquisition" form="unqualified"/>
                              <xsd:element minOccurs="0" nillable="true" type="xsd:string" name="Contractor_Price" form="unqualified"/>
                              <xsd:element minOccurs="0" nillable="true" type="xsd:string" name="Furnishings" form="unqualified"/>
                              <xsd:element minOccurs="0" nillable="true" type="xsd:string" name="Hard_Cost_Other_Description1" form="unqualified"/>
                              <xsd:element minOccurs="0" nillable="true" type="xsd:string" name="Architect" form="unqualified"/>
                              <xsd:element minOccurs="0" nillable="true" type="xsd:string" name="Owners_Legal" form="unqualified"/>
                              <xsd:element minOccurs="0" nillable="true" type="xsd:string" name="Development_Consultant" form="unqualified"/>
                              <xsd:element minOccurs="0" nillable="true" type="xsd:string" name="J51_421a_421b_Filing_Fees" form="unqualified"/>
                              <xsd:element minOccurs="0" nillable="true" type="xsd:string" name="Construction_Interest" form="unqualified"/>
                              <xsd:element minOccurs="0" nillable="true" type="xsd:string" name="Real_Estate_Taxes" form="unqualified"/>
                              <xsd:element minOccurs="0" nillable="true" type="xsd:string" name="Water_Sewer" form="unqualified"/>
                              <xsd:element minOccurs="0" nillable="true" type="xsd:string" name="Title_Insurance" form="unqualified"/>
                              <xsd:element minOccurs="0" nillable="true" type="xsd:string" name="Constr_Insurance" form="unqualified"/>
                              <xsd:element minOccurs="0" nillable="true" type="xsd:string" name="License_Agreement_Insurance" form="unqualified"/>
                              <xsd:element minOccurs="0" nillable="true" type="xsd:string" name="Leasing_Marketing_Expense" form="unqualified"/>
                              <xsd:element minOccurs="0" nillable="true" type="xsd:string" name="Lease_Up_Period_Expense" form="unqualified"/>
                              <xsd:element minOccurs="0" nillable="true" type="xsd:string" name="Working_Capital" form="unqualified"/>
                              <xsd:element minOccurs="0" nillable="true" type="xsd:string" name="Survey_Environmental_Reports" form="unqualified"/>
                              <xsd:element minOccurs="0" nillable="true" type="xsd:string" name="Loan_Commitment_Fees" form="unqualified"/>
                              <xsd:element minOccurs="0" nillable="true" type="xsd:string" name="Relocation" form="unqualified"/>
                              <xsd:element minOccurs="0" nillable="true" type="xsd:string" name="NPHDFC_Administration_Fee" form="unqualified"/>
                              <xsd:element minOccurs="0" nillable="true" type="xsd:string" name="Project_Supervision" form="unqualified"/>
                              <xsd:element minOccurs="0" nillable="true" type="xsd:string" name="Tax_Credit_Allocation_Fee" form="unqualified"/>
                              <xsd:element minOccurs="0" nillable="true" type="xsd:string" name="Bond_Fees_Cost_of_Issuance_Fee" form="unqualified"/>
                              <xsd:element minOccurs="0" nillable="true" type="xsd:string" name="Letter_of_Credit_Fee" form="unqualified"/>
                              <xsd:element minOccurs="0" nillable="true" type="xsd:string" name="Interest_Rate_Cap" form="unqualified"/>
                              <xsd:element minOccurs="0" nillable="true" type="xsd:string" name="Bank_Engineering_Fee" form="unqualified"/>
                              <xsd:element minOccurs="0" nillable="true" type="xsd:string" name="NYS_Transfer_Tax" form="unqualified"/>
                              <xsd:element minOccurs="0" nillable="true" type="xsd:string" name="Soft_Cost_Other_Description1" form="unqualified"/>
                              <xsd:element minOccurs="0" nillable="true" type="xsd:string" name="Soft_Cost_Other_Description2" form="unqualified"/>
                              <xsd:element minOccurs="0" nillable="true" type="xsd:string" name="Soft_Cost_Other_Description3" form="unqualified"/>
                              <xsd:element minOccurs="0" nillable="true" type="xsd:string" name="Soft_Cost_Other_Description4" form="unqualified"/>
                              <xsd:element minOccurs="0" nillable="true" type="xsd:string" name="Developer_Financing_or_Equity" form="unqualified"/>
                              <xsd:element minOccurs="0" nillable="true" type="xsd:string" name="Deferred_Developer_Fee" form="unqualified"/>
                              <xsd:element minOccurs="0" nillable="true" type="xsd:string" name="Syndicator_Fee_and_Overhead" form="unqualified"/>
                              <xsd:element minOccurs="0" nillable="true" type="xsd:string" name="LP_Upper_Tier_Reserves" form="unqualified"/>
                              <xsd:element minOccurs="0" nillable="true" type="xsd:string" name="Tax_Credit_Consultant" form="unqualified"/>
                              <xsd:element minOccurs="0" nillable="true" type="xsd:string" name="Tax_Opinion" form="unqualified"/>
                              <xsd:element minOccurs="0" nillable="true" type="xsd:string" name="Accounting_Cost_Certification" form="unqualified"/>
                              <xsd:element minOccurs="0" nillable="true" type="xsd:string" name="Partnership_Management_Fee" form="unqualified"/>
                              <xsd:element minOccurs="0" nillable="true" type="xsd:string" name="Partnership_Publication" form="unqualified"/>
                              <xsd:element minOccurs="0" nillable="true" type="xsd:string" name="Bridge_Loan_Fees_and_Interest" form="unqualified"/>
                              <xsd:element minOccurs="0" nillable="true" type="xsd:string" name="Partnership_Organization_Legal" form="unqualified"/>
                              <xsd:element minOccurs="0" nillable="true" type="xsd:string" name="Syndication_Expense_Other_Description1" form="unqualified"/>
                              <xsd:element minOccurs="0" nillable="true" type="xsd:string" name="Operating_Reserve" form="unqualified"/>
                              <xsd:element minOccurs="0" nillable="true" type="xsd:string" name="Social_Service_Reserves" form="unqualified"/>
                              <xsd:element minOccurs="0" nillable="true" type="xsd:string" name="Reserve_Other_Description1" form="unqualified"/>
                            </xsd:sequence>
                          </xsd:complexType>
                        </xsd:element>
                        <xsd:element minOccurs="0" nillable="true" name="FinancialUpdate8609_Dev_Budget_Building2_Acquisition_Basis" form="unqualified">
                          <xsd:complexType>
                            <xsd:sequence minOccurs="0">
                              <xsd:element minOccurs="0" nillable="true" type="xsd:string" name="ApplicationNumber" form="unqualified"/>
                              <xsd:element minOccurs="0" nillable="true" type="xsd:string" name="BIN" form="unqualified"/>
                              <xsd:element minOccurs="0" nillable="true" type="xsd:string" name="Land_Acquisition" form="unqualified"/>
                              <xsd:element minOccurs="0" nillable="true" type="xsd:string" name="Building_Acquisition" form="unqualified"/>
                              <xsd:element minOccurs="0" nillable="true" type="xsd:string" name="Contractor_Price" form="unqualified"/>
                              <xsd:element minOccurs="0" nillable="true" type="xsd:string" name="Furnishings" form="unqualified"/>
                              <xsd:element minOccurs="0" nillable="true" type="xsd:string" name="Hard_Cost_Other_Description1" form="unqualified"/>
                              <xsd:element minOccurs="0" nillable="true" type="xsd:string" name="Architect" form="unqualified"/>
                              <xsd:element minOccurs="0" nillable="true" type="xsd:string" name="Owners_Legal" form="unqualified"/>
                              <xsd:element minOccurs="0" nillable="true" type="xsd:string" name="Development_Consultant" form="unqualified"/>
                              <xsd:element minOccurs="0" nillable="true" type="xsd:string" name="J51_421a_421b_Filing_Fees" form="unqualified"/>
                              <xsd:element minOccurs="0" nillable="true" type="xsd:string" name="Construction_Interest" form="unqualified"/>
                              <xsd:element minOccurs="0" nillable="true" type="xsd:string" name="Real_Estate_Taxes" form="unqualified"/>
                              <xsd:element minOccurs="0" nillable="true" type="xsd:string" name="Water_Sewer" form="unqualified"/>
                              <xsd:element minOccurs="0" nillable="true" type="xsd:string" name="Title_Insurance" form="unqualified"/>
                              <xsd:element minOccurs="0" nillable="true" type="xsd:string" name="Constr_Insurance" form="unqualified"/>
                              <xsd:element minOccurs="0" nillable="true" type="xsd:string" name="License_Agreement_Insurance" form="unqualified"/>
                              <xsd:element minOccurs="0" nillable="true" type="xsd:string" name="Leasing_Marketing_Expense" form="unqualified"/>
                              <xsd:element minOccurs="0" nillable="true" type="xsd:string" name="Lease_Up_Period_Expense" form="unqualified"/>
                              <xsd:element minOccurs="0" nillable="true" type="xsd:string" name="Working_Capital" form="unqualified"/>
                              <xsd:element minOccurs="0" nillable="true" type="xsd:string" name="Survey_Environmental_Reports" form="unqualified"/>
                              <xsd:element minOccurs="0" nillable="true" type="xsd:string" name="Loan_Commitment_Fees" form="unqualified"/>
                              <xsd:element minOccurs="0" nillable="true" type="xsd:string" name="Relocation" form="unqualified"/>
                              <xsd:element minOccurs="0" nillable="true" type="xsd:string" name="NPHDFC_Administration_Fee" form="unqualified"/>
                              <xsd:element minOccurs="0" nillable="true" type="xsd:string" name="Project_Supervision" form="unqualified"/>
                              <xsd:element minOccurs="0" nillable="true" type="xsd:string" name="Tax_Credit_Allocation_Fee" form="unqualified"/>
                              <xsd:element minOccurs="0" nillable="true" type="xsd:string" name="Bond_Fees_Cost_of_Issuance_Fee" form="unqualified"/>
                              <xsd:element minOccurs="0" nillable="true" type="xsd:string" name="Letter_of_Credit_Fee" form="unqualified"/>
                              <xsd:element minOccurs="0" nillable="true" type="xsd:string" name="Interest_Rate_Cap" form="unqualified"/>
                              <xsd:element minOccurs="0" nillable="true" type="xsd:string" name="Bank_Engineering_Fee" form="unqualified"/>
                              <xsd:element minOccurs="0" nillable="true" type="xsd:string" name="NYS_Transfer_Tax" form="unqualified"/>
                              <xsd:element minOccurs="0" nillable="true" type="xsd:string" name="Soft_Cost_Other_Description1" form="unqualified"/>
                              <xsd:element minOccurs="0" nillable="true" type="xsd:string" name="Soft_Cost_Other_Description2" form="unqualified"/>
                              <xsd:element minOccurs="0" nillable="true" type="xsd:string" name="Soft_Cost_Other_Description3" form="unqualified"/>
                              <xsd:element minOccurs="0" nillable="true" type="xsd:string" name="Soft_Cost_Other_Description4" form="unqualified"/>
                              <xsd:element minOccurs="0" nillable="true" type="xsd:string" name="Developer_Financing_or_Equity" form="unqualified"/>
                              <xsd:element minOccurs="0" nillable="true" type="xsd:string" name="Deferred_Developer_Fee" form="unqualified"/>
                              <xsd:element minOccurs="0" nillable="true" type="xsd:string" name="Syndicator_Fee_and_Overhead" form="unqualified"/>
                              <xsd:element minOccurs="0" nillable="true" type="xsd:string" name="LP_Upper_Tier_Reserves" form="unqualified"/>
                              <xsd:element minOccurs="0" nillable="true" type="xsd:string" name="Tax_Credit_Consultant" form="unqualified"/>
                              <xsd:element minOccurs="0" nillable="true" type="xsd:string" name="Tax_Opinion" form="unqualified"/>
                              <xsd:element minOccurs="0" nillable="true" type="xsd:string" name="Accounting_Cost_Certification" form="unqualified"/>
                              <xsd:element minOccurs="0" nillable="true" type="xsd:string" name="Partnership_Management_Fee" form="unqualified"/>
                              <xsd:element minOccurs="0" nillable="true" type="xsd:string" name="Partnership_Publication" form="unqualified"/>
                              <xsd:element minOccurs="0" nillable="true" type="xsd:string" name="Bridge_Loan_Fees_and_Interest" form="unqualified"/>
                              <xsd:element minOccurs="0" nillable="true" type="xsd:string" name="Partnership_Organization_Legal" form="unqualified"/>
                              <xsd:element minOccurs="0" nillable="true" type="xsd:string" name="Syndication_Expense_Other_Description1" form="unqualified"/>
                              <xsd:element minOccurs="0" nillable="true" type="xsd:string" name="Operating_Reserve" form="unqualified"/>
                              <xsd:element minOccurs="0" nillable="true" type="xsd:string" name="Social_Service_Reserves" form="unqualified"/>
                              <xsd:element minOccurs="0" nillable="true" type="xsd:string" name="Reserve_Other_Description1" form="unqualified"/>
                            </xsd:sequence>
                          </xsd:complexType>
                        </xsd:element>
                        <xsd:element minOccurs="0" nillable="true" name="FinancialUpdate8609_Dev_Budget_Building2_Rehab_Basis" form="unqualified">
                          <xsd:complexType>
                            <xsd:sequence minOccurs="0">
                              <xsd:element minOccurs="0" nillable="true" type="xsd:string" name="ApplicationNumber" form="unqualified"/>
                              <xsd:element minOccurs="0" nillable="true" type="xsd:string" name="BIN" form="unqualified"/>
                              <xsd:element minOccurs="0" nillable="true" type="xsd:string" name="Land_Acquisition" form="unqualified"/>
                              <xsd:element minOccurs="0" nillable="true" type="xsd:string" name="Building_Acquisition" form="unqualified"/>
                              <xsd:element minOccurs="0" nillable="true" type="xsd:string" name="Contractor_Price" form="unqualified"/>
                              <xsd:element minOccurs="0" nillable="true" type="xsd:string" name="Furnishings" form="unqualified"/>
                              <xsd:element minOccurs="0" nillable="true" type="xsd:string" name="Hard_Cost_Other_Description1" form="unqualified"/>
                              <xsd:element minOccurs="0" nillable="true" type="xsd:string" name="Architect" form="unqualified"/>
                              <xsd:element minOccurs="0" nillable="true" type="xsd:string" name="Owners_Legal" form="unqualified"/>
                              <xsd:element minOccurs="0" nillable="true" type="xsd:string" name="Development_Consultant" form="unqualified"/>
                              <xsd:element minOccurs="0" nillable="true" type="xsd:string" name="J51_421a_421b_Filing_Fees" form="unqualified"/>
                              <xsd:element minOccurs="0" nillable="true" type="xsd:string" name="Construction_Interest" form="unqualified"/>
                              <xsd:element minOccurs="0" nillable="true" type="xsd:string" name="Real_Estate_Taxes" form="unqualified"/>
                              <xsd:element minOccurs="0" nillable="true" type="xsd:string" name="Water_Sewer" form="unqualified"/>
                              <xsd:element minOccurs="0" nillable="true" type="xsd:string" name="Title_Insurance" form="unqualified"/>
                              <xsd:element minOccurs="0" nillable="true" type="xsd:string" name="Constr_Insurance" form="unqualified"/>
                              <xsd:element minOccurs="0" nillable="true" type="xsd:string" name="License_Agreement_Insurance" form="unqualified"/>
                              <xsd:element minOccurs="0" nillable="true" type="xsd:string" name="Leasing_Marketing_Expense" form="unqualified"/>
                              <xsd:element minOccurs="0" nillable="true" type="xsd:string" name="Lease_Up_Period_Expense" form="unqualified"/>
                              <xsd:element minOccurs="0" nillable="true" type="xsd:string" name="Working_Capital" form="unqualified"/>
                              <xsd:element minOccurs="0" nillable="true" type="xsd:string" name="Survey_Environmental_Reports" form="unqualified"/>
                              <xsd:element minOccurs="0" nillable="true" type="xsd:string" name="Loan_Commitment_Fees" form="unqualified"/>
                              <xsd:element minOccurs="0" nillable="true" type="xsd:string" name="Relocation" form="unqualified"/>
                              <xsd:element minOccurs="0" nillable="true" type="xsd:string" name="NPHDFC_Administration_Fee" form="unqualified"/>
                              <xsd:element minOccurs="0" nillable="true" type="xsd:string" name="Project_Supervision" form="unqualified"/>
                              <xsd:element minOccurs="0" nillable="true" type="xsd:string" name="Tax_Credit_Allocation_Fee" form="unqualified"/>
                              <xsd:element minOccurs="0" nillable="true" type="xsd:string" name="Bond_Fees_Cost_of_Issuance_Fee" form="unqualified"/>
                              <xsd:element minOccurs="0" nillable="true" type="xsd:string" name="Letter_of_Credit_Fee" form="unqualified"/>
                              <xsd:element minOccurs="0" nillable="true" type="xsd:string" name="Interest_Rate_Cap" form="unqualified"/>
                              <xsd:element minOccurs="0" nillable="true" type="xsd:string" name="Bank_Engineering_Fee" form="unqualified"/>
                              <xsd:element minOccurs="0" nillable="true" type="xsd:string" name="NYS_Transfer_Tax" form="unqualified"/>
                              <xsd:element minOccurs="0" nillable="true" type="xsd:string" name="Soft_Cost_Other_Description1" form="unqualified"/>
                              <xsd:element minOccurs="0" nillable="true" type="xsd:string" name="Soft_Cost_Other_Description2" form="unqualified"/>
                              <xsd:element minOccurs="0" nillable="true" type="xsd:string" name="Soft_Cost_Other_Description3" form="unqualified"/>
                              <xsd:element minOccurs="0" nillable="true" type="xsd:string" name="Soft_Cost_Other_Description4" form="unqualified"/>
                              <xsd:element minOccurs="0" nillable="true" type="xsd:string" name="Developer_Financing_or_Equity" form="unqualified"/>
                              <xsd:element minOccurs="0" nillable="true" type="xsd:string" name="Deferred_Developer_Fee" form="unqualified"/>
                              <xsd:element minOccurs="0" nillable="true" type="xsd:string" name="Syndicator_Fee_and_Overhead" form="unqualified"/>
                              <xsd:element minOccurs="0" nillable="true" type="xsd:string" name="LP_Upper_Tier_Reserves" form="unqualified"/>
                              <xsd:element minOccurs="0" nillable="true" type="xsd:string" name="Tax_Credit_Consultant" form="unqualified"/>
                              <xsd:element minOccurs="0" nillable="true" type="xsd:string" name="Tax_Opinion" form="unqualified"/>
                              <xsd:element minOccurs="0" nillable="true" type="xsd:string" name="Accounting_Cost_Certification" form="unqualified"/>
                              <xsd:element minOccurs="0" nillable="true" type="xsd:string" name="Partnership_Management_Fee" form="unqualified"/>
                              <xsd:element minOccurs="0" nillable="true" type="xsd:string" name="Partnership_Publication" form="unqualified"/>
                              <xsd:element minOccurs="0" nillable="true" type="xsd:string" name="Bridge_Loan_Fees_and_Interest" form="unqualified"/>
                              <xsd:element minOccurs="0" nillable="true" type="xsd:string" name="Partnership_Organization_Legal" form="unqualified"/>
                              <xsd:element minOccurs="0" nillable="true" type="xsd:string" name="Syndication_Expense_Other_Description1" form="unqualified"/>
                              <xsd:element minOccurs="0" nillable="true" type="xsd:string" name="Operating_Reserve" form="unqualified"/>
                              <xsd:element minOccurs="0" nillable="true" type="xsd:string" name="Social_Service_Reserves" form="unqualified"/>
                              <xsd:element minOccurs="0" nillable="true" type="xsd:string" name="Reserve_Other_Description1" form="unqualified"/>
                            </xsd:sequence>
                          </xsd:complexType>
                        </xsd:element>
                      </xsd:sequence>
                    </xsd:complexType>
                  </xsd:element>
                  <xsd:element minOccurs="0" nillable="true" name="FinancialUpdate8609_Dev_Budget_Building3" form="unqualified">
                    <xsd:complexType>
                      <xsd:sequence minOccurs="0">
                        <xsd:element minOccurs="0" nillable="true" name="FinancialUpdate8609_Dev_Budget_Building3_Total_Costs" form="unqualified">
                          <xsd:complexType>
                            <xsd:sequence minOccurs="0">
                              <xsd:element minOccurs="0" nillable="true" type="xsd:string" name="ApplicationNumber" form="unqualified"/>
                              <xsd:element minOccurs="0" nillable="true" type="xsd:string" name="BIN" form="unqualified"/>
                              <xsd:element minOccurs="0" nillable="true" type="xsd:string" name="Land_Acquisition" form="unqualified"/>
                              <xsd:element minOccurs="0" nillable="true" type="xsd:string" name="Building_Acquisition" form="unqualified"/>
                              <xsd:element minOccurs="0" nillable="true" type="xsd:string" name="Contractor_Price" form="unqualified"/>
                              <xsd:element minOccurs="0" nillable="true" type="xsd:string" name="Furnishings" form="unqualified"/>
                              <xsd:element minOccurs="0" nillable="true" type="xsd:string" name="Hard_Cost_Other_Description1" form="unqualified"/>
                              <xsd:element minOccurs="0" nillable="true" type="xsd:string" name="Architect" form="unqualified"/>
                              <xsd:element minOccurs="0" nillable="true" type="xsd:string" name="Owners_Legal" form="unqualified"/>
                              <xsd:element minOccurs="0" nillable="true" type="xsd:string" name="Development_Consultant" form="unqualified"/>
                              <xsd:element minOccurs="0" nillable="true" type="xsd:string" name="J51_421a_421b_Filing_Fees" form="unqualified"/>
                              <xsd:element minOccurs="0" nillable="true" type="xsd:string" name="Construction_Interest" form="unqualified"/>
                              <xsd:element minOccurs="0" nillable="true" type="xsd:string" name="Real_Estate_Taxes" form="unqualified"/>
                              <xsd:element minOccurs="0" nillable="true" type="xsd:string" name="Water_Sewer" form="unqualified"/>
                              <xsd:element minOccurs="0" nillable="true" type="xsd:string" name="Title_Insurance" form="unqualified"/>
                              <xsd:element minOccurs="0" nillable="true" type="xsd:string" name="Constr_Insurance" form="unqualified"/>
                              <xsd:element minOccurs="0" nillable="true" type="xsd:string" name="License_Agreement_Insurance" form="unqualified"/>
                              <xsd:element minOccurs="0" nillable="true" type="xsd:string" name="Leasing_Marketing_Expense" form="unqualified"/>
                              <xsd:element minOccurs="0" nillable="true" type="xsd:string" name="Lease_Up_Period_Expense" form="unqualified"/>
                              <xsd:element minOccurs="0" nillable="true" type="xsd:string" name="Working_Capital" form="unqualified"/>
                              <xsd:element minOccurs="0" nillable="true" type="xsd:string" name="Survey_Environmental_Reports" form="unqualified"/>
                              <xsd:element minOccurs="0" nillable="true" type="xsd:string" name="Loan_Commitment_Fees" form="unqualified"/>
                              <xsd:element minOccurs="0" nillable="true" type="xsd:string" name="Relocation" form="unqualified"/>
                              <xsd:element minOccurs="0" nillable="true" type="xsd:string" name="NPHDFC_Administration_Fee" form="unqualified"/>
                              <xsd:element minOccurs="0" nillable="true" type="xsd:string" name="Project_Supervision" form="unqualified"/>
                              <xsd:element minOccurs="0" nillable="true" type="xsd:string" name="Tax_Credit_Allocation_Fee" form="unqualified"/>
                              <xsd:element minOccurs="0" nillable="true" type="xsd:string" name="Bond_Fees_Cost_of_Issuance_Fee" form="unqualified"/>
                              <xsd:element minOccurs="0" nillable="true" type="xsd:string" name="Letter_of_Credit_Fee" form="unqualified"/>
                              <xsd:element minOccurs="0" nillable="true" type="xsd:string" name="Interest_Rate_Cap" form="unqualified"/>
                              <xsd:element minOccurs="0" nillable="true" type="xsd:string" name="Bank_Engineering_Fee" form="unqualified"/>
                              <xsd:element minOccurs="0" nillable="true" type="xsd:string" name="NYS_Transfer_Tax" form="unqualified"/>
                              <xsd:element minOccurs="0" nillable="true" type="xsd:string" name="Soft_Cost_Other_Description1" form="unqualified"/>
                              <xsd:element minOccurs="0" nillable="true" type="xsd:string" name="Soft_Cost_Other_Description2" form="unqualified"/>
                              <xsd:element minOccurs="0" nillable="true" type="xsd:string" name="Soft_Cost_Other_Description3" form="unqualified"/>
                              <xsd:element minOccurs="0" nillable="true" type="xsd:string" name="Soft_Cost_Other_Description4" form="unqualified"/>
                              <xsd:element minOccurs="0" nillable="true" type="xsd:string" name="Developer_Financing_or_Equity" form="unqualified"/>
                              <xsd:element minOccurs="0" nillable="true" type="xsd:string" name="Deferred_Developer_Fee" form="unqualified"/>
                              <xsd:element minOccurs="0" nillable="true" type="xsd:string" name="Syndicator_Fee_and_Overhead" form="unqualified"/>
                              <xsd:element minOccurs="0" nillable="true" type="xsd:string" name="LP_Upper_Tier_Reserves" form="unqualified"/>
                              <xsd:element minOccurs="0" nillable="true" type="xsd:string" name="Tax_Credit_Consultant" form="unqualified"/>
                              <xsd:element minOccurs="0" nillable="true" type="xsd:string" name="Tax_Opinion" form="unqualified"/>
                              <xsd:element minOccurs="0" nillable="true" type="xsd:string" name="Accounting_Cost_Certification" form="unqualified"/>
                              <xsd:element minOccurs="0" nillable="true" type="xsd:string" name="Partnership_Management_Fee" form="unqualified"/>
                              <xsd:element minOccurs="0" nillable="true" type="xsd:string" name="Partnership_Publication" form="unqualified"/>
                              <xsd:element minOccurs="0" nillable="true" type="xsd:string" name="Bridge_Loan_Fees_and_Interest" form="unqualified"/>
                              <xsd:element minOccurs="0" nillable="true" type="xsd:string" name="Partnership_Organization_Legal" form="unqualified"/>
                              <xsd:element minOccurs="0" nillable="true" type="xsd:string" name="Syndication_Expense_Other_Description1" form="unqualified"/>
                              <xsd:element minOccurs="0" nillable="true" type="xsd:string" name="Operating_Reserve" form="unqualified"/>
                              <xsd:element minOccurs="0" nillable="true" type="xsd:string" name="Social_Service_Reserves" form="unqualified"/>
                              <xsd:element minOccurs="0" nillable="true" type="xsd:string" name="Reserve_Other_Description1" form="unqualified"/>
                            </xsd:sequence>
                          </xsd:complexType>
                        </xsd:element>
                        <xsd:element minOccurs="0" nillable="true" name="FinancialUpdate8609_Dev_Budget_Building3_Acquisition_Basis" form="unqualified">
                          <xsd:complexType>
                            <xsd:sequence minOccurs="0">
                              <xsd:element minOccurs="0" nillable="true" type="xsd:string" name="ApplicationNumber" form="unqualified"/>
                              <xsd:element minOccurs="0" nillable="true" type="xsd:string" name="BIN" form="unqualified"/>
                              <xsd:element minOccurs="0" nillable="true" type="xsd:string" name="Land_Acquisition" form="unqualified"/>
                              <xsd:element minOccurs="0" nillable="true" type="xsd:string" name="Building_Acquisition" form="unqualified"/>
                              <xsd:element minOccurs="0" nillable="true" type="xsd:string" name="Contractor_Price" form="unqualified"/>
                              <xsd:element minOccurs="0" nillable="true" type="xsd:string" name="Furnishings" form="unqualified"/>
                              <xsd:element minOccurs="0" nillable="true" type="xsd:string" name="Hard_Cost_Other_Description1" form="unqualified"/>
                              <xsd:element minOccurs="0" nillable="true" type="xsd:string" name="Architect" form="unqualified"/>
                              <xsd:element minOccurs="0" nillable="true" type="xsd:string" name="Owners_Legal" form="unqualified"/>
                              <xsd:element minOccurs="0" nillable="true" type="xsd:string" name="Development_Consultant" form="unqualified"/>
                              <xsd:element minOccurs="0" nillable="true" type="xsd:string" name="J51_421a_421b_Filing_Fees" form="unqualified"/>
                              <xsd:element minOccurs="0" nillable="true" type="xsd:string" name="Construction_Interest" form="unqualified"/>
                              <xsd:element minOccurs="0" nillable="true" type="xsd:string" name="Real_Estate_Taxes" form="unqualified"/>
                              <xsd:element minOccurs="0" nillable="true" type="xsd:string" name="Water_Sewer" form="unqualified"/>
                              <xsd:element minOccurs="0" nillable="true" type="xsd:string" name="Title_Insurance" form="unqualified"/>
                              <xsd:element minOccurs="0" nillable="true" type="xsd:string" name="Constr_Insurance" form="unqualified"/>
                              <xsd:element minOccurs="0" nillable="true" type="xsd:string" name="License_Agreement_Insurance" form="unqualified"/>
                              <xsd:element minOccurs="0" nillable="true" type="xsd:string" name="Leasing_Marketing_Expense" form="unqualified"/>
                              <xsd:element minOccurs="0" nillable="true" type="xsd:string" name="Lease_Up_Period_Expense" form="unqualified"/>
                              <xsd:element minOccurs="0" nillable="true" type="xsd:string" name="Working_Capital" form="unqualified"/>
                              <xsd:element minOccurs="0" nillable="true" type="xsd:string" name="Survey_Environmental_Reports" form="unqualified"/>
                              <xsd:element minOccurs="0" nillable="true" type="xsd:string" name="Loan_Commitment_Fees" form="unqualified"/>
                              <xsd:element minOccurs="0" nillable="true" type="xsd:string" name="Relocation" form="unqualified"/>
                              <xsd:element minOccurs="0" nillable="true" type="xsd:string" name="NPHDFC_Administration_Fee" form="unqualified"/>
                              <xsd:element minOccurs="0" nillable="true" type="xsd:string" name="Project_Supervision" form="unqualified"/>
                              <xsd:element minOccurs="0" nillable="true" type="xsd:string" name="Tax_Credit_Allocation_Fee" form="unqualified"/>
                              <xsd:element minOccurs="0" nillable="true" type="xsd:string" name="Bond_Fees_Cost_of_Issuance_Fee" form="unqualified"/>
                              <xsd:element minOccurs="0" nillable="true" type="xsd:string" name="Letter_of_Credit_Fee" form="unqualified"/>
                              <xsd:element minOccurs="0" nillable="true" type="xsd:string" name="Interest_Rate_Cap" form="unqualified"/>
                              <xsd:element minOccurs="0" nillable="true" type="xsd:string" name="Bank_Engineering_Fee" form="unqualified"/>
                              <xsd:element minOccurs="0" nillable="true" type="xsd:string" name="NYS_Transfer_Tax" form="unqualified"/>
                              <xsd:element minOccurs="0" nillable="true" type="xsd:string" name="Soft_Cost_Other_Description1" form="unqualified"/>
                              <xsd:element minOccurs="0" nillable="true" type="xsd:string" name="Soft_Cost_Other_Description2" form="unqualified"/>
                              <xsd:element minOccurs="0" nillable="true" type="xsd:string" name="Soft_Cost_Other_Description3" form="unqualified"/>
                              <xsd:element minOccurs="0" nillable="true" type="xsd:string" name="Soft_Cost_Other_Description4" form="unqualified"/>
                              <xsd:element minOccurs="0" nillable="true" type="xsd:string" name="Developer_Financing_or_Equity" form="unqualified"/>
                              <xsd:element minOccurs="0" nillable="true" type="xsd:string" name="Deferred_Developer_Fee" form="unqualified"/>
                              <xsd:element minOccurs="0" nillable="true" type="xsd:string" name="Syndicator_Fee_and_Overhead" form="unqualified"/>
                              <xsd:element minOccurs="0" nillable="true" type="xsd:string" name="LP_Upper_Tier_Reserves" form="unqualified"/>
                              <xsd:element minOccurs="0" nillable="true" type="xsd:string" name="Tax_Credit_Consultant" form="unqualified"/>
                              <xsd:element minOccurs="0" nillable="true" type="xsd:string" name="Tax_Opinion" form="unqualified"/>
                              <xsd:element minOccurs="0" nillable="true" type="xsd:string" name="Accounting_Cost_Certification" form="unqualified"/>
                              <xsd:element minOccurs="0" nillable="true" type="xsd:string" name="Partnership_Management_Fee" form="unqualified"/>
                              <xsd:element minOccurs="0" nillable="true" type="xsd:string" name="Partnership_Publication" form="unqualified"/>
                              <xsd:element minOccurs="0" nillable="true" type="xsd:string" name="Bridge_Loan_Fees_and_Interest" form="unqualified"/>
                              <xsd:element minOccurs="0" nillable="true" type="xsd:string" name="Partnership_Organization_Legal" form="unqualified"/>
                              <xsd:element minOccurs="0" nillable="true" type="xsd:string" name="Syndication_Expense_Other_Description1" form="unqualified"/>
                              <xsd:element minOccurs="0" nillable="true" type="xsd:string" name="Operating_Reserve" form="unqualified"/>
                              <xsd:element minOccurs="0" nillable="true" type="xsd:string" name="Social_Service_Reserves" form="unqualified"/>
                              <xsd:element minOccurs="0" nillable="true" type="xsd:string" name="Reserve_Other_Description1" form="unqualified"/>
                            </xsd:sequence>
                          </xsd:complexType>
                        </xsd:element>
                        <xsd:element minOccurs="0" nillable="true" name="FinancialUpdate8609_Dev_Budget_Building3_Rehab_Basis" form="unqualified">
                          <xsd:complexType>
                            <xsd:sequence minOccurs="0">
                              <xsd:element minOccurs="0" nillable="true" type="xsd:string" name="ApplicationNumber" form="unqualified"/>
                              <xsd:element minOccurs="0" nillable="true" type="xsd:string" name="BIN" form="unqualified"/>
                              <xsd:element minOccurs="0" nillable="true" type="xsd:string" name="Land_Acquisition" form="unqualified"/>
                              <xsd:element minOccurs="0" nillable="true" type="xsd:string" name="Building_Acquisition" form="unqualified"/>
                              <xsd:element minOccurs="0" nillable="true" type="xsd:string" name="Contractor_Price" form="unqualified"/>
                              <xsd:element minOccurs="0" nillable="true" type="xsd:string" name="Furnishings" form="unqualified"/>
                              <xsd:element minOccurs="0" nillable="true" type="xsd:string" name="Hard_Cost_Other_Description1" form="unqualified"/>
                              <xsd:element minOccurs="0" nillable="true" type="xsd:string" name="Architect" form="unqualified"/>
                              <xsd:element minOccurs="0" nillable="true" type="xsd:string" name="Owners_Legal" form="unqualified"/>
                              <xsd:element minOccurs="0" nillable="true" type="xsd:string" name="Development_Consultant" form="unqualified"/>
                              <xsd:element minOccurs="0" nillable="true" type="xsd:string" name="J51_421a_421b_Filing_Fees" form="unqualified"/>
                              <xsd:element minOccurs="0" nillable="true" type="xsd:string" name="Construction_Interest" form="unqualified"/>
                              <xsd:element minOccurs="0" nillable="true" type="xsd:string" name="Real_Estate_Taxes" form="unqualified"/>
                              <xsd:element minOccurs="0" nillable="true" type="xsd:string" name="Water_Sewer" form="unqualified"/>
                              <xsd:element minOccurs="0" nillable="true" type="xsd:string" name="Title_Insurance" form="unqualified"/>
                              <xsd:element minOccurs="0" nillable="true" type="xsd:string" name="Constr_Insurance" form="unqualified"/>
                              <xsd:element minOccurs="0" nillable="true" type="xsd:string" name="License_Agreement_Insurance" form="unqualified"/>
                              <xsd:element minOccurs="0" nillable="true" type="xsd:string" name="Leasing_Marketing_Expense" form="unqualified"/>
                              <xsd:element minOccurs="0" nillable="true" type="xsd:string" name="Lease_Up_Period_Expense" form="unqualified"/>
                              <xsd:element minOccurs="0" nillable="true" type="xsd:string" name="Working_Capital" form="unqualified"/>
                              <xsd:element minOccurs="0" nillable="true" type="xsd:string" name="Survey_Environmental_Reports" form="unqualified"/>
                              <xsd:element minOccurs="0" nillable="true" type="xsd:string" name="Loan_Commitment_Fees" form="unqualified"/>
                              <xsd:element minOccurs="0" nillable="true" type="xsd:string" name="Relocation" form="unqualified"/>
                              <xsd:element minOccurs="0" nillable="true" type="xsd:string" name="NPHDFC_Administration_Fee" form="unqualified"/>
                              <xsd:element minOccurs="0" nillable="true" type="xsd:string" name="Project_Supervision" form="unqualified"/>
                              <xsd:element minOccurs="0" nillable="true" type="xsd:string" name="Tax_Credit_Allocation_Fee" form="unqualified"/>
                              <xsd:element minOccurs="0" nillable="true" type="xsd:string" name="Bond_Fees_Cost_of_Issuance_Fee" form="unqualified"/>
                              <xsd:element minOccurs="0" nillable="true" type="xsd:string" name="Letter_of_Credit_Fee" form="unqualified"/>
                              <xsd:element minOccurs="0" nillable="true" type="xsd:string" name="Interest_Rate_Cap" form="unqualified"/>
                              <xsd:element minOccurs="0" nillable="true" type="xsd:string" name="Bank_Engineering_Fee" form="unqualified"/>
                              <xsd:element minOccurs="0" nillable="true" type="xsd:string" name="NYS_Transfer_Tax" form="unqualified"/>
                              <xsd:element minOccurs="0" nillable="true" type="xsd:string" name="Soft_Cost_Other_Description1" form="unqualified"/>
                              <xsd:element minOccurs="0" nillable="true" type="xsd:string" name="Soft_Cost_Other_Description2" form="unqualified"/>
                              <xsd:element minOccurs="0" nillable="true" type="xsd:string" name="Soft_Cost_Other_Description3" form="unqualified"/>
                              <xsd:element minOccurs="0" nillable="true" type="xsd:string" name="Soft_Cost_Other_Description4" form="unqualified"/>
                              <xsd:element minOccurs="0" nillable="true" type="xsd:string" name="Developer_Financing_or_Equity" form="unqualified"/>
                              <xsd:element minOccurs="0" nillable="true" type="xsd:string" name="Deferred_Developer_Fee" form="unqualified"/>
                              <xsd:element minOccurs="0" nillable="true" type="xsd:string" name="Syndicator_Fee_and_Overhead" form="unqualified"/>
                              <xsd:element minOccurs="0" nillable="true" type="xsd:string" name="LP_Upper_Tier_Reserves" form="unqualified"/>
                              <xsd:element minOccurs="0" nillable="true" type="xsd:string" name="Tax_Credit_Consultant" form="unqualified"/>
                              <xsd:element minOccurs="0" nillable="true" type="xsd:string" name="Tax_Opinion" form="unqualified"/>
                              <xsd:element minOccurs="0" nillable="true" type="xsd:string" name="Accounting_Cost_Certification" form="unqualified"/>
                              <xsd:element minOccurs="0" nillable="true" type="xsd:string" name="Partnership_Management_Fee" form="unqualified"/>
                              <xsd:element minOccurs="0" nillable="true" type="xsd:string" name="Partnership_Publication" form="unqualified"/>
                              <xsd:element minOccurs="0" nillable="true" type="xsd:string" name="Bridge_Loan_Fees_and_Interest" form="unqualified"/>
                              <xsd:element minOccurs="0" nillable="true" type="xsd:string" name="Partnership_Organization_Legal" form="unqualified"/>
                              <xsd:element minOccurs="0" nillable="true" type="xsd:string" name="Syndication_Expense_Other_Description1" form="unqualified"/>
                              <xsd:element minOccurs="0" nillable="true" type="xsd:string" name="Operating_Reserve" form="unqualified"/>
                              <xsd:element minOccurs="0" nillable="true" type="xsd:string" name="Social_Service_Reserves" form="unqualified"/>
                              <xsd:element minOccurs="0" nillable="true" type="xsd:string" name="Reserve_Other_Description1" form="unqualified"/>
                            </xsd:sequence>
                          </xsd:complexType>
                        </xsd:element>
                      </xsd:sequence>
                    </xsd:complexType>
                  </xsd:element>
                  <xsd:element minOccurs="0" nillable="true" name="FinancialUpdate8609_Dev_Budget_Building4" form="unqualified">
                    <xsd:complexType>
                      <xsd:sequence minOccurs="0">
                        <xsd:element minOccurs="0" nillable="true" name="FinancialUpdate8609_Dev_Budget_Building4_Total_Costs" form="unqualified">
                          <xsd:complexType>
                            <xsd:sequence minOccurs="0">
                              <xsd:element minOccurs="0" nillable="true" type="xsd:string" name="ApplicationNumber" form="unqualified"/>
                              <xsd:element minOccurs="0" nillable="true" type="xsd:string" name="BIN" form="unqualified"/>
                              <xsd:element minOccurs="0" nillable="true" type="xsd:string" name="Land_Acquisition" form="unqualified"/>
                              <xsd:element minOccurs="0" nillable="true" type="xsd:string" name="Building_Acquisition" form="unqualified"/>
                              <xsd:element minOccurs="0" nillable="true" type="xsd:string" name="Contractor_Price" form="unqualified"/>
                              <xsd:element minOccurs="0" nillable="true" type="xsd:string" name="Furnishings" form="unqualified"/>
                              <xsd:element minOccurs="0" nillable="true" type="xsd:string" name="Hard_Cost_Other_Description1" form="unqualified"/>
                              <xsd:element minOccurs="0" nillable="true" type="xsd:string" name="Architect" form="unqualified"/>
                              <xsd:element minOccurs="0" nillable="true" type="xsd:string" name="Owners_Legal" form="unqualified"/>
                              <xsd:element minOccurs="0" nillable="true" type="xsd:string" name="Development_Consultant" form="unqualified"/>
                              <xsd:element minOccurs="0" nillable="true" type="xsd:string" name="J51_421a_421b_Filing_Fees" form="unqualified"/>
                              <xsd:element minOccurs="0" nillable="true" type="xsd:string" name="Construction_Interest" form="unqualified"/>
                              <xsd:element minOccurs="0" nillable="true" type="xsd:string" name="Real_Estate_Taxes" form="unqualified"/>
                              <xsd:element minOccurs="0" nillable="true" type="xsd:string" name="Water_Sewer" form="unqualified"/>
                              <xsd:element minOccurs="0" nillable="true" type="xsd:string" name="Title_Insurance" form="unqualified"/>
                              <xsd:element minOccurs="0" nillable="true" type="xsd:string" name="Constr_Insurance" form="unqualified"/>
                              <xsd:element minOccurs="0" nillable="true" type="xsd:string" name="License_Agreement_Insurance" form="unqualified"/>
                              <xsd:element minOccurs="0" nillable="true" type="xsd:string" name="Leasing_Marketing_Expense" form="unqualified"/>
                              <xsd:element minOccurs="0" nillable="true" type="xsd:string" name="Lease_Up_Period_Expense" form="unqualified"/>
                              <xsd:element minOccurs="0" nillable="true" type="xsd:string" name="Working_Capital" form="unqualified"/>
                              <xsd:element minOccurs="0" nillable="true" type="xsd:string" name="Survey_Environmental_Reports" form="unqualified"/>
                              <xsd:element minOccurs="0" nillable="true" type="xsd:string" name="Loan_Commitment_Fees" form="unqualified"/>
                              <xsd:element minOccurs="0" nillable="true" type="xsd:string" name="Relocation" form="unqualified"/>
                              <xsd:element minOccurs="0" nillable="true" type="xsd:string" name="NPHDFC_Administration_Fee" form="unqualified"/>
                              <xsd:element minOccurs="0" nillable="true" type="xsd:string" name="Project_Supervision" form="unqualified"/>
                              <xsd:element minOccurs="0" nillable="true" type="xsd:string" name="Tax_Credit_Allocation_Fee" form="unqualified"/>
                              <xsd:element minOccurs="0" nillable="true" type="xsd:string" name="Bond_Fees_Cost_of_Issuance_Fee" form="unqualified"/>
                              <xsd:element minOccurs="0" nillable="true" type="xsd:string" name="Letter_of_Credit_Fee" form="unqualified"/>
                              <xsd:element minOccurs="0" nillable="true" type="xsd:string" name="Interest_Rate_Cap" form="unqualified"/>
                              <xsd:element minOccurs="0" nillable="true" type="xsd:string" name="Bank_Engineering_Fee" form="unqualified"/>
                              <xsd:element minOccurs="0" nillable="true" type="xsd:string" name="NYS_Transfer_Tax" form="unqualified"/>
                              <xsd:element minOccurs="0" nillable="true" type="xsd:string" name="Soft_Cost_Other_Description1" form="unqualified"/>
                              <xsd:element minOccurs="0" nillable="true" type="xsd:string" name="Soft_Cost_Other_Description2" form="unqualified"/>
                              <xsd:element minOccurs="0" nillable="true" type="xsd:string" name="Soft_Cost_Other_Description3" form="unqualified"/>
                              <xsd:element minOccurs="0" nillable="true" type="xsd:string" name="Soft_Cost_Other_Description4" form="unqualified"/>
                              <xsd:element minOccurs="0" nillable="true" type="xsd:string" name="Developer_Financing_or_Equity" form="unqualified"/>
                              <xsd:element minOccurs="0" nillable="true" type="xsd:string" name="Deferred_Developer_Fee" form="unqualified"/>
                              <xsd:element minOccurs="0" nillable="true" type="xsd:string" name="Syndicator_Fee_and_Overhead" form="unqualified"/>
                              <xsd:element minOccurs="0" nillable="true" type="xsd:string" name="LP_Upper_Tier_Reserves" form="unqualified"/>
                              <xsd:element minOccurs="0" nillable="true" type="xsd:string" name="Tax_Credit_Consultant" form="unqualified"/>
                              <xsd:element minOccurs="0" nillable="true" type="xsd:string" name="Tax_Opinion" form="unqualified"/>
                              <xsd:element minOccurs="0" nillable="true" type="xsd:string" name="Accounting_Cost_Certification" form="unqualified"/>
                              <xsd:element minOccurs="0" nillable="true" type="xsd:string" name="Partnership_Management_Fee" form="unqualified"/>
                              <xsd:element minOccurs="0" nillable="true" type="xsd:string" name="Partnership_Publication" form="unqualified"/>
                              <xsd:element minOccurs="0" nillable="true" type="xsd:string" name="Bridge_Loan_Fees_and_Interest" form="unqualified"/>
                              <xsd:element minOccurs="0" nillable="true" type="xsd:string" name="Partnership_Organization_Legal" form="unqualified"/>
                              <xsd:element minOccurs="0" nillable="true" type="xsd:string" name="Syndication_Expense_Other_Description1" form="unqualified"/>
                              <xsd:element minOccurs="0" nillable="true" type="xsd:string" name="Operating_Reserve" form="unqualified"/>
                              <xsd:element minOccurs="0" nillable="true" type="xsd:string" name="Social_Service_Reserves" form="unqualified"/>
                              <xsd:element minOccurs="0" nillable="true" type="xsd:string" name="Reserve_Other_Description1" form="unqualified"/>
                            </xsd:sequence>
                          </xsd:complexType>
                        </xsd:element>
                        <xsd:element minOccurs="0" nillable="true" name="FinancialUpdate8609_Dev_Budget_Building4_Acquisition_Basis" form="unqualified">
                          <xsd:complexType>
                            <xsd:sequence minOccurs="0">
                              <xsd:element minOccurs="0" nillable="true" type="xsd:string" name="ApplicationNumber" form="unqualified"/>
                              <xsd:element minOccurs="0" nillable="true" type="xsd:string" name="BIN" form="unqualified"/>
                              <xsd:element minOccurs="0" nillable="true" type="xsd:string" name="Land_Acquisition" form="unqualified"/>
                              <xsd:element minOccurs="0" nillable="true" type="xsd:string" name="Building_Acquisition" form="unqualified"/>
                              <xsd:element minOccurs="0" nillable="true" type="xsd:string" name="Contractor_Price" form="unqualified"/>
                              <xsd:element minOccurs="0" nillable="true" type="xsd:string" name="Furnishings" form="unqualified"/>
                              <xsd:element minOccurs="0" nillable="true" type="xsd:string" name="Hard_Cost_Other_Description1" form="unqualified"/>
                              <xsd:element minOccurs="0" nillable="true" type="xsd:string" name="Architect" form="unqualified"/>
                              <xsd:element minOccurs="0" nillable="true" type="xsd:string" name="Owners_Legal" form="unqualified"/>
                              <xsd:element minOccurs="0" nillable="true" type="xsd:string" name="Development_Consultant" form="unqualified"/>
                              <xsd:element minOccurs="0" nillable="true" type="xsd:string" name="J51_421a_421b_Filing_Fees" form="unqualified"/>
                              <xsd:element minOccurs="0" nillable="true" type="xsd:string" name="Construction_Interest" form="unqualified"/>
                              <xsd:element minOccurs="0" nillable="true" type="xsd:string" name="Real_Estate_Taxes" form="unqualified"/>
                              <xsd:element minOccurs="0" nillable="true" type="xsd:string" name="Water_Sewer" form="unqualified"/>
                              <xsd:element minOccurs="0" nillable="true" type="xsd:string" name="Title_Insurance" form="unqualified"/>
                              <xsd:element minOccurs="0" nillable="true" type="xsd:string" name="Constr_Insurance" form="unqualified"/>
                              <xsd:element minOccurs="0" nillable="true" type="xsd:string" name="License_Agreement_Insurance" form="unqualified"/>
                              <xsd:element minOccurs="0" nillable="true" type="xsd:string" name="Leasing_Marketing_Expense" form="unqualified"/>
                              <xsd:element minOccurs="0" nillable="true" type="xsd:string" name="Lease_Up_Period_Expense" form="unqualified"/>
                              <xsd:element minOccurs="0" nillable="true" type="xsd:string" name="Working_Capital" form="unqualified"/>
                              <xsd:element minOccurs="0" nillable="true" type="xsd:string" name="Survey_Environmental_Reports" form="unqualified"/>
                              <xsd:element minOccurs="0" nillable="true" type="xsd:string" name="Loan_Commitment_Fees" form="unqualified"/>
                              <xsd:element minOccurs="0" nillable="true" type="xsd:string" name="Relocation" form="unqualified"/>
                              <xsd:element minOccurs="0" nillable="true" type="xsd:string" name="NPHDFC_Administration_Fee" form="unqualified"/>
                              <xsd:element minOccurs="0" nillable="true" type="xsd:string" name="Project_Supervision" form="unqualified"/>
                              <xsd:element minOccurs="0" nillable="true" type="xsd:string" name="Tax_Credit_Allocation_Fee" form="unqualified"/>
                              <xsd:element minOccurs="0" nillable="true" type="xsd:string" name="Bond_Fees_Cost_of_Issuance_Fee" form="unqualified"/>
                              <xsd:element minOccurs="0" nillable="true" type="xsd:string" name="Letter_of_Credit_Fee" form="unqualified"/>
                              <xsd:element minOccurs="0" nillable="true" type="xsd:string" name="Interest_Rate_Cap" form="unqualified"/>
                              <xsd:element minOccurs="0" nillable="true" type="xsd:string" name="Bank_Engineering_Fee" form="unqualified"/>
                              <xsd:element minOccurs="0" nillable="true" type="xsd:string" name="NYS_Transfer_Tax" form="unqualified"/>
                              <xsd:element minOccurs="0" nillable="true" type="xsd:string" name="Soft_Cost_Other_Description1" form="unqualified"/>
                              <xsd:element minOccurs="0" nillable="true" type="xsd:string" name="Soft_Cost_Other_Description2" form="unqualified"/>
                              <xsd:element minOccurs="0" nillable="true" type="xsd:string" name="Soft_Cost_Other_Description3" form="unqualified"/>
                              <xsd:element minOccurs="0" nillable="true" type="xsd:string" name="Soft_Cost_Other_Description4" form="unqualified"/>
                              <xsd:element minOccurs="0" nillable="true" type="xsd:string" name="Developer_Financing_or_Equity" form="unqualified"/>
                              <xsd:element minOccurs="0" nillable="true" type="xsd:string" name="Deferred_Developer_Fee" form="unqualified"/>
                              <xsd:element minOccurs="0" nillable="true" type="xsd:string" name="Syndicator_Fee_and_Overhead" form="unqualified"/>
                              <xsd:element minOccurs="0" nillable="true" type="xsd:string" name="LP_Upper_Tier_Reserves" form="unqualified"/>
                              <xsd:element minOccurs="0" nillable="true" type="xsd:string" name="Tax_Credit_Consultant" form="unqualified"/>
                              <xsd:element minOccurs="0" nillable="true" type="xsd:string" name="Tax_Opinion" form="unqualified"/>
                              <xsd:element minOccurs="0" nillable="true" type="xsd:string" name="Accounting_Cost_Certification" form="unqualified"/>
                              <xsd:element minOccurs="0" nillable="true" type="xsd:string" name="Partnership_Management_Fee" form="unqualified"/>
                              <xsd:element minOccurs="0" nillable="true" type="xsd:string" name="Partnership_Publication" form="unqualified"/>
                              <xsd:element minOccurs="0" nillable="true" type="xsd:string" name="Bridge_Loan_Fees_and_Interest" form="unqualified"/>
                              <xsd:element minOccurs="0" nillable="true" type="xsd:string" name="Partnership_Organization_Legal" form="unqualified"/>
                              <xsd:element minOccurs="0" nillable="true" type="xsd:string" name="Syndication_Expense_Other_Description1" form="unqualified"/>
                              <xsd:element minOccurs="0" nillable="true" type="xsd:string" name="Operating_Reserve" form="unqualified"/>
                              <xsd:element minOccurs="0" nillable="true" type="xsd:string" name="Social_Service_Reserves" form="unqualified"/>
                              <xsd:element minOccurs="0" nillable="true" type="xsd:string" name="Reserve_Other_Description1" form="unqualified"/>
                            </xsd:sequence>
                          </xsd:complexType>
                        </xsd:element>
                        <xsd:element minOccurs="0" nillable="true" name="FinancialUpdate8609_Dev_Budget_Building4_Rehab_Basis" form="unqualified">
                          <xsd:complexType>
                            <xsd:sequence minOccurs="0">
                              <xsd:element minOccurs="0" nillable="true" type="xsd:string" name="ApplicationNumber" form="unqualified"/>
                              <xsd:element minOccurs="0" nillable="true" type="xsd:string" name="BIN" form="unqualified"/>
                              <xsd:element minOccurs="0" nillable="true" type="xsd:string" name="Land_Acquisition" form="unqualified"/>
                              <xsd:element minOccurs="0" nillable="true" type="xsd:string" name="Building_Acquisition" form="unqualified"/>
                              <xsd:element minOccurs="0" nillable="true" type="xsd:string" name="Contractor_Price" form="unqualified"/>
                              <xsd:element minOccurs="0" nillable="true" type="xsd:string" name="Furnishings" form="unqualified"/>
                              <xsd:element minOccurs="0" nillable="true" type="xsd:string" name="Hard_Cost_Other_Description1" form="unqualified"/>
                              <xsd:element minOccurs="0" nillable="true" type="xsd:string" name="Architect" form="unqualified"/>
                              <xsd:element minOccurs="0" nillable="true" type="xsd:string" name="Owners_Legal" form="unqualified"/>
                              <xsd:element minOccurs="0" nillable="true" type="xsd:string" name="Development_Consultant" form="unqualified"/>
                              <xsd:element minOccurs="0" nillable="true" type="xsd:string" name="J51_421a_421b_Filing_Fees" form="unqualified"/>
                              <xsd:element minOccurs="0" nillable="true" type="xsd:string" name="Construction_Interest" form="unqualified"/>
                              <xsd:element minOccurs="0" nillable="true" type="xsd:string" name="Real_Estate_Taxes" form="unqualified"/>
                              <xsd:element minOccurs="0" nillable="true" type="xsd:string" name="Water_Sewer" form="unqualified"/>
                              <xsd:element minOccurs="0" nillable="true" type="xsd:string" name="Title_Insurance" form="unqualified"/>
                              <xsd:element minOccurs="0" nillable="true" type="xsd:string" name="Constr_Insurance" form="unqualified"/>
                              <xsd:element minOccurs="0" nillable="true" type="xsd:string" name="License_Agreement_Insurance" form="unqualified"/>
                              <xsd:element minOccurs="0" nillable="true" type="xsd:string" name="Leasing_Marketing_Expense" form="unqualified"/>
                              <xsd:element minOccurs="0" nillable="true" type="xsd:string" name="Lease_Up_Period_Expense" form="unqualified"/>
                              <xsd:element minOccurs="0" nillable="true" type="xsd:string" name="Working_Capital" form="unqualified"/>
                              <xsd:element minOccurs="0" nillable="true" type="xsd:string" name="Survey_Environmental_Reports" form="unqualified"/>
                              <xsd:element minOccurs="0" nillable="true" type="xsd:string" name="Loan_Commitment_Fees" form="unqualified"/>
                              <xsd:element minOccurs="0" nillable="true" type="xsd:string" name="Relocation" form="unqualified"/>
                              <xsd:element minOccurs="0" nillable="true" type="xsd:string" name="NPHDFC_Administration_Fee" form="unqualified"/>
                              <xsd:element minOccurs="0" nillable="true" type="xsd:string" name="Project_Supervision" form="unqualified"/>
                              <xsd:element minOccurs="0" nillable="true" type="xsd:string" name="Tax_Credit_Allocation_Fee" form="unqualified"/>
                              <xsd:element minOccurs="0" nillable="true" type="xsd:string" name="Bond_Fees_Cost_of_Issuance_Fee" form="unqualified"/>
                              <xsd:element minOccurs="0" nillable="true" type="xsd:string" name="Letter_of_Credit_Fee" form="unqualified"/>
                              <xsd:element minOccurs="0" nillable="true" type="xsd:string" name="Interest_Rate_Cap" form="unqualified"/>
                              <xsd:element minOccurs="0" nillable="true" type="xsd:string" name="Bank_Engineering_Fee" form="unqualified"/>
                              <xsd:element minOccurs="0" nillable="true" type="xsd:string" name="NYS_Transfer_Tax" form="unqualified"/>
                              <xsd:element minOccurs="0" nillable="true" type="xsd:string" name="Soft_Cost_Other_Description1" form="unqualified"/>
                              <xsd:element minOccurs="0" nillable="true" type="xsd:string" name="Soft_Cost_Other_Description2" form="unqualified"/>
                              <xsd:element minOccurs="0" nillable="true" type="xsd:string" name="Soft_Cost_Other_Description3" form="unqualified"/>
                              <xsd:element minOccurs="0" nillable="true" type="xsd:string" name="Soft_Cost_Other_Description4" form="unqualified"/>
                              <xsd:element minOccurs="0" nillable="true" type="xsd:string" name="Developer_Financing_or_Equity" form="unqualified"/>
                              <xsd:element minOccurs="0" nillable="true" type="xsd:string" name="Deferred_Developer_Fee" form="unqualified"/>
                              <xsd:element minOccurs="0" nillable="true" type="xsd:string" name="Syndicator_Fee_and_Overhead" form="unqualified"/>
                              <xsd:element minOccurs="0" nillable="true" type="xsd:string" name="LP_Upper_Tier_Reserves" form="unqualified"/>
                              <xsd:element minOccurs="0" nillable="true" type="xsd:string" name="Tax_Credit_Consultant" form="unqualified"/>
                              <xsd:element minOccurs="0" nillable="true" type="xsd:string" name="Tax_Opinion" form="unqualified"/>
                              <xsd:element minOccurs="0" nillable="true" type="xsd:string" name="Accounting_Cost_Certification" form="unqualified"/>
                              <xsd:element minOccurs="0" nillable="true" type="xsd:string" name="Partnership_Management_Fee" form="unqualified"/>
                              <xsd:element minOccurs="0" nillable="true" type="xsd:string" name="Partnership_Publication" form="unqualified"/>
                              <xsd:element minOccurs="0" nillable="true" type="xsd:string" name="Bridge_Loan_Fees_and_Interest" form="unqualified"/>
                              <xsd:element minOccurs="0" nillable="true" type="xsd:string" name="Partnership_Organization_Legal" form="unqualified"/>
                              <xsd:element minOccurs="0" nillable="true" type="xsd:string" name="Syndication_Expense_Other_Description1" form="unqualified"/>
                              <xsd:element minOccurs="0" nillable="true" type="xsd:string" name="Operating_Reserve" form="unqualified"/>
                              <xsd:element minOccurs="0" nillable="true" type="xsd:string" name="Social_Service_Reserves" form="unqualified"/>
                              <xsd:element minOccurs="0" nillable="true" type="xsd:string" name="Reserve_Other_Description1" form="unqualified"/>
                            </xsd:sequence>
                          </xsd:complexType>
                        </xsd:element>
                      </xsd:sequence>
                    </xsd:complexType>
                  </xsd:element>
                  <xsd:element minOccurs="0" nillable="true" name="FinancialUpdate8609_Dev_Budget_Building5" form="unqualified">
                    <xsd:complexType>
                      <xsd:sequence minOccurs="0">
                        <xsd:element minOccurs="0" nillable="true" name="FinancialUpdate8609_Dev_Budget_Building5_Total_Costs" form="unqualified">
                          <xsd:complexType>
                            <xsd:sequence minOccurs="0">
                              <xsd:element minOccurs="0" nillable="true" type="xsd:string" name="ApplicationNumber" form="unqualified"/>
                              <xsd:element minOccurs="0" nillable="true" type="xsd:string" name="BIN" form="unqualified"/>
                              <xsd:element minOccurs="0" nillable="true" type="xsd:string" name="Land_Acquisition" form="unqualified"/>
                              <xsd:element minOccurs="0" nillable="true" type="xsd:string" name="Building_Acquisition" form="unqualified"/>
                              <xsd:element minOccurs="0" nillable="true" type="xsd:string" name="Contractor_Price" form="unqualified"/>
                              <xsd:element minOccurs="0" nillable="true" type="xsd:string" name="Furnishings" form="unqualified"/>
                              <xsd:element minOccurs="0" nillable="true" type="xsd:string" name="Hard_Cost_Other_Description1" form="unqualified"/>
                              <xsd:element minOccurs="0" nillable="true" type="xsd:string" name="Architect" form="unqualified"/>
                              <xsd:element minOccurs="0" nillable="true" type="xsd:string" name="Owners_Legal" form="unqualified"/>
                              <xsd:element minOccurs="0" nillable="true" type="xsd:string" name="Development_Consultant" form="unqualified"/>
                              <xsd:element minOccurs="0" nillable="true" type="xsd:string" name="J51_421a_421b_Filing_Fees" form="unqualified"/>
                              <xsd:element minOccurs="0" nillable="true" type="xsd:string" name="Construction_Interest" form="unqualified"/>
                              <xsd:element minOccurs="0" nillable="true" type="xsd:string" name="Real_Estate_Taxes" form="unqualified"/>
                              <xsd:element minOccurs="0" nillable="true" type="xsd:string" name="Water_Sewer" form="unqualified"/>
                              <xsd:element minOccurs="0" nillable="true" type="xsd:string" name="Title_Insurance" form="unqualified"/>
                              <xsd:element minOccurs="0" nillable="true" type="xsd:string" name="Constr_Insurance" form="unqualified"/>
                              <xsd:element minOccurs="0" nillable="true" type="xsd:string" name="License_Agreement_Insurance" form="unqualified"/>
                              <xsd:element minOccurs="0" nillable="true" type="xsd:string" name="Leasing_Marketing_Expense" form="unqualified"/>
                              <xsd:element minOccurs="0" nillable="true" type="xsd:string" name="Lease_Up_Period_Expense" form="unqualified"/>
                              <xsd:element minOccurs="0" nillable="true" type="xsd:string" name="Working_Capital" form="unqualified"/>
                              <xsd:element minOccurs="0" nillable="true" type="xsd:string" name="Survey_Environmental_Reports" form="unqualified"/>
                              <xsd:element minOccurs="0" nillable="true" type="xsd:string" name="Loan_Commitment_Fees" form="unqualified"/>
                              <xsd:element minOccurs="0" nillable="true" type="xsd:string" name="Relocation" form="unqualified"/>
                              <xsd:element minOccurs="0" nillable="true" type="xsd:string" name="NPHDFC_Administration_Fee" form="unqualified"/>
                              <xsd:element minOccurs="0" nillable="true" type="xsd:string" name="Project_Supervision" form="unqualified"/>
                              <xsd:element minOccurs="0" nillable="true" type="xsd:string" name="Tax_Credit_Allocation_Fee" form="unqualified"/>
                              <xsd:element minOccurs="0" nillable="true" type="xsd:string" name="Bond_Fees_Cost_of_Issuance_Fee" form="unqualified"/>
                              <xsd:element minOccurs="0" nillable="true" type="xsd:string" name="Letter_of_Credit_Fee" form="unqualified"/>
                              <xsd:element minOccurs="0" nillable="true" type="xsd:string" name="Interest_Rate_Cap" form="unqualified"/>
                              <xsd:element minOccurs="0" nillable="true" type="xsd:string" name="Bank_Engineering_Fee" form="unqualified"/>
                              <xsd:element minOccurs="0" nillable="true" type="xsd:string" name="NYS_Transfer_Tax" form="unqualified"/>
                              <xsd:element minOccurs="0" nillable="true" type="xsd:string" name="Soft_Cost_Other_Description1" form="unqualified"/>
                              <xsd:element minOccurs="0" nillable="true" type="xsd:string" name="Soft_Cost_Other_Description2" form="unqualified"/>
                              <xsd:element minOccurs="0" nillable="true" type="xsd:string" name="Soft_Cost_Other_Description3" form="unqualified"/>
                              <xsd:element minOccurs="0" nillable="true" type="xsd:string" name="Soft_Cost_Other_Description4" form="unqualified"/>
                              <xsd:element minOccurs="0" nillable="true" type="xsd:string" name="Developer_Financing_or_Equity" form="unqualified"/>
                              <xsd:element minOccurs="0" nillable="true" type="xsd:string" name="Deferred_Developer_Fee" form="unqualified"/>
                              <xsd:element minOccurs="0" nillable="true" type="xsd:string" name="Syndicator_Fee_and_Overhead" form="unqualified"/>
                              <xsd:element minOccurs="0" nillable="true" type="xsd:string" name="LP_Upper_Tier_Reserves" form="unqualified"/>
                              <xsd:element minOccurs="0" nillable="true" type="xsd:string" name="Tax_Credit_Consultant" form="unqualified"/>
                              <xsd:element minOccurs="0" nillable="true" type="xsd:string" name="Tax_Opinion" form="unqualified"/>
                              <xsd:element minOccurs="0" nillable="true" type="xsd:string" name="Accounting_Cost_Certification" form="unqualified"/>
                              <xsd:element minOccurs="0" nillable="true" type="xsd:string" name="Partnership_Management_Fee" form="unqualified"/>
                              <xsd:element minOccurs="0" nillable="true" type="xsd:string" name="Partnership_Publication" form="unqualified"/>
                              <xsd:element minOccurs="0" nillable="true" type="xsd:string" name="Bridge_Loan_Fees_and_Interest" form="unqualified"/>
                              <xsd:element minOccurs="0" nillable="true" type="xsd:string" name="Partnership_Organization_Legal" form="unqualified"/>
                              <xsd:element minOccurs="0" nillable="true" type="xsd:string" name="Syndication_Expense_Other_Description1" form="unqualified"/>
                              <xsd:element minOccurs="0" nillable="true" type="xsd:string" name="Operating_Reserve" form="unqualified"/>
                              <xsd:element minOccurs="0" nillable="true" type="xsd:string" name="Social_Service_Reserves" form="unqualified"/>
                              <xsd:element minOccurs="0" nillable="true" type="xsd:string" name="Reserve_Other_Description1" form="unqualified"/>
                            </xsd:sequence>
                          </xsd:complexType>
                        </xsd:element>
                        <xsd:element minOccurs="0" nillable="true" name="FinancialUpdate8609_Dev_Budget_Building5_Acquisition_Basis" form="unqualified">
                          <xsd:complexType>
                            <xsd:sequence minOccurs="0">
                              <xsd:element minOccurs="0" nillable="true" type="xsd:string" name="ApplicationNumber" form="unqualified"/>
                              <xsd:element minOccurs="0" nillable="true" type="xsd:string" name="BIN" form="unqualified"/>
                              <xsd:element minOccurs="0" nillable="true" type="xsd:string" name="Land_Acquisition" form="unqualified"/>
                              <xsd:element minOccurs="0" nillable="true" type="xsd:string" name="Building_Acquisition" form="unqualified"/>
                              <xsd:element minOccurs="0" nillable="true" type="xsd:string" name="Contractor_Price" form="unqualified"/>
                              <xsd:element minOccurs="0" nillable="true" type="xsd:string" name="Furnishings" form="unqualified"/>
                              <xsd:element minOccurs="0" nillable="true" type="xsd:string" name="Hard_Cost_Other_Description1" form="unqualified"/>
                              <xsd:element minOccurs="0" nillable="true" type="xsd:string" name="Architect" form="unqualified"/>
                              <xsd:element minOccurs="0" nillable="true" type="xsd:string" name="Owners_Legal" form="unqualified"/>
                              <xsd:element minOccurs="0" nillable="true" type="xsd:string" name="Development_Consultant" form="unqualified"/>
                              <xsd:element minOccurs="0" nillable="true" type="xsd:string" name="J51_421a_421b_Filing_Fees" form="unqualified"/>
                              <xsd:element minOccurs="0" nillable="true" type="xsd:string" name="Construction_Interest" form="unqualified"/>
                              <xsd:element minOccurs="0" nillable="true" type="xsd:string" name="Real_Estate_Taxes" form="unqualified"/>
                              <xsd:element minOccurs="0" nillable="true" type="xsd:string" name="Water_Sewer" form="unqualified"/>
                              <xsd:element minOccurs="0" nillable="true" type="xsd:string" name="Title_Insurance" form="unqualified"/>
                              <xsd:element minOccurs="0" nillable="true" type="xsd:string" name="Constr_Insurance" form="unqualified"/>
                              <xsd:element minOccurs="0" nillable="true" type="xsd:string" name="License_Agreement_Insurance" form="unqualified"/>
                              <xsd:element minOccurs="0" nillable="true" type="xsd:string" name="Leasing_Marketing_Expense" form="unqualified"/>
                              <xsd:element minOccurs="0" nillable="true" type="xsd:string" name="Lease_Up_Period_Expense" form="unqualified"/>
                              <xsd:element minOccurs="0" nillable="true" type="xsd:string" name="Working_Capital" form="unqualified"/>
                              <xsd:element minOccurs="0" nillable="true" type="xsd:string" name="Survey_Environmental_Reports" form="unqualified"/>
                              <xsd:element minOccurs="0" nillable="true" type="xsd:string" name="Loan_Commitment_Fees" form="unqualified"/>
                              <xsd:element minOccurs="0" nillable="true" type="xsd:string" name="Relocation" form="unqualified"/>
                              <xsd:element minOccurs="0" nillable="true" type="xsd:string" name="NPHDFC_Administration_Fee" form="unqualified"/>
                              <xsd:element minOccurs="0" nillable="true" type="xsd:string" name="Project_Supervision" form="unqualified"/>
                              <xsd:element minOccurs="0" nillable="true" type="xsd:string" name="Tax_Credit_Allocation_Fee" form="unqualified"/>
                              <xsd:element minOccurs="0" nillable="true" type="xsd:string" name="Bond_Fees_Cost_of_Issuance_Fee" form="unqualified"/>
                              <xsd:element minOccurs="0" nillable="true" type="xsd:string" name="Letter_of_Credit_Fee" form="unqualified"/>
                              <xsd:element minOccurs="0" nillable="true" type="xsd:string" name="Interest_Rate_Cap" form="unqualified"/>
                              <xsd:element minOccurs="0" nillable="true" type="xsd:string" name="Bank_Engineering_Fee" form="unqualified"/>
                              <xsd:element minOccurs="0" nillable="true" type="xsd:string" name="NYS_Transfer_Tax" form="unqualified"/>
                              <xsd:element minOccurs="0" nillable="true" type="xsd:string" name="Soft_Cost_Other_Description1" form="unqualified"/>
                              <xsd:element minOccurs="0" nillable="true" type="xsd:string" name="Soft_Cost_Other_Description2" form="unqualified"/>
                              <xsd:element minOccurs="0" nillable="true" type="xsd:string" name="Soft_Cost_Other_Description3" form="unqualified"/>
                              <xsd:element minOccurs="0" nillable="true" type="xsd:string" name="Soft_Cost_Other_Description4" form="unqualified"/>
                              <xsd:element minOccurs="0" nillable="true" type="xsd:string" name="Developer_Financing_or_Equity" form="unqualified"/>
                              <xsd:element minOccurs="0" nillable="true" type="xsd:string" name="Deferred_Developer_Fee" form="unqualified"/>
                              <xsd:element minOccurs="0" nillable="true" type="xsd:string" name="Syndicator_Fee_and_Overhead" form="unqualified"/>
                              <xsd:element minOccurs="0" nillable="true" type="xsd:string" name="LP_Upper_Tier_Reserves" form="unqualified"/>
                              <xsd:element minOccurs="0" nillable="true" type="xsd:string" name="Tax_Credit_Consultant" form="unqualified"/>
                              <xsd:element minOccurs="0" nillable="true" type="xsd:string" name="Tax_Opinion" form="unqualified"/>
                              <xsd:element minOccurs="0" nillable="true" type="xsd:string" name="Accounting_Cost_Certification" form="unqualified"/>
                              <xsd:element minOccurs="0" nillable="true" type="xsd:string" name="Partnership_Management_Fee" form="unqualified"/>
                              <xsd:element minOccurs="0" nillable="true" type="xsd:string" name="Partnership_Publication" form="unqualified"/>
                              <xsd:element minOccurs="0" nillable="true" type="xsd:string" name="Bridge_Loan_Fees_and_Interest" form="unqualified"/>
                              <xsd:element minOccurs="0" nillable="true" type="xsd:string" name="Partnership_Organization_Legal" form="unqualified"/>
                              <xsd:element minOccurs="0" nillable="true" type="xsd:string" name="Syndication_Expense_Other_Description1" form="unqualified"/>
                              <xsd:element minOccurs="0" nillable="true" type="xsd:string" name="Operating_Reserve" form="unqualified"/>
                              <xsd:element minOccurs="0" nillable="true" type="xsd:string" name="Social_Service_Reserves" form="unqualified"/>
                              <xsd:element minOccurs="0" nillable="true" type="xsd:string" name="Reserve_Other_Description1" form="unqualified"/>
                            </xsd:sequence>
                          </xsd:complexType>
                        </xsd:element>
                        <xsd:element minOccurs="0" nillable="true" name="FinancialUpdate8609_Dev_Budget_Building5_Rehab_Basis" form="unqualified">
                          <xsd:complexType>
                            <xsd:sequence minOccurs="0">
                              <xsd:element minOccurs="0" nillable="true" type="xsd:string" name="ApplicationNumber" form="unqualified"/>
                              <xsd:element minOccurs="0" nillable="true" type="xsd:string" name="BIN" form="unqualified"/>
                              <xsd:element minOccurs="0" nillable="true" type="xsd:string" name="Land_Acquisition" form="unqualified"/>
                              <xsd:element minOccurs="0" nillable="true" type="xsd:string" name="Building_Acquisition" form="unqualified"/>
                              <xsd:element minOccurs="0" nillable="true" type="xsd:string" name="Contractor_Price" form="unqualified"/>
                              <xsd:element minOccurs="0" nillable="true" type="xsd:string" name="Furnishings" form="unqualified"/>
                              <xsd:element minOccurs="0" nillable="true" type="xsd:string" name="Hard_Cost_Other_Description1" form="unqualified"/>
                              <xsd:element minOccurs="0" nillable="true" type="xsd:string" name="Architect" form="unqualified"/>
                              <xsd:element minOccurs="0" nillable="true" type="xsd:string" name="Owners_Legal" form="unqualified"/>
                              <xsd:element minOccurs="0" nillable="true" type="xsd:string" name="Development_Consultant" form="unqualified"/>
                              <xsd:element minOccurs="0" nillable="true" type="xsd:string" name="J51_421a_421b_Filing_Fees" form="unqualified"/>
                              <xsd:element minOccurs="0" nillable="true" type="xsd:string" name="Construction_Interest" form="unqualified"/>
                              <xsd:element minOccurs="0" nillable="true" type="xsd:string" name="Real_Estate_Taxes" form="unqualified"/>
                              <xsd:element minOccurs="0" nillable="true" type="xsd:string" name="Water_Sewer" form="unqualified"/>
                              <xsd:element minOccurs="0" nillable="true" type="xsd:string" name="Title_Insurance" form="unqualified"/>
                              <xsd:element minOccurs="0" nillable="true" type="xsd:string" name="Constr_Insurance" form="unqualified"/>
                              <xsd:element minOccurs="0" nillable="true" type="xsd:string" name="License_Agreement_Insurance" form="unqualified"/>
                              <xsd:element minOccurs="0" nillable="true" type="xsd:string" name="Leasing_Marketing_Expense" form="unqualified"/>
                              <xsd:element minOccurs="0" nillable="true" type="xsd:string" name="Lease_Up_Period_Expense" form="unqualified"/>
                              <xsd:element minOccurs="0" nillable="true" type="xsd:string" name="Working_Capital" form="unqualified"/>
                              <xsd:element minOccurs="0" nillable="true" type="xsd:string" name="Survey_Environmental_Reports" form="unqualified"/>
                              <xsd:element minOccurs="0" nillable="true" type="xsd:string" name="Loan_Commitment_Fees" form="unqualified"/>
                              <xsd:element minOccurs="0" nillable="true" type="xsd:string" name="Relocation" form="unqualified"/>
                              <xsd:element minOccurs="0" nillable="true" type="xsd:string" name="NPHDFC_Administration_Fee" form="unqualified"/>
                              <xsd:element minOccurs="0" nillable="true" type="xsd:string" name="Project_Supervision" form="unqualified"/>
                              <xsd:element minOccurs="0" nillable="true" type="xsd:string" name="Tax_Credit_Allocation_Fee" form="unqualified"/>
                              <xsd:element minOccurs="0" nillable="true" type="xsd:string" name="Bond_Fees_Cost_of_Issuance_Fee" form="unqualified"/>
                              <xsd:element minOccurs="0" nillable="true" type="xsd:string" name="Letter_of_Credit_Fee" form="unqualified"/>
                              <xsd:element minOccurs="0" nillable="true" type="xsd:string" name="Interest_Rate_Cap" form="unqualified"/>
                              <xsd:element minOccurs="0" nillable="true" type="xsd:string" name="Bank_Engineering_Fee" form="unqualified"/>
                              <xsd:element minOccurs="0" nillable="true" type="xsd:string" name="NYS_Transfer_Tax" form="unqualified"/>
                              <xsd:element minOccurs="0" nillable="true" type="xsd:string" name="Soft_Cost_Other_Description1" form="unqualified"/>
                              <xsd:element minOccurs="0" nillable="true" type="xsd:string" name="Soft_Cost_Other_Description2" form="unqualified"/>
                              <xsd:element minOccurs="0" nillable="true" type="xsd:string" name="Soft_Cost_Other_Description3" form="unqualified"/>
                              <xsd:element minOccurs="0" nillable="true" type="xsd:string" name="Soft_Cost_Other_Description4" form="unqualified"/>
                              <xsd:element minOccurs="0" nillable="true" type="xsd:string" name="Developer_Financing_or_Equity" form="unqualified"/>
                              <xsd:element minOccurs="0" nillable="true" type="xsd:string" name="Deferred_Developer_Fee" form="unqualified"/>
                              <xsd:element minOccurs="0" nillable="true" type="xsd:string" name="Syndicator_Fee_and_Overhead" form="unqualified"/>
                              <xsd:element minOccurs="0" nillable="true" type="xsd:string" name="LP_Upper_Tier_Reserves" form="unqualified"/>
                              <xsd:element minOccurs="0" nillable="true" type="xsd:string" name="Tax_Credit_Consultant" form="unqualified"/>
                              <xsd:element minOccurs="0" nillable="true" type="xsd:string" name="Tax_Opinion" form="unqualified"/>
                              <xsd:element minOccurs="0" nillable="true" type="xsd:string" name="Accounting_Cost_Certification" form="unqualified"/>
                              <xsd:element minOccurs="0" nillable="true" type="xsd:string" name="Partnership_Management_Fee" form="unqualified"/>
                              <xsd:element minOccurs="0" nillable="true" type="xsd:string" name="Partnership_Publication" form="unqualified"/>
                              <xsd:element minOccurs="0" nillable="true" type="xsd:string" name="Bridge_Loan_Fees_and_Interest" form="unqualified"/>
                              <xsd:element minOccurs="0" nillable="true" type="xsd:string" name="Partnership_Organization_Legal" form="unqualified"/>
                              <xsd:element minOccurs="0" nillable="true" type="xsd:string" name="Syndication_Expense_Other_Description1" form="unqualified"/>
                              <xsd:element minOccurs="0" nillable="true" type="xsd:string" name="Operating_Reserve" form="unqualified"/>
                              <xsd:element minOccurs="0" nillable="true" type="xsd:string" name="Social_Service_Reserves" form="unqualified"/>
                              <xsd:element minOccurs="0" nillable="true" type="xsd:string" name="Reserve_Other_Description1" form="unqualified"/>
                            </xsd:sequence>
                          </xsd:complexType>
                        </xsd:element>
                      </xsd:sequence>
                    </xsd:complexType>
                  </xsd:element>
                  <xsd:element minOccurs="0" nillable="true" name="FinancialUpdate8609_Dev_Budget_Building6" form="unqualified">
                    <xsd:complexType>
                      <xsd:sequence minOccurs="0">
                        <xsd:element minOccurs="0" nillable="true" name="FinancialUpdate8609_Dev_Budget_Building6_Total_Costs" form="unqualified">
                          <xsd:complexType>
                            <xsd:sequence minOccurs="0">
                              <xsd:element minOccurs="0" nillable="true" type="xsd:string" name="ApplicationNumber" form="unqualified"/>
                              <xsd:element minOccurs="0" nillable="true" type="xsd:string" name="BIN" form="unqualified"/>
                              <xsd:element minOccurs="0" nillable="true" type="xsd:string" name="Land_Acquisition" form="unqualified"/>
                              <xsd:element minOccurs="0" nillable="true" type="xsd:string" name="Building_Acquisition" form="unqualified"/>
                              <xsd:element minOccurs="0" nillable="true" type="xsd:string" name="Contractor_Price" form="unqualified"/>
                              <xsd:element minOccurs="0" nillable="true" type="xsd:string" name="Furnishings" form="unqualified"/>
                              <xsd:element minOccurs="0" nillable="true" type="xsd:string" name="Hard_Cost_Other_Description1" form="unqualified"/>
                              <xsd:element minOccurs="0" nillable="true" type="xsd:string" name="Architect" form="unqualified"/>
                              <xsd:element minOccurs="0" nillable="true" type="xsd:string" name="Owners_Legal" form="unqualified"/>
                              <xsd:element minOccurs="0" nillable="true" type="xsd:string" name="Development_Consultant" form="unqualified"/>
                              <xsd:element minOccurs="0" nillable="true" type="xsd:string" name="J51_421a_421b_Filing_Fees" form="unqualified"/>
                              <xsd:element minOccurs="0" nillable="true" type="xsd:string" name="Construction_Interest" form="unqualified"/>
                              <xsd:element minOccurs="0" nillable="true" type="xsd:string" name="Real_Estate_Taxes" form="unqualified"/>
                              <xsd:element minOccurs="0" nillable="true" type="xsd:string" name="Water_Sewer" form="unqualified"/>
                              <xsd:element minOccurs="0" nillable="true" type="xsd:string" name="Title_Insurance" form="unqualified"/>
                              <xsd:element minOccurs="0" nillable="true" type="xsd:string" name="Constr_Insurance" form="unqualified"/>
                              <xsd:element minOccurs="0" nillable="true" type="xsd:string" name="License_Agreement_Insurance" form="unqualified"/>
                              <xsd:element minOccurs="0" nillable="true" type="xsd:string" name="Leasing_Marketing_Expense" form="unqualified"/>
                              <xsd:element minOccurs="0" nillable="true" type="xsd:string" name="Lease_Up_Period_Expense" form="unqualified"/>
                              <xsd:element minOccurs="0" nillable="true" type="xsd:string" name="Working_Capital" form="unqualified"/>
                              <xsd:element minOccurs="0" nillable="true" type="xsd:string" name="Survey_Environmental_Reports" form="unqualified"/>
                              <xsd:element minOccurs="0" nillable="true" type="xsd:string" name="Loan_Commitment_Fees" form="unqualified"/>
                              <xsd:element minOccurs="0" nillable="true" type="xsd:string" name="Relocation" form="unqualified"/>
                              <xsd:element minOccurs="0" nillable="true" type="xsd:string" name="NPHDFC_Administration_Fee" form="unqualified"/>
                              <xsd:element minOccurs="0" nillable="true" type="xsd:string" name="Project_Supervision" form="unqualified"/>
                              <xsd:element minOccurs="0" nillable="true" type="xsd:string" name="Tax_Credit_Allocation_Fee" form="unqualified"/>
                              <xsd:element minOccurs="0" nillable="true" type="xsd:string" name="Bond_Fees_Cost_of_Issuance_Fee" form="unqualified"/>
                              <xsd:element minOccurs="0" nillable="true" type="xsd:string" name="Letter_of_Credit_Fee" form="unqualified"/>
                              <xsd:element minOccurs="0" nillable="true" type="xsd:string" name="Interest_Rate_Cap" form="unqualified"/>
                              <xsd:element minOccurs="0" nillable="true" type="xsd:string" name="Bank_Engineering_Fee" form="unqualified"/>
                              <xsd:element minOccurs="0" nillable="true" type="xsd:string" name="NYS_Transfer_Tax" form="unqualified"/>
                              <xsd:element minOccurs="0" nillable="true" type="xsd:string" name="Soft_Cost_Other_Description1" form="unqualified"/>
                              <xsd:element minOccurs="0" nillable="true" type="xsd:string" name="Soft_Cost_Other_Description2" form="unqualified"/>
                              <xsd:element minOccurs="0" nillable="true" type="xsd:string" name="Soft_Cost_Other_Description3" form="unqualified"/>
                              <xsd:element minOccurs="0" nillable="true" type="xsd:string" name="Soft_Cost_Other_Description4" form="unqualified"/>
                              <xsd:element minOccurs="0" nillable="true" type="xsd:string" name="Developer_Financing_or_Equity" form="unqualified"/>
                              <xsd:element minOccurs="0" nillable="true" type="xsd:string" name="Deferred_Developer_Fee" form="unqualified"/>
                              <xsd:element minOccurs="0" nillable="true" type="xsd:string" name="Syndicator_Fee_and_Overhead" form="unqualified"/>
                              <xsd:element minOccurs="0" nillable="true" type="xsd:string" name="LP_Upper_Tier_Reserves" form="unqualified"/>
                              <xsd:element minOccurs="0" nillable="true" type="xsd:string" name="Tax_Credit_Consultant" form="unqualified"/>
                              <xsd:element minOccurs="0" nillable="true" type="xsd:string" name="Tax_Opinion" form="unqualified"/>
                              <xsd:element minOccurs="0" nillable="true" type="xsd:string" name="Accounting_Cost_Certification" form="unqualified"/>
                              <xsd:element minOccurs="0" nillable="true" type="xsd:string" name="Partnership_Management_Fee" form="unqualified"/>
                              <xsd:element minOccurs="0" nillable="true" type="xsd:string" name="Partnership_Publication" form="unqualified"/>
                              <xsd:element minOccurs="0" nillable="true" type="xsd:string" name="Bridge_Loan_Fees_and_Interest" form="unqualified"/>
                              <xsd:element minOccurs="0" nillable="true" type="xsd:string" name="Partnership_Organization_Legal" form="unqualified"/>
                              <xsd:element minOccurs="0" nillable="true" type="xsd:string" name="Syndication_Expense_Other_Description1" form="unqualified"/>
                              <xsd:element minOccurs="0" nillable="true" type="xsd:string" name="Operating_Reserve" form="unqualified"/>
                              <xsd:element minOccurs="0" nillable="true" type="xsd:string" name="Social_Service_Reserves" form="unqualified"/>
                              <xsd:element minOccurs="0" nillable="true" type="xsd:string" name="Reserve_Other_Description1" form="unqualified"/>
                            </xsd:sequence>
                          </xsd:complexType>
                        </xsd:element>
                        <xsd:element minOccurs="0" nillable="true" name="FinancialUpdate8609_Dev_Budget_Building6_Acquisition_Basis" form="unqualified">
                          <xsd:complexType>
                            <xsd:sequence minOccurs="0">
                              <xsd:element minOccurs="0" nillable="true" type="xsd:string" name="ApplicationNumber" form="unqualified"/>
                              <xsd:element minOccurs="0" nillable="true" type="xsd:string" name="BIN" form="unqualified"/>
                              <xsd:element minOccurs="0" nillable="true" type="xsd:string" name="Land_Acquisition" form="unqualified"/>
                              <xsd:element minOccurs="0" nillable="true" type="xsd:string" name="Building_Acquisition" form="unqualified"/>
                              <xsd:element minOccurs="0" nillable="true" type="xsd:string" name="Contractor_Price" form="unqualified"/>
                              <xsd:element minOccurs="0" nillable="true" type="xsd:string" name="Furnishings" form="unqualified"/>
                              <xsd:element minOccurs="0" nillable="true" type="xsd:string" name="Hard_Cost_Other_Description1" form="unqualified"/>
                              <xsd:element minOccurs="0" nillable="true" type="xsd:string" name="Architect" form="unqualified"/>
                              <xsd:element minOccurs="0" nillable="true" type="xsd:string" name="Owners_Legal" form="unqualified"/>
                              <xsd:element minOccurs="0" nillable="true" type="xsd:string" name="Development_Consultant" form="unqualified"/>
                              <xsd:element minOccurs="0" nillable="true" type="xsd:string" name="J51_421a_421b_Filing_Fees" form="unqualified"/>
                              <xsd:element minOccurs="0" nillable="true" type="xsd:string" name="Construction_Interest" form="unqualified"/>
                              <xsd:element minOccurs="0" nillable="true" type="xsd:string" name="Real_Estate_Taxes" form="unqualified"/>
                              <xsd:element minOccurs="0" nillable="true" type="xsd:string" name="Water_Sewer" form="unqualified"/>
                              <xsd:element minOccurs="0" nillable="true" type="xsd:string" name="Title_Insurance" form="unqualified"/>
                              <xsd:element minOccurs="0" nillable="true" type="xsd:string" name="Constr_Insurance" form="unqualified"/>
                              <xsd:element minOccurs="0" nillable="true" type="xsd:string" name="License_Agreement_Insurance" form="unqualified"/>
                              <xsd:element minOccurs="0" nillable="true" type="xsd:string" name="Leasing_Marketing_Expense" form="unqualified"/>
                              <xsd:element minOccurs="0" nillable="true" type="xsd:string" name="Lease_Up_Period_Expense" form="unqualified"/>
                              <xsd:element minOccurs="0" nillable="true" type="xsd:string" name="Working_Capital" form="unqualified"/>
                              <xsd:element minOccurs="0" nillable="true" type="xsd:string" name="Survey_Environmental_Reports" form="unqualified"/>
                              <xsd:element minOccurs="0" nillable="true" type="xsd:string" name="Loan_Commitment_Fees" form="unqualified"/>
                              <xsd:element minOccurs="0" nillable="true" type="xsd:string" name="Relocation" form="unqualified"/>
                              <xsd:element minOccurs="0" nillable="true" type="xsd:string" name="NPHDFC_Administration_Fee" form="unqualified"/>
                              <xsd:element minOccurs="0" nillable="true" type="xsd:string" name="Project_Supervision" form="unqualified"/>
                              <xsd:element minOccurs="0" nillable="true" type="xsd:string" name="Tax_Credit_Allocation_Fee" form="unqualified"/>
                              <xsd:element minOccurs="0" nillable="true" type="xsd:string" name="Bond_Fees_Cost_of_Issuance_Fee" form="unqualified"/>
                              <xsd:element minOccurs="0" nillable="true" type="xsd:string" name="Letter_of_Credit_Fee" form="unqualified"/>
                              <xsd:element minOccurs="0" nillable="true" type="xsd:string" name="Interest_Rate_Cap" form="unqualified"/>
                              <xsd:element minOccurs="0" nillable="true" type="xsd:string" name="Bank_Engineering_Fee" form="unqualified"/>
                              <xsd:element minOccurs="0" nillable="true" type="xsd:string" name="NYS_Transfer_Tax" form="unqualified"/>
                              <xsd:element minOccurs="0" nillable="true" type="xsd:string" name="Soft_Cost_Other_Description1" form="unqualified"/>
                              <xsd:element minOccurs="0" nillable="true" type="xsd:string" name="Soft_Cost_Other_Description2" form="unqualified"/>
                              <xsd:element minOccurs="0" nillable="true" type="xsd:string" name="Soft_Cost_Other_Description3" form="unqualified"/>
                              <xsd:element minOccurs="0" nillable="true" type="xsd:string" name="Soft_Cost_Other_Description4" form="unqualified"/>
                              <xsd:element minOccurs="0" nillable="true" type="xsd:string" name="Developer_Financing_or_Equity" form="unqualified"/>
                              <xsd:element minOccurs="0" nillable="true" type="xsd:string" name="Deferred_Developer_Fee" form="unqualified"/>
                              <xsd:element minOccurs="0" nillable="true" type="xsd:string" name="Syndicator_Fee_and_Overhead" form="unqualified"/>
                              <xsd:element minOccurs="0" nillable="true" type="xsd:string" name="LP_Upper_Tier_Reserves" form="unqualified"/>
                              <xsd:element minOccurs="0" nillable="true" type="xsd:string" name="Tax_Credit_Consultant" form="unqualified"/>
                              <xsd:element minOccurs="0" nillable="true" type="xsd:string" name="Tax_Opinion" form="unqualified"/>
                              <xsd:element minOccurs="0" nillable="true" type="xsd:string" name="Accounting_Cost_Certification" form="unqualified"/>
                              <xsd:element minOccurs="0" nillable="true" type="xsd:string" name="Partnership_Management_Fee" form="unqualified"/>
                              <xsd:element minOccurs="0" nillable="true" type="xsd:string" name="Partnership_Publication" form="unqualified"/>
                              <xsd:element minOccurs="0" nillable="true" type="xsd:string" name="Bridge_Loan_Fees_and_Interest" form="unqualified"/>
                              <xsd:element minOccurs="0" nillable="true" type="xsd:string" name="Partnership_Organization_Legal" form="unqualified"/>
                              <xsd:element minOccurs="0" nillable="true" type="xsd:string" name="Syndication_Expense_Other_Description1" form="unqualified"/>
                              <xsd:element minOccurs="0" nillable="true" type="xsd:string" name="Operating_Reserve" form="unqualified"/>
                              <xsd:element minOccurs="0" nillable="true" type="xsd:string" name="Social_Service_Reserves" form="unqualified"/>
                              <xsd:element minOccurs="0" nillable="true" type="xsd:string" name="Reserve_Other_Description1" form="unqualified"/>
                            </xsd:sequence>
                          </xsd:complexType>
                        </xsd:element>
                        <xsd:element minOccurs="0" nillable="true" name="FinancialUpdate8609_Dev_Budget_Building6_Rehab_Basis" form="unqualified">
                          <xsd:complexType>
                            <xsd:sequence minOccurs="0">
                              <xsd:element minOccurs="0" nillable="true" type="xsd:string" name="ApplicationNumber" form="unqualified"/>
                              <xsd:element minOccurs="0" nillable="true" type="xsd:string" name="BIN" form="unqualified"/>
                              <xsd:element minOccurs="0" nillable="true" type="xsd:string" name="Land_Acquisition" form="unqualified"/>
                              <xsd:element minOccurs="0" nillable="true" type="xsd:string" name="Building_Acquisition" form="unqualified"/>
                              <xsd:element minOccurs="0" nillable="true" type="xsd:string" name="Contractor_Price" form="unqualified"/>
                              <xsd:element minOccurs="0" nillable="true" type="xsd:string" name="Furnishings" form="unqualified"/>
                              <xsd:element minOccurs="0" nillable="true" type="xsd:string" name="Hard_Cost_Other_Description1" form="unqualified"/>
                              <xsd:element minOccurs="0" nillable="true" type="xsd:string" name="Architect" form="unqualified"/>
                              <xsd:element minOccurs="0" nillable="true" type="xsd:string" name="Owners_Legal" form="unqualified"/>
                              <xsd:element minOccurs="0" nillable="true" type="xsd:string" name="Development_Consultant" form="unqualified"/>
                              <xsd:element minOccurs="0" nillable="true" type="xsd:string" name="J51_421a_421b_Filing_Fees" form="unqualified"/>
                              <xsd:element minOccurs="0" nillable="true" type="xsd:string" name="Construction_Interest" form="unqualified"/>
                              <xsd:element minOccurs="0" nillable="true" type="xsd:string" name="Real_Estate_Taxes" form="unqualified"/>
                              <xsd:element minOccurs="0" nillable="true" type="xsd:string" name="Water_Sewer" form="unqualified"/>
                              <xsd:element minOccurs="0" nillable="true" type="xsd:string" name="Title_Insurance" form="unqualified"/>
                              <xsd:element minOccurs="0" nillable="true" type="xsd:string" name="Constr_Insurance" form="unqualified"/>
                              <xsd:element minOccurs="0" nillable="true" type="xsd:string" name="License_Agreement_Insurance" form="unqualified"/>
                              <xsd:element minOccurs="0" nillable="true" type="xsd:string" name="Leasing_Marketing_Expense" form="unqualified"/>
                              <xsd:element minOccurs="0" nillable="true" type="xsd:string" name="Lease_Up_Period_Expense" form="unqualified"/>
                              <xsd:element minOccurs="0" nillable="true" type="xsd:string" name="Working_Capital" form="unqualified"/>
                              <xsd:element minOccurs="0" nillable="true" type="xsd:string" name="Survey_Environmental_Reports" form="unqualified"/>
                              <xsd:element minOccurs="0" nillable="true" type="xsd:string" name="Loan_Commitment_Fees" form="unqualified"/>
                              <xsd:element minOccurs="0" nillable="true" type="xsd:string" name="Relocation" form="unqualified"/>
                              <xsd:element minOccurs="0" nillable="true" type="xsd:string" name="NPHDFC_Administration_Fee" form="unqualified"/>
                              <xsd:element minOccurs="0" nillable="true" type="xsd:string" name="Project_Supervision" form="unqualified"/>
                              <xsd:element minOccurs="0" nillable="true" type="xsd:string" name="Tax_Credit_Allocation_Fee" form="unqualified"/>
                              <xsd:element minOccurs="0" nillable="true" type="xsd:string" name="Bond_Fees_Cost_of_Issuance_Fee" form="unqualified"/>
                              <xsd:element minOccurs="0" nillable="true" type="xsd:string" name="Letter_of_Credit_Fee" form="unqualified"/>
                              <xsd:element minOccurs="0" nillable="true" type="xsd:string" name="Interest_Rate_Cap" form="unqualified"/>
                              <xsd:element minOccurs="0" nillable="true" type="xsd:string" name="Bank_Engineering_Fee" form="unqualified"/>
                              <xsd:element minOccurs="0" nillable="true" type="xsd:string" name="NYS_Transfer_Tax" form="unqualified"/>
                              <xsd:element minOccurs="0" nillable="true" type="xsd:string" name="Soft_Cost_Other_Description1" form="unqualified"/>
                              <xsd:element minOccurs="0" nillable="true" type="xsd:string" name="Soft_Cost_Other_Description2" form="unqualified"/>
                              <xsd:element minOccurs="0" nillable="true" type="xsd:string" name="Soft_Cost_Other_Description3" form="unqualified"/>
                              <xsd:element minOccurs="0" nillable="true" type="xsd:string" name="Soft_Cost_Other_Description4" form="unqualified"/>
                              <xsd:element minOccurs="0" nillable="true" type="xsd:string" name="Developer_Financing_or_Equity" form="unqualified"/>
                              <xsd:element minOccurs="0" nillable="true" type="xsd:string" name="Deferred_Developer_Fee" form="unqualified"/>
                              <xsd:element minOccurs="0" nillable="true" type="xsd:string" name="Syndicator_Fee_and_Overhead" form="unqualified"/>
                              <xsd:element minOccurs="0" nillable="true" type="xsd:string" name="LP_Upper_Tier_Reserves" form="unqualified"/>
                              <xsd:element minOccurs="0" nillable="true" type="xsd:string" name="Tax_Credit_Consultant" form="unqualified"/>
                              <xsd:element minOccurs="0" nillable="true" type="xsd:string" name="Tax_Opinion" form="unqualified"/>
                              <xsd:element minOccurs="0" nillable="true" type="xsd:string" name="Accounting_Cost_Certification" form="unqualified"/>
                              <xsd:element minOccurs="0" nillable="true" type="xsd:string" name="Partnership_Management_Fee" form="unqualified"/>
                              <xsd:element minOccurs="0" nillable="true" type="xsd:string" name="Partnership_Publication" form="unqualified"/>
                              <xsd:element minOccurs="0" nillable="true" type="xsd:string" name="Bridge_Loan_Fees_and_Interest" form="unqualified"/>
                              <xsd:element minOccurs="0" nillable="true" type="xsd:string" name="Partnership_Organization_Legal" form="unqualified"/>
                              <xsd:element minOccurs="0" nillable="true" type="xsd:string" name="Syndication_Expense_Other_Description1" form="unqualified"/>
                              <xsd:element minOccurs="0" nillable="true" type="xsd:string" name="Operating_Reserve" form="unqualified"/>
                              <xsd:element minOccurs="0" nillable="true" type="xsd:string" name="Social_Service_Reserves" form="unqualified"/>
                              <xsd:element minOccurs="0" nillable="true" type="xsd:string" name="Reserve_Other_Description1" form="unqualified"/>
                            </xsd:sequence>
                          </xsd:complexType>
                        </xsd:element>
                      </xsd:sequence>
                    </xsd:complexType>
                  </xsd:element>
                  <xsd:element minOccurs="0" nillable="true" name="FinancialUpdate8609_Dev_Budget_Building7" form="unqualified">
                    <xsd:complexType>
                      <xsd:sequence minOccurs="0">
                        <xsd:element minOccurs="0" nillable="true" name="FinancialUpdate8609_Dev_Budget_Building7_Total_Costs" form="unqualified">
                          <xsd:complexType>
                            <xsd:sequence minOccurs="0">
                              <xsd:element minOccurs="0" nillable="true" type="xsd:string" name="ApplicationNumber" form="unqualified"/>
                              <xsd:element minOccurs="0" nillable="true" type="xsd:string" name="BIN" form="unqualified"/>
                              <xsd:element minOccurs="0" nillable="true" type="xsd:string" name="Land_Acquisition" form="unqualified"/>
                              <xsd:element minOccurs="0" nillable="true" type="xsd:string" name="Building_Acquisition" form="unqualified"/>
                              <xsd:element minOccurs="0" nillable="true" type="xsd:string" name="Contractor_Price" form="unqualified"/>
                              <xsd:element minOccurs="0" nillable="true" type="xsd:string" name="Furnishings" form="unqualified"/>
                              <xsd:element minOccurs="0" nillable="true" type="xsd:string" name="Hard_Cost_Other_Description1" form="unqualified"/>
                              <xsd:element minOccurs="0" nillable="true" type="xsd:string" name="Architect" form="unqualified"/>
                              <xsd:element minOccurs="0" nillable="true" type="xsd:string" name="Owners_Legal" form="unqualified"/>
                              <xsd:element minOccurs="0" nillable="true" type="xsd:string" name="Development_Consultant" form="unqualified"/>
                              <xsd:element minOccurs="0" nillable="true" type="xsd:string" name="J51_421a_421b_Filing_Fees" form="unqualified"/>
                              <xsd:element minOccurs="0" nillable="true" type="xsd:string" name="Construction_Interest" form="unqualified"/>
                              <xsd:element minOccurs="0" nillable="true" type="xsd:string" name="Real_Estate_Taxes" form="unqualified"/>
                              <xsd:element minOccurs="0" nillable="true" type="xsd:string" name="Water_Sewer" form="unqualified"/>
                              <xsd:element minOccurs="0" nillable="true" type="xsd:string" name="Title_Insurance" form="unqualified"/>
                              <xsd:element minOccurs="0" nillable="true" type="xsd:string" name="Constr_Insurance" form="unqualified"/>
                              <xsd:element minOccurs="0" nillable="true" type="xsd:string" name="License_Agreement_Insurance" form="unqualified"/>
                              <xsd:element minOccurs="0" nillable="true" type="xsd:string" name="Leasing_Marketing_Expense" form="unqualified"/>
                              <xsd:element minOccurs="0" nillable="true" type="xsd:string" name="Lease_Up_Period_Expense" form="unqualified"/>
                              <xsd:element minOccurs="0" nillable="true" type="xsd:string" name="Working_Capital" form="unqualified"/>
                              <xsd:element minOccurs="0" nillable="true" type="xsd:string" name="Survey_Environmental_Reports" form="unqualified"/>
                              <xsd:element minOccurs="0" nillable="true" type="xsd:string" name="Loan_Commitment_Fees" form="unqualified"/>
                              <xsd:element minOccurs="0" nillable="true" type="xsd:string" name="Relocation" form="unqualified"/>
                              <xsd:element minOccurs="0" nillable="true" type="xsd:string" name="NPHDFC_Administration_Fee" form="unqualified"/>
                              <xsd:element minOccurs="0" nillable="true" type="xsd:string" name="Project_Supervision" form="unqualified"/>
                              <xsd:element minOccurs="0" nillable="true" type="xsd:string" name="Tax_Credit_Allocation_Fee" form="unqualified"/>
                              <xsd:element minOccurs="0" nillable="true" type="xsd:string" name="Bond_Fees_Cost_of_Issuance_Fee" form="unqualified"/>
                              <xsd:element minOccurs="0" nillable="true" type="xsd:string" name="Letter_of_Credit_Fee" form="unqualified"/>
                              <xsd:element minOccurs="0" nillable="true" type="xsd:string" name="Interest_Rate_Cap" form="unqualified"/>
                              <xsd:element minOccurs="0" nillable="true" type="xsd:string" name="Bank_Engineering_Fee" form="unqualified"/>
                              <xsd:element minOccurs="0" nillable="true" type="xsd:string" name="NYS_Transfer_Tax" form="unqualified"/>
                              <xsd:element minOccurs="0" nillable="true" type="xsd:string" name="Soft_Cost_Other_Description1" form="unqualified"/>
                              <xsd:element minOccurs="0" nillable="true" type="xsd:string" name="Soft_Cost_Other_Description2" form="unqualified"/>
                              <xsd:element minOccurs="0" nillable="true" type="xsd:string" name="Soft_Cost_Other_Description3" form="unqualified"/>
                              <xsd:element minOccurs="0" nillable="true" type="xsd:string" name="Soft_Cost_Other_Description4" form="unqualified"/>
                              <xsd:element minOccurs="0" nillable="true" type="xsd:string" name="Developer_Financing_or_Equity" form="unqualified"/>
                              <xsd:element minOccurs="0" nillable="true" type="xsd:string" name="Deferred_Developer_Fee" form="unqualified"/>
                              <xsd:element minOccurs="0" nillable="true" type="xsd:string" name="Syndicator_Fee_and_Overhead" form="unqualified"/>
                              <xsd:element minOccurs="0" nillable="true" type="xsd:string" name="LP_Upper_Tier_Reserves" form="unqualified"/>
                              <xsd:element minOccurs="0" nillable="true" type="xsd:string" name="Tax_Credit_Consultant" form="unqualified"/>
                              <xsd:element minOccurs="0" nillable="true" type="xsd:string" name="Tax_Opinion" form="unqualified"/>
                              <xsd:element minOccurs="0" nillable="true" type="xsd:string" name="Accounting_Cost_Certification" form="unqualified"/>
                              <xsd:element minOccurs="0" nillable="true" type="xsd:string" name="Partnership_Management_Fee" form="unqualified"/>
                              <xsd:element minOccurs="0" nillable="true" type="xsd:string" name="Partnership_Publication" form="unqualified"/>
                              <xsd:element minOccurs="0" nillable="true" type="xsd:string" name="Bridge_Loan_Fees_and_Interest" form="unqualified"/>
                              <xsd:element minOccurs="0" nillable="true" type="xsd:string" name="Partnership_Organization_Legal" form="unqualified"/>
                              <xsd:element minOccurs="0" nillable="true" type="xsd:string" name="Syndication_Expense_Other_Description1" form="unqualified"/>
                              <xsd:element minOccurs="0" nillable="true" type="xsd:string" name="Operating_Reserve" form="unqualified"/>
                              <xsd:element minOccurs="0" nillable="true" type="xsd:string" name="Social_Service_Reserves" form="unqualified"/>
                              <xsd:element minOccurs="0" nillable="true" type="xsd:string" name="Reserve_Other_Description1" form="unqualified"/>
                            </xsd:sequence>
                          </xsd:complexType>
                        </xsd:element>
                        <xsd:element minOccurs="0" nillable="true" name="FinancialUpdate8609_Dev_Budget_Building7_Acquisition_Basis" form="unqualified">
                          <xsd:complexType>
                            <xsd:sequence minOccurs="0">
                              <xsd:element minOccurs="0" nillable="true" type="xsd:string" name="ApplicationNumber" form="unqualified"/>
                              <xsd:element minOccurs="0" nillable="true" type="xsd:string" name="BIN" form="unqualified"/>
                              <xsd:element minOccurs="0" nillable="true" type="xsd:string" name="Land_Acquisition" form="unqualified"/>
                              <xsd:element minOccurs="0" nillable="true" type="xsd:string" name="Building_Acquisition" form="unqualified"/>
                              <xsd:element minOccurs="0" nillable="true" type="xsd:string" name="Contractor_Price" form="unqualified"/>
                              <xsd:element minOccurs="0" nillable="true" type="xsd:string" name="Furnishings" form="unqualified"/>
                              <xsd:element minOccurs="0" nillable="true" type="xsd:string" name="Hard_Cost_Other_Description1" form="unqualified"/>
                              <xsd:element minOccurs="0" nillable="true" type="xsd:string" name="Architect" form="unqualified"/>
                              <xsd:element minOccurs="0" nillable="true" type="xsd:string" name="Owners_Legal" form="unqualified"/>
                              <xsd:element minOccurs="0" nillable="true" type="xsd:string" name="Development_Consultant" form="unqualified"/>
                              <xsd:element minOccurs="0" nillable="true" type="xsd:string" name="J51_421a_421b_Filing_Fees" form="unqualified"/>
                              <xsd:element minOccurs="0" nillable="true" type="xsd:string" name="Construction_Interest" form="unqualified"/>
                              <xsd:element minOccurs="0" nillable="true" type="xsd:string" name="Real_Estate_Taxes" form="unqualified"/>
                              <xsd:element minOccurs="0" nillable="true" type="xsd:string" name="Water_Sewer" form="unqualified"/>
                              <xsd:element minOccurs="0" nillable="true" type="xsd:string" name="Title_Insurance" form="unqualified"/>
                              <xsd:element minOccurs="0" nillable="true" type="xsd:string" name="Constr_Insurance" form="unqualified"/>
                              <xsd:element minOccurs="0" nillable="true" type="xsd:string" name="License_Agreement_Insurance" form="unqualified"/>
                              <xsd:element minOccurs="0" nillable="true" type="xsd:string" name="Leasing_Marketing_Expense" form="unqualified"/>
                              <xsd:element minOccurs="0" nillable="true" type="xsd:string" name="Lease_Up_Period_Expense" form="unqualified"/>
                              <xsd:element minOccurs="0" nillable="true" type="xsd:string" name="Working_Capital" form="unqualified"/>
                              <xsd:element minOccurs="0" nillable="true" type="xsd:string" name="Survey_Environmental_Reports" form="unqualified"/>
                              <xsd:element minOccurs="0" nillable="true" type="xsd:string" name="Loan_Commitment_Fees" form="unqualified"/>
                              <xsd:element minOccurs="0" nillable="true" type="xsd:string" name="Relocation" form="unqualified"/>
                              <xsd:element minOccurs="0" nillable="true" type="xsd:string" name="NPHDFC_Administration_Fee" form="unqualified"/>
                              <xsd:element minOccurs="0" nillable="true" type="xsd:string" name="Project_Supervision" form="unqualified"/>
                              <xsd:element minOccurs="0" nillable="true" type="xsd:string" name="Tax_Credit_Allocation_Fee" form="unqualified"/>
                              <xsd:element minOccurs="0" nillable="true" type="xsd:string" name="Bond_Fees_Cost_of_Issuance_Fee" form="unqualified"/>
                              <xsd:element minOccurs="0" nillable="true" type="xsd:string" name="Letter_of_Credit_Fee" form="unqualified"/>
                              <xsd:element minOccurs="0" nillable="true" type="xsd:string" name="Interest_Rate_Cap" form="unqualified"/>
                              <xsd:element minOccurs="0" nillable="true" type="xsd:string" name="Bank_Engineering_Fee" form="unqualified"/>
                              <xsd:element minOccurs="0" nillable="true" type="xsd:string" name="NYS_Transfer_Tax" form="unqualified"/>
                              <xsd:element minOccurs="0" nillable="true" type="xsd:string" name="Soft_Cost_Other_Description1" form="unqualified"/>
                              <xsd:element minOccurs="0" nillable="true" type="xsd:string" name="Soft_Cost_Other_Description2" form="unqualified"/>
                              <xsd:element minOccurs="0" nillable="true" type="xsd:string" name="Soft_Cost_Other_Description3" form="unqualified"/>
                              <xsd:element minOccurs="0" nillable="true" type="xsd:string" name="Soft_Cost_Other_Description4" form="unqualified"/>
                              <xsd:element minOccurs="0" nillable="true" type="xsd:string" name="Developer_Financing_or_Equity" form="unqualified"/>
                              <xsd:element minOccurs="0" nillable="true" type="xsd:string" name="Deferred_Developer_Fee" form="unqualified"/>
                              <xsd:element minOccurs="0" nillable="true" type="xsd:string" name="Syndicator_Fee_and_Overhead" form="unqualified"/>
                              <xsd:element minOccurs="0" nillable="true" type="xsd:string" name="LP_Upper_Tier_Reserves" form="unqualified"/>
                              <xsd:element minOccurs="0" nillable="true" type="xsd:string" name="Tax_Credit_Consultant" form="unqualified"/>
                              <xsd:element minOccurs="0" nillable="true" type="xsd:string" name="Tax_Opinion" form="unqualified"/>
                              <xsd:element minOccurs="0" nillable="true" type="xsd:string" name="Accounting_Cost_Certification" form="unqualified"/>
                              <xsd:element minOccurs="0" nillable="true" type="xsd:string" name="Partnership_Management_Fee" form="unqualified"/>
                              <xsd:element minOccurs="0" nillable="true" type="xsd:string" name="Partnership_Publication" form="unqualified"/>
                              <xsd:element minOccurs="0" nillable="true" type="xsd:string" name="Bridge_Loan_Fees_and_Interest" form="unqualified"/>
                              <xsd:element minOccurs="0" nillable="true" type="xsd:string" name="Partnership_Organization_Legal" form="unqualified"/>
                              <xsd:element minOccurs="0" nillable="true" type="xsd:string" name="Syndication_Expense_Other_Description1" form="unqualified"/>
                              <xsd:element minOccurs="0" nillable="true" type="xsd:string" name="Operating_Reserve" form="unqualified"/>
                              <xsd:element minOccurs="0" nillable="true" type="xsd:string" name="Social_Service_Reserves" form="unqualified"/>
                              <xsd:element minOccurs="0" nillable="true" type="xsd:string" name="Reserve_Other_Description1" form="unqualified"/>
                            </xsd:sequence>
                          </xsd:complexType>
                        </xsd:element>
                        <xsd:element minOccurs="0" nillable="true" name="FinancialUpdate8609_Dev_Budget_Building7_Rehab_Basis" form="unqualified">
                          <xsd:complexType>
                            <xsd:sequence minOccurs="0">
                              <xsd:element minOccurs="0" nillable="true" type="xsd:string" name="ApplicationNumber" form="unqualified"/>
                              <xsd:element minOccurs="0" nillable="true" type="xsd:string" name="BIN" form="unqualified"/>
                              <xsd:element minOccurs="0" nillable="true" type="xsd:string" name="Land_Acquisition" form="unqualified"/>
                              <xsd:element minOccurs="0" nillable="true" type="xsd:string" name="Building_Acquisition" form="unqualified"/>
                              <xsd:element minOccurs="0" nillable="true" type="xsd:string" name="Contractor_Price" form="unqualified"/>
                              <xsd:element minOccurs="0" nillable="true" type="xsd:string" name="Furnishings" form="unqualified"/>
                              <xsd:element minOccurs="0" nillable="true" type="xsd:string" name="Hard_Cost_Other_Description1" form="unqualified"/>
                              <xsd:element minOccurs="0" nillable="true" type="xsd:string" name="Architect" form="unqualified"/>
                              <xsd:element minOccurs="0" nillable="true" type="xsd:string" name="Owners_Legal" form="unqualified"/>
                              <xsd:element minOccurs="0" nillable="true" type="xsd:string" name="Development_Consultant" form="unqualified"/>
                              <xsd:element minOccurs="0" nillable="true" type="xsd:string" name="J51_421a_421b_Filing_Fees" form="unqualified"/>
                              <xsd:element minOccurs="0" nillable="true" type="xsd:string" name="Construction_Interest" form="unqualified"/>
                              <xsd:element minOccurs="0" nillable="true" type="xsd:string" name="Real_Estate_Taxes" form="unqualified"/>
                              <xsd:element minOccurs="0" nillable="true" type="xsd:string" name="Water_Sewer" form="unqualified"/>
                              <xsd:element minOccurs="0" nillable="true" type="xsd:string" name="Title_Insurance" form="unqualified"/>
                              <xsd:element minOccurs="0" nillable="true" type="xsd:string" name="Constr_Insurance" form="unqualified"/>
                              <xsd:element minOccurs="0" nillable="true" type="xsd:string" name="License_Agreement_Insurance" form="unqualified"/>
                              <xsd:element minOccurs="0" nillable="true" type="xsd:string" name="Leasing_Marketing_Expense" form="unqualified"/>
                              <xsd:element minOccurs="0" nillable="true" type="xsd:string" name="Lease_Up_Period_Expense" form="unqualified"/>
                              <xsd:element minOccurs="0" nillable="true" type="xsd:string" name="Working_Capital" form="unqualified"/>
                              <xsd:element minOccurs="0" nillable="true" type="xsd:string" name="Survey_Environmental_Reports" form="unqualified"/>
                              <xsd:element minOccurs="0" nillable="true" type="xsd:string" name="Loan_Commitment_Fees" form="unqualified"/>
                              <xsd:element minOccurs="0" nillable="true" type="xsd:string" name="Relocation" form="unqualified"/>
                              <xsd:element minOccurs="0" nillable="true" type="xsd:string" name="NPHDFC_Administration_Fee" form="unqualified"/>
                              <xsd:element minOccurs="0" nillable="true" type="xsd:string" name="Project_Supervision" form="unqualified"/>
                              <xsd:element minOccurs="0" nillable="true" type="xsd:string" name="Tax_Credit_Allocation_Fee" form="unqualified"/>
                              <xsd:element minOccurs="0" nillable="true" type="xsd:string" name="Bond_Fees_Cost_of_Issuance_Fee" form="unqualified"/>
                              <xsd:element minOccurs="0" nillable="true" type="xsd:string" name="Letter_of_Credit_Fee" form="unqualified"/>
                              <xsd:element minOccurs="0" nillable="true" type="xsd:string" name="Interest_Rate_Cap" form="unqualified"/>
                              <xsd:element minOccurs="0" nillable="true" type="xsd:string" name="Bank_Engineering_Fee" form="unqualified"/>
                              <xsd:element minOccurs="0" nillable="true" type="xsd:string" name="NYS_Transfer_Tax" form="unqualified"/>
                              <xsd:element minOccurs="0" nillable="true" type="xsd:string" name="Soft_Cost_Other_Description1" form="unqualified"/>
                              <xsd:element minOccurs="0" nillable="true" type="xsd:string" name="Soft_Cost_Other_Description2" form="unqualified"/>
                              <xsd:element minOccurs="0" nillable="true" type="xsd:string" name="Soft_Cost_Other_Description3" form="unqualified"/>
                              <xsd:element minOccurs="0" nillable="true" type="xsd:string" name="Soft_Cost_Other_Description4" form="unqualified"/>
                              <xsd:element minOccurs="0" nillable="true" type="xsd:string" name="Developer_Financing_or_Equity" form="unqualified"/>
                              <xsd:element minOccurs="0" nillable="true" type="xsd:string" name="Deferred_Developer_Fee" form="unqualified"/>
                              <xsd:element minOccurs="0" nillable="true" type="xsd:string" name="Syndicator_Fee_and_Overhead" form="unqualified"/>
                              <xsd:element minOccurs="0" nillable="true" type="xsd:string" name="LP_Upper_Tier_Reserves" form="unqualified"/>
                              <xsd:element minOccurs="0" nillable="true" type="xsd:string" name="Tax_Credit_Consultant" form="unqualified"/>
                              <xsd:element minOccurs="0" nillable="true" type="xsd:string" name="Tax_Opinion" form="unqualified"/>
                              <xsd:element minOccurs="0" nillable="true" type="xsd:string" name="Accounting_Cost_Certification" form="unqualified"/>
                              <xsd:element minOccurs="0" nillable="true" type="xsd:string" name="Partnership_Management_Fee" form="unqualified"/>
                              <xsd:element minOccurs="0" nillable="true" type="xsd:string" name="Partnership_Publication" form="unqualified"/>
                              <xsd:element minOccurs="0" nillable="true" type="xsd:string" name="Bridge_Loan_Fees_and_Interest" form="unqualified"/>
                              <xsd:element minOccurs="0" nillable="true" type="xsd:string" name="Partnership_Organization_Legal" form="unqualified"/>
                              <xsd:element minOccurs="0" nillable="true" type="xsd:string" name="Syndication_Expense_Other_Description1" form="unqualified"/>
                              <xsd:element minOccurs="0" nillable="true" type="xsd:string" name="Operating_Reserve" form="unqualified"/>
                              <xsd:element minOccurs="0" nillable="true" type="xsd:string" name="Social_Service_Reserves" form="unqualified"/>
                              <xsd:element minOccurs="0" nillable="true" type="xsd:string" name="Reserve_Other_Description1" form="unqualified"/>
                            </xsd:sequence>
                          </xsd:complexType>
                        </xsd:element>
                      </xsd:sequence>
                    </xsd:complexType>
                  </xsd:element>
                  <xsd:element minOccurs="0" nillable="true" name="FinancialUpdate8609_Dev_Budget_Building8" form="unqualified">
                    <xsd:complexType>
                      <xsd:sequence minOccurs="0">
                        <xsd:element minOccurs="0" nillable="true" name="FinancialUpdate8609_Dev_Budget_Building8_Total_Costs" form="unqualified">
                          <xsd:complexType>
                            <xsd:sequence minOccurs="0">
                              <xsd:element minOccurs="0" nillable="true" type="xsd:string" name="ApplicationNumber" form="unqualified"/>
                              <xsd:element minOccurs="0" nillable="true" type="xsd:string" name="BIN" form="unqualified"/>
                              <xsd:element minOccurs="0" nillable="true" type="xsd:string" name="Land_Acquisition" form="unqualified"/>
                              <xsd:element minOccurs="0" nillable="true" type="xsd:string" name="Building_Acquisition" form="unqualified"/>
                              <xsd:element minOccurs="0" nillable="true" type="xsd:string" name="Contractor_Price" form="unqualified"/>
                              <xsd:element minOccurs="0" nillable="true" type="xsd:string" name="Furnishings" form="unqualified"/>
                              <xsd:element minOccurs="0" nillable="true" type="xsd:string" name="Hard_Cost_Other_Description1" form="unqualified"/>
                              <xsd:element minOccurs="0" nillable="true" type="xsd:string" name="Architect" form="unqualified"/>
                              <xsd:element minOccurs="0" nillable="true" type="xsd:string" name="Owners_Legal" form="unqualified"/>
                              <xsd:element minOccurs="0" nillable="true" type="xsd:string" name="Development_Consultant" form="unqualified"/>
                              <xsd:element minOccurs="0" nillable="true" type="xsd:string" name="J51_421a_421b_Filing_Fees" form="unqualified"/>
                              <xsd:element minOccurs="0" nillable="true" type="xsd:string" name="Construction_Interest" form="unqualified"/>
                              <xsd:element minOccurs="0" nillable="true" type="xsd:string" name="Real_Estate_Taxes" form="unqualified"/>
                              <xsd:element minOccurs="0" nillable="true" type="xsd:string" name="Water_Sewer" form="unqualified"/>
                              <xsd:element minOccurs="0" nillable="true" type="xsd:string" name="Title_Insurance" form="unqualified"/>
                              <xsd:element minOccurs="0" nillable="true" type="xsd:string" name="Constr_Insurance" form="unqualified"/>
                              <xsd:element minOccurs="0" nillable="true" type="xsd:string" name="License_Agreement_Insurance" form="unqualified"/>
                              <xsd:element minOccurs="0" nillable="true" type="xsd:string" name="Leasing_Marketing_Expense" form="unqualified"/>
                              <xsd:element minOccurs="0" nillable="true" type="xsd:string" name="Lease_Up_Period_Expense" form="unqualified"/>
                              <xsd:element minOccurs="0" nillable="true" type="xsd:string" name="Working_Capital" form="unqualified"/>
                              <xsd:element minOccurs="0" nillable="true" type="xsd:string" name="Survey_Environmental_Reports" form="unqualified"/>
                              <xsd:element minOccurs="0" nillable="true" type="xsd:string" name="Loan_Commitment_Fees" form="unqualified"/>
                              <xsd:element minOccurs="0" nillable="true" type="xsd:string" name="Relocation" form="unqualified"/>
                              <xsd:element minOccurs="0" nillable="true" type="xsd:string" name="NPHDFC_Administration_Fee" form="unqualified"/>
                              <xsd:element minOccurs="0" nillable="true" type="xsd:string" name="Project_Supervision" form="unqualified"/>
                              <xsd:element minOccurs="0" nillable="true" type="xsd:string" name="Tax_Credit_Allocation_Fee" form="unqualified"/>
                              <xsd:element minOccurs="0" nillable="true" type="xsd:string" name="Bond_Fees_Cost_of_Issuance_Fee" form="unqualified"/>
                              <xsd:element minOccurs="0" nillable="true" type="xsd:string" name="Letter_of_Credit_Fee" form="unqualified"/>
                              <xsd:element minOccurs="0" nillable="true" type="xsd:string" name="Interest_Rate_Cap" form="unqualified"/>
                              <xsd:element minOccurs="0" nillable="true" type="xsd:string" name="Bank_Engineering_Fee" form="unqualified"/>
                              <xsd:element minOccurs="0" nillable="true" type="xsd:string" name="NYS_Transfer_Tax" form="unqualified"/>
                              <xsd:element minOccurs="0" nillable="true" type="xsd:string" name="Soft_Cost_Other_Description1" form="unqualified"/>
                              <xsd:element minOccurs="0" nillable="true" type="xsd:string" name="Soft_Cost_Other_Description2" form="unqualified"/>
                              <xsd:element minOccurs="0" nillable="true" type="xsd:string" name="Soft_Cost_Other_Description3" form="unqualified"/>
                              <xsd:element minOccurs="0" nillable="true" type="xsd:string" name="Soft_Cost_Other_Description4" form="unqualified"/>
                              <xsd:element minOccurs="0" nillable="true" type="xsd:string" name="Developer_Financing_or_Equity" form="unqualified"/>
                              <xsd:element minOccurs="0" nillable="true" type="xsd:string" name="Deferred_Developer_Fee" form="unqualified"/>
                              <xsd:element minOccurs="0" nillable="true" type="xsd:string" name="Syndicator_Fee_and_Overhead" form="unqualified"/>
                              <xsd:element minOccurs="0" nillable="true" type="xsd:string" name="LP_Upper_Tier_Reserves" form="unqualified"/>
                              <xsd:element minOccurs="0" nillable="true" type="xsd:string" name="Tax_Credit_Consultant" form="unqualified"/>
                              <xsd:element minOccurs="0" nillable="true" type="xsd:string" name="Tax_Opinion" form="unqualified"/>
                              <xsd:element minOccurs="0" nillable="true" type="xsd:string" name="Accounting_Cost_Certification" form="unqualified"/>
                              <xsd:element minOccurs="0" nillable="true" type="xsd:string" name="Partnership_Management_Fee" form="unqualified"/>
                              <xsd:element minOccurs="0" nillable="true" type="xsd:string" name="Partnership_Publication" form="unqualified"/>
                              <xsd:element minOccurs="0" nillable="true" type="xsd:string" name="Bridge_Loan_Fees_and_Interest" form="unqualified"/>
                              <xsd:element minOccurs="0" nillable="true" type="xsd:string" name="Partnership_Organization_Legal" form="unqualified"/>
                              <xsd:element minOccurs="0" nillable="true" type="xsd:string" name="Syndication_Expense_Other_Description1" form="unqualified"/>
                              <xsd:element minOccurs="0" nillable="true" type="xsd:string" name="Operating_Reserve" form="unqualified"/>
                              <xsd:element minOccurs="0" nillable="true" type="xsd:string" name="Social_Service_Reserves" form="unqualified"/>
                              <xsd:element minOccurs="0" nillable="true" type="xsd:string" name="Reserve_Other_Description1" form="unqualified"/>
                            </xsd:sequence>
                          </xsd:complexType>
                        </xsd:element>
                        <xsd:element minOccurs="0" nillable="true" name="FinancialUpdate8609_Dev_Budget_Building8_Acquisition_Basis" form="unqualified">
                          <xsd:complexType>
                            <xsd:sequence minOccurs="0">
                              <xsd:element minOccurs="0" nillable="true" type="xsd:string" name="ApplicationNumber" form="unqualified"/>
                              <xsd:element minOccurs="0" nillable="true" type="xsd:string" name="BIN" form="unqualified"/>
                              <xsd:element minOccurs="0" nillable="true" type="xsd:string" name="Land_Acquisition" form="unqualified"/>
                              <xsd:element minOccurs="0" nillable="true" type="xsd:string" name="Building_Acquisition" form="unqualified"/>
                              <xsd:element minOccurs="0" nillable="true" type="xsd:string" name="Contractor_Price" form="unqualified"/>
                              <xsd:element minOccurs="0" nillable="true" type="xsd:string" name="Furnishings" form="unqualified"/>
                              <xsd:element minOccurs="0" nillable="true" type="xsd:string" name="Hard_Cost_Other_Description1" form="unqualified"/>
                              <xsd:element minOccurs="0" nillable="true" type="xsd:string" name="Architect" form="unqualified"/>
                              <xsd:element minOccurs="0" nillable="true" type="xsd:string" name="Owners_Legal" form="unqualified"/>
                              <xsd:element minOccurs="0" nillable="true" type="xsd:string" name="Development_Consultant" form="unqualified"/>
                              <xsd:element minOccurs="0" nillable="true" type="xsd:string" name="J51_421a_421b_Filing_Fees" form="unqualified"/>
                              <xsd:element minOccurs="0" nillable="true" type="xsd:string" name="Construction_Interest" form="unqualified"/>
                              <xsd:element minOccurs="0" nillable="true" type="xsd:string" name="Real_Estate_Taxes" form="unqualified"/>
                              <xsd:element minOccurs="0" nillable="true" type="xsd:string" name="Water_Sewer" form="unqualified"/>
                              <xsd:element minOccurs="0" nillable="true" type="xsd:string" name="Title_Insurance" form="unqualified"/>
                              <xsd:element minOccurs="0" nillable="true" type="xsd:string" name="Constr_Insurance" form="unqualified"/>
                              <xsd:element minOccurs="0" nillable="true" type="xsd:string" name="License_Agreement_Insurance" form="unqualified"/>
                              <xsd:element minOccurs="0" nillable="true" type="xsd:string" name="Leasing_Marketing_Expense" form="unqualified"/>
                              <xsd:element minOccurs="0" nillable="true" type="xsd:string" name="Lease_Up_Period_Expense" form="unqualified"/>
                              <xsd:element minOccurs="0" nillable="true" type="xsd:string" name="Working_Capital" form="unqualified"/>
                              <xsd:element minOccurs="0" nillable="true" type="xsd:string" name="Survey_Environmental_Reports" form="unqualified"/>
                              <xsd:element minOccurs="0" nillable="true" type="xsd:string" name="Loan_Commitment_Fees" form="unqualified"/>
                              <xsd:element minOccurs="0" nillable="true" type="xsd:string" name="Relocation" form="unqualified"/>
                              <xsd:element minOccurs="0" nillable="true" type="xsd:string" name="NPHDFC_Administration_Fee" form="unqualified"/>
                              <xsd:element minOccurs="0" nillable="true" type="xsd:string" name="Project_Supervision" form="unqualified"/>
                              <xsd:element minOccurs="0" nillable="true" type="xsd:string" name="Tax_Credit_Allocation_Fee" form="unqualified"/>
                              <xsd:element minOccurs="0" nillable="true" type="xsd:string" name="Bond_Fees_Cost_of_Issuance_Fee" form="unqualified"/>
                              <xsd:element minOccurs="0" nillable="true" type="xsd:string" name="Letter_of_Credit_Fee" form="unqualified"/>
                              <xsd:element minOccurs="0" nillable="true" type="xsd:string" name="Interest_Rate_Cap" form="unqualified"/>
                              <xsd:element minOccurs="0" nillable="true" type="xsd:string" name="Bank_Engineering_Fee" form="unqualified"/>
                              <xsd:element minOccurs="0" nillable="true" type="xsd:string" name="NYS_Transfer_Tax" form="unqualified"/>
                              <xsd:element minOccurs="0" nillable="true" type="xsd:string" name="Soft_Cost_Other_Description1" form="unqualified"/>
                              <xsd:element minOccurs="0" nillable="true" type="xsd:string" name="Soft_Cost_Other_Description2" form="unqualified"/>
                              <xsd:element minOccurs="0" nillable="true" type="xsd:string" name="Soft_Cost_Other_Description3" form="unqualified"/>
                              <xsd:element minOccurs="0" nillable="true" type="xsd:string" name="Soft_Cost_Other_Description4" form="unqualified"/>
                              <xsd:element minOccurs="0" nillable="true" type="xsd:string" name="Developer_Financing_or_Equity" form="unqualified"/>
                              <xsd:element minOccurs="0" nillable="true" type="xsd:string" name="Deferred_Developer_Fee" form="unqualified"/>
                              <xsd:element minOccurs="0" nillable="true" type="xsd:string" name="Syndicator_Fee_and_Overhead" form="unqualified"/>
                              <xsd:element minOccurs="0" nillable="true" type="xsd:string" name="LP_Upper_Tier_Reserves" form="unqualified"/>
                              <xsd:element minOccurs="0" nillable="true" type="xsd:string" name="Tax_Credit_Consultant" form="unqualified"/>
                              <xsd:element minOccurs="0" nillable="true" type="xsd:string" name="Tax_Opinion" form="unqualified"/>
                              <xsd:element minOccurs="0" nillable="true" type="xsd:string" name="Accounting_Cost_Certification" form="unqualified"/>
                              <xsd:element minOccurs="0" nillable="true" type="xsd:string" name="Partnership_Management_Fee" form="unqualified"/>
                              <xsd:element minOccurs="0" nillable="true" type="xsd:string" name="Partnership_Publication" form="unqualified"/>
                              <xsd:element minOccurs="0" nillable="true" type="xsd:string" name="Bridge_Loan_Fees_and_Interest" form="unqualified"/>
                              <xsd:element minOccurs="0" nillable="true" type="xsd:string" name="Partnership_Organization_Legal" form="unqualified"/>
                              <xsd:element minOccurs="0" nillable="true" type="xsd:string" name="Syndication_Expense_Other_Description1" form="unqualified"/>
                              <xsd:element minOccurs="0" nillable="true" type="xsd:string" name="Operating_Reserve" form="unqualified"/>
                              <xsd:element minOccurs="0" nillable="true" type="xsd:string" name="Social_Service_Reserves" form="unqualified"/>
                              <xsd:element minOccurs="0" nillable="true" type="xsd:string" name="Reserve_Other_Description1" form="unqualified"/>
                            </xsd:sequence>
                          </xsd:complexType>
                        </xsd:element>
                        <xsd:element minOccurs="0" nillable="true" name="FinancialUpdate8609_Dev_Budget_Building8_Rehab_Basis" form="unqualified">
                          <xsd:complexType>
                            <xsd:sequence minOccurs="0">
                              <xsd:element minOccurs="0" nillable="true" type="xsd:string" name="ApplicationNumber" form="unqualified"/>
                              <xsd:element minOccurs="0" nillable="true" type="xsd:string" name="BIN" form="unqualified"/>
                              <xsd:element minOccurs="0" nillable="true" type="xsd:string" name="Land_Acquisition" form="unqualified"/>
                              <xsd:element minOccurs="0" nillable="true" type="xsd:string" name="Building_Acquisition" form="unqualified"/>
                              <xsd:element minOccurs="0" nillable="true" type="xsd:string" name="Contractor_Price" form="unqualified"/>
                              <xsd:element minOccurs="0" nillable="true" type="xsd:string" name="Furnishings" form="unqualified"/>
                              <xsd:element minOccurs="0" nillable="true" type="xsd:string" name="Hard_Cost_Other_Description1" form="unqualified"/>
                              <xsd:element minOccurs="0" nillable="true" type="xsd:string" name="Architect" form="unqualified"/>
                              <xsd:element minOccurs="0" nillable="true" type="xsd:string" name="Owners_Legal" form="unqualified"/>
                              <xsd:element minOccurs="0" nillable="true" type="xsd:string" name="Development_Consultant" form="unqualified"/>
                              <xsd:element minOccurs="0" nillable="true" type="xsd:string" name="J51_421a_421b_Filing_Fees" form="unqualified"/>
                              <xsd:element minOccurs="0" nillable="true" type="xsd:string" name="Construction_Interest" form="unqualified"/>
                              <xsd:element minOccurs="0" nillable="true" type="xsd:string" name="Real_Estate_Taxes" form="unqualified"/>
                              <xsd:element minOccurs="0" nillable="true" type="xsd:string" name="Water_Sewer" form="unqualified"/>
                              <xsd:element minOccurs="0" nillable="true" type="xsd:string" name="Title_Insurance" form="unqualified"/>
                              <xsd:element minOccurs="0" nillable="true" type="xsd:string" name="Constr_Insurance" form="unqualified"/>
                              <xsd:element minOccurs="0" nillable="true" type="xsd:string" name="License_Agreement_Insurance" form="unqualified"/>
                              <xsd:element minOccurs="0" nillable="true" type="xsd:string" name="Leasing_Marketing_Expense" form="unqualified"/>
                              <xsd:element minOccurs="0" nillable="true" type="xsd:string" name="Lease_Up_Period_Expense" form="unqualified"/>
                              <xsd:element minOccurs="0" nillable="true" type="xsd:string" name="Working_Capital" form="unqualified"/>
                              <xsd:element minOccurs="0" nillable="true" type="xsd:string" name="Survey_Environmental_Reports" form="unqualified"/>
                              <xsd:element minOccurs="0" nillable="true" type="xsd:string" name="Loan_Commitment_Fees" form="unqualified"/>
                              <xsd:element minOccurs="0" nillable="true" type="xsd:string" name="Relocation" form="unqualified"/>
                              <xsd:element minOccurs="0" nillable="true" type="xsd:string" name="NPHDFC_Administration_Fee" form="unqualified"/>
                              <xsd:element minOccurs="0" nillable="true" type="xsd:string" name="Project_Supervision" form="unqualified"/>
                              <xsd:element minOccurs="0" nillable="true" type="xsd:string" name="Tax_Credit_Allocation_Fee" form="unqualified"/>
                              <xsd:element minOccurs="0" nillable="true" type="xsd:string" name="Bond_Fees_Cost_of_Issuance_Fee" form="unqualified"/>
                              <xsd:element minOccurs="0" nillable="true" type="xsd:string" name="Letter_of_Credit_Fee" form="unqualified"/>
                              <xsd:element minOccurs="0" nillable="true" type="xsd:string" name="Interest_Rate_Cap" form="unqualified"/>
                              <xsd:element minOccurs="0" nillable="true" type="xsd:string" name="Bank_Engineering_Fee" form="unqualified"/>
                              <xsd:element minOccurs="0" nillable="true" type="xsd:string" name="NYS_Transfer_Tax" form="unqualified"/>
                              <xsd:element minOccurs="0" nillable="true" type="xsd:string" name="Soft_Cost_Other_Description1" form="unqualified"/>
                              <xsd:element minOccurs="0" nillable="true" type="xsd:string" name="Soft_Cost_Other_Description2" form="unqualified"/>
                              <xsd:element minOccurs="0" nillable="true" type="xsd:string" name="Soft_Cost_Other_Description3" form="unqualified"/>
                              <xsd:element minOccurs="0" nillable="true" type="xsd:string" name="Soft_Cost_Other_Description4" form="unqualified"/>
                              <xsd:element minOccurs="0" nillable="true" type="xsd:string" name="Developer_Financing_or_Equity" form="unqualified"/>
                              <xsd:element minOccurs="0" nillable="true" type="xsd:string" name="Deferred_Developer_Fee" form="unqualified"/>
                              <xsd:element minOccurs="0" nillable="true" type="xsd:string" name="Syndicator_Fee_and_Overhead" form="unqualified"/>
                              <xsd:element minOccurs="0" nillable="true" type="xsd:string" name="LP_Upper_Tier_Reserves" form="unqualified"/>
                              <xsd:element minOccurs="0" nillable="true" type="xsd:string" name="Tax_Credit_Consultant" form="unqualified"/>
                              <xsd:element minOccurs="0" nillable="true" type="xsd:string" name="Tax_Opinion" form="unqualified"/>
                              <xsd:element minOccurs="0" nillable="true" type="xsd:string" name="Accounting_Cost_Certification" form="unqualified"/>
                              <xsd:element minOccurs="0" nillable="true" type="xsd:string" name="Partnership_Management_Fee" form="unqualified"/>
                              <xsd:element minOccurs="0" nillable="true" type="xsd:string" name="Partnership_Publication" form="unqualified"/>
                              <xsd:element minOccurs="0" nillable="true" type="xsd:string" name="Bridge_Loan_Fees_and_Interest" form="unqualified"/>
                              <xsd:element minOccurs="0" nillable="true" type="xsd:string" name="Partnership_Organization_Legal" form="unqualified"/>
                              <xsd:element minOccurs="0" nillable="true" type="xsd:string" name="Syndication_Expense_Other_Description1" form="unqualified"/>
                              <xsd:element minOccurs="0" nillable="true" type="xsd:string" name="Operating_Reserve" form="unqualified"/>
                              <xsd:element minOccurs="0" nillable="true" type="xsd:string" name="Social_Service_Reserves" form="unqualified"/>
                              <xsd:element minOccurs="0" nillable="true" type="xsd:string" name="Reserve_Other_Description1" form="unqualified"/>
                            </xsd:sequence>
                          </xsd:complexType>
                        </xsd:element>
                      </xsd:sequence>
                    </xsd:complexType>
                  </xsd:element>
                  <xsd:element minOccurs="0" nillable="true" name="FinancialUpdate8609_Dev_Budget_Building9" form="unqualified">
                    <xsd:complexType>
                      <xsd:sequence minOccurs="0">
                        <xsd:element minOccurs="0" nillable="true" name="FinancialUpdate8609_Dev_Budget_Building9_Total_Costs" form="unqualified">
                          <xsd:complexType>
                            <xsd:sequence minOccurs="0">
                              <xsd:element minOccurs="0" nillable="true" type="xsd:string" name="ApplicationNumber" form="unqualified"/>
                              <xsd:element minOccurs="0" nillable="true" type="xsd:string" name="BIN" form="unqualified"/>
                              <xsd:element minOccurs="0" nillable="true" type="xsd:string" name="Land_Acquisition" form="unqualified"/>
                              <xsd:element minOccurs="0" nillable="true" type="xsd:string" name="Building_Acquisition" form="unqualified"/>
                              <xsd:element minOccurs="0" nillable="true" type="xsd:string" name="Contractor_Price" form="unqualified"/>
                              <xsd:element minOccurs="0" nillable="true" type="xsd:string" name="Furnishings" form="unqualified"/>
                              <xsd:element minOccurs="0" nillable="true" type="xsd:string" name="Hard_Cost_Other_Description1" form="unqualified"/>
                              <xsd:element minOccurs="0" nillable="true" type="xsd:string" name="Architect" form="unqualified"/>
                              <xsd:element minOccurs="0" nillable="true" type="xsd:string" name="Owners_Legal" form="unqualified"/>
                              <xsd:element minOccurs="0" nillable="true" type="xsd:string" name="Development_Consultant" form="unqualified"/>
                              <xsd:element minOccurs="0" nillable="true" type="xsd:string" name="J51_421a_421b_Filing_Fees" form="unqualified"/>
                              <xsd:element minOccurs="0" nillable="true" type="xsd:string" name="Construction_Interest" form="unqualified"/>
                              <xsd:element minOccurs="0" nillable="true" type="xsd:string" name="Real_Estate_Taxes" form="unqualified"/>
                              <xsd:element minOccurs="0" nillable="true" type="xsd:string" name="Water_Sewer" form="unqualified"/>
                              <xsd:element minOccurs="0" nillable="true" type="xsd:string" name="Title_Insurance" form="unqualified"/>
                              <xsd:element minOccurs="0" nillable="true" type="xsd:string" name="Constr_Insurance" form="unqualified"/>
                              <xsd:element minOccurs="0" nillable="true" type="xsd:string" name="License_Agreement_Insurance" form="unqualified"/>
                              <xsd:element minOccurs="0" nillable="true" type="xsd:string" name="Leasing_Marketing_Expense" form="unqualified"/>
                              <xsd:element minOccurs="0" nillable="true" type="xsd:string" name="Lease_Up_Period_Expense" form="unqualified"/>
                              <xsd:element minOccurs="0" nillable="true" type="xsd:string" name="Working_Capital" form="unqualified"/>
                              <xsd:element minOccurs="0" nillable="true" type="xsd:string" name="Survey_Environmental_Reports" form="unqualified"/>
                              <xsd:element minOccurs="0" nillable="true" type="xsd:string" name="Loan_Commitment_Fees" form="unqualified"/>
                              <xsd:element minOccurs="0" nillable="true" type="xsd:string" name="Relocation" form="unqualified"/>
                              <xsd:element minOccurs="0" nillable="true" type="xsd:string" name="NPHDFC_Administration_Fee" form="unqualified"/>
                              <xsd:element minOccurs="0" nillable="true" type="xsd:string" name="Project_Supervision" form="unqualified"/>
                              <xsd:element minOccurs="0" nillable="true" type="xsd:string" name="Tax_Credit_Allocation_Fee" form="unqualified"/>
                              <xsd:element minOccurs="0" nillable="true" type="xsd:string" name="Bond_Fees_Cost_of_Issuance_Fee" form="unqualified"/>
                              <xsd:element minOccurs="0" nillable="true" type="xsd:string" name="Letter_of_Credit_Fee" form="unqualified"/>
                              <xsd:element minOccurs="0" nillable="true" type="xsd:string" name="Interest_Rate_Cap" form="unqualified"/>
                              <xsd:element minOccurs="0" nillable="true" type="xsd:string" name="Bank_Engineering_Fee" form="unqualified"/>
                              <xsd:element minOccurs="0" nillable="true" type="xsd:string" name="NYS_Transfer_Tax" form="unqualified"/>
                              <xsd:element minOccurs="0" nillable="true" type="xsd:string" name="Soft_Cost_Other_Description1" form="unqualified"/>
                              <xsd:element minOccurs="0" nillable="true" type="xsd:string" name="Soft_Cost_Other_Description2" form="unqualified"/>
                              <xsd:element minOccurs="0" nillable="true" type="xsd:string" name="Soft_Cost_Other_Description3" form="unqualified"/>
                              <xsd:element minOccurs="0" nillable="true" type="xsd:string" name="Soft_Cost_Other_Description4" form="unqualified"/>
                              <xsd:element minOccurs="0" nillable="true" type="xsd:string" name="Developer_Financing_or_Equity" form="unqualified"/>
                              <xsd:element minOccurs="0" nillable="true" type="xsd:string" name="Deferred_Developer_Fee" form="unqualified"/>
                              <xsd:element minOccurs="0" nillable="true" type="xsd:string" name="Syndicator_Fee_and_Overhead" form="unqualified"/>
                              <xsd:element minOccurs="0" nillable="true" type="xsd:string" name="LP_Upper_Tier_Reserves" form="unqualified"/>
                              <xsd:element minOccurs="0" nillable="true" type="xsd:string" name="Tax_Credit_Consultant" form="unqualified"/>
                              <xsd:element minOccurs="0" nillable="true" type="xsd:string" name="Tax_Opinion" form="unqualified"/>
                              <xsd:element minOccurs="0" nillable="true" type="xsd:string" name="Accounting_Cost_Certification" form="unqualified"/>
                              <xsd:element minOccurs="0" nillable="true" type="xsd:string" name="Partnership_Management_Fee" form="unqualified"/>
                              <xsd:element minOccurs="0" nillable="true" type="xsd:string" name="Partnership_Publication" form="unqualified"/>
                              <xsd:element minOccurs="0" nillable="true" type="xsd:string" name="Bridge_Loan_Fees_and_Interest" form="unqualified"/>
                              <xsd:element minOccurs="0" nillable="true" type="xsd:string" name="Partnership_Organization_Legal" form="unqualified"/>
                              <xsd:element minOccurs="0" nillable="true" type="xsd:string" name="Syndication_Expense_Other_Description1" form="unqualified"/>
                              <xsd:element minOccurs="0" nillable="true" type="xsd:string" name="Operating_Reserve" form="unqualified"/>
                              <xsd:element minOccurs="0" nillable="true" type="xsd:string" name="Social_Service_Reserves" form="unqualified"/>
                              <xsd:element minOccurs="0" nillable="true" type="xsd:string" name="Reserve_Other_Description1" form="unqualified"/>
                            </xsd:sequence>
                          </xsd:complexType>
                        </xsd:element>
                        <xsd:element minOccurs="0" nillable="true" name="FinancialUpdate8609_Dev_Budget_Building9_Acquisition_Basis" form="unqualified">
                          <xsd:complexType>
                            <xsd:sequence minOccurs="0">
                              <xsd:element minOccurs="0" nillable="true" type="xsd:string" name="ApplicationNumber" form="unqualified"/>
                              <xsd:element minOccurs="0" nillable="true" type="xsd:string" name="BIN" form="unqualified"/>
                              <xsd:element minOccurs="0" nillable="true" type="xsd:string" name="Land_Acquisition" form="unqualified"/>
                              <xsd:element minOccurs="0" nillable="true" type="xsd:string" name="Building_Acquisition" form="unqualified"/>
                              <xsd:element minOccurs="0" nillable="true" type="xsd:string" name="Contractor_Price" form="unqualified"/>
                              <xsd:element minOccurs="0" nillable="true" type="xsd:string" name="Furnishings" form="unqualified"/>
                              <xsd:element minOccurs="0" nillable="true" type="xsd:string" name="Hard_Cost_Other_Description1" form="unqualified"/>
                              <xsd:element minOccurs="0" nillable="true" type="xsd:string" name="Architect" form="unqualified"/>
                              <xsd:element minOccurs="0" nillable="true" type="xsd:string" name="Owners_Legal" form="unqualified"/>
                              <xsd:element minOccurs="0" nillable="true" type="xsd:string" name="Development_Consultant" form="unqualified"/>
                              <xsd:element minOccurs="0" nillable="true" type="xsd:string" name="J51_421a_421b_Filing_Fees" form="unqualified"/>
                              <xsd:element minOccurs="0" nillable="true" type="xsd:string" name="Construction_Interest" form="unqualified"/>
                              <xsd:element minOccurs="0" nillable="true" type="xsd:string" name="Real_Estate_Taxes" form="unqualified"/>
                              <xsd:element minOccurs="0" nillable="true" type="xsd:string" name="Water_Sewer" form="unqualified"/>
                              <xsd:element minOccurs="0" nillable="true" type="xsd:string" name="Title_Insurance" form="unqualified"/>
                              <xsd:element minOccurs="0" nillable="true" type="xsd:string" name="Constr_Insurance" form="unqualified"/>
                              <xsd:element minOccurs="0" nillable="true" type="xsd:string" name="License_Agreement_Insurance" form="unqualified"/>
                              <xsd:element minOccurs="0" nillable="true" type="xsd:string" name="Leasing_Marketing_Expense" form="unqualified"/>
                              <xsd:element minOccurs="0" nillable="true" type="xsd:string" name="Lease_Up_Period_Expense" form="unqualified"/>
                              <xsd:element minOccurs="0" nillable="true" type="xsd:string" name="Working_Capital" form="unqualified"/>
                              <xsd:element minOccurs="0" nillable="true" type="xsd:string" name="Survey_Environmental_Reports" form="unqualified"/>
                              <xsd:element minOccurs="0" nillable="true" type="xsd:string" name="Loan_Commitment_Fees" form="unqualified"/>
                              <xsd:element minOccurs="0" nillable="true" type="xsd:string" name="Relocation" form="unqualified"/>
                              <xsd:element minOccurs="0" nillable="true" type="xsd:string" name="NPHDFC_Administration_Fee" form="unqualified"/>
                              <xsd:element minOccurs="0" nillable="true" type="xsd:string" name="Project_Supervision" form="unqualified"/>
                              <xsd:element minOccurs="0" nillable="true" type="xsd:string" name="Tax_Credit_Allocation_Fee" form="unqualified"/>
                              <xsd:element minOccurs="0" nillable="true" type="xsd:string" name="Bond_Fees_Cost_of_Issuance_Fee" form="unqualified"/>
                              <xsd:element minOccurs="0" nillable="true" type="xsd:string" name="Letter_of_Credit_Fee" form="unqualified"/>
                              <xsd:element minOccurs="0" nillable="true" type="xsd:string" name="Interest_Rate_Cap" form="unqualified"/>
                              <xsd:element minOccurs="0" nillable="true" type="xsd:string" name="Bank_Engineering_Fee" form="unqualified"/>
                              <xsd:element minOccurs="0" nillable="true" type="xsd:string" name="NYS_Transfer_Tax" form="unqualified"/>
                              <xsd:element minOccurs="0" nillable="true" type="xsd:string" name="Soft_Cost_Other_Description1" form="unqualified"/>
                              <xsd:element minOccurs="0" nillable="true" type="xsd:string" name="Soft_Cost_Other_Description2" form="unqualified"/>
                              <xsd:element minOccurs="0" nillable="true" type="xsd:string" name="Soft_Cost_Other_Description3" form="unqualified"/>
                              <xsd:element minOccurs="0" nillable="true" type="xsd:string" name="Soft_Cost_Other_Description4" form="unqualified"/>
                              <xsd:element minOccurs="0" nillable="true" type="xsd:string" name="Developer_Financing_or_Equity" form="unqualified"/>
                              <xsd:element minOccurs="0" nillable="true" type="xsd:string" name="Deferred_Developer_Fee" form="unqualified"/>
                              <xsd:element minOccurs="0" nillable="true" type="xsd:string" name="Syndicator_Fee_and_Overhead" form="unqualified"/>
                              <xsd:element minOccurs="0" nillable="true" type="xsd:string" name="LP_Upper_Tier_Reserves" form="unqualified"/>
                              <xsd:element minOccurs="0" nillable="true" type="xsd:string" name="Tax_Credit_Consultant" form="unqualified"/>
                              <xsd:element minOccurs="0" nillable="true" type="xsd:string" name="Tax_Opinion" form="unqualified"/>
                              <xsd:element minOccurs="0" nillable="true" type="xsd:string" name="Accounting_Cost_Certification" form="unqualified"/>
                              <xsd:element minOccurs="0" nillable="true" type="xsd:string" name="Partnership_Management_Fee" form="unqualified"/>
                              <xsd:element minOccurs="0" nillable="true" type="xsd:string" name="Partnership_Publication" form="unqualified"/>
                              <xsd:element minOccurs="0" nillable="true" type="xsd:string" name="Bridge_Loan_Fees_and_Interest" form="unqualified"/>
                              <xsd:element minOccurs="0" nillable="true" type="xsd:string" name="Partnership_Organization_Legal" form="unqualified"/>
                              <xsd:element minOccurs="0" nillable="true" type="xsd:string" name="Syndication_Expense_Other_Description1" form="unqualified"/>
                              <xsd:element minOccurs="0" nillable="true" type="xsd:string" name="Operating_Reserve" form="unqualified"/>
                              <xsd:element minOccurs="0" nillable="true" type="xsd:string" name="Social_Service_Reserves" form="unqualified"/>
                              <xsd:element minOccurs="0" nillable="true" type="xsd:string" name="Reserve_Other_Description1" form="unqualified"/>
                            </xsd:sequence>
                          </xsd:complexType>
                        </xsd:element>
                        <xsd:element minOccurs="0" nillable="true" name="FinancialUpdate8609_Dev_Budget_Building9_Rehab_Basis" form="unqualified">
                          <xsd:complexType>
                            <xsd:sequence minOccurs="0">
                              <xsd:element minOccurs="0" nillable="true" type="xsd:string" name="ApplicationNumber" form="unqualified"/>
                              <xsd:element minOccurs="0" nillable="true" type="xsd:string" name="BIN" form="unqualified"/>
                              <xsd:element minOccurs="0" nillable="true" type="xsd:string" name="Land_Acquisition" form="unqualified"/>
                              <xsd:element minOccurs="0" nillable="true" type="xsd:string" name="Building_Acquisition" form="unqualified"/>
                              <xsd:element minOccurs="0" nillable="true" type="xsd:string" name="Contractor_Price" form="unqualified"/>
                              <xsd:element minOccurs="0" nillable="true" type="xsd:string" name="Furnishings" form="unqualified"/>
                              <xsd:element minOccurs="0" nillable="true" type="xsd:string" name="Hard_Cost_Other_Description1" form="unqualified"/>
                              <xsd:element minOccurs="0" nillable="true" type="xsd:string" name="Architect" form="unqualified"/>
                              <xsd:element minOccurs="0" nillable="true" type="xsd:string" name="Owners_Legal" form="unqualified"/>
                              <xsd:element minOccurs="0" nillable="true" type="xsd:string" name="Development_Consultant" form="unqualified"/>
                              <xsd:element minOccurs="0" nillable="true" type="xsd:string" name="J51_421a_421b_Filing_Fees" form="unqualified"/>
                              <xsd:element minOccurs="0" nillable="true" type="xsd:string" name="Construction_Interest" form="unqualified"/>
                              <xsd:element minOccurs="0" nillable="true" type="xsd:string" name="Real_Estate_Taxes" form="unqualified"/>
                              <xsd:element minOccurs="0" nillable="true" type="xsd:string" name="Water_Sewer" form="unqualified"/>
                              <xsd:element minOccurs="0" nillable="true" type="xsd:string" name="Title_Insurance" form="unqualified"/>
                              <xsd:element minOccurs="0" nillable="true" type="xsd:string" name="Constr_Insurance" form="unqualified"/>
                              <xsd:element minOccurs="0" nillable="true" type="xsd:string" name="License_Agreement_Insurance" form="unqualified"/>
                              <xsd:element minOccurs="0" nillable="true" type="xsd:string" name="Leasing_Marketing_Expense" form="unqualified"/>
                              <xsd:element minOccurs="0" nillable="true" type="xsd:string" name="Lease_Up_Period_Expense" form="unqualified"/>
                              <xsd:element minOccurs="0" nillable="true" type="xsd:string" name="Working_Capital" form="unqualified"/>
                              <xsd:element minOccurs="0" nillable="true" type="xsd:string" name="Survey_Environmental_Reports" form="unqualified"/>
                              <xsd:element minOccurs="0" nillable="true" type="xsd:string" name="Loan_Commitment_Fees" form="unqualified"/>
                              <xsd:element minOccurs="0" nillable="true" type="xsd:string" name="Relocation" form="unqualified"/>
                              <xsd:element minOccurs="0" nillable="true" type="xsd:string" name="NPHDFC_Administration_Fee" form="unqualified"/>
                              <xsd:element minOccurs="0" nillable="true" type="xsd:string" name="Project_Supervision" form="unqualified"/>
                              <xsd:element minOccurs="0" nillable="true" type="xsd:string" name="Tax_Credit_Allocation_Fee" form="unqualified"/>
                              <xsd:element minOccurs="0" nillable="true" type="xsd:string" name="Bond_Fees_Cost_of_Issuance_Fee" form="unqualified"/>
                              <xsd:element minOccurs="0" nillable="true" type="xsd:string" name="Letter_of_Credit_Fee" form="unqualified"/>
                              <xsd:element minOccurs="0" nillable="true" type="xsd:string" name="Interest_Rate_Cap" form="unqualified"/>
                              <xsd:element minOccurs="0" nillable="true" type="xsd:string" name="Bank_Engineering_Fee" form="unqualified"/>
                              <xsd:element minOccurs="0" nillable="true" type="xsd:string" name="NYS_Transfer_Tax" form="unqualified"/>
                              <xsd:element minOccurs="0" nillable="true" type="xsd:string" name="Soft_Cost_Other_Description1" form="unqualified"/>
                              <xsd:element minOccurs="0" nillable="true" type="xsd:string" name="Soft_Cost_Other_Description2" form="unqualified"/>
                              <xsd:element minOccurs="0" nillable="true" type="xsd:string" name="Soft_Cost_Other_Description3" form="unqualified"/>
                              <xsd:element minOccurs="0" nillable="true" type="xsd:string" name="Soft_Cost_Other_Description4" form="unqualified"/>
                              <xsd:element minOccurs="0" nillable="true" type="xsd:string" name="Developer_Financing_or_Equity" form="unqualified"/>
                              <xsd:element minOccurs="0" nillable="true" type="xsd:string" name="Deferred_Developer_Fee" form="unqualified"/>
                              <xsd:element minOccurs="0" nillable="true" type="xsd:string" name="Syndicator_Fee_and_Overhead" form="unqualified"/>
                              <xsd:element minOccurs="0" nillable="true" type="xsd:string" name="LP_Upper_Tier_Reserves" form="unqualified"/>
                              <xsd:element minOccurs="0" nillable="true" type="xsd:string" name="Tax_Credit_Consultant" form="unqualified"/>
                              <xsd:element minOccurs="0" nillable="true" type="xsd:string" name="Tax_Opinion" form="unqualified"/>
                              <xsd:element minOccurs="0" nillable="true" type="xsd:string" name="Accounting_Cost_Certification" form="unqualified"/>
                              <xsd:element minOccurs="0" nillable="true" type="xsd:string" name="Partnership_Management_Fee" form="unqualified"/>
                              <xsd:element minOccurs="0" nillable="true" type="xsd:string" name="Partnership_Publication" form="unqualified"/>
                              <xsd:element minOccurs="0" nillable="true" type="xsd:string" name="Bridge_Loan_Fees_and_Interest" form="unqualified"/>
                              <xsd:element minOccurs="0" nillable="true" type="xsd:string" name="Partnership_Organization_Legal" form="unqualified"/>
                              <xsd:element minOccurs="0" nillable="true" type="xsd:string" name="Syndication_Expense_Other_Description1" form="unqualified"/>
                              <xsd:element minOccurs="0" nillable="true" type="xsd:string" name="Operating_Reserve" form="unqualified"/>
                              <xsd:element minOccurs="0" nillable="true" type="xsd:string" name="Social_Service_Reserves" form="unqualified"/>
                              <xsd:element minOccurs="0" nillable="true" type="xsd:string" name="Reserve_Other_Description1" form="unqualified"/>
                            </xsd:sequence>
                          </xsd:complexType>
                        </xsd:element>
                      </xsd:sequence>
                    </xsd:complexType>
                  </xsd:element>
                  <xsd:element minOccurs="0" nillable="true" name="FinancialUpdate8609_Dev_Budget_Building10" form="unqualified">
                    <xsd:complexType>
                      <xsd:sequence minOccurs="0">
                        <xsd:element minOccurs="0" nillable="true" name="FinancialUpdate8609_Dev_Budget_Building10_Total_Costs" form="unqualified">
                          <xsd:complexType>
                            <xsd:sequence minOccurs="0">
                              <xsd:element minOccurs="0" nillable="true" type="xsd:string" name="ApplicationNumber" form="unqualified"/>
                              <xsd:element minOccurs="0" nillable="true" type="xsd:string" name="BIN" form="unqualified"/>
                              <xsd:element minOccurs="0" nillable="true" type="xsd:string" name="Land_Acquisition" form="unqualified"/>
                              <xsd:element minOccurs="0" nillable="true" type="xsd:string" name="Building_Acquisition" form="unqualified"/>
                              <xsd:element minOccurs="0" nillable="true" type="xsd:string" name="Contractor_Price" form="unqualified"/>
                              <xsd:element minOccurs="0" nillable="true" type="xsd:string" name="Furnishings" form="unqualified"/>
                              <xsd:element minOccurs="0" nillable="true" type="xsd:string" name="Hard_Cost_Other_Description1" form="unqualified"/>
                              <xsd:element minOccurs="0" nillable="true" type="xsd:string" name="Architect" form="unqualified"/>
                              <xsd:element minOccurs="0" nillable="true" type="xsd:string" name="Owners_Legal" form="unqualified"/>
                              <xsd:element minOccurs="0" nillable="true" type="xsd:string" name="Development_Consultant" form="unqualified"/>
                              <xsd:element minOccurs="0" nillable="true" type="xsd:string" name="J51_421a_421b_Filing_Fees" form="unqualified"/>
                              <xsd:element minOccurs="0" nillable="true" type="xsd:string" name="Construction_Interest" form="unqualified"/>
                              <xsd:element minOccurs="0" nillable="true" type="xsd:string" name="Real_Estate_Taxes" form="unqualified"/>
                              <xsd:element minOccurs="0" nillable="true" type="xsd:string" name="Water_Sewer" form="unqualified"/>
                              <xsd:element minOccurs="0" nillable="true" type="xsd:string" name="Title_Insurance" form="unqualified"/>
                              <xsd:element minOccurs="0" nillable="true" type="xsd:string" name="Constr_Insurance" form="unqualified"/>
                              <xsd:element minOccurs="0" nillable="true" type="xsd:string" name="License_Agreement_Insurance" form="unqualified"/>
                              <xsd:element minOccurs="0" nillable="true" type="xsd:string" name="Leasing_Marketing_Expense" form="unqualified"/>
                              <xsd:element minOccurs="0" nillable="true" type="xsd:string" name="Lease_Up_Period_Expense" form="unqualified"/>
                              <xsd:element minOccurs="0" nillable="true" type="xsd:string" name="Working_Capital" form="unqualified"/>
                              <xsd:element minOccurs="0" nillable="true" type="xsd:string" name="Survey_Environmental_Reports" form="unqualified"/>
                              <xsd:element minOccurs="0" nillable="true" type="xsd:string" name="Loan_Commitment_Fees" form="unqualified"/>
                              <xsd:element minOccurs="0" nillable="true" type="xsd:string" name="Relocation" form="unqualified"/>
                              <xsd:element minOccurs="0" nillable="true" type="xsd:string" name="NPHDFC_Administration_Fee" form="unqualified"/>
                              <xsd:element minOccurs="0" nillable="true" type="xsd:string" name="Project_Supervision" form="unqualified"/>
                              <xsd:element minOccurs="0" nillable="true" type="xsd:string" name="Tax_Credit_Allocation_Fee" form="unqualified"/>
                              <xsd:element minOccurs="0" nillable="true" type="xsd:string" name="Bond_Fees_Cost_of_Issuance_Fee" form="unqualified"/>
                              <xsd:element minOccurs="0" nillable="true" type="xsd:string" name="Letter_of_Credit_Fee" form="unqualified"/>
                              <xsd:element minOccurs="0" nillable="true" type="xsd:string" name="Interest_Rate_Cap" form="unqualified"/>
                              <xsd:element minOccurs="0" nillable="true" type="xsd:string" name="Bank_Engineering_Fee" form="unqualified"/>
                              <xsd:element minOccurs="0" nillable="true" type="xsd:string" name="NYS_Transfer_Tax" form="unqualified"/>
                              <xsd:element minOccurs="0" nillable="true" type="xsd:string" name="Soft_Cost_Other_Description1" form="unqualified"/>
                              <xsd:element minOccurs="0" nillable="true" type="xsd:string" name="Soft_Cost_Other_Description2" form="unqualified"/>
                              <xsd:element minOccurs="0" nillable="true" type="xsd:string" name="Soft_Cost_Other_Description3" form="unqualified"/>
                              <xsd:element minOccurs="0" nillable="true" type="xsd:string" name="Soft_Cost_Other_Description4" form="unqualified"/>
                              <xsd:element minOccurs="0" nillable="true" type="xsd:string" name="Developer_Financing_or_Equity" form="unqualified"/>
                              <xsd:element minOccurs="0" nillable="true" type="xsd:string" name="Deferred_Developer_Fee" form="unqualified"/>
                              <xsd:element minOccurs="0" nillable="true" type="xsd:string" name="Syndicator_Fee_and_Overhead" form="unqualified"/>
                              <xsd:element minOccurs="0" nillable="true" type="xsd:string" name="LP_Upper_Tier_Reserves" form="unqualified"/>
                              <xsd:element minOccurs="0" nillable="true" type="xsd:string" name="Tax_Credit_Consultant" form="unqualified"/>
                              <xsd:element minOccurs="0" nillable="true" type="xsd:string" name="Tax_Opinion" form="unqualified"/>
                              <xsd:element minOccurs="0" nillable="true" type="xsd:string" name="Accounting_Cost_Certification" form="unqualified"/>
                              <xsd:element minOccurs="0" nillable="true" type="xsd:string" name="Partnership_Management_Fee" form="unqualified"/>
                              <xsd:element minOccurs="0" nillable="true" type="xsd:string" name="Partnership_Publication" form="unqualified"/>
                              <xsd:element minOccurs="0" nillable="true" type="xsd:string" name="Bridge_Loan_Fees_and_Interest" form="unqualified"/>
                              <xsd:element minOccurs="0" nillable="true" type="xsd:string" name="Partnership_Organization_Legal" form="unqualified"/>
                              <xsd:element minOccurs="0" nillable="true" type="xsd:string" name="Syndication_Expense_Other_Description1" form="unqualified"/>
                              <xsd:element minOccurs="0" nillable="true" type="xsd:string" name="Operating_Reserve" form="unqualified"/>
                              <xsd:element minOccurs="0" nillable="true" type="xsd:string" name="Social_Service_Reserves" form="unqualified"/>
                              <xsd:element minOccurs="0" nillable="true" type="xsd:string" name="Reserve_Other_Description1" form="unqualified"/>
                            </xsd:sequence>
                          </xsd:complexType>
                        </xsd:element>
                        <xsd:element minOccurs="0" nillable="true" name="FinancialUpdate8609_Dev_Budget_Building10_Acquisition_Basis" form="unqualified">
                          <xsd:complexType>
                            <xsd:sequence minOccurs="0">
                              <xsd:element minOccurs="0" nillable="true" type="xsd:string" name="ApplicationNumber" form="unqualified"/>
                              <xsd:element minOccurs="0" nillable="true" type="xsd:string" name="BIN" form="unqualified"/>
                              <xsd:element minOccurs="0" nillable="true" type="xsd:string" name="Land_Acquisition" form="unqualified"/>
                              <xsd:element minOccurs="0" nillable="true" type="xsd:string" name="Building_Acquisition" form="unqualified"/>
                              <xsd:element minOccurs="0" nillable="true" type="xsd:string" name="Contractor_Price" form="unqualified"/>
                              <xsd:element minOccurs="0" nillable="true" type="xsd:string" name="Furnishings" form="unqualified"/>
                              <xsd:element minOccurs="0" nillable="true" type="xsd:string" name="Hard_Cost_Other_Description1" form="unqualified"/>
                              <xsd:element minOccurs="0" nillable="true" type="xsd:string" name="Architect" form="unqualified"/>
                              <xsd:element minOccurs="0" nillable="true" type="xsd:string" name="Owners_Legal" form="unqualified"/>
                              <xsd:element minOccurs="0" nillable="true" type="xsd:string" name="Development_Consultant" form="unqualified"/>
                              <xsd:element minOccurs="0" nillable="true" type="xsd:string" name="J51_421a_421b_Filing_Fees" form="unqualified"/>
                              <xsd:element minOccurs="0" nillable="true" type="xsd:string" name="Construction_Interest" form="unqualified"/>
                              <xsd:element minOccurs="0" nillable="true" type="xsd:string" name="Real_Estate_Taxes" form="unqualified"/>
                              <xsd:element minOccurs="0" nillable="true" type="xsd:string" name="Water_Sewer" form="unqualified"/>
                              <xsd:element minOccurs="0" nillable="true" type="xsd:string" name="Title_Insurance" form="unqualified"/>
                              <xsd:element minOccurs="0" nillable="true" type="xsd:string" name="Constr_Insurance" form="unqualified"/>
                              <xsd:element minOccurs="0" nillable="true" type="xsd:string" name="License_Agreement_Insurance" form="unqualified"/>
                              <xsd:element minOccurs="0" nillable="true" type="xsd:string" name="Leasing_Marketing_Expense" form="unqualified"/>
                              <xsd:element minOccurs="0" nillable="true" type="xsd:string" name="Lease_Up_Period_Expense" form="unqualified"/>
                              <xsd:element minOccurs="0" nillable="true" type="xsd:string" name="Working_Capital" form="unqualified"/>
                              <xsd:element minOccurs="0" nillable="true" type="xsd:string" name="Survey_Environmental_Reports" form="unqualified"/>
                              <xsd:element minOccurs="0" nillable="true" type="xsd:string" name="Loan_Commitment_Fees" form="unqualified"/>
                              <xsd:element minOccurs="0" nillable="true" type="xsd:string" name="Relocation" form="unqualified"/>
                              <xsd:element minOccurs="0" nillable="true" type="xsd:string" name="NPHDFC_Administration_Fee" form="unqualified"/>
                              <xsd:element minOccurs="0" nillable="true" type="xsd:string" name="Project_Supervision" form="unqualified"/>
                              <xsd:element minOccurs="0" nillable="true" type="xsd:string" name="Tax_Credit_Allocation_Fee" form="unqualified"/>
                              <xsd:element minOccurs="0" nillable="true" type="xsd:string" name="Bond_Fees_Cost_of_Issuance_Fee" form="unqualified"/>
                              <xsd:element minOccurs="0" nillable="true" type="xsd:string" name="Letter_of_Credit_Fee" form="unqualified"/>
                              <xsd:element minOccurs="0" nillable="true" type="xsd:string" name="Interest_Rate_Cap" form="unqualified"/>
                              <xsd:element minOccurs="0" nillable="true" type="xsd:string" name="Bank_Engineering_Fee" form="unqualified"/>
                              <xsd:element minOccurs="0" nillable="true" type="xsd:string" name="NYS_Transfer_Tax" form="unqualified"/>
                              <xsd:element minOccurs="0" nillable="true" type="xsd:string" name="Soft_Cost_Other_Description1" form="unqualified"/>
                              <xsd:element minOccurs="0" nillable="true" type="xsd:string" name="Soft_Cost_Other_Description2" form="unqualified"/>
                              <xsd:element minOccurs="0" nillable="true" type="xsd:string" name="Soft_Cost_Other_Description3" form="unqualified"/>
                              <xsd:element minOccurs="0" nillable="true" type="xsd:string" name="Soft_Cost_Other_Description4" form="unqualified"/>
                              <xsd:element minOccurs="0" nillable="true" type="xsd:string" name="Developer_Financing_or_Equity" form="unqualified"/>
                              <xsd:element minOccurs="0" nillable="true" type="xsd:string" name="Deferred_Developer_Fee" form="unqualified"/>
                              <xsd:element minOccurs="0" nillable="true" type="xsd:string" name="Syndicator_Fee_and_Overhead" form="unqualified"/>
                              <xsd:element minOccurs="0" nillable="true" type="xsd:string" name="LP_Upper_Tier_Reserves" form="unqualified"/>
                              <xsd:element minOccurs="0" nillable="true" type="xsd:string" name="Tax_Credit_Consultant" form="unqualified"/>
                              <xsd:element minOccurs="0" nillable="true" type="xsd:string" name="Tax_Opinion" form="unqualified"/>
                              <xsd:element minOccurs="0" nillable="true" type="xsd:string" name="Accounting_Cost_Certification" form="unqualified"/>
                              <xsd:element minOccurs="0" nillable="true" type="xsd:string" name="Partnership_Management_Fee" form="unqualified"/>
                              <xsd:element minOccurs="0" nillable="true" type="xsd:string" name="Partnership_Publication" form="unqualified"/>
                              <xsd:element minOccurs="0" nillable="true" type="xsd:string" name="Bridge_Loan_Fees_and_Interest" form="unqualified"/>
                              <xsd:element minOccurs="0" nillable="true" type="xsd:string" name="Partnership_Organization_Legal" form="unqualified"/>
                              <xsd:element minOccurs="0" nillable="true" type="xsd:string" name="Syndication_Expense_Other_Description1" form="unqualified"/>
                              <xsd:element minOccurs="0" nillable="true" type="xsd:string" name="Operating_Reserve" form="unqualified"/>
                              <xsd:element minOccurs="0" nillable="true" type="xsd:string" name="Social_Service_Reserves" form="unqualified"/>
                              <xsd:element minOccurs="0" nillable="true" type="xsd:string" name="Reserve_Other_Description1" form="unqualified"/>
                            </xsd:sequence>
                          </xsd:complexType>
                        </xsd:element>
                        <xsd:element minOccurs="0" nillable="true" name="FinancialUpdate8609_Dev_Budget_Building10_Rehab_Basis" form="unqualified">
                          <xsd:complexType>
                            <xsd:sequence minOccurs="0">
                              <xsd:element minOccurs="0" nillable="true" type="xsd:string" name="ApplicationNumber" form="unqualified"/>
                              <xsd:element minOccurs="0" nillable="true" type="xsd:string" name="BIN" form="unqualified"/>
                              <xsd:element minOccurs="0" nillable="true" type="xsd:string" name="Land_Acquisition" form="unqualified"/>
                              <xsd:element minOccurs="0" nillable="true" type="xsd:string" name="Building_Acquisition" form="unqualified"/>
                              <xsd:element minOccurs="0" nillable="true" type="xsd:string" name="Contractor_Price" form="unqualified"/>
                              <xsd:element minOccurs="0" nillable="true" type="xsd:string" name="Furnishings" form="unqualified"/>
                              <xsd:element minOccurs="0" nillable="true" type="xsd:string" name="Hard_Cost_Other_Description1" form="unqualified"/>
                              <xsd:element minOccurs="0" nillable="true" type="xsd:string" name="Architect" form="unqualified"/>
                              <xsd:element minOccurs="0" nillable="true" type="xsd:string" name="Owners_Legal" form="unqualified"/>
                              <xsd:element minOccurs="0" nillable="true" type="xsd:string" name="Development_Consultant" form="unqualified"/>
                              <xsd:element minOccurs="0" nillable="true" type="xsd:string" name="J51_421a_421b_Filing_Fees" form="unqualified"/>
                              <xsd:element minOccurs="0" nillable="true" type="xsd:string" name="Construction_Interest" form="unqualified"/>
                              <xsd:element minOccurs="0" nillable="true" type="xsd:string" name="Real_Estate_Taxes" form="unqualified"/>
                              <xsd:element minOccurs="0" nillable="true" type="xsd:string" name="Water_Sewer" form="unqualified"/>
                              <xsd:element minOccurs="0" nillable="true" type="xsd:string" name="Title_Insurance" form="unqualified"/>
                              <xsd:element minOccurs="0" nillable="true" type="xsd:string" name="Constr_Insurance" form="unqualified"/>
                              <xsd:element minOccurs="0" nillable="true" type="xsd:string" name="License_Agreement_Insurance" form="unqualified"/>
                              <xsd:element minOccurs="0" nillable="true" type="xsd:string" name="Leasing_Marketing_Expense" form="unqualified"/>
                              <xsd:element minOccurs="0" nillable="true" type="xsd:string" name="Lease_Up_Period_Expense" form="unqualified"/>
                              <xsd:element minOccurs="0" nillable="true" type="xsd:string" name="Working_Capital" form="unqualified"/>
                              <xsd:element minOccurs="0" nillable="true" type="xsd:string" name="Survey_Environmental_Reports" form="unqualified"/>
                              <xsd:element minOccurs="0" nillable="true" type="xsd:string" name="Loan_Commitment_Fees" form="unqualified"/>
                              <xsd:element minOccurs="0" nillable="true" type="xsd:string" name="Relocation" form="unqualified"/>
                              <xsd:element minOccurs="0" nillable="true" type="xsd:string" name="NPHDFC_Administration_Fee" form="unqualified"/>
                              <xsd:element minOccurs="0" nillable="true" type="xsd:string" name="Project_Supervision" form="unqualified"/>
                              <xsd:element minOccurs="0" nillable="true" type="xsd:string" name="Tax_Credit_Allocation_Fee" form="unqualified"/>
                              <xsd:element minOccurs="0" nillable="true" type="xsd:string" name="Bond_Fees_Cost_of_Issuance_Fee" form="unqualified"/>
                              <xsd:element minOccurs="0" nillable="true" type="xsd:string" name="Letter_of_Credit_Fee" form="unqualified"/>
                              <xsd:element minOccurs="0" nillable="true" type="xsd:string" name="Interest_Rate_Cap" form="unqualified"/>
                              <xsd:element minOccurs="0" nillable="true" type="xsd:string" name="Bank_Engineering_Fee" form="unqualified"/>
                              <xsd:element minOccurs="0" nillable="true" type="xsd:string" name="NYS_Transfer_Tax" form="unqualified"/>
                              <xsd:element minOccurs="0" nillable="true" type="xsd:string" name="Soft_Cost_Other_Description1" form="unqualified"/>
                              <xsd:element minOccurs="0" nillable="true" type="xsd:string" name="Soft_Cost_Other_Description2" form="unqualified"/>
                              <xsd:element minOccurs="0" nillable="true" type="xsd:string" name="Soft_Cost_Other_Description3" form="unqualified"/>
                              <xsd:element minOccurs="0" nillable="true" type="xsd:string" name="Soft_Cost_Other_Description4" form="unqualified"/>
                              <xsd:element minOccurs="0" nillable="true" type="xsd:string" name="Developer_Financing_or_Equity" form="unqualified"/>
                              <xsd:element minOccurs="0" nillable="true" type="xsd:string" name="Deferred_Developer_Fee" form="unqualified"/>
                              <xsd:element minOccurs="0" nillable="true" type="xsd:string" name="Syndicator_Fee_and_Overhead" form="unqualified"/>
                              <xsd:element minOccurs="0" nillable="true" type="xsd:string" name="LP_Upper_Tier_Reserves" form="unqualified"/>
                              <xsd:element minOccurs="0" nillable="true" type="xsd:string" name="Tax_Credit_Consultant" form="unqualified"/>
                              <xsd:element minOccurs="0" nillable="true" type="xsd:string" name="Tax_Opinion" form="unqualified"/>
                              <xsd:element minOccurs="0" nillable="true" type="xsd:string" name="Accounting_Cost_Certification" form="unqualified"/>
                              <xsd:element minOccurs="0" nillable="true" type="xsd:string" name="Partnership_Management_Fee" form="unqualified"/>
                              <xsd:element minOccurs="0" nillable="true" type="xsd:string" name="Partnership_Publication" form="unqualified"/>
                              <xsd:element minOccurs="0" nillable="true" type="xsd:string" name="Bridge_Loan_Fees_and_Interest" form="unqualified"/>
                              <xsd:element minOccurs="0" nillable="true" type="xsd:string" name="Partnership_Organization_Legal" form="unqualified"/>
                              <xsd:element minOccurs="0" nillable="true" type="xsd:string" name="Syndication_Expense_Other_Description1" form="unqualified"/>
                              <xsd:element minOccurs="0" nillable="true" type="xsd:string" name="Operating_Reserve" form="unqualified"/>
                              <xsd:element minOccurs="0" nillable="true" type="xsd:string" name="Social_Service_Reserves" form="unqualified"/>
                              <xsd:element minOccurs="0" nillable="true" type="xsd:string" name="Reserve_Other_Description1" form="unqualified"/>
                            </xsd:sequence>
                          </xsd:complexType>
                        </xsd:element>
                      </xsd:sequence>
                    </xsd:complexType>
                  </xsd:element>
                  <xsd:element minOccurs="0" nillable="true" name="FinancialUpdate8609_Dev_Budget_Building11" form="unqualified">
                    <xsd:complexType>
                      <xsd:sequence minOccurs="0">
                        <xsd:element minOccurs="0" nillable="true" name="FinancialUpdate8609_Dev_Budget_Building11_Total_Costs" form="unqualified">
                          <xsd:complexType>
                            <xsd:sequence minOccurs="0">
                              <xsd:element minOccurs="0" nillable="true" type="xsd:string" name="ApplicationNumber" form="unqualified"/>
                              <xsd:element minOccurs="0" nillable="true" type="xsd:string" name="BIN" form="unqualified"/>
                              <xsd:element minOccurs="0" nillable="true" type="xsd:string" name="Land_Acquisition" form="unqualified"/>
                              <xsd:element minOccurs="0" nillable="true" type="xsd:string" name="Building_Acquisition" form="unqualified"/>
                              <xsd:element minOccurs="0" nillable="true" type="xsd:string" name="Contractor_Price" form="unqualified"/>
                              <xsd:element minOccurs="0" nillable="true" type="xsd:string" name="Furnishings" form="unqualified"/>
                              <xsd:element minOccurs="0" nillable="true" type="xsd:string" name="Hard_Cost_Other_Description1" form="unqualified"/>
                              <xsd:element minOccurs="0" nillable="true" type="xsd:string" name="Architect" form="unqualified"/>
                              <xsd:element minOccurs="0" nillable="true" type="xsd:string" name="Owners_Legal" form="unqualified"/>
                              <xsd:element minOccurs="0" nillable="true" type="xsd:string" name="Development_Consultant" form="unqualified"/>
                              <xsd:element minOccurs="0" nillable="true" type="xsd:string" name="J51_421a_421b_Filing_Fees" form="unqualified"/>
                              <xsd:element minOccurs="0" nillable="true" type="xsd:string" name="Construction_Interest" form="unqualified"/>
                              <xsd:element minOccurs="0" nillable="true" type="xsd:string" name="Real_Estate_Taxes" form="unqualified"/>
                              <xsd:element minOccurs="0" nillable="true" type="xsd:string" name="Water_Sewer" form="unqualified"/>
                              <xsd:element minOccurs="0" nillable="true" type="xsd:string" name="Title_Insurance" form="unqualified"/>
                              <xsd:element minOccurs="0" nillable="true" type="xsd:string" name="Constr_Insurance" form="unqualified"/>
                              <xsd:element minOccurs="0" nillable="true" type="xsd:string" name="License_Agreement_Insurance" form="unqualified"/>
                              <xsd:element minOccurs="0" nillable="true" type="xsd:string" name="Leasing_Marketing_Expense" form="unqualified"/>
                              <xsd:element minOccurs="0" nillable="true" type="xsd:string" name="Lease_Up_Period_Expense" form="unqualified"/>
                              <xsd:element minOccurs="0" nillable="true" type="xsd:string" name="Working_Capital" form="unqualified"/>
                              <xsd:element minOccurs="0" nillable="true" type="xsd:string" name="Survey_Environmental_Reports" form="unqualified"/>
                              <xsd:element minOccurs="0" nillable="true" type="xsd:string" name="Loan_Commitment_Fees" form="unqualified"/>
                              <xsd:element minOccurs="0" nillable="true" type="xsd:string" name="Relocation" form="unqualified"/>
                              <xsd:element minOccurs="0" nillable="true" type="xsd:string" name="NPHDFC_Administration_Fee" form="unqualified"/>
                              <xsd:element minOccurs="0" nillable="true" type="xsd:string" name="Project_Supervision" form="unqualified"/>
                              <xsd:element minOccurs="0" nillable="true" type="xsd:string" name="Tax_Credit_Allocation_Fee" form="unqualified"/>
                              <xsd:element minOccurs="0" nillable="true" type="xsd:string" name="Bond_Fees_Cost_of_Issuance_Fee" form="unqualified"/>
                              <xsd:element minOccurs="0" nillable="true" type="xsd:string" name="Letter_of_Credit_Fee" form="unqualified"/>
                              <xsd:element minOccurs="0" nillable="true" type="xsd:string" name="Interest_Rate_Cap" form="unqualified"/>
                              <xsd:element minOccurs="0" nillable="true" type="xsd:string" name="Bank_Engineering_Fee" form="unqualified"/>
                              <xsd:element minOccurs="0" nillable="true" type="xsd:string" name="NYS_Transfer_Tax" form="unqualified"/>
                              <xsd:element minOccurs="0" nillable="true" type="xsd:string" name="Soft_Cost_Other_Description1" form="unqualified"/>
                              <xsd:element minOccurs="0" nillable="true" type="xsd:string" name="Soft_Cost_Other_Description2" form="unqualified"/>
                              <xsd:element minOccurs="0" nillable="true" type="xsd:string" name="Soft_Cost_Other_Description3" form="unqualified"/>
                              <xsd:element minOccurs="0" nillable="true" type="xsd:string" name="Soft_Cost_Other_Description4" form="unqualified"/>
                              <xsd:element minOccurs="0" nillable="true" type="xsd:string" name="Developer_Financing_or_Equity" form="unqualified"/>
                              <xsd:element minOccurs="0" nillable="true" type="xsd:string" name="Deferred_Developer_Fee" form="unqualified"/>
                              <xsd:element minOccurs="0" nillable="true" type="xsd:string" name="Syndicator_Fee_and_Overhead" form="unqualified"/>
                              <xsd:element minOccurs="0" nillable="true" type="xsd:string" name="LP_Upper_Tier_Reserves" form="unqualified"/>
                              <xsd:element minOccurs="0" nillable="true" type="xsd:string" name="Tax_Credit_Consultant" form="unqualified"/>
                              <xsd:element minOccurs="0" nillable="true" type="xsd:string" name="Tax_Opinion" form="unqualified"/>
                              <xsd:element minOccurs="0" nillable="true" type="xsd:string" name="Accounting_Cost_Certification" form="unqualified"/>
                              <xsd:element minOccurs="0" nillable="true" type="xsd:string" name="Partnership_Management_Fee" form="unqualified"/>
                              <xsd:element minOccurs="0" nillable="true" type="xsd:string" name="Partnership_Publication" form="unqualified"/>
                              <xsd:element minOccurs="0" nillable="true" type="xsd:string" name="Bridge_Loan_Fees_and_Interest" form="unqualified"/>
                              <xsd:element minOccurs="0" nillable="true" type="xsd:string" name="Partnership_Organization_Legal" form="unqualified"/>
                              <xsd:element minOccurs="0" nillable="true" type="xsd:string" name="Syndication_Expense_Other_Description1" form="unqualified"/>
                              <xsd:element minOccurs="0" nillable="true" type="xsd:string" name="Operating_Reserve" form="unqualified"/>
                              <xsd:element minOccurs="0" nillable="true" type="xsd:string" name="Social_Service_Reserves" form="unqualified"/>
                              <xsd:element minOccurs="0" nillable="true" type="xsd:string" name="Reserve_Other_Description1" form="unqualified"/>
                            </xsd:sequence>
                          </xsd:complexType>
                        </xsd:element>
                        <xsd:element minOccurs="0" nillable="true" name="FinancialUpdate8609_Dev_Budget_Building11_Acquisition_Basis" form="unqualified">
                          <xsd:complexType>
                            <xsd:sequence minOccurs="0">
                              <xsd:element minOccurs="0" nillable="true" type="xsd:string" name="ApplicationNumber" form="unqualified"/>
                              <xsd:element minOccurs="0" nillable="true" type="xsd:string" name="BIN" form="unqualified"/>
                              <xsd:element minOccurs="0" nillable="true" type="xsd:string" name="Land_Acquisition" form="unqualified"/>
                              <xsd:element minOccurs="0" nillable="true" type="xsd:string" name="Building_Acquisition" form="unqualified"/>
                              <xsd:element minOccurs="0" nillable="true" type="xsd:string" name="Contractor_Price" form="unqualified"/>
                              <xsd:element minOccurs="0" nillable="true" type="xsd:string" name="Furnishings" form="unqualified"/>
                              <xsd:element minOccurs="0" nillable="true" type="xsd:string" name="Hard_Cost_Other_Description1" form="unqualified"/>
                              <xsd:element minOccurs="0" nillable="true" type="xsd:string" name="Architect" form="unqualified"/>
                              <xsd:element minOccurs="0" nillable="true" type="xsd:string" name="Owners_Legal" form="unqualified"/>
                              <xsd:element minOccurs="0" nillable="true" type="xsd:string" name="Development_Consultant" form="unqualified"/>
                              <xsd:element minOccurs="0" nillable="true" type="xsd:string" name="J51_421a_421b_Filing_Fees" form="unqualified"/>
                              <xsd:element minOccurs="0" nillable="true" type="xsd:string" name="Construction_Interest" form="unqualified"/>
                              <xsd:element minOccurs="0" nillable="true" type="xsd:string" name="Real_Estate_Taxes" form="unqualified"/>
                              <xsd:element minOccurs="0" nillable="true" type="xsd:string" name="Water_Sewer" form="unqualified"/>
                              <xsd:element minOccurs="0" nillable="true" type="xsd:string" name="Title_Insurance" form="unqualified"/>
                              <xsd:element minOccurs="0" nillable="true" type="xsd:string" name="Constr_Insurance" form="unqualified"/>
                              <xsd:element minOccurs="0" nillable="true" type="xsd:string" name="License_Agreement_Insurance" form="unqualified"/>
                              <xsd:element minOccurs="0" nillable="true" type="xsd:string" name="Leasing_Marketing_Expense" form="unqualified"/>
                              <xsd:element minOccurs="0" nillable="true" type="xsd:string" name="Lease_Up_Period_Expense" form="unqualified"/>
                              <xsd:element minOccurs="0" nillable="true" type="xsd:string" name="Working_Capital" form="unqualified"/>
                              <xsd:element minOccurs="0" nillable="true" type="xsd:string" name="Survey_Environmental_Reports" form="unqualified"/>
                              <xsd:element minOccurs="0" nillable="true" type="xsd:string" name="Loan_Commitment_Fees" form="unqualified"/>
                              <xsd:element minOccurs="0" nillable="true" type="xsd:string" name="Relocation" form="unqualified"/>
                              <xsd:element minOccurs="0" nillable="true" type="xsd:string" name="NPHDFC_Administration_Fee" form="unqualified"/>
                              <xsd:element minOccurs="0" nillable="true" type="xsd:string" name="Project_Supervision" form="unqualified"/>
                              <xsd:element minOccurs="0" nillable="true" type="xsd:string" name="Tax_Credit_Allocation_Fee" form="unqualified"/>
                              <xsd:element minOccurs="0" nillable="true" type="xsd:string" name="Bond_Fees_Cost_of_Issuance_Fee" form="unqualified"/>
                              <xsd:element minOccurs="0" nillable="true" type="xsd:string" name="Letter_of_Credit_Fee" form="unqualified"/>
                              <xsd:element minOccurs="0" nillable="true" type="xsd:string" name="Interest_Rate_Cap" form="unqualified"/>
                              <xsd:element minOccurs="0" nillable="true" type="xsd:string" name="Bank_Engineering_Fee" form="unqualified"/>
                              <xsd:element minOccurs="0" nillable="true" type="xsd:string" name="NYS_Transfer_Tax" form="unqualified"/>
                              <xsd:element minOccurs="0" nillable="true" type="xsd:string" name="Soft_Cost_Other_Description1" form="unqualified"/>
                              <xsd:element minOccurs="0" nillable="true" type="xsd:string" name="Soft_Cost_Other_Description2" form="unqualified"/>
                              <xsd:element minOccurs="0" nillable="true" type="xsd:string" name="Soft_Cost_Other_Description3" form="unqualified"/>
                              <xsd:element minOccurs="0" nillable="true" type="xsd:string" name="Soft_Cost_Other_Description4" form="unqualified"/>
                              <xsd:element minOccurs="0" nillable="true" type="xsd:string" name="Developer_Financing_or_Equity" form="unqualified"/>
                              <xsd:element minOccurs="0" nillable="true" type="xsd:string" name="Deferred_Developer_Fee" form="unqualified"/>
                              <xsd:element minOccurs="0" nillable="true" type="xsd:string" name="Syndicator_Fee_and_Overhead" form="unqualified"/>
                              <xsd:element minOccurs="0" nillable="true" type="xsd:string" name="LP_Upper_Tier_Reserves" form="unqualified"/>
                              <xsd:element minOccurs="0" nillable="true" type="xsd:string" name="Tax_Credit_Consultant" form="unqualified"/>
                              <xsd:element minOccurs="0" nillable="true" type="xsd:string" name="Tax_Opinion" form="unqualified"/>
                              <xsd:element minOccurs="0" nillable="true" type="xsd:string" name="Accounting_Cost_Certification" form="unqualified"/>
                              <xsd:element minOccurs="0" nillable="true" type="xsd:string" name="Partnership_Management_Fee" form="unqualified"/>
                              <xsd:element minOccurs="0" nillable="true" type="xsd:string" name="Partnership_Publication" form="unqualified"/>
                              <xsd:element minOccurs="0" nillable="true" type="xsd:string" name="Bridge_Loan_Fees_and_Interest" form="unqualified"/>
                              <xsd:element minOccurs="0" nillable="true" type="xsd:string" name="Partnership_Organization_Legal" form="unqualified"/>
                              <xsd:element minOccurs="0" nillable="true" type="xsd:string" name="Syndication_Expense_Other_Description1" form="unqualified"/>
                              <xsd:element minOccurs="0" nillable="true" type="xsd:string" name="Operating_Reserve" form="unqualified"/>
                              <xsd:element minOccurs="0" nillable="true" type="xsd:string" name="Social_Service_Reserves" form="unqualified"/>
                              <xsd:element minOccurs="0" nillable="true" type="xsd:string" name="Reserve_Other_Description1" form="unqualified"/>
                            </xsd:sequence>
                          </xsd:complexType>
                        </xsd:element>
                        <xsd:element minOccurs="0" nillable="true" name="FinancialUpdate8609_Dev_Budget_Building11_Rehab_Basis" form="unqualified">
                          <xsd:complexType>
                            <xsd:sequence minOccurs="0">
                              <xsd:element minOccurs="0" nillable="true" type="xsd:string" name="ApplicationNumber" form="unqualified"/>
                              <xsd:element minOccurs="0" nillable="true" type="xsd:string" name="BIN" form="unqualified"/>
                              <xsd:element minOccurs="0" nillable="true" type="xsd:string" name="Land_Acquisition" form="unqualified"/>
                              <xsd:element minOccurs="0" nillable="true" type="xsd:string" name="Building_Acquisition" form="unqualified"/>
                              <xsd:element minOccurs="0" nillable="true" type="xsd:string" name="Contractor_Price" form="unqualified"/>
                              <xsd:element minOccurs="0" nillable="true" type="xsd:string" name="Furnishings" form="unqualified"/>
                              <xsd:element minOccurs="0" nillable="true" type="xsd:string" name="Hard_Cost_Other_Description1" form="unqualified"/>
                              <xsd:element minOccurs="0" nillable="true" type="xsd:string" name="Architect" form="unqualified"/>
                              <xsd:element minOccurs="0" nillable="true" type="xsd:string" name="Owners_Legal" form="unqualified"/>
                              <xsd:element minOccurs="0" nillable="true" type="xsd:string" name="Development_Consultant" form="unqualified"/>
                              <xsd:element minOccurs="0" nillable="true" type="xsd:string" name="J51_421a_421b_Filing_Fees" form="unqualified"/>
                              <xsd:element minOccurs="0" nillable="true" type="xsd:string" name="Construction_Interest" form="unqualified"/>
                              <xsd:element minOccurs="0" nillable="true" type="xsd:string" name="Real_Estate_Taxes" form="unqualified"/>
                              <xsd:element minOccurs="0" nillable="true" type="xsd:string" name="Water_Sewer" form="unqualified"/>
                              <xsd:element minOccurs="0" nillable="true" type="xsd:string" name="Title_Insurance" form="unqualified"/>
                              <xsd:element minOccurs="0" nillable="true" type="xsd:string" name="Constr_Insurance" form="unqualified"/>
                              <xsd:element minOccurs="0" nillable="true" type="xsd:string" name="License_Agreement_Insurance" form="unqualified"/>
                              <xsd:element minOccurs="0" nillable="true" type="xsd:string" name="Leasing_Marketing_Expense" form="unqualified"/>
                              <xsd:element minOccurs="0" nillable="true" type="xsd:string" name="Lease_Up_Period_Expense" form="unqualified"/>
                              <xsd:element minOccurs="0" nillable="true" type="xsd:string" name="Working_Capital" form="unqualified"/>
                              <xsd:element minOccurs="0" nillable="true" type="xsd:string" name="Survey_Environmental_Reports" form="unqualified"/>
                              <xsd:element minOccurs="0" nillable="true" type="xsd:string" name="Loan_Commitment_Fees" form="unqualified"/>
                              <xsd:element minOccurs="0" nillable="true" type="xsd:string" name="Relocation" form="unqualified"/>
                              <xsd:element minOccurs="0" nillable="true" type="xsd:string" name="NPHDFC_Administration_Fee" form="unqualified"/>
                              <xsd:element minOccurs="0" nillable="true" type="xsd:string" name="Project_Supervision" form="unqualified"/>
                              <xsd:element minOccurs="0" nillable="true" type="xsd:string" name="Tax_Credit_Allocation_Fee" form="unqualified"/>
                              <xsd:element minOccurs="0" nillable="true" type="xsd:string" name="Bond_Fees_Cost_of_Issuance_Fee" form="unqualified"/>
                              <xsd:element minOccurs="0" nillable="true" type="xsd:string" name="Letter_of_Credit_Fee" form="unqualified"/>
                              <xsd:element minOccurs="0" nillable="true" type="xsd:string" name="Interest_Rate_Cap" form="unqualified"/>
                              <xsd:element minOccurs="0" nillable="true" type="xsd:string" name="Bank_Engineering_Fee" form="unqualified"/>
                              <xsd:element minOccurs="0" nillable="true" type="xsd:string" name="NYS_Transfer_Tax" form="unqualified"/>
                              <xsd:element minOccurs="0" nillable="true" type="xsd:string" name="Soft_Cost_Other_Description1" form="unqualified"/>
                              <xsd:element minOccurs="0" nillable="true" type="xsd:string" name="Soft_Cost_Other_Description2" form="unqualified"/>
                              <xsd:element minOccurs="0" nillable="true" type="xsd:string" name="Soft_Cost_Other_Description3" form="unqualified"/>
                              <xsd:element minOccurs="0" nillable="true" type="xsd:string" name="Soft_Cost_Other_Description4" form="unqualified"/>
                              <xsd:element minOccurs="0" nillable="true" type="xsd:string" name="Developer_Financing_or_Equity" form="unqualified"/>
                              <xsd:element minOccurs="0" nillable="true" type="xsd:string" name="Deferred_Developer_Fee" form="unqualified"/>
                              <xsd:element minOccurs="0" nillable="true" type="xsd:string" name="Syndicator_Fee_and_Overhead" form="unqualified"/>
                              <xsd:element minOccurs="0" nillable="true" type="xsd:string" name="LP_Upper_Tier_Reserves" form="unqualified"/>
                              <xsd:element minOccurs="0" nillable="true" type="xsd:string" name="Tax_Credit_Consultant" form="unqualified"/>
                              <xsd:element minOccurs="0" nillable="true" type="xsd:string" name="Tax_Opinion" form="unqualified"/>
                              <xsd:element minOccurs="0" nillable="true" type="xsd:string" name="Accounting_Cost_Certification" form="unqualified"/>
                              <xsd:element minOccurs="0" nillable="true" type="xsd:string" name="Partnership_Management_Fee" form="unqualified"/>
                              <xsd:element minOccurs="0" nillable="true" type="xsd:string" name="Partnership_Publication" form="unqualified"/>
                              <xsd:element minOccurs="0" nillable="true" type="xsd:string" name="Bridge_Loan_Fees_and_Interest" form="unqualified"/>
                              <xsd:element minOccurs="0" nillable="true" type="xsd:string" name="Partnership_Organization_Legal" form="unqualified"/>
                              <xsd:element minOccurs="0" nillable="true" type="xsd:string" name="Syndication_Expense_Other_Description1" form="unqualified"/>
                              <xsd:element minOccurs="0" nillable="true" type="xsd:string" name="Operating_Reserve" form="unqualified"/>
                              <xsd:element minOccurs="0" nillable="true" type="xsd:string" name="Social_Service_Reserves" form="unqualified"/>
                              <xsd:element minOccurs="0" nillable="true" type="xsd:string" name="Reserve_Other_Description1" form="unqualified"/>
                            </xsd:sequence>
                          </xsd:complexType>
                        </xsd:element>
                      </xsd:sequence>
                    </xsd:complexType>
                  </xsd:element>
                  <xsd:element minOccurs="0" nillable="true" name="FinancialUpdate8609_Dev_Budget_Building12" form="unqualified">
                    <xsd:complexType>
                      <xsd:sequence minOccurs="0">
                        <xsd:element minOccurs="0" nillable="true" name="FinancialUpdate8609_Dev_Budget_Building12_Total_Costs" form="unqualified">
                          <xsd:complexType>
                            <xsd:sequence minOccurs="0">
                              <xsd:element minOccurs="0" nillable="true" type="xsd:string" name="ApplicationNumber" form="unqualified"/>
                              <xsd:element minOccurs="0" nillable="true" type="xsd:string" name="BIN" form="unqualified"/>
                              <xsd:element minOccurs="0" nillable="true" type="xsd:string" name="Land_Acquisition" form="unqualified"/>
                              <xsd:element minOccurs="0" nillable="true" type="xsd:string" name="Building_Acquisition" form="unqualified"/>
                              <xsd:element minOccurs="0" nillable="true" type="xsd:string" name="Contractor_Price" form="unqualified"/>
                              <xsd:element minOccurs="0" nillable="true" type="xsd:string" name="Furnishings" form="unqualified"/>
                              <xsd:element minOccurs="0" nillable="true" type="xsd:string" name="Hard_Cost_Other_Description1" form="unqualified"/>
                              <xsd:element minOccurs="0" nillable="true" type="xsd:string" name="Architect" form="unqualified"/>
                              <xsd:element minOccurs="0" nillable="true" type="xsd:string" name="Owners_Legal" form="unqualified"/>
                              <xsd:element minOccurs="0" nillable="true" type="xsd:string" name="Development_Consultant" form="unqualified"/>
                              <xsd:element minOccurs="0" nillable="true" type="xsd:string" name="J51_421a_421b_Filing_Fees" form="unqualified"/>
                              <xsd:element minOccurs="0" nillable="true" type="xsd:string" name="Construction_Interest" form="unqualified"/>
                              <xsd:element minOccurs="0" nillable="true" type="xsd:string" name="Real_Estate_Taxes" form="unqualified"/>
                              <xsd:element minOccurs="0" nillable="true" type="xsd:string" name="Water_Sewer" form="unqualified"/>
                              <xsd:element minOccurs="0" nillable="true" type="xsd:string" name="Title_Insurance" form="unqualified"/>
                              <xsd:element minOccurs="0" nillable="true" type="xsd:string" name="Constr_Insurance" form="unqualified"/>
                              <xsd:element minOccurs="0" nillable="true" type="xsd:string" name="License_Agreement_Insurance" form="unqualified"/>
                              <xsd:element minOccurs="0" nillable="true" type="xsd:string" name="Leasing_Marketing_Expense" form="unqualified"/>
                              <xsd:element minOccurs="0" nillable="true" type="xsd:string" name="Lease_Up_Period_Expense" form="unqualified"/>
                              <xsd:element minOccurs="0" nillable="true" type="xsd:string" name="Working_Capital" form="unqualified"/>
                              <xsd:element minOccurs="0" nillable="true" type="xsd:string" name="Survey_Environmental_Reports" form="unqualified"/>
                              <xsd:element minOccurs="0" nillable="true" type="xsd:string" name="Loan_Commitment_Fees" form="unqualified"/>
                              <xsd:element minOccurs="0" nillable="true" type="xsd:string" name="Relocation" form="unqualified"/>
                              <xsd:element minOccurs="0" nillable="true" type="xsd:string" name="NPHDFC_Administration_Fee" form="unqualified"/>
                              <xsd:element minOccurs="0" nillable="true" type="xsd:string" name="Project_Supervision" form="unqualified"/>
                              <xsd:element minOccurs="0" nillable="true" type="xsd:string" name="Tax_Credit_Allocation_Fee" form="unqualified"/>
                              <xsd:element minOccurs="0" nillable="true" type="xsd:string" name="Bond_Fees_Cost_of_Issuance_Fee" form="unqualified"/>
                              <xsd:element minOccurs="0" nillable="true" type="xsd:string" name="Letter_of_Credit_Fee" form="unqualified"/>
                              <xsd:element minOccurs="0" nillable="true" type="xsd:string" name="Interest_Rate_Cap" form="unqualified"/>
                              <xsd:element minOccurs="0" nillable="true" type="xsd:string" name="Bank_Engineering_Fee" form="unqualified"/>
                              <xsd:element minOccurs="0" nillable="true" type="xsd:string" name="NYS_Transfer_Tax" form="unqualified"/>
                              <xsd:element minOccurs="0" nillable="true" type="xsd:string" name="Soft_Cost_Other_Description1" form="unqualified"/>
                              <xsd:element minOccurs="0" nillable="true" type="xsd:string" name="Soft_Cost_Other_Description2" form="unqualified"/>
                              <xsd:element minOccurs="0" nillable="true" type="xsd:string" name="Soft_Cost_Other_Description3" form="unqualified"/>
                              <xsd:element minOccurs="0" nillable="true" type="xsd:string" name="Soft_Cost_Other_Description4" form="unqualified"/>
                              <xsd:element minOccurs="0" nillable="true" type="xsd:string" name="Developer_Financing_or_Equity" form="unqualified"/>
                              <xsd:element minOccurs="0" nillable="true" type="xsd:string" name="Deferred_Developer_Fee" form="unqualified"/>
                              <xsd:element minOccurs="0" nillable="true" type="xsd:string" name="Syndicator_Fee_and_Overhead" form="unqualified"/>
                              <xsd:element minOccurs="0" nillable="true" type="xsd:string" name="LP_Upper_Tier_Reserves" form="unqualified"/>
                              <xsd:element minOccurs="0" nillable="true" type="xsd:string" name="Tax_Credit_Consultant" form="unqualified"/>
                              <xsd:element minOccurs="0" nillable="true" type="xsd:string" name="Tax_Opinion" form="unqualified"/>
                              <xsd:element minOccurs="0" nillable="true" type="xsd:string" name="Accounting_Cost_Certification" form="unqualified"/>
                              <xsd:element minOccurs="0" nillable="true" type="xsd:string" name="Partnership_Management_Fee" form="unqualified"/>
                              <xsd:element minOccurs="0" nillable="true" type="xsd:string" name="Partnership_Publication" form="unqualified"/>
                              <xsd:element minOccurs="0" nillable="true" type="xsd:string" name="Bridge_Loan_Fees_and_Interest" form="unqualified"/>
                              <xsd:element minOccurs="0" nillable="true" type="xsd:string" name="Partnership_Organization_Legal" form="unqualified"/>
                              <xsd:element minOccurs="0" nillable="true" type="xsd:string" name="Syndication_Expense_Other_Description1" form="unqualified"/>
                              <xsd:element minOccurs="0" nillable="true" type="xsd:string" name="Operating_Reserve" form="unqualified"/>
                              <xsd:element minOccurs="0" nillable="true" type="xsd:string" name="Social_Service_Reserves" form="unqualified"/>
                              <xsd:element minOccurs="0" nillable="true" type="xsd:string" name="Reserve_Other_Description1" form="unqualified"/>
                            </xsd:sequence>
                          </xsd:complexType>
                        </xsd:element>
                        <xsd:element minOccurs="0" nillable="true" name="FinancialUpdate8609_Dev_Budget_Building12_Acquisition_Basis" form="unqualified">
                          <xsd:complexType>
                            <xsd:sequence minOccurs="0">
                              <xsd:element minOccurs="0" nillable="true" type="xsd:string" name="ApplicationNumber" form="unqualified"/>
                              <xsd:element minOccurs="0" nillable="true" type="xsd:string" name="BIN" form="unqualified"/>
                              <xsd:element minOccurs="0" nillable="true" type="xsd:string" name="Land_Acquisition" form="unqualified"/>
                              <xsd:element minOccurs="0" nillable="true" type="xsd:string" name="Building_Acquisition" form="unqualified"/>
                              <xsd:element minOccurs="0" nillable="true" type="xsd:string" name="Contractor_Price" form="unqualified"/>
                              <xsd:element minOccurs="0" nillable="true" type="xsd:string" name="Furnishings" form="unqualified"/>
                              <xsd:element minOccurs="0" nillable="true" type="xsd:string" name="Hard_Cost_Other_Description1" form="unqualified"/>
                              <xsd:element minOccurs="0" nillable="true" type="xsd:string" name="Architect" form="unqualified"/>
                              <xsd:element minOccurs="0" nillable="true" type="xsd:string" name="Owners_Legal" form="unqualified"/>
                              <xsd:element minOccurs="0" nillable="true" type="xsd:string" name="Development_Consultant" form="unqualified"/>
                              <xsd:element minOccurs="0" nillable="true" type="xsd:string" name="J51_421a_421b_Filing_Fees" form="unqualified"/>
                              <xsd:element minOccurs="0" nillable="true" type="xsd:string" name="Construction_Interest" form="unqualified"/>
                              <xsd:element minOccurs="0" nillable="true" type="xsd:string" name="Real_Estate_Taxes" form="unqualified"/>
                              <xsd:element minOccurs="0" nillable="true" type="xsd:string" name="Water_Sewer" form="unqualified"/>
                              <xsd:element minOccurs="0" nillable="true" type="xsd:string" name="Title_Insurance" form="unqualified"/>
                              <xsd:element minOccurs="0" nillable="true" type="xsd:string" name="Constr_Insurance" form="unqualified"/>
                              <xsd:element minOccurs="0" nillable="true" type="xsd:string" name="License_Agreement_Insurance" form="unqualified"/>
                              <xsd:element minOccurs="0" nillable="true" type="xsd:string" name="Leasing_Marketing_Expense" form="unqualified"/>
                              <xsd:element minOccurs="0" nillable="true" type="xsd:string" name="Lease_Up_Period_Expense" form="unqualified"/>
                              <xsd:element minOccurs="0" nillable="true" type="xsd:string" name="Working_Capital" form="unqualified"/>
                              <xsd:element minOccurs="0" nillable="true" type="xsd:string" name="Survey_Environmental_Reports" form="unqualified"/>
                              <xsd:element minOccurs="0" nillable="true" type="xsd:string" name="Loan_Commitment_Fees" form="unqualified"/>
                              <xsd:element minOccurs="0" nillable="true" type="xsd:string" name="Relocation" form="unqualified"/>
                              <xsd:element minOccurs="0" nillable="true" type="xsd:string" name="NPHDFC_Administration_Fee" form="unqualified"/>
                              <xsd:element minOccurs="0" nillable="true" type="xsd:string" name="Project_Supervision" form="unqualified"/>
                              <xsd:element minOccurs="0" nillable="true" type="xsd:string" name="Tax_Credit_Allocation_Fee" form="unqualified"/>
                              <xsd:element minOccurs="0" nillable="true" type="xsd:string" name="Bond_Fees_Cost_of_Issuance_Fee" form="unqualified"/>
                              <xsd:element minOccurs="0" nillable="true" type="xsd:string" name="Letter_of_Credit_Fee" form="unqualified"/>
                              <xsd:element minOccurs="0" nillable="true" type="xsd:string" name="Interest_Rate_Cap" form="unqualified"/>
                              <xsd:element minOccurs="0" nillable="true" type="xsd:string" name="Bank_Engineering_Fee" form="unqualified"/>
                              <xsd:element minOccurs="0" nillable="true" type="xsd:string" name="NYS_Transfer_Tax" form="unqualified"/>
                              <xsd:element minOccurs="0" nillable="true" type="xsd:string" name="Soft_Cost_Other_Description1" form="unqualified"/>
                              <xsd:element minOccurs="0" nillable="true" type="xsd:string" name="Soft_Cost_Other_Description2" form="unqualified"/>
                              <xsd:element minOccurs="0" nillable="true" type="xsd:string" name="Soft_Cost_Other_Description3" form="unqualified"/>
                              <xsd:element minOccurs="0" nillable="true" type="xsd:string" name="Soft_Cost_Other_Description4" form="unqualified"/>
                              <xsd:element minOccurs="0" nillable="true" type="xsd:string" name="Developer_Financing_or_Equity" form="unqualified"/>
                              <xsd:element minOccurs="0" nillable="true" type="xsd:string" name="Deferred_Developer_Fee" form="unqualified"/>
                              <xsd:element minOccurs="0" nillable="true" type="xsd:string" name="Syndicator_Fee_and_Overhead" form="unqualified"/>
                              <xsd:element minOccurs="0" nillable="true" type="xsd:string" name="LP_Upper_Tier_Reserves" form="unqualified"/>
                              <xsd:element minOccurs="0" nillable="true" type="xsd:string" name="Tax_Credit_Consultant" form="unqualified"/>
                              <xsd:element minOccurs="0" nillable="true" type="xsd:string" name="Tax_Opinion" form="unqualified"/>
                              <xsd:element minOccurs="0" nillable="true" type="xsd:string" name="Accounting_Cost_Certification" form="unqualified"/>
                              <xsd:element minOccurs="0" nillable="true" type="xsd:string" name="Partnership_Management_Fee" form="unqualified"/>
                              <xsd:element minOccurs="0" nillable="true" type="xsd:string" name="Partnership_Publication" form="unqualified"/>
                              <xsd:element minOccurs="0" nillable="true" type="xsd:string" name="Bridge_Loan_Fees_and_Interest" form="unqualified"/>
                              <xsd:element minOccurs="0" nillable="true" type="xsd:string" name="Partnership_Organization_Legal" form="unqualified"/>
                              <xsd:element minOccurs="0" nillable="true" type="xsd:string" name="Syndication_Expense_Other_Description1" form="unqualified"/>
                              <xsd:element minOccurs="0" nillable="true" type="xsd:string" name="Operating_Reserve" form="unqualified"/>
                              <xsd:element minOccurs="0" nillable="true" type="xsd:string" name="Social_Service_Reserves" form="unqualified"/>
                              <xsd:element minOccurs="0" nillable="true" type="xsd:string" name="Reserve_Other_Description1" form="unqualified"/>
                            </xsd:sequence>
                          </xsd:complexType>
                        </xsd:element>
                        <xsd:element minOccurs="0" nillable="true" name="FinancialUpdate8609_Dev_Budget_Building12_Rehab_Basis" form="unqualified">
                          <xsd:complexType>
                            <xsd:sequence minOccurs="0">
                              <xsd:element minOccurs="0" nillable="true" type="xsd:string" name="ApplicationNumber" form="unqualified"/>
                              <xsd:element minOccurs="0" nillable="true" type="xsd:string" name="BIN" form="unqualified"/>
                              <xsd:element minOccurs="0" nillable="true" type="xsd:string" name="Land_Acquisition" form="unqualified"/>
                              <xsd:element minOccurs="0" nillable="true" type="xsd:string" name="Building_Acquisition" form="unqualified"/>
                              <xsd:element minOccurs="0" nillable="true" type="xsd:string" name="Contractor_Price" form="unqualified"/>
                              <xsd:element minOccurs="0" nillable="true" type="xsd:string" name="Furnishings" form="unqualified"/>
                              <xsd:element minOccurs="0" nillable="true" type="xsd:string" name="Hard_Cost_Other_Description1" form="unqualified"/>
                              <xsd:element minOccurs="0" nillable="true" type="xsd:string" name="Architect" form="unqualified"/>
                              <xsd:element minOccurs="0" nillable="true" type="xsd:string" name="Owners_Legal" form="unqualified"/>
                              <xsd:element minOccurs="0" nillable="true" type="xsd:string" name="Development_Consultant" form="unqualified"/>
                              <xsd:element minOccurs="0" nillable="true" type="xsd:string" name="J51_421a_421b_Filing_Fees" form="unqualified"/>
                              <xsd:element minOccurs="0" nillable="true" type="xsd:string" name="Construction_Interest" form="unqualified"/>
                              <xsd:element minOccurs="0" nillable="true" type="xsd:string" name="Real_Estate_Taxes" form="unqualified"/>
                              <xsd:element minOccurs="0" nillable="true" type="xsd:string" name="Water_Sewer" form="unqualified"/>
                              <xsd:element minOccurs="0" nillable="true" type="xsd:string" name="Title_Insurance" form="unqualified"/>
                              <xsd:element minOccurs="0" nillable="true" type="xsd:string" name="Constr_Insurance" form="unqualified"/>
                              <xsd:element minOccurs="0" nillable="true" type="xsd:string" name="License_Agreement_Insurance" form="unqualified"/>
                              <xsd:element minOccurs="0" nillable="true" type="xsd:string" name="Leasing_Marketing_Expense" form="unqualified"/>
                              <xsd:element minOccurs="0" nillable="true" type="xsd:string" name="Lease_Up_Period_Expense" form="unqualified"/>
                              <xsd:element minOccurs="0" nillable="true" type="xsd:string" name="Working_Capital" form="unqualified"/>
                              <xsd:element minOccurs="0" nillable="true" type="xsd:string" name="Survey_Environmental_Reports" form="unqualified"/>
                              <xsd:element minOccurs="0" nillable="true" type="xsd:string" name="Loan_Commitment_Fees" form="unqualified"/>
                              <xsd:element minOccurs="0" nillable="true" type="xsd:string" name="Relocation" form="unqualified"/>
                              <xsd:element minOccurs="0" nillable="true" type="xsd:string" name="NPHDFC_Administration_Fee" form="unqualified"/>
                              <xsd:element minOccurs="0" nillable="true" type="xsd:string" name="Project_Supervision" form="unqualified"/>
                              <xsd:element minOccurs="0" nillable="true" type="xsd:string" name="Tax_Credit_Allocation_Fee" form="unqualified"/>
                              <xsd:element minOccurs="0" nillable="true" type="xsd:string" name="Bond_Fees_Cost_of_Issuance_Fee" form="unqualified"/>
                              <xsd:element minOccurs="0" nillable="true" type="xsd:string" name="Letter_of_Credit_Fee" form="unqualified"/>
                              <xsd:element minOccurs="0" nillable="true" type="xsd:string" name="Interest_Rate_Cap" form="unqualified"/>
                              <xsd:element minOccurs="0" nillable="true" type="xsd:string" name="Bank_Engineering_Fee" form="unqualified"/>
                              <xsd:element minOccurs="0" nillable="true" type="xsd:string" name="NYS_Transfer_Tax" form="unqualified"/>
                              <xsd:element minOccurs="0" nillable="true" type="xsd:string" name="Soft_Cost_Other_Description1" form="unqualified"/>
                              <xsd:element minOccurs="0" nillable="true" type="xsd:string" name="Soft_Cost_Other_Description2" form="unqualified"/>
                              <xsd:element minOccurs="0" nillable="true" type="xsd:string" name="Soft_Cost_Other_Description3" form="unqualified"/>
                              <xsd:element minOccurs="0" nillable="true" type="xsd:string" name="Soft_Cost_Other_Description4" form="unqualified"/>
                              <xsd:element minOccurs="0" nillable="true" type="xsd:string" name="Developer_Financing_or_Equity" form="unqualified"/>
                              <xsd:element minOccurs="0" nillable="true" type="xsd:string" name="Deferred_Developer_Fee" form="unqualified"/>
                              <xsd:element minOccurs="0" nillable="true" type="xsd:string" name="Syndicator_Fee_and_Overhead" form="unqualified"/>
                              <xsd:element minOccurs="0" nillable="true" type="xsd:string" name="LP_Upper_Tier_Reserves" form="unqualified"/>
                              <xsd:element minOccurs="0" nillable="true" type="xsd:string" name="Tax_Credit_Consultant" form="unqualified"/>
                              <xsd:element minOccurs="0" nillable="true" type="xsd:string" name="Tax_Opinion" form="unqualified"/>
                              <xsd:element minOccurs="0" nillable="true" type="xsd:string" name="Accounting_Cost_Certification" form="unqualified"/>
                              <xsd:element minOccurs="0" nillable="true" type="xsd:string" name="Partnership_Management_Fee" form="unqualified"/>
                              <xsd:element minOccurs="0" nillable="true" type="xsd:string" name="Partnership_Publication" form="unqualified"/>
                              <xsd:element minOccurs="0" nillable="true" type="xsd:string" name="Bridge_Loan_Fees_and_Interest" form="unqualified"/>
                              <xsd:element minOccurs="0" nillable="true" type="xsd:string" name="Partnership_Organization_Legal" form="unqualified"/>
                              <xsd:element minOccurs="0" nillable="true" type="xsd:string" name="Syndication_Expense_Other_Description1" form="unqualified"/>
                              <xsd:element minOccurs="0" nillable="true" type="xsd:string" name="Operating_Reserve" form="unqualified"/>
                              <xsd:element minOccurs="0" nillable="true" type="xsd:string" name="Social_Service_Reserves" form="unqualified"/>
                              <xsd:element minOccurs="0" nillable="true" type="xsd:string" name="Reserve_Other_Description1" form="unqualified"/>
                            </xsd:sequence>
                          </xsd:complexType>
                        </xsd:element>
                      </xsd:sequence>
                    </xsd:complexType>
                  </xsd:element>
                  <xsd:element minOccurs="0" nillable="true" name="FinancialUpdate8609_Dev_Budget_Building13" form="unqualified">
                    <xsd:complexType>
                      <xsd:sequence minOccurs="0">
                        <xsd:element minOccurs="0" nillable="true" name="FinancialUpdate8609_Dev_Budget_Building13_Total_Costs" form="unqualified">
                          <xsd:complexType>
                            <xsd:sequence minOccurs="0">
                              <xsd:element minOccurs="0" nillable="true" type="xsd:string" name="ApplicationNumber" form="unqualified"/>
                              <xsd:element minOccurs="0" nillable="true" type="xsd:string" name="BIN" form="unqualified"/>
                              <xsd:element minOccurs="0" nillable="true" type="xsd:string" name="Land_Acquisition" form="unqualified"/>
                              <xsd:element minOccurs="0" nillable="true" type="xsd:string" name="Building_Acquisition" form="unqualified"/>
                              <xsd:element minOccurs="0" nillable="true" type="xsd:string" name="Contractor_Price" form="unqualified"/>
                              <xsd:element minOccurs="0" nillable="true" type="xsd:string" name="Furnishings" form="unqualified"/>
                              <xsd:element minOccurs="0" nillable="true" type="xsd:string" name="Hard_Cost_Other_Description1" form="unqualified"/>
                              <xsd:element minOccurs="0" nillable="true" type="xsd:string" name="Architect" form="unqualified"/>
                              <xsd:element minOccurs="0" nillable="true" type="xsd:string" name="Owners_Legal" form="unqualified"/>
                              <xsd:element minOccurs="0" nillable="true" type="xsd:string" name="Development_Consultant" form="unqualified"/>
                              <xsd:element minOccurs="0" nillable="true" type="xsd:string" name="J51_421a_421b_Filing_Fees" form="unqualified"/>
                              <xsd:element minOccurs="0" nillable="true" type="xsd:string" name="Construction_Interest" form="unqualified"/>
                              <xsd:element minOccurs="0" nillable="true" type="xsd:string" name="Real_Estate_Taxes" form="unqualified"/>
                              <xsd:element minOccurs="0" nillable="true" type="xsd:string" name="Water_Sewer" form="unqualified"/>
                              <xsd:element minOccurs="0" nillable="true" type="xsd:string" name="Title_Insurance" form="unqualified"/>
                              <xsd:element minOccurs="0" nillable="true" type="xsd:string" name="Constr_Insurance" form="unqualified"/>
                              <xsd:element minOccurs="0" nillable="true" type="xsd:string" name="License_Agreement_Insurance" form="unqualified"/>
                              <xsd:element minOccurs="0" nillable="true" type="xsd:string" name="Leasing_Marketing_Expense" form="unqualified"/>
                              <xsd:element minOccurs="0" nillable="true" type="xsd:string" name="Lease_Up_Period_Expense" form="unqualified"/>
                              <xsd:element minOccurs="0" nillable="true" type="xsd:string" name="Working_Capital" form="unqualified"/>
                              <xsd:element minOccurs="0" nillable="true" type="xsd:string" name="Survey_Environmental_Reports" form="unqualified"/>
                              <xsd:element minOccurs="0" nillable="true" type="xsd:string" name="Loan_Commitment_Fees" form="unqualified"/>
                              <xsd:element minOccurs="0" nillable="true" type="xsd:string" name="Relocation" form="unqualified"/>
                              <xsd:element minOccurs="0" nillable="true" type="xsd:string" name="NPHDFC_Administration_Fee" form="unqualified"/>
                              <xsd:element minOccurs="0" nillable="true" type="xsd:string" name="Project_Supervision" form="unqualified"/>
                              <xsd:element minOccurs="0" nillable="true" type="xsd:string" name="Tax_Credit_Allocation_Fee" form="unqualified"/>
                              <xsd:element minOccurs="0" nillable="true" type="xsd:string" name="Bond_Fees_Cost_of_Issuance_Fee" form="unqualified"/>
                              <xsd:element minOccurs="0" nillable="true" type="xsd:string" name="Letter_of_Credit_Fee" form="unqualified"/>
                              <xsd:element minOccurs="0" nillable="true" type="xsd:string" name="Interest_Rate_Cap" form="unqualified"/>
                              <xsd:element minOccurs="0" nillable="true" type="xsd:string" name="Bank_Engineering_Fee" form="unqualified"/>
                              <xsd:element minOccurs="0" nillable="true" type="xsd:string" name="NYS_Transfer_Tax" form="unqualified"/>
                              <xsd:element minOccurs="0" nillable="true" type="xsd:string" name="Soft_Cost_Other_Description1" form="unqualified"/>
                              <xsd:element minOccurs="0" nillable="true" type="xsd:string" name="Soft_Cost_Other_Description2" form="unqualified"/>
                              <xsd:element minOccurs="0" nillable="true" type="xsd:string" name="Soft_Cost_Other_Description3" form="unqualified"/>
                              <xsd:element minOccurs="0" nillable="true" type="xsd:string" name="Soft_Cost_Other_Description4" form="unqualified"/>
                              <xsd:element minOccurs="0" nillable="true" type="xsd:string" name="Developer_Financing_or_Equity" form="unqualified"/>
                              <xsd:element minOccurs="0" nillable="true" type="xsd:string" name="Deferred_Developer_Fee" form="unqualified"/>
                              <xsd:element minOccurs="0" nillable="true" type="xsd:string" name="Syndicator_Fee_and_Overhead" form="unqualified"/>
                              <xsd:element minOccurs="0" nillable="true" type="xsd:string" name="LP_Upper_Tier_Reserves" form="unqualified"/>
                              <xsd:element minOccurs="0" nillable="true" type="xsd:string" name="Tax_Credit_Consultant" form="unqualified"/>
                              <xsd:element minOccurs="0" nillable="true" type="xsd:string" name="Tax_Opinion" form="unqualified"/>
                              <xsd:element minOccurs="0" nillable="true" type="xsd:string" name="Accounting_Cost_Certification" form="unqualified"/>
                              <xsd:element minOccurs="0" nillable="true" type="xsd:string" name="Partnership_Management_Fee" form="unqualified"/>
                              <xsd:element minOccurs="0" nillable="true" type="xsd:string" name="Partnership_Publication" form="unqualified"/>
                              <xsd:element minOccurs="0" nillable="true" type="xsd:string" name="Bridge_Loan_Fees_and_Interest" form="unqualified"/>
                              <xsd:element minOccurs="0" nillable="true" type="xsd:string" name="Partnership_Organization_Legal" form="unqualified"/>
                              <xsd:element minOccurs="0" nillable="true" type="xsd:string" name="Syndication_Expense_Other_Description1" form="unqualified"/>
                              <xsd:element minOccurs="0" nillable="true" type="xsd:string" name="Operating_Reserve" form="unqualified"/>
                              <xsd:element minOccurs="0" nillable="true" type="xsd:string" name="Social_Service_Reserves" form="unqualified"/>
                              <xsd:element minOccurs="0" nillable="true" type="xsd:string" name="Reserve_Other_Description1" form="unqualified"/>
                            </xsd:sequence>
                          </xsd:complexType>
                        </xsd:element>
                        <xsd:element minOccurs="0" nillable="true" name="FinancialUpdate8609_Dev_Budget_Building13_Acquisition_Basis" form="unqualified">
                          <xsd:complexType>
                            <xsd:sequence minOccurs="0">
                              <xsd:element minOccurs="0" nillable="true" type="xsd:string" name="ApplicationNumber" form="unqualified"/>
                              <xsd:element minOccurs="0" nillable="true" type="xsd:string" name="BIN" form="unqualified"/>
                              <xsd:element minOccurs="0" nillable="true" type="xsd:string" name="Land_Acquisition" form="unqualified"/>
                              <xsd:element minOccurs="0" nillable="true" type="xsd:string" name="Building_Acquisition" form="unqualified"/>
                              <xsd:element minOccurs="0" nillable="true" type="xsd:string" name="Contractor_Price" form="unqualified"/>
                              <xsd:element minOccurs="0" nillable="true" type="xsd:string" name="Furnishings" form="unqualified"/>
                              <xsd:element minOccurs="0" nillable="true" type="xsd:string" name="Hard_Cost_Other_Description1" form="unqualified"/>
                              <xsd:element minOccurs="0" nillable="true" type="xsd:string" name="Architect" form="unqualified"/>
                              <xsd:element minOccurs="0" nillable="true" type="xsd:string" name="Owners_Legal" form="unqualified"/>
                              <xsd:element minOccurs="0" nillable="true" type="xsd:string" name="Development_Consultant" form="unqualified"/>
                              <xsd:element minOccurs="0" nillable="true" type="xsd:string" name="J51_421a_421b_Filing_Fees" form="unqualified"/>
                              <xsd:element minOccurs="0" nillable="true" type="xsd:string" name="Construction_Interest" form="unqualified"/>
                              <xsd:element minOccurs="0" nillable="true" type="xsd:string" name="Real_Estate_Taxes" form="unqualified"/>
                              <xsd:element minOccurs="0" nillable="true" type="xsd:string" name="Water_Sewer" form="unqualified"/>
                              <xsd:element minOccurs="0" nillable="true" type="xsd:string" name="Title_Insurance" form="unqualified"/>
                              <xsd:element minOccurs="0" nillable="true" type="xsd:string" name="Constr_Insurance" form="unqualified"/>
                              <xsd:element minOccurs="0" nillable="true" type="xsd:string" name="License_Agreement_Insurance" form="unqualified"/>
                              <xsd:element minOccurs="0" nillable="true" type="xsd:string" name="Leasing_Marketing_Expense" form="unqualified"/>
                              <xsd:element minOccurs="0" nillable="true" type="xsd:string" name="Lease_Up_Period_Expense" form="unqualified"/>
                              <xsd:element minOccurs="0" nillable="true" type="xsd:string" name="Working_Capital" form="unqualified"/>
                              <xsd:element minOccurs="0" nillable="true" type="xsd:string" name="Survey_Environmental_Reports" form="unqualified"/>
                              <xsd:element minOccurs="0" nillable="true" type="xsd:string" name="Loan_Commitment_Fees" form="unqualified"/>
                              <xsd:element minOccurs="0" nillable="true" type="xsd:string" name="Relocation" form="unqualified"/>
                              <xsd:element minOccurs="0" nillable="true" type="xsd:string" name="NPHDFC_Administration_Fee" form="unqualified"/>
                              <xsd:element minOccurs="0" nillable="true" type="xsd:string" name="Project_Supervision" form="unqualified"/>
                              <xsd:element minOccurs="0" nillable="true" type="xsd:string" name="Tax_Credit_Allocation_Fee" form="unqualified"/>
                              <xsd:element minOccurs="0" nillable="true" type="xsd:string" name="Bond_Fees_Cost_of_Issuance_Fee" form="unqualified"/>
                              <xsd:element minOccurs="0" nillable="true" type="xsd:string" name="Letter_of_Credit_Fee" form="unqualified"/>
                              <xsd:element minOccurs="0" nillable="true" type="xsd:string" name="Interest_Rate_Cap" form="unqualified"/>
                              <xsd:element minOccurs="0" nillable="true" type="xsd:string" name="Bank_Engineering_Fee" form="unqualified"/>
                              <xsd:element minOccurs="0" nillable="true" type="xsd:string" name="NYS_Transfer_Tax" form="unqualified"/>
                              <xsd:element minOccurs="0" nillable="true" type="xsd:string" name="Soft_Cost_Other_Description1" form="unqualified"/>
                              <xsd:element minOccurs="0" nillable="true" type="xsd:string" name="Soft_Cost_Other_Description2" form="unqualified"/>
                              <xsd:element minOccurs="0" nillable="true" type="xsd:string" name="Soft_Cost_Other_Description3" form="unqualified"/>
                              <xsd:element minOccurs="0" nillable="true" type="xsd:string" name="Soft_Cost_Other_Description4" form="unqualified"/>
                              <xsd:element minOccurs="0" nillable="true" type="xsd:string" name="Developer_Financing_or_Equity" form="unqualified"/>
                              <xsd:element minOccurs="0" nillable="true" type="xsd:string" name="Deferred_Developer_Fee" form="unqualified"/>
                              <xsd:element minOccurs="0" nillable="true" type="xsd:string" name="Syndicator_Fee_and_Overhead" form="unqualified"/>
                              <xsd:element minOccurs="0" nillable="true" type="xsd:string" name="LP_Upper_Tier_Reserves" form="unqualified"/>
                              <xsd:element minOccurs="0" nillable="true" type="xsd:string" name="Tax_Credit_Consultant" form="unqualified"/>
                              <xsd:element minOccurs="0" nillable="true" type="xsd:string" name="Tax_Opinion" form="unqualified"/>
                              <xsd:element minOccurs="0" nillable="true" type="xsd:string" name="Accounting_Cost_Certification" form="unqualified"/>
                              <xsd:element minOccurs="0" nillable="true" type="xsd:string" name="Partnership_Management_Fee" form="unqualified"/>
                              <xsd:element minOccurs="0" nillable="true" type="xsd:string" name="Partnership_Publication" form="unqualified"/>
                              <xsd:element minOccurs="0" nillable="true" type="xsd:string" name="Bridge_Loan_Fees_and_Interest" form="unqualified"/>
                              <xsd:element minOccurs="0" nillable="true" type="xsd:string" name="Partnership_Organization_Legal" form="unqualified"/>
                              <xsd:element minOccurs="0" nillable="true" type="xsd:string" name="Syndication_Expense_Other_Description1" form="unqualified"/>
                              <xsd:element minOccurs="0" nillable="true" type="xsd:string" name="Operating_Reserve" form="unqualified"/>
                              <xsd:element minOccurs="0" nillable="true" type="xsd:string" name="Social_Service_Reserves" form="unqualified"/>
                              <xsd:element minOccurs="0" nillable="true" type="xsd:string" name="Reserve_Other_Description1" form="unqualified"/>
                            </xsd:sequence>
                          </xsd:complexType>
                        </xsd:element>
                        <xsd:element minOccurs="0" nillable="true" name="FinancialUpdate8609_Dev_Budget_Building13_Rehab_Basis" form="unqualified">
                          <xsd:complexType>
                            <xsd:sequence minOccurs="0">
                              <xsd:element minOccurs="0" nillable="true" type="xsd:string" name="ApplicationNumber" form="unqualified"/>
                              <xsd:element minOccurs="0" nillable="true" type="xsd:string" name="BIN" form="unqualified"/>
                              <xsd:element minOccurs="0" nillable="true" type="xsd:string" name="Land_Acquisition" form="unqualified"/>
                              <xsd:element minOccurs="0" nillable="true" type="xsd:string" name="Building_Acquisition" form="unqualified"/>
                              <xsd:element minOccurs="0" nillable="true" type="xsd:string" name="Contractor_Price" form="unqualified"/>
                              <xsd:element minOccurs="0" nillable="true" type="xsd:string" name="Furnishings" form="unqualified"/>
                              <xsd:element minOccurs="0" nillable="true" type="xsd:string" name="Hard_Cost_Other_Description1" form="unqualified"/>
                              <xsd:element minOccurs="0" nillable="true" type="xsd:string" name="Architect" form="unqualified"/>
                              <xsd:element minOccurs="0" nillable="true" type="xsd:string" name="Owners_Legal" form="unqualified"/>
                              <xsd:element minOccurs="0" nillable="true" type="xsd:string" name="Development_Consultant" form="unqualified"/>
                              <xsd:element minOccurs="0" nillable="true" type="xsd:string" name="J51_421a_421b_Filing_Fees" form="unqualified"/>
                              <xsd:element minOccurs="0" nillable="true" type="xsd:string" name="Construction_Interest" form="unqualified"/>
                              <xsd:element minOccurs="0" nillable="true" type="xsd:string" name="Real_Estate_Taxes" form="unqualified"/>
                              <xsd:element minOccurs="0" nillable="true" type="xsd:string" name="Water_Sewer" form="unqualified"/>
                              <xsd:element minOccurs="0" nillable="true" type="xsd:string" name="Title_Insurance" form="unqualified"/>
                              <xsd:element minOccurs="0" nillable="true" type="xsd:string" name="Constr_Insurance" form="unqualified"/>
                              <xsd:element minOccurs="0" nillable="true" type="xsd:string" name="License_Agreement_Insurance" form="unqualified"/>
                              <xsd:element minOccurs="0" nillable="true" type="xsd:string" name="Leasing_Marketing_Expense" form="unqualified"/>
                              <xsd:element minOccurs="0" nillable="true" type="xsd:string" name="Lease_Up_Period_Expense" form="unqualified"/>
                              <xsd:element minOccurs="0" nillable="true" type="xsd:string" name="Working_Capital" form="unqualified"/>
                              <xsd:element minOccurs="0" nillable="true" type="xsd:string" name="Survey_Environmental_Reports" form="unqualified"/>
                              <xsd:element minOccurs="0" nillable="true" type="xsd:string" name="Loan_Commitment_Fees" form="unqualified"/>
                              <xsd:element minOccurs="0" nillable="true" type="xsd:string" name="Relocation" form="unqualified"/>
                              <xsd:element minOccurs="0" nillable="true" type="xsd:string" name="NPHDFC_Administration_Fee" form="unqualified"/>
                              <xsd:element minOccurs="0" nillable="true" type="xsd:string" name="Project_Supervision" form="unqualified"/>
                              <xsd:element minOccurs="0" nillable="true" type="xsd:string" name="Tax_Credit_Allocation_Fee" form="unqualified"/>
                              <xsd:element minOccurs="0" nillable="true" type="xsd:string" name="Bond_Fees_Cost_of_Issuance_Fee" form="unqualified"/>
                              <xsd:element minOccurs="0" nillable="true" type="xsd:string" name="Letter_of_Credit_Fee" form="unqualified"/>
                              <xsd:element minOccurs="0" nillable="true" type="xsd:string" name="Interest_Rate_Cap" form="unqualified"/>
                              <xsd:element minOccurs="0" nillable="true" type="xsd:string" name="Bank_Engineering_Fee" form="unqualified"/>
                              <xsd:element minOccurs="0" nillable="true" type="xsd:string" name="NYS_Transfer_Tax" form="unqualified"/>
                              <xsd:element minOccurs="0" nillable="true" type="xsd:string" name="Soft_Cost_Other_Description1" form="unqualified"/>
                              <xsd:element minOccurs="0" nillable="true" type="xsd:string" name="Soft_Cost_Other_Description2" form="unqualified"/>
                              <xsd:element minOccurs="0" nillable="true" type="xsd:string" name="Soft_Cost_Other_Description3" form="unqualified"/>
                              <xsd:element minOccurs="0" nillable="true" type="xsd:string" name="Soft_Cost_Other_Description4" form="unqualified"/>
                              <xsd:element minOccurs="0" nillable="true" type="xsd:string" name="Developer_Financing_or_Equity" form="unqualified"/>
                              <xsd:element minOccurs="0" nillable="true" type="xsd:string" name="Deferred_Developer_Fee" form="unqualified"/>
                              <xsd:element minOccurs="0" nillable="true" type="xsd:string" name="Syndicator_Fee_and_Overhead" form="unqualified"/>
                              <xsd:element minOccurs="0" nillable="true" type="xsd:string" name="LP_Upper_Tier_Reserves" form="unqualified"/>
                              <xsd:element minOccurs="0" nillable="true" type="xsd:string" name="Tax_Credit_Consultant" form="unqualified"/>
                              <xsd:element minOccurs="0" nillable="true" type="xsd:string" name="Tax_Opinion" form="unqualified"/>
                              <xsd:element minOccurs="0" nillable="true" type="xsd:string" name="Accounting_Cost_Certification" form="unqualified"/>
                              <xsd:element minOccurs="0" nillable="true" type="xsd:string" name="Partnership_Management_Fee" form="unqualified"/>
                              <xsd:element minOccurs="0" nillable="true" type="xsd:string" name="Partnership_Publication" form="unqualified"/>
                              <xsd:element minOccurs="0" nillable="true" type="xsd:string" name="Bridge_Loan_Fees_and_Interest" form="unqualified"/>
                              <xsd:element minOccurs="0" nillable="true" type="xsd:string" name="Partnership_Organization_Legal" form="unqualified"/>
                              <xsd:element minOccurs="0" nillable="true" type="xsd:string" name="Syndication_Expense_Other_Description1" form="unqualified"/>
                              <xsd:element minOccurs="0" nillable="true" type="xsd:string" name="Operating_Reserve" form="unqualified"/>
                              <xsd:element minOccurs="0" nillable="true" type="xsd:string" name="Social_Service_Reserves" form="unqualified"/>
                              <xsd:element minOccurs="0" nillable="true" type="xsd:string" name="Reserve_Other_Description1" form="unqualified"/>
                            </xsd:sequence>
                          </xsd:complexType>
                        </xsd:element>
                      </xsd:sequence>
                    </xsd:complexType>
                  </xsd:element>
                  <xsd:element minOccurs="0" nillable="true" name="FinancialUpdate8609_Dev_Budget_Building14" form="unqualified">
                    <xsd:complexType>
                      <xsd:sequence minOccurs="0">
                        <xsd:element minOccurs="0" nillable="true" name="FinancialUpdate8609_Dev_Budget_Building14_Total_Costs" form="unqualified">
                          <xsd:complexType>
                            <xsd:sequence minOccurs="0">
                              <xsd:element minOccurs="0" nillable="true" type="xsd:string" name="ApplicationNumber" form="unqualified"/>
                              <xsd:element minOccurs="0" nillable="true" type="xsd:string" name="BIN" form="unqualified"/>
                              <xsd:element minOccurs="0" nillable="true" type="xsd:string" name="Land_Acquisition" form="unqualified"/>
                              <xsd:element minOccurs="0" nillable="true" type="xsd:string" name="Building_Acquisition" form="unqualified"/>
                              <xsd:element minOccurs="0" nillable="true" type="xsd:string" name="Contractor_Price" form="unqualified"/>
                              <xsd:element minOccurs="0" nillable="true" type="xsd:string" name="Furnishings" form="unqualified"/>
                              <xsd:element minOccurs="0" nillable="true" type="xsd:string" name="Hard_Cost_Other_Description1" form="unqualified"/>
                              <xsd:element minOccurs="0" nillable="true" type="xsd:string" name="Architect" form="unqualified"/>
                              <xsd:element minOccurs="0" nillable="true" type="xsd:string" name="Owners_Legal" form="unqualified"/>
                              <xsd:element minOccurs="0" nillable="true" type="xsd:string" name="Development_Consultant" form="unqualified"/>
                              <xsd:element minOccurs="0" nillable="true" type="xsd:string" name="J51_421a_421b_Filing_Fees" form="unqualified"/>
                              <xsd:element minOccurs="0" nillable="true" type="xsd:string" name="Construction_Interest" form="unqualified"/>
                              <xsd:element minOccurs="0" nillable="true" type="xsd:string" name="Real_Estate_Taxes" form="unqualified"/>
                              <xsd:element minOccurs="0" nillable="true" type="xsd:string" name="Water_Sewer" form="unqualified"/>
                              <xsd:element minOccurs="0" nillable="true" type="xsd:string" name="Title_Insurance" form="unqualified"/>
                              <xsd:element minOccurs="0" nillable="true" type="xsd:string" name="Constr_Insurance" form="unqualified"/>
                              <xsd:element minOccurs="0" nillable="true" type="xsd:string" name="License_Agreement_Insurance" form="unqualified"/>
                              <xsd:element minOccurs="0" nillable="true" type="xsd:string" name="Leasing_Marketing_Expense" form="unqualified"/>
                              <xsd:element minOccurs="0" nillable="true" type="xsd:string" name="Lease_Up_Period_Expense" form="unqualified"/>
                              <xsd:element minOccurs="0" nillable="true" type="xsd:string" name="Working_Capital" form="unqualified"/>
                              <xsd:element minOccurs="0" nillable="true" type="xsd:string" name="Survey_Environmental_Reports" form="unqualified"/>
                              <xsd:element minOccurs="0" nillable="true" type="xsd:string" name="Loan_Commitment_Fees" form="unqualified"/>
                              <xsd:element minOccurs="0" nillable="true" type="xsd:string" name="Relocation" form="unqualified"/>
                              <xsd:element minOccurs="0" nillable="true" type="xsd:string" name="NPHDFC_Administration_Fee" form="unqualified"/>
                              <xsd:element minOccurs="0" nillable="true" type="xsd:string" name="Project_Supervision" form="unqualified"/>
                              <xsd:element minOccurs="0" nillable="true" type="xsd:string" name="Tax_Credit_Allocation_Fee" form="unqualified"/>
                              <xsd:element minOccurs="0" nillable="true" type="xsd:string" name="Bond_Fees_Cost_of_Issuance_Fee" form="unqualified"/>
                              <xsd:element minOccurs="0" nillable="true" type="xsd:string" name="Letter_of_Credit_Fee" form="unqualified"/>
                              <xsd:element minOccurs="0" nillable="true" type="xsd:string" name="Interest_Rate_Cap" form="unqualified"/>
                              <xsd:element minOccurs="0" nillable="true" type="xsd:string" name="Bank_Engineering_Fee" form="unqualified"/>
                              <xsd:element minOccurs="0" nillable="true" type="xsd:string" name="NYS_Transfer_Tax" form="unqualified"/>
                              <xsd:element minOccurs="0" nillable="true" type="xsd:string" name="Soft_Cost_Other_Description1" form="unqualified"/>
                              <xsd:element minOccurs="0" nillable="true" type="xsd:string" name="Soft_Cost_Other_Description2" form="unqualified"/>
                              <xsd:element minOccurs="0" nillable="true" type="xsd:string" name="Soft_Cost_Other_Description3" form="unqualified"/>
                              <xsd:element minOccurs="0" nillable="true" type="xsd:string" name="Soft_Cost_Other_Description4" form="unqualified"/>
                              <xsd:element minOccurs="0" nillable="true" type="xsd:string" name="Developer_Financing_or_Equity" form="unqualified"/>
                              <xsd:element minOccurs="0" nillable="true" type="xsd:string" name="Deferred_Developer_Fee" form="unqualified"/>
                              <xsd:element minOccurs="0" nillable="true" type="xsd:string" name="Syndicator_Fee_and_Overhead" form="unqualified"/>
                              <xsd:element minOccurs="0" nillable="true" type="xsd:string" name="LP_Upper_Tier_Reserves" form="unqualified"/>
                              <xsd:element minOccurs="0" nillable="true" type="xsd:string" name="Tax_Credit_Consultant" form="unqualified"/>
                              <xsd:element minOccurs="0" nillable="true" type="xsd:string" name="Tax_Opinion" form="unqualified"/>
                              <xsd:element minOccurs="0" nillable="true" type="xsd:string" name="Accounting_Cost_Certification" form="unqualified"/>
                              <xsd:element minOccurs="0" nillable="true" type="xsd:string" name="Partnership_Management_Fee" form="unqualified"/>
                              <xsd:element minOccurs="0" nillable="true" type="xsd:string" name="Partnership_Publication" form="unqualified"/>
                              <xsd:element minOccurs="0" nillable="true" type="xsd:string" name="Bridge_Loan_Fees_and_Interest" form="unqualified"/>
                              <xsd:element minOccurs="0" nillable="true" type="xsd:string" name="Partnership_Organization_Legal" form="unqualified"/>
                              <xsd:element minOccurs="0" nillable="true" type="xsd:string" name="Syndication_Expense_Other_Description1" form="unqualified"/>
                              <xsd:element minOccurs="0" nillable="true" type="xsd:string" name="Operating_Reserve" form="unqualified"/>
                              <xsd:element minOccurs="0" nillable="true" type="xsd:string" name="Social_Service_Reserves" form="unqualified"/>
                              <xsd:element minOccurs="0" nillable="true" type="xsd:string" name="Reserve_Other_Description1" form="unqualified"/>
                            </xsd:sequence>
                          </xsd:complexType>
                        </xsd:element>
                        <xsd:element minOccurs="0" nillable="true" name="FinancialUpdate8609_Dev_Budget_Building14_Acquisition_Basis" form="unqualified">
                          <xsd:complexType>
                            <xsd:sequence minOccurs="0">
                              <xsd:element minOccurs="0" nillable="true" type="xsd:string" name="ApplicationNumber" form="unqualified"/>
                              <xsd:element minOccurs="0" nillable="true" type="xsd:string" name="BIN" form="unqualified"/>
                              <xsd:element minOccurs="0" nillable="true" type="xsd:string" name="Land_Acquisition" form="unqualified"/>
                              <xsd:element minOccurs="0" nillable="true" type="xsd:string" name="Building_Acquisition" form="unqualified"/>
                              <xsd:element minOccurs="0" nillable="true" type="xsd:string" name="Contractor_Price" form="unqualified"/>
                              <xsd:element minOccurs="0" nillable="true" type="xsd:string" name="Furnishings" form="unqualified"/>
                              <xsd:element minOccurs="0" nillable="true" type="xsd:string" name="Hard_Cost_Other_Description1" form="unqualified"/>
                              <xsd:element minOccurs="0" nillable="true" type="xsd:string" name="Architect" form="unqualified"/>
                              <xsd:element minOccurs="0" nillable="true" type="xsd:string" name="Owners_Legal" form="unqualified"/>
                              <xsd:element minOccurs="0" nillable="true" type="xsd:string" name="Development_Consultant" form="unqualified"/>
                              <xsd:element minOccurs="0" nillable="true" type="xsd:string" name="J51_421a_421b_Filing_Fees" form="unqualified"/>
                              <xsd:element minOccurs="0" nillable="true" type="xsd:string" name="Construction_Interest" form="unqualified"/>
                              <xsd:element minOccurs="0" nillable="true" type="xsd:string" name="Real_Estate_Taxes" form="unqualified"/>
                              <xsd:element minOccurs="0" nillable="true" type="xsd:string" name="Water_Sewer" form="unqualified"/>
                              <xsd:element minOccurs="0" nillable="true" type="xsd:string" name="Title_Insurance" form="unqualified"/>
                              <xsd:element minOccurs="0" nillable="true" type="xsd:string" name="Constr_Insurance" form="unqualified"/>
                              <xsd:element minOccurs="0" nillable="true" type="xsd:string" name="License_Agreement_Insurance" form="unqualified"/>
                              <xsd:element minOccurs="0" nillable="true" type="xsd:string" name="Leasing_Marketing_Expense" form="unqualified"/>
                              <xsd:element minOccurs="0" nillable="true" type="xsd:string" name="Lease_Up_Period_Expense" form="unqualified"/>
                              <xsd:element minOccurs="0" nillable="true" type="xsd:string" name="Working_Capital" form="unqualified"/>
                              <xsd:element minOccurs="0" nillable="true" type="xsd:string" name="Survey_Environmental_Reports" form="unqualified"/>
                              <xsd:element minOccurs="0" nillable="true" type="xsd:string" name="Loan_Commitment_Fees" form="unqualified"/>
                              <xsd:element minOccurs="0" nillable="true" type="xsd:string" name="Relocation" form="unqualified"/>
                              <xsd:element minOccurs="0" nillable="true" type="xsd:string" name="NPHDFC_Administration_Fee" form="unqualified"/>
                              <xsd:element minOccurs="0" nillable="true" type="xsd:string" name="Project_Supervision" form="unqualified"/>
                              <xsd:element minOccurs="0" nillable="true" type="xsd:string" name="Tax_Credit_Allocation_Fee" form="unqualified"/>
                              <xsd:element minOccurs="0" nillable="true" type="xsd:string" name="Bond_Fees_Cost_of_Issuance_Fee" form="unqualified"/>
                              <xsd:element minOccurs="0" nillable="true" type="xsd:string" name="Letter_of_Credit_Fee" form="unqualified"/>
                              <xsd:element minOccurs="0" nillable="true" type="xsd:string" name="Interest_Rate_Cap" form="unqualified"/>
                              <xsd:element minOccurs="0" nillable="true" type="xsd:string" name="Bank_Engineering_Fee" form="unqualified"/>
                              <xsd:element minOccurs="0" nillable="true" type="xsd:string" name="NYS_Transfer_Tax" form="unqualified"/>
                              <xsd:element minOccurs="0" nillable="true" type="xsd:string" name="Soft_Cost_Other_Description1" form="unqualified"/>
                              <xsd:element minOccurs="0" nillable="true" type="xsd:string" name="Soft_Cost_Other_Description2" form="unqualified"/>
                              <xsd:element minOccurs="0" nillable="true" type="xsd:string" name="Soft_Cost_Other_Description3" form="unqualified"/>
                              <xsd:element minOccurs="0" nillable="true" type="xsd:string" name="Soft_Cost_Other_Description4" form="unqualified"/>
                              <xsd:element minOccurs="0" nillable="true" type="xsd:string" name="Developer_Financing_or_Equity" form="unqualified"/>
                              <xsd:element minOccurs="0" nillable="true" type="xsd:string" name="Deferred_Developer_Fee" form="unqualified"/>
                              <xsd:element minOccurs="0" nillable="true" type="xsd:string" name="Syndicator_Fee_and_Overhead" form="unqualified"/>
                              <xsd:element minOccurs="0" nillable="true" type="xsd:string" name="LP_Upper_Tier_Reserves" form="unqualified"/>
                              <xsd:element minOccurs="0" nillable="true" type="xsd:string" name="Tax_Credit_Consultant" form="unqualified"/>
                              <xsd:element minOccurs="0" nillable="true" type="xsd:string" name="Tax_Opinion" form="unqualified"/>
                              <xsd:element minOccurs="0" nillable="true" type="xsd:string" name="Accounting_Cost_Certification" form="unqualified"/>
                              <xsd:element minOccurs="0" nillable="true" type="xsd:string" name="Partnership_Management_Fee" form="unqualified"/>
                              <xsd:element minOccurs="0" nillable="true" type="xsd:string" name="Partnership_Publication" form="unqualified"/>
                              <xsd:element minOccurs="0" nillable="true" type="xsd:string" name="Bridge_Loan_Fees_and_Interest" form="unqualified"/>
                              <xsd:element minOccurs="0" nillable="true" type="xsd:string" name="Partnership_Organization_Legal" form="unqualified"/>
                              <xsd:element minOccurs="0" nillable="true" type="xsd:string" name="Syndication_Expense_Other_Description1" form="unqualified"/>
                              <xsd:element minOccurs="0" nillable="true" type="xsd:string" name="Operating_Reserve" form="unqualified"/>
                              <xsd:element minOccurs="0" nillable="true" type="xsd:string" name="Social_Service_Reserves" form="unqualified"/>
                              <xsd:element minOccurs="0" nillable="true" type="xsd:string" name="Reserve_Other_Description1" form="unqualified"/>
                            </xsd:sequence>
                          </xsd:complexType>
                        </xsd:element>
                        <xsd:element minOccurs="0" nillable="true" name="FinancialUpdate8609_Dev_Budget_Building14_Rehab_Basis" form="unqualified">
                          <xsd:complexType>
                            <xsd:sequence minOccurs="0">
                              <xsd:element minOccurs="0" nillable="true" type="xsd:string" name="ApplicationNumber" form="unqualified"/>
                              <xsd:element minOccurs="0" nillable="true" type="xsd:string" name="BIN" form="unqualified"/>
                              <xsd:element minOccurs="0" nillable="true" type="xsd:string" name="Land_Acquisition" form="unqualified"/>
                              <xsd:element minOccurs="0" nillable="true" type="xsd:string" name="Building_Acquisition" form="unqualified"/>
                              <xsd:element minOccurs="0" nillable="true" type="xsd:string" name="Contractor_Price" form="unqualified"/>
                              <xsd:element minOccurs="0" nillable="true" type="xsd:string" name="Furnishings" form="unqualified"/>
                              <xsd:element minOccurs="0" nillable="true" type="xsd:string" name="Hard_Cost_Other_Description1" form="unqualified"/>
                              <xsd:element minOccurs="0" nillable="true" type="xsd:string" name="Architect" form="unqualified"/>
                              <xsd:element minOccurs="0" nillable="true" type="xsd:string" name="Owners_Legal" form="unqualified"/>
                              <xsd:element minOccurs="0" nillable="true" type="xsd:string" name="Development_Consultant" form="unqualified"/>
                              <xsd:element minOccurs="0" nillable="true" type="xsd:string" name="J51_421a_421b_Filing_Fees" form="unqualified"/>
                              <xsd:element minOccurs="0" nillable="true" type="xsd:string" name="Construction_Interest" form="unqualified"/>
                              <xsd:element minOccurs="0" nillable="true" type="xsd:string" name="Real_Estate_Taxes" form="unqualified"/>
                              <xsd:element minOccurs="0" nillable="true" type="xsd:string" name="Water_Sewer" form="unqualified"/>
                              <xsd:element minOccurs="0" nillable="true" type="xsd:string" name="Title_Insurance" form="unqualified"/>
                              <xsd:element minOccurs="0" nillable="true" type="xsd:string" name="Constr_Insurance" form="unqualified"/>
                              <xsd:element minOccurs="0" nillable="true" type="xsd:string" name="License_Agreement_Insurance" form="unqualified"/>
                              <xsd:element minOccurs="0" nillable="true" type="xsd:string" name="Leasing_Marketing_Expense" form="unqualified"/>
                              <xsd:element minOccurs="0" nillable="true" type="xsd:string" name="Lease_Up_Period_Expense" form="unqualified"/>
                              <xsd:element minOccurs="0" nillable="true" type="xsd:string" name="Working_Capital" form="unqualified"/>
                              <xsd:element minOccurs="0" nillable="true" type="xsd:string" name="Survey_Environmental_Reports" form="unqualified"/>
                              <xsd:element minOccurs="0" nillable="true" type="xsd:string" name="Loan_Commitment_Fees" form="unqualified"/>
                              <xsd:element minOccurs="0" nillable="true" type="xsd:string" name="Relocation" form="unqualified"/>
                              <xsd:element minOccurs="0" nillable="true" type="xsd:string" name="NPHDFC_Administration_Fee" form="unqualified"/>
                              <xsd:element minOccurs="0" nillable="true" type="xsd:string" name="Project_Supervision" form="unqualified"/>
                              <xsd:element minOccurs="0" nillable="true" type="xsd:string" name="Tax_Credit_Allocation_Fee" form="unqualified"/>
                              <xsd:element minOccurs="0" nillable="true" type="xsd:string" name="Bond_Fees_Cost_of_Issuance_Fee" form="unqualified"/>
                              <xsd:element minOccurs="0" nillable="true" type="xsd:string" name="Letter_of_Credit_Fee" form="unqualified"/>
                              <xsd:element minOccurs="0" nillable="true" type="xsd:string" name="Interest_Rate_Cap" form="unqualified"/>
                              <xsd:element minOccurs="0" nillable="true" type="xsd:string" name="Bank_Engineering_Fee" form="unqualified"/>
                              <xsd:element minOccurs="0" nillable="true" type="xsd:string" name="NYS_Transfer_Tax" form="unqualified"/>
                              <xsd:element minOccurs="0" nillable="true" type="xsd:string" name="Soft_Cost_Other_Description1" form="unqualified"/>
                              <xsd:element minOccurs="0" nillable="true" type="xsd:string" name="Soft_Cost_Other_Description2" form="unqualified"/>
                              <xsd:element minOccurs="0" nillable="true" type="xsd:string" name="Soft_Cost_Other_Description3" form="unqualified"/>
                              <xsd:element minOccurs="0" nillable="true" type="xsd:string" name="Soft_Cost_Other_Description4" form="unqualified"/>
                              <xsd:element minOccurs="0" nillable="true" type="xsd:string" name="Developer_Financing_or_Equity" form="unqualified"/>
                              <xsd:element minOccurs="0" nillable="true" type="xsd:string" name="Deferred_Developer_Fee" form="unqualified"/>
                              <xsd:element minOccurs="0" nillable="true" type="xsd:string" name="Syndicator_Fee_and_Overhead" form="unqualified"/>
                              <xsd:element minOccurs="0" nillable="true" type="xsd:string" name="LP_Upper_Tier_Reserves" form="unqualified"/>
                              <xsd:element minOccurs="0" nillable="true" type="xsd:string" name="Tax_Credit_Consultant" form="unqualified"/>
                              <xsd:element minOccurs="0" nillable="true" type="xsd:string" name="Tax_Opinion" form="unqualified"/>
                              <xsd:element minOccurs="0" nillable="true" type="xsd:string" name="Accounting_Cost_Certification" form="unqualified"/>
                              <xsd:element minOccurs="0" nillable="true" type="xsd:string" name="Partnership_Management_Fee" form="unqualified"/>
                              <xsd:element minOccurs="0" nillable="true" type="xsd:string" name="Partnership_Publication" form="unqualified"/>
                              <xsd:element minOccurs="0" nillable="true" type="xsd:string" name="Bridge_Loan_Fees_and_Interest" form="unqualified"/>
                              <xsd:element minOccurs="0" nillable="true" type="xsd:string" name="Partnership_Organization_Legal" form="unqualified"/>
                              <xsd:element minOccurs="0" nillable="true" type="xsd:string" name="Syndication_Expense_Other_Description1" form="unqualified"/>
                              <xsd:element minOccurs="0" nillable="true" type="xsd:string" name="Operating_Reserve" form="unqualified"/>
                              <xsd:element minOccurs="0" nillable="true" type="xsd:string" name="Social_Service_Reserves" form="unqualified"/>
                              <xsd:element minOccurs="0" nillable="true" type="xsd:string" name="Reserve_Other_Description1" form="unqualified"/>
                            </xsd:sequence>
                          </xsd:complexType>
                        </xsd:element>
                      </xsd:sequence>
                    </xsd:complexType>
                  </xsd:element>
                  <xsd:element minOccurs="0" nillable="true" name="FinancialUpdate8609_Dev_Budget_Building15" form="unqualified">
                    <xsd:complexType>
                      <xsd:sequence minOccurs="0">
                        <xsd:element minOccurs="0" nillable="true" name="FinancialUpdate8609_Dev_Budget_Building15_Total_Costs" form="unqualified">
                          <xsd:complexType>
                            <xsd:sequence minOccurs="0">
                              <xsd:element minOccurs="0" nillable="true" type="xsd:string" name="ApplicationNumber" form="unqualified"/>
                              <xsd:element minOccurs="0" nillable="true" type="xsd:string" name="BIN" form="unqualified"/>
                              <xsd:element minOccurs="0" nillable="true" type="xsd:string" name="Land_Acquisition" form="unqualified"/>
                              <xsd:element minOccurs="0" nillable="true" type="xsd:string" name="Building_Acquisition" form="unqualified"/>
                              <xsd:element minOccurs="0" nillable="true" type="xsd:string" name="Contractor_Price" form="unqualified"/>
                              <xsd:element minOccurs="0" nillable="true" type="xsd:string" name="Furnishings" form="unqualified"/>
                              <xsd:element minOccurs="0" nillable="true" type="xsd:string" name="Hard_Cost_Other_Description1" form="unqualified"/>
                              <xsd:element minOccurs="0" nillable="true" type="xsd:string" name="Architect" form="unqualified"/>
                              <xsd:element minOccurs="0" nillable="true" type="xsd:string" name="Owners_Legal" form="unqualified"/>
                              <xsd:element minOccurs="0" nillable="true" type="xsd:string" name="Development_Consultant" form="unqualified"/>
                              <xsd:element minOccurs="0" nillable="true" type="xsd:string" name="J51_421a_421b_Filing_Fees" form="unqualified"/>
                              <xsd:element minOccurs="0" nillable="true" type="xsd:string" name="Construction_Interest" form="unqualified"/>
                              <xsd:element minOccurs="0" nillable="true" type="xsd:string" name="Real_Estate_Taxes" form="unqualified"/>
                              <xsd:element minOccurs="0" nillable="true" type="xsd:string" name="Water_Sewer" form="unqualified"/>
                              <xsd:element minOccurs="0" nillable="true" type="xsd:string" name="Title_Insurance" form="unqualified"/>
                              <xsd:element minOccurs="0" nillable="true" type="xsd:string" name="Constr_Insurance" form="unqualified"/>
                              <xsd:element minOccurs="0" nillable="true" type="xsd:string" name="License_Agreement_Insurance" form="unqualified"/>
                              <xsd:element minOccurs="0" nillable="true" type="xsd:string" name="Leasing_Marketing_Expense" form="unqualified"/>
                              <xsd:element minOccurs="0" nillable="true" type="xsd:string" name="Lease_Up_Period_Expense" form="unqualified"/>
                              <xsd:element minOccurs="0" nillable="true" type="xsd:string" name="Working_Capital" form="unqualified"/>
                              <xsd:element minOccurs="0" nillable="true" type="xsd:string" name="Survey_Environmental_Reports" form="unqualified"/>
                              <xsd:element minOccurs="0" nillable="true" type="xsd:string" name="Loan_Commitment_Fees" form="unqualified"/>
                              <xsd:element minOccurs="0" nillable="true" type="xsd:string" name="Relocation" form="unqualified"/>
                              <xsd:element minOccurs="0" nillable="true" type="xsd:string" name="NPHDFC_Administration_Fee" form="unqualified"/>
                              <xsd:element minOccurs="0" nillable="true" type="xsd:string" name="Project_Supervision" form="unqualified"/>
                              <xsd:element minOccurs="0" nillable="true" type="xsd:string" name="Tax_Credit_Allocation_Fee" form="unqualified"/>
                              <xsd:element minOccurs="0" nillable="true" type="xsd:string" name="Bond_Fees_Cost_of_Issuance_Fee" form="unqualified"/>
                              <xsd:element minOccurs="0" nillable="true" type="xsd:string" name="Letter_of_Credit_Fee" form="unqualified"/>
                              <xsd:element minOccurs="0" nillable="true" type="xsd:string" name="Interest_Rate_Cap" form="unqualified"/>
                              <xsd:element minOccurs="0" nillable="true" type="xsd:string" name="Bank_Engineering_Fee" form="unqualified"/>
                              <xsd:element minOccurs="0" nillable="true" type="xsd:string" name="NYS_Transfer_Tax" form="unqualified"/>
                              <xsd:element minOccurs="0" nillable="true" type="xsd:string" name="Soft_Cost_Other_Description1" form="unqualified"/>
                              <xsd:element minOccurs="0" nillable="true" type="xsd:string" name="Soft_Cost_Other_Description2" form="unqualified"/>
                              <xsd:element minOccurs="0" nillable="true" type="xsd:string" name="Soft_Cost_Other_Description3" form="unqualified"/>
                              <xsd:element minOccurs="0" nillable="true" type="xsd:string" name="Soft_Cost_Other_Description4" form="unqualified"/>
                              <xsd:element minOccurs="0" nillable="true" type="xsd:string" name="Developer_Financing_or_Equity" form="unqualified"/>
                              <xsd:element minOccurs="0" nillable="true" type="xsd:string" name="Deferred_Developer_Fee" form="unqualified"/>
                              <xsd:element minOccurs="0" nillable="true" type="xsd:string" name="Syndicator_Fee_and_Overhead" form="unqualified"/>
                              <xsd:element minOccurs="0" nillable="true" type="xsd:string" name="LP_Upper_Tier_Reserves" form="unqualified"/>
                              <xsd:element minOccurs="0" nillable="true" type="xsd:string" name="Tax_Credit_Consultant" form="unqualified"/>
                              <xsd:element minOccurs="0" nillable="true" type="xsd:string" name="Tax_Opinion" form="unqualified"/>
                              <xsd:element minOccurs="0" nillable="true" type="xsd:string" name="Accounting_Cost_Certification" form="unqualified"/>
                              <xsd:element minOccurs="0" nillable="true" type="xsd:string" name="Partnership_Management_Fee" form="unqualified"/>
                              <xsd:element minOccurs="0" nillable="true" type="xsd:string" name="Partnership_Publication" form="unqualified"/>
                              <xsd:element minOccurs="0" nillable="true" type="xsd:string" name="Bridge_Loan_Fees_and_Interest" form="unqualified"/>
                              <xsd:element minOccurs="0" nillable="true" type="xsd:string" name="Partnership_Organization_Legal" form="unqualified"/>
                              <xsd:element minOccurs="0" nillable="true" type="xsd:string" name="Syndication_Expense_Other_Description1" form="unqualified"/>
                              <xsd:element minOccurs="0" nillable="true" type="xsd:string" name="Operating_Reserve" form="unqualified"/>
                              <xsd:element minOccurs="0" nillable="true" type="xsd:string" name="Social_Service_Reserves" form="unqualified"/>
                              <xsd:element minOccurs="0" nillable="true" type="xsd:string" name="Reserve_Other_Description1" form="unqualified"/>
                            </xsd:sequence>
                          </xsd:complexType>
                        </xsd:element>
                        <xsd:element minOccurs="0" nillable="true" name="FinancialUpdate8609_Dev_Budget_Building15_Acquisition_Basis" form="unqualified">
                          <xsd:complexType>
                            <xsd:sequence minOccurs="0">
                              <xsd:element minOccurs="0" nillable="true" type="xsd:string" name="ApplicationNumber" form="unqualified"/>
                              <xsd:element minOccurs="0" nillable="true" type="xsd:string" name="BIN" form="unqualified"/>
                              <xsd:element minOccurs="0" nillable="true" type="xsd:string" name="Land_Acquisition" form="unqualified"/>
                              <xsd:element minOccurs="0" nillable="true" type="xsd:string" name="Building_Acquisition" form="unqualified"/>
                              <xsd:element minOccurs="0" nillable="true" type="xsd:string" name="Contractor_Price" form="unqualified"/>
                              <xsd:element minOccurs="0" nillable="true" type="xsd:string" name="Furnishings" form="unqualified"/>
                              <xsd:element minOccurs="0" nillable="true" type="xsd:string" name="Hard_Cost_Other_Description1" form="unqualified"/>
                              <xsd:element minOccurs="0" nillable="true" type="xsd:string" name="Architect" form="unqualified"/>
                              <xsd:element minOccurs="0" nillable="true" type="xsd:string" name="Owners_Legal" form="unqualified"/>
                              <xsd:element minOccurs="0" nillable="true" type="xsd:string" name="Development_Consultant" form="unqualified"/>
                              <xsd:element minOccurs="0" nillable="true" type="xsd:string" name="J51_421a_421b_Filing_Fees" form="unqualified"/>
                              <xsd:element minOccurs="0" nillable="true" type="xsd:string" name="Construction_Interest" form="unqualified"/>
                              <xsd:element minOccurs="0" nillable="true" type="xsd:string" name="Real_Estate_Taxes" form="unqualified"/>
                              <xsd:element minOccurs="0" nillable="true" type="xsd:string" name="Water_Sewer" form="unqualified"/>
                              <xsd:element minOccurs="0" nillable="true" type="xsd:string" name="Title_Insurance" form="unqualified"/>
                              <xsd:element minOccurs="0" nillable="true" type="xsd:string" name="Constr_Insurance" form="unqualified"/>
                              <xsd:element minOccurs="0" nillable="true" type="xsd:string" name="License_Agreement_Insurance" form="unqualified"/>
                              <xsd:element minOccurs="0" nillable="true" type="xsd:string" name="Leasing_Marketing_Expense" form="unqualified"/>
                              <xsd:element minOccurs="0" nillable="true" type="xsd:string" name="Lease_Up_Period_Expense" form="unqualified"/>
                              <xsd:element minOccurs="0" nillable="true" type="xsd:string" name="Working_Capital" form="unqualified"/>
                              <xsd:element minOccurs="0" nillable="true" type="xsd:string" name="Survey_Environmental_Reports" form="unqualified"/>
                              <xsd:element minOccurs="0" nillable="true" type="xsd:string" name="Loan_Commitment_Fees" form="unqualified"/>
                              <xsd:element minOccurs="0" nillable="true" type="xsd:string" name="Relocation" form="unqualified"/>
                              <xsd:element minOccurs="0" nillable="true" type="xsd:string" name="NPHDFC_Administration_Fee" form="unqualified"/>
                              <xsd:element minOccurs="0" nillable="true" type="xsd:string" name="Project_Supervision" form="unqualified"/>
                              <xsd:element minOccurs="0" nillable="true" type="xsd:string" name="Tax_Credit_Allocation_Fee" form="unqualified"/>
                              <xsd:element minOccurs="0" nillable="true" type="xsd:string" name="Bond_Fees_Cost_of_Issuance_Fee" form="unqualified"/>
                              <xsd:element minOccurs="0" nillable="true" type="xsd:string" name="Letter_of_Credit_Fee" form="unqualified"/>
                              <xsd:element minOccurs="0" nillable="true" type="xsd:string" name="Interest_Rate_Cap" form="unqualified"/>
                              <xsd:element minOccurs="0" nillable="true" type="xsd:string" name="Bank_Engineering_Fee" form="unqualified"/>
                              <xsd:element minOccurs="0" nillable="true" type="xsd:string" name="NYS_Transfer_Tax" form="unqualified"/>
                              <xsd:element minOccurs="0" nillable="true" type="xsd:string" name="Soft_Cost_Other_Description1" form="unqualified"/>
                              <xsd:element minOccurs="0" nillable="true" type="xsd:string" name="Soft_Cost_Other_Description2" form="unqualified"/>
                              <xsd:element minOccurs="0" nillable="true" type="xsd:string" name="Soft_Cost_Other_Description3" form="unqualified"/>
                              <xsd:element minOccurs="0" nillable="true" type="xsd:string" name="Soft_Cost_Other_Description4" form="unqualified"/>
                              <xsd:element minOccurs="0" nillable="true" type="xsd:string" name="Developer_Financing_or_Equity" form="unqualified"/>
                              <xsd:element minOccurs="0" nillable="true" type="xsd:string" name="Deferred_Developer_Fee" form="unqualified"/>
                              <xsd:element minOccurs="0" nillable="true" type="xsd:string" name="Syndicator_Fee_and_Overhead" form="unqualified"/>
                              <xsd:element minOccurs="0" nillable="true" type="xsd:string" name="LP_Upper_Tier_Reserves" form="unqualified"/>
                              <xsd:element minOccurs="0" nillable="true" type="xsd:string" name="Tax_Credit_Consultant" form="unqualified"/>
                              <xsd:element minOccurs="0" nillable="true" type="xsd:string" name="Tax_Opinion" form="unqualified"/>
                              <xsd:element minOccurs="0" nillable="true" type="xsd:string" name="Accounting_Cost_Certification" form="unqualified"/>
                              <xsd:element minOccurs="0" nillable="true" type="xsd:string" name="Partnership_Management_Fee" form="unqualified"/>
                              <xsd:element minOccurs="0" nillable="true" type="xsd:string" name="Partnership_Publication" form="unqualified"/>
                              <xsd:element minOccurs="0" nillable="true" type="xsd:string" name="Bridge_Loan_Fees_and_Interest" form="unqualified"/>
                              <xsd:element minOccurs="0" nillable="true" type="xsd:string" name="Partnership_Organization_Legal" form="unqualified"/>
                              <xsd:element minOccurs="0" nillable="true" type="xsd:string" name="Syndication_Expense_Other_Description1" form="unqualified"/>
                              <xsd:element minOccurs="0" nillable="true" type="xsd:string" name="Operating_Reserve" form="unqualified"/>
                              <xsd:element minOccurs="0" nillable="true" type="xsd:string" name="Social_Service_Reserves" form="unqualified"/>
                              <xsd:element minOccurs="0" nillable="true" type="xsd:string" name="Reserve_Other_Description1" form="unqualified"/>
                            </xsd:sequence>
                          </xsd:complexType>
                        </xsd:element>
                        <xsd:element minOccurs="0" nillable="true" name="FinancialUpdate8609_Dev_Budget_Building15_Rehab_Basis" form="unqualified">
                          <xsd:complexType>
                            <xsd:sequence minOccurs="0">
                              <xsd:element minOccurs="0" nillable="true" type="xsd:string" name="ApplicationNumber" form="unqualified"/>
                              <xsd:element minOccurs="0" nillable="true" type="xsd:string" name="BIN" form="unqualified"/>
                              <xsd:element minOccurs="0" nillable="true" type="xsd:string" name="Land_Acquisition" form="unqualified"/>
                              <xsd:element minOccurs="0" nillable="true" type="xsd:string" name="Building_Acquisition" form="unqualified"/>
                              <xsd:element minOccurs="0" nillable="true" type="xsd:string" name="Contractor_Price" form="unqualified"/>
                              <xsd:element minOccurs="0" nillable="true" type="xsd:string" name="Furnishings" form="unqualified"/>
                              <xsd:element minOccurs="0" nillable="true" type="xsd:string" name="Hard_Cost_Other_Description1" form="unqualified"/>
                              <xsd:element minOccurs="0" nillable="true" type="xsd:string" name="Architect" form="unqualified"/>
                              <xsd:element minOccurs="0" nillable="true" type="xsd:string" name="Owners_Legal" form="unqualified"/>
                              <xsd:element minOccurs="0" nillable="true" type="xsd:string" name="Development_Consultant" form="unqualified"/>
                              <xsd:element minOccurs="0" nillable="true" type="xsd:string" name="J51_421a_421b_Filing_Fees" form="unqualified"/>
                              <xsd:element minOccurs="0" nillable="true" type="xsd:string" name="Construction_Interest" form="unqualified"/>
                              <xsd:element minOccurs="0" nillable="true" type="xsd:string" name="Real_Estate_Taxes" form="unqualified"/>
                              <xsd:element minOccurs="0" nillable="true" type="xsd:string" name="Water_Sewer" form="unqualified"/>
                              <xsd:element minOccurs="0" nillable="true" type="xsd:string" name="Title_Insurance" form="unqualified"/>
                              <xsd:element minOccurs="0" nillable="true" type="xsd:string" name="Constr_Insurance" form="unqualified"/>
                              <xsd:element minOccurs="0" nillable="true" type="xsd:string" name="License_Agreement_Insurance" form="unqualified"/>
                              <xsd:element minOccurs="0" nillable="true" type="xsd:string" name="Leasing_Marketing_Expense" form="unqualified"/>
                              <xsd:element minOccurs="0" nillable="true" type="xsd:string" name="Lease_Up_Period_Expense" form="unqualified"/>
                              <xsd:element minOccurs="0" nillable="true" type="xsd:string" name="Working_Capital" form="unqualified"/>
                              <xsd:element minOccurs="0" nillable="true" type="xsd:string" name="Survey_Environmental_Reports" form="unqualified"/>
                              <xsd:element minOccurs="0" nillable="true" type="xsd:string" name="Loan_Commitment_Fees" form="unqualified"/>
                              <xsd:element minOccurs="0" nillable="true" type="xsd:string" name="Relocation" form="unqualified"/>
                              <xsd:element minOccurs="0" nillable="true" type="xsd:string" name="NPHDFC_Administration_Fee" form="unqualified"/>
                              <xsd:element minOccurs="0" nillable="true" type="xsd:string" name="Project_Supervision" form="unqualified"/>
                              <xsd:element minOccurs="0" nillable="true" type="xsd:string" name="Tax_Credit_Allocation_Fee" form="unqualified"/>
                              <xsd:element minOccurs="0" nillable="true" type="xsd:string" name="Bond_Fees_Cost_of_Issuance_Fee" form="unqualified"/>
                              <xsd:element minOccurs="0" nillable="true" type="xsd:string" name="Letter_of_Credit_Fee" form="unqualified"/>
                              <xsd:element minOccurs="0" nillable="true" type="xsd:string" name="Interest_Rate_Cap" form="unqualified"/>
                              <xsd:element minOccurs="0" nillable="true" type="xsd:string" name="Bank_Engineering_Fee" form="unqualified"/>
                              <xsd:element minOccurs="0" nillable="true" type="xsd:string" name="NYS_Transfer_Tax" form="unqualified"/>
                              <xsd:element minOccurs="0" nillable="true" type="xsd:string" name="Soft_Cost_Other_Description1" form="unqualified"/>
                              <xsd:element minOccurs="0" nillable="true" type="xsd:string" name="Soft_Cost_Other_Description2" form="unqualified"/>
                              <xsd:element minOccurs="0" nillable="true" type="xsd:string" name="Soft_Cost_Other_Description3" form="unqualified"/>
                              <xsd:element minOccurs="0" nillable="true" type="xsd:string" name="Soft_Cost_Other_Description4" form="unqualified"/>
                              <xsd:element minOccurs="0" nillable="true" type="xsd:string" name="Developer_Financing_or_Equity" form="unqualified"/>
                              <xsd:element minOccurs="0" nillable="true" type="xsd:string" name="Deferred_Developer_Fee" form="unqualified"/>
                              <xsd:element minOccurs="0" nillable="true" type="xsd:string" name="Syndicator_Fee_and_Overhead" form="unqualified"/>
                              <xsd:element minOccurs="0" nillable="true" type="xsd:string" name="LP_Upper_Tier_Reserves" form="unqualified"/>
                              <xsd:element minOccurs="0" nillable="true" type="xsd:string" name="Tax_Credit_Consultant" form="unqualified"/>
                              <xsd:element minOccurs="0" nillable="true" type="xsd:string" name="Tax_Opinion" form="unqualified"/>
                              <xsd:element minOccurs="0" nillable="true" type="xsd:string" name="Accounting_Cost_Certification" form="unqualified"/>
                              <xsd:element minOccurs="0" nillable="true" type="xsd:string" name="Partnership_Management_Fee" form="unqualified"/>
                              <xsd:element minOccurs="0" nillable="true" type="xsd:string" name="Partnership_Publication" form="unqualified"/>
                              <xsd:element minOccurs="0" nillable="true" type="xsd:string" name="Bridge_Loan_Fees_and_Interest" form="unqualified"/>
                              <xsd:element minOccurs="0" nillable="true" type="xsd:string" name="Partnership_Organization_Legal" form="unqualified"/>
                              <xsd:element minOccurs="0" nillable="true" type="xsd:string" name="Syndication_Expense_Other_Description1" form="unqualified"/>
                              <xsd:element minOccurs="0" nillable="true" type="xsd:string" name="Operating_Reserve" form="unqualified"/>
                              <xsd:element minOccurs="0" nillable="true" type="xsd:string" name="Social_Service_Reserves" form="unqualified"/>
                              <xsd:element minOccurs="0" nillable="true" type="xsd:string" name="Reserve_Other_Description1" form="unqualified"/>
                            </xsd:sequence>
                          </xsd:complexType>
                        </xsd:element>
                      </xsd:sequence>
                    </xsd:complexType>
                  </xsd:element>
                  <xsd:element minOccurs="0" nillable="true" name="FinancialUpdate8609_Dev_Budget_Building16" form="unqualified">
                    <xsd:complexType>
                      <xsd:sequence minOccurs="0">
                        <xsd:element minOccurs="0" nillable="true" name="FinancialUpdate8609_Dev_Budget_Building16_Total_Costs" form="unqualified">
                          <xsd:complexType>
                            <xsd:sequence minOccurs="0">
                              <xsd:element minOccurs="0" nillable="true" type="xsd:string" name="ApplicationNumber" form="unqualified"/>
                              <xsd:element minOccurs="0" nillable="true" type="xsd:string" name="BIN" form="unqualified"/>
                              <xsd:element minOccurs="0" nillable="true" type="xsd:string" name="Land_Acquisition" form="unqualified"/>
                              <xsd:element minOccurs="0" nillable="true" type="xsd:string" name="Building_Acquisition" form="unqualified"/>
                              <xsd:element minOccurs="0" nillable="true" type="xsd:string" name="Contractor_Price" form="unqualified"/>
                              <xsd:element minOccurs="0" nillable="true" type="xsd:string" name="Furnishings" form="unqualified"/>
                              <xsd:element minOccurs="0" nillable="true" type="xsd:string" name="Hard_Cost_Other_Description1" form="unqualified"/>
                              <xsd:element minOccurs="0" nillable="true" type="xsd:string" name="Architect" form="unqualified"/>
                              <xsd:element minOccurs="0" nillable="true" type="xsd:string" name="Owners_Legal" form="unqualified"/>
                              <xsd:element minOccurs="0" nillable="true" type="xsd:string" name="Development_Consultant" form="unqualified"/>
                              <xsd:element minOccurs="0" nillable="true" type="xsd:string" name="J51_421a_421b_Filing_Fees" form="unqualified"/>
                              <xsd:element minOccurs="0" nillable="true" type="xsd:string" name="Construction_Interest" form="unqualified"/>
                              <xsd:element minOccurs="0" nillable="true" type="xsd:string" name="Real_Estate_Taxes" form="unqualified"/>
                              <xsd:element minOccurs="0" nillable="true" type="xsd:string" name="Water_Sewer" form="unqualified"/>
                              <xsd:element minOccurs="0" nillable="true" type="xsd:string" name="Title_Insurance" form="unqualified"/>
                              <xsd:element minOccurs="0" nillable="true" type="xsd:string" name="Constr_Insurance" form="unqualified"/>
                              <xsd:element minOccurs="0" nillable="true" type="xsd:string" name="License_Agreement_Insurance" form="unqualified"/>
                              <xsd:element minOccurs="0" nillable="true" type="xsd:string" name="Leasing_Marketing_Expense" form="unqualified"/>
                              <xsd:element minOccurs="0" nillable="true" type="xsd:string" name="Lease_Up_Period_Expense" form="unqualified"/>
                              <xsd:element minOccurs="0" nillable="true" type="xsd:string" name="Working_Capital" form="unqualified"/>
                              <xsd:element minOccurs="0" nillable="true" type="xsd:string" name="Survey_Environmental_Reports" form="unqualified"/>
                              <xsd:element minOccurs="0" nillable="true" type="xsd:string" name="Loan_Commitment_Fees" form="unqualified"/>
                              <xsd:element minOccurs="0" nillable="true" type="xsd:string" name="Relocation" form="unqualified"/>
                              <xsd:element minOccurs="0" nillable="true" type="xsd:string" name="NPHDFC_Administration_Fee" form="unqualified"/>
                              <xsd:element minOccurs="0" nillable="true" type="xsd:string" name="Project_Supervision" form="unqualified"/>
                              <xsd:element minOccurs="0" nillable="true" type="xsd:string" name="Tax_Credit_Allocation_Fee" form="unqualified"/>
                              <xsd:element minOccurs="0" nillable="true" type="xsd:string" name="Bond_Fees_Cost_of_Issuance_Fee" form="unqualified"/>
                              <xsd:element minOccurs="0" nillable="true" type="xsd:string" name="Letter_of_Credit_Fee" form="unqualified"/>
                              <xsd:element minOccurs="0" nillable="true" type="xsd:string" name="Interest_Rate_Cap" form="unqualified"/>
                              <xsd:element minOccurs="0" nillable="true" type="xsd:string" name="Bank_Engineering_Fee" form="unqualified"/>
                              <xsd:element minOccurs="0" nillable="true" type="xsd:string" name="NYS_Transfer_Tax" form="unqualified"/>
                              <xsd:element minOccurs="0" nillable="true" type="xsd:string" name="Soft_Cost_Other_Description1" form="unqualified"/>
                              <xsd:element minOccurs="0" nillable="true" type="xsd:string" name="Soft_Cost_Other_Description2" form="unqualified"/>
                              <xsd:element minOccurs="0" nillable="true" type="xsd:string" name="Soft_Cost_Other_Description3" form="unqualified"/>
                              <xsd:element minOccurs="0" nillable="true" type="xsd:string" name="Soft_Cost_Other_Description4" form="unqualified"/>
                              <xsd:element minOccurs="0" nillable="true" type="xsd:string" name="Developer_Financing_or_Equity" form="unqualified"/>
                              <xsd:element minOccurs="0" nillable="true" type="xsd:string" name="Deferred_Developer_Fee" form="unqualified"/>
                              <xsd:element minOccurs="0" nillable="true" type="xsd:string" name="Syndicator_Fee_and_Overhead" form="unqualified"/>
                              <xsd:element minOccurs="0" nillable="true" type="xsd:string" name="LP_Upper_Tier_Reserves" form="unqualified"/>
                              <xsd:element minOccurs="0" nillable="true" type="xsd:string" name="Tax_Credit_Consultant" form="unqualified"/>
                              <xsd:element minOccurs="0" nillable="true" type="xsd:string" name="Tax_Opinion" form="unqualified"/>
                              <xsd:element minOccurs="0" nillable="true" type="xsd:string" name="Accounting_Cost_Certification" form="unqualified"/>
                              <xsd:element minOccurs="0" nillable="true" type="xsd:string" name="Partnership_Management_Fee" form="unqualified"/>
                              <xsd:element minOccurs="0" nillable="true" type="xsd:string" name="Partnership_Publication" form="unqualified"/>
                              <xsd:element minOccurs="0" nillable="true" type="xsd:string" name="Bridge_Loan_Fees_and_Interest" form="unqualified"/>
                              <xsd:element minOccurs="0" nillable="true" type="xsd:string" name="Partnership_Organization_Legal" form="unqualified"/>
                              <xsd:element minOccurs="0" nillable="true" type="xsd:string" name="Syndication_Expense_Other_Description1" form="unqualified"/>
                              <xsd:element minOccurs="0" nillable="true" type="xsd:string" name="Operating_Reserve" form="unqualified"/>
                              <xsd:element minOccurs="0" nillable="true" type="xsd:string" name="Social_Service_Reserves" form="unqualified"/>
                              <xsd:element minOccurs="0" nillable="true" type="xsd:string" name="Reserve_Other_Description1" form="unqualified"/>
                            </xsd:sequence>
                          </xsd:complexType>
                        </xsd:element>
                        <xsd:element minOccurs="0" nillable="true" name="FinancialUpdate8609_Dev_Budget_Building16_Acquisition_Basis" form="unqualified">
                          <xsd:complexType>
                            <xsd:sequence minOccurs="0">
                              <xsd:element minOccurs="0" nillable="true" type="xsd:string" name="ApplicationNumber" form="unqualified"/>
                              <xsd:element minOccurs="0" nillable="true" type="xsd:string" name="BIN" form="unqualified"/>
                              <xsd:element minOccurs="0" nillable="true" type="xsd:string" name="Land_Acquisition" form="unqualified"/>
                              <xsd:element minOccurs="0" nillable="true" type="xsd:string" name="Building_Acquisition" form="unqualified"/>
                              <xsd:element minOccurs="0" nillable="true" type="xsd:string" name="Contractor_Price" form="unqualified"/>
                              <xsd:element minOccurs="0" nillable="true" type="xsd:string" name="Furnishings" form="unqualified"/>
                              <xsd:element minOccurs="0" nillable="true" type="xsd:string" name="Hard_Cost_Other_Description1" form="unqualified"/>
                              <xsd:element minOccurs="0" nillable="true" type="xsd:string" name="Architect" form="unqualified"/>
                              <xsd:element minOccurs="0" nillable="true" type="xsd:string" name="Owners_Legal" form="unqualified"/>
                              <xsd:element minOccurs="0" nillable="true" type="xsd:string" name="Development_Consultant" form="unqualified"/>
                              <xsd:element minOccurs="0" nillable="true" type="xsd:string" name="J51_421a_421b_Filing_Fees" form="unqualified"/>
                              <xsd:element minOccurs="0" nillable="true" type="xsd:string" name="Construction_Interest" form="unqualified"/>
                              <xsd:element minOccurs="0" nillable="true" type="xsd:string" name="Real_Estate_Taxes" form="unqualified"/>
                              <xsd:element minOccurs="0" nillable="true" type="xsd:string" name="Water_Sewer" form="unqualified"/>
                              <xsd:element minOccurs="0" nillable="true" type="xsd:string" name="Title_Insurance" form="unqualified"/>
                              <xsd:element minOccurs="0" nillable="true" type="xsd:string" name="Constr_Insurance" form="unqualified"/>
                              <xsd:element minOccurs="0" nillable="true" type="xsd:string" name="License_Agreement_Insurance" form="unqualified"/>
                              <xsd:element minOccurs="0" nillable="true" type="xsd:string" name="Leasing_Marketing_Expense" form="unqualified"/>
                              <xsd:element minOccurs="0" nillable="true" type="xsd:string" name="Lease_Up_Period_Expense" form="unqualified"/>
                              <xsd:element minOccurs="0" nillable="true" type="xsd:string" name="Working_Capital" form="unqualified"/>
                              <xsd:element minOccurs="0" nillable="true" type="xsd:string" name="Survey_Environmental_Reports" form="unqualified"/>
                              <xsd:element minOccurs="0" nillable="true" type="xsd:string" name="Loan_Commitment_Fees" form="unqualified"/>
                              <xsd:element minOccurs="0" nillable="true" type="xsd:string" name="Relocation" form="unqualified"/>
                              <xsd:element minOccurs="0" nillable="true" type="xsd:string" name="NPHDFC_Administration_Fee" form="unqualified"/>
                              <xsd:element minOccurs="0" nillable="true" type="xsd:string" name="Project_Supervision" form="unqualified"/>
                              <xsd:element minOccurs="0" nillable="true" type="xsd:string" name="Tax_Credit_Allocation_Fee" form="unqualified"/>
                              <xsd:element minOccurs="0" nillable="true" type="xsd:string" name="Bond_Fees_Cost_of_Issuance_Fee" form="unqualified"/>
                              <xsd:element minOccurs="0" nillable="true" type="xsd:string" name="Letter_of_Credit_Fee" form="unqualified"/>
                              <xsd:element minOccurs="0" nillable="true" type="xsd:string" name="Interest_Rate_Cap" form="unqualified"/>
                              <xsd:element minOccurs="0" nillable="true" type="xsd:string" name="Bank_Engineering_Fee" form="unqualified"/>
                              <xsd:element minOccurs="0" nillable="true" type="xsd:string" name="NYS_Transfer_Tax" form="unqualified"/>
                              <xsd:element minOccurs="0" nillable="true" type="xsd:string" name="Soft_Cost_Other_Description1" form="unqualified"/>
                              <xsd:element minOccurs="0" nillable="true" type="xsd:string" name="Soft_Cost_Other_Description2" form="unqualified"/>
                              <xsd:element minOccurs="0" nillable="true" type="xsd:string" name="Soft_Cost_Other_Description3" form="unqualified"/>
                              <xsd:element minOccurs="0" nillable="true" type="xsd:string" name="Soft_Cost_Other_Description4" form="unqualified"/>
                              <xsd:element minOccurs="0" nillable="true" type="xsd:string" name="Developer_Financing_or_Equity" form="unqualified"/>
                              <xsd:element minOccurs="0" nillable="true" type="xsd:string" name="Deferred_Developer_Fee" form="unqualified"/>
                              <xsd:element minOccurs="0" nillable="true" type="xsd:string" name="Syndicator_Fee_and_Overhead" form="unqualified"/>
                              <xsd:element minOccurs="0" nillable="true" type="xsd:string" name="LP_Upper_Tier_Reserves" form="unqualified"/>
                              <xsd:element minOccurs="0" nillable="true" type="xsd:string" name="Tax_Credit_Consultant" form="unqualified"/>
                              <xsd:element minOccurs="0" nillable="true" type="xsd:string" name="Tax_Opinion" form="unqualified"/>
                              <xsd:element minOccurs="0" nillable="true" type="xsd:string" name="Accounting_Cost_Certification" form="unqualified"/>
                              <xsd:element minOccurs="0" nillable="true" type="xsd:string" name="Partnership_Management_Fee" form="unqualified"/>
                              <xsd:element minOccurs="0" nillable="true" type="xsd:string" name="Partnership_Publication" form="unqualified"/>
                              <xsd:element minOccurs="0" nillable="true" type="xsd:string" name="Bridge_Loan_Fees_and_Interest" form="unqualified"/>
                              <xsd:element minOccurs="0" nillable="true" type="xsd:string" name="Partnership_Organization_Legal" form="unqualified"/>
                              <xsd:element minOccurs="0" nillable="true" type="xsd:string" name="Syndication_Expense_Other_Description1" form="unqualified"/>
                              <xsd:element minOccurs="0" nillable="true" type="xsd:string" name="Operating_Reserve" form="unqualified"/>
                              <xsd:element minOccurs="0" nillable="true" type="xsd:string" name="Social_Service_Reserves" form="unqualified"/>
                              <xsd:element minOccurs="0" nillable="true" type="xsd:string" name="Reserve_Other_Description1" form="unqualified"/>
                            </xsd:sequence>
                          </xsd:complexType>
                        </xsd:element>
                        <xsd:element minOccurs="0" nillable="true" name="FinancialUpdate8609_Dev_Budget_Building16_Rehab_Basis" form="unqualified">
                          <xsd:complexType>
                            <xsd:sequence minOccurs="0">
                              <xsd:element minOccurs="0" nillable="true" type="xsd:string" name="ApplicationNumber" form="unqualified"/>
                              <xsd:element minOccurs="0" nillable="true" type="xsd:string" name="BIN" form="unqualified"/>
                              <xsd:element minOccurs="0" nillable="true" type="xsd:string" name="Land_Acquisition" form="unqualified"/>
                              <xsd:element minOccurs="0" nillable="true" type="xsd:string" name="Building_Acquisition" form="unqualified"/>
                              <xsd:element minOccurs="0" nillable="true" type="xsd:string" name="Contractor_Price" form="unqualified"/>
                              <xsd:element minOccurs="0" nillable="true" type="xsd:string" name="Furnishings" form="unqualified"/>
                              <xsd:element minOccurs="0" nillable="true" type="xsd:string" name="Hard_Cost_Other_Description1" form="unqualified"/>
                              <xsd:element minOccurs="0" nillable="true" type="xsd:string" name="Architect" form="unqualified"/>
                              <xsd:element minOccurs="0" nillable="true" type="xsd:string" name="Owners_Legal" form="unqualified"/>
                              <xsd:element minOccurs="0" nillable="true" type="xsd:string" name="Development_Consultant" form="unqualified"/>
                              <xsd:element minOccurs="0" nillable="true" type="xsd:string" name="J51_421a_421b_Filing_Fees" form="unqualified"/>
                              <xsd:element minOccurs="0" nillable="true" type="xsd:string" name="Construction_Interest" form="unqualified"/>
                              <xsd:element minOccurs="0" nillable="true" type="xsd:string" name="Real_Estate_Taxes" form="unqualified"/>
                              <xsd:element minOccurs="0" nillable="true" type="xsd:string" name="Water_Sewer" form="unqualified"/>
                              <xsd:element minOccurs="0" nillable="true" type="xsd:string" name="Title_Insurance" form="unqualified"/>
                              <xsd:element minOccurs="0" nillable="true" type="xsd:string" name="Constr_Insurance" form="unqualified"/>
                              <xsd:element minOccurs="0" nillable="true" type="xsd:string" name="License_Agreement_Insurance" form="unqualified"/>
                              <xsd:element minOccurs="0" nillable="true" type="xsd:string" name="Leasing_Marketing_Expense" form="unqualified"/>
                              <xsd:element minOccurs="0" nillable="true" type="xsd:string" name="Lease_Up_Period_Expense" form="unqualified"/>
                              <xsd:element minOccurs="0" nillable="true" type="xsd:string" name="Working_Capital" form="unqualified"/>
                              <xsd:element minOccurs="0" nillable="true" type="xsd:string" name="Survey_Environmental_Reports" form="unqualified"/>
                              <xsd:element minOccurs="0" nillable="true" type="xsd:string" name="Loan_Commitment_Fees" form="unqualified"/>
                              <xsd:element minOccurs="0" nillable="true" type="xsd:string" name="Relocation" form="unqualified"/>
                              <xsd:element minOccurs="0" nillable="true" type="xsd:string" name="NPHDFC_Administration_Fee" form="unqualified"/>
                              <xsd:element minOccurs="0" nillable="true" type="xsd:string" name="Project_Supervision" form="unqualified"/>
                              <xsd:element minOccurs="0" nillable="true" type="xsd:string" name="Tax_Credit_Allocation_Fee" form="unqualified"/>
                              <xsd:element minOccurs="0" nillable="true" type="xsd:string" name="Bond_Fees_Cost_of_Issuance_Fee" form="unqualified"/>
                              <xsd:element minOccurs="0" nillable="true" type="xsd:string" name="Letter_of_Credit_Fee" form="unqualified"/>
                              <xsd:element minOccurs="0" nillable="true" type="xsd:string" name="Interest_Rate_Cap" form="unqualified"/>
                              <xsd:element minOccurs="0" nillable="true" type="xsd:string" name="Bank_Engineering_Fee" form="unqualified"/>
                              <xsd:element minOccurs="0" nillable="true" type="xsd:string" name="NYS_Transfer_Tax" form="unqualified"/>
                              <xsd:element minOccurs="0" nillable="true" type="xsd:string" name="Soft_Cost_Other_Description1" form="unqualified"/>
                              <xsd:element minOccurs="0" nillable="true" type="xsd:string" name="Soft_Cost_Other_Description2" form="unqualified"/>
                              <xsd:element minOccurs="0" nillable="true" type="xsd:string" name="Soft_Cost_Other_Description3" form="unqualified"/>
                              <xsd:element minOccurs="0" nillable="true" type="xsd:string" name="Soft_Cost_Other_Description4" form="unqualified"/>
                              <xsd:element minOccurs="0" nillable="true" type="xsd:string" name="Developer_Financing_or_Equity" form="unqualified"/>
                              <xsd:element minOccurs="0" nillable="true" type="xsd:string" name="Deferred_Developer_Fee" form="unqualified"/>
                              <xsd:element minOccurs="0" nillable="true" type="xsd:string" name="Syndicator_Fee_and_Overhead" form="unqualified"/>
                              <xsd:element minOccurs="0" nillable="true" type="xsd:string" name="LP_Upper_Tier_Reserves" form="unqualified"/>
                              <xsd:element minOccurs="0" nillable="true" type="xsd:string" name="Tax_Credit_Consultant" form="unqualified"/>
                              <xsd:element minOccurs="0" nillable="true" type="xsd:string" name="Tax_Opinion" form="unqualified"/>
                              <xsd:element minOccurs="0" nillable="true" type="xsd:string" name="Accounting_Cost_Certification" form="unqualified"/>
                              <xsd:element minOccurs="0" nillable="true" type="xsd:string" name="Partnership_Management_Fee" form="unqualified"/>
                              <xsd:element minOccurs="0" nillable="true" type="xsd:string" name="Partnership_Publication" form="unqualified"/>
                              <xsd:element minOccurs="0" nillable="true" type="xsd:string" name="Bridge_Loan_Fees_and_Interest" form="unqualified"/>
                              <xsd:element minOccurs="0" nillable="true" type="xsd:string" name="Partnership_Organization_Legal" form="unqualified"/>
                              <xsd:element minOccurs="0" nillable="true" type="xsd:string" name="Syndication_Expense_Other_Description1" form="unqualified"/>
                              <xsd:element minOccurs="0" nillable="true" type="xsd:string" name="Operating_Reserve" form="unqualified"/>
                              <xsd:element minOccurs="0" nillable="true" type="xsd:string" name="Social_Service_Reserves" form="unqualified"/>
                              <xsd:element minOccurs="0" nillable="true" type="xsd:string" name="Reserve_Other_Description1" form="unqualified"/>
                            </xsd:sequence>
                          </xsd:complexType>
                        </xsd:element>
                      </xsd:sequence>
                    </xsd:complexType>
                  </xsd:element>
                  <xsd:element minOccurs="0" nillable="true" name="FinancialUpdate8609_Dev_Budget_Building17" form="unqualified">
                    <xsd:complexType>
                      <xsd:sequence minOccurs="0">
                        <xsd:element minOccurs="0" nillable="true" name="FinancialUpdate8609_Dev_Budget_Building17_Total_Costs" form="unqualified">
                          <xsd:complexType>
                            <xsd:sequence minOccurs="0">
                              <xsd:element minOccurs="0" nillable="true" type="xsd:string" name="ApplicationNumber" form="unqualified"/>
                              <xsd:element minOccurs="0" nillable="true" type="xsd:string" name="BIN" form="unqualified"/>
                              <xsd:element minOccurs="0" nillable="true" type="xsd:string" name="Land_Acquisition" form="unqualified"/>
                              <xsd:element minOccurs="0" nillable="true" type="xsd:string" name="Building_Acquisition" form="unqualified"/>
                              <xsd:element minOccurs="0" nillable="true" type="xsd:string" name="Contractor_Price" form="unqualified"/>
                              <xsd:element minOccurs="0" nillable="true" type="xsd:string" name="Furnishings" form="unqualified"/>
                              <xsd:element minOccurs="0" nillable="true" type="xsd:string" name="Hard_Cost_Other_Description1" form="unqualified"/>
                              <xsd:element minOccurs="0" nillable="true" type="xsd:string" name="Architect" form="unqualified"/>
                              <xsd:element minOccurs="0" nillable="true" type="xsd:string" name="Owners_Legal" form="unqualified"/>
                              <xsd:element minOccurs="0" nillable="true" type="xsd:string" name="Development_Consultant" form="unqualified"/>
                              <xsd:element minOccurs="0" nillable="true" type="xsd:string" name="J51_421a_421b_Filing_Fees" form="unqualified"/>
                              <xsd:element minOccurs="0" nillable="true" type="xsd:string" name="Construction_Interest" form="unqualified"/>
                              <xsd:element minOccurs="0" nillable="true" type="xsd:string" name="Real_Estate_Taxes" form="unqualified"/>
                              <xsd:element minOccurs="0" nillable="true" type="xsd:string" name="Water_Sewer" form="unqualified"/>
                              <xsd:element minOccurs="0" nillable="true" type="xsd:string" name="Title_Insurance" form="unqualified"/>
                              <xsd:element minOccurs="0" nillable="true" type="xsd:string" name="Constr_Insurance" form="unqualified"/>
                              <xsd:element minOccurs="0" nillable="true" type="xsd:string" name="License_Agreement_Insurance" form="unqualified"/>
                              <xsd:element minOccurs="0" nillable="true" type="xsd:string" name="Leasing_Marketing_Expense" form="unqualified"/>
                              <xsd:element minOccurs="0" nillable="true" type="xsd:string" name="Lease_Up_Period_Expense" form="unqualified"/>
                              <xsd:element minOccurs="0" nillable="true" type="xsd:string" name="Working_Capital" form="unqualified"/>
                              <xsd:element minOccurs="0" nillable="true" type="xsd:string" name="Survey_Environmental_Reports" form="unqualified"/>
                              <xsd:element minOccurs="0" nillable="true" type="xsd:string" name="Loan_Commitment_Fees" form="unqualified"/>
                              <xsd:element minOccurs="0" nillable="true" type="xsd:string" name="Relocation" form="unqualified"/>
                              <xsd:element minOccurs="0" nillable="true" type="xsd:string" name="NPHDFC_Administration_Fee" form="unqualified"/>
                              <xsd:element minOccurs="0" nillable="true" type="xsd:string" name="Project_Supervision" form="unqualified"/>
                              <xsd:element minOccurs="0" nillable="true" type="xsd:string" name="Tax_Credit_Allocation_Fee" form="unqualified"/>
                              <xsd:element minOccurs="0" nillable="true" type="xsd:string" name="Bond_Fees_Cost_of_Issuance_Fee" form="unqualified"/>
                              <xsd:element minOccurs="0" nillable="true" type="xsd:string" name="Letter_of_Credit_Fee" form="unqualified"/>
                              <xsd:element minOccurs="0" nillable="true" type="xsd:string" name="Interest_Rate_Cap" form="unqualified"/>
                              <xsd:element minOccurs="0" nillable="true" type="xsd:string" name="Bank_Engineering_Fee" form="unqualified"/>
                              <xsd:element minOccurs="0" nillable="true" type="xsd:string" name="NYS_Transfer_Tax" form="unqualified"/>
                              <xsd:element minOccurs="0" nillable="true" type="xsd:string" name="Soft_Cost_Other_Description1" form="unqualified"/>
                              <xsd:element minOccurs="0" nillable="true" type="xsd:string" name="Soft_Cost_Other_Description2" form="unqualified"/>
                              <xsd:element minOccurs="0" nillable="true" type="xsd:string" name="Soft_Cost_Other_Description3" form="unqualified"/>
                              <xsd:element minOccurs="0" nillable="true" type="xsd:string" name="Soft_Cost_Other_Description4" form="unqualified"/>
                              <xsd:element minOccurs="0" nillable="true" type="xsd:string" name="Developer_Financing_or_Equity" form="unqualified"/>
                              <xsd:element minOccurs="0" nillable="true" type="xsd:string" name="Deferred_Developer_Fee" form="unqualified"/>
                              <xsd:element minOccurs="0" nillable="true" type="xsd:string" name="Syndicator_Fee_and_Overhead" form="unqualified"/>
                              <xsd:element minOccurs="0" nillable="true" type="xsd:string" name="LP_Upper_Tier_Reserves" form="unqualified"/>
                              <xsd:element minOccurs="0" nillable="true" type="xsd:string" name="Tax_Credit_Consultant" form="unqualified"/>
                              <xsd:element minOccurs="0" nillable="true" type="xsd:string" name="Tax_Opinion" form="unqualified"/>
                              <xsd:element minOccurs="0" nillable="true" type="xsd:string" name="Accounting_Cost_Certification" form="unqualified"/>
                              <xsd:element minOccurs="0" nillable="true" type="xsd:string" name="Partnership_Management_Fee" form="unqualified"/>
                              <xsd:element minOccurs="0" nillable="true" type="xsd:string" name="Partnership_Publication" form="unqualified"/>
                              <xsd:element minOccurs="0" nillable="true" type="xsd:string" name="Bridge_Loan_Fees_and_Interest" form="unqualified"/>
                              <xsd:element minOccurs="0" nillable="true" type="xsd:string" name="Partnership_Organization_Legal" form="unqualified"/>
                              <xsd:element minOccurs="0" nillable="true" type="xsd:string" name="Syndication_Expense_Other_Description1" form="unqualified"/>
                              <xsd:element minOccurs="0" nillable="true" type="xsd:string" name="Operating_Reserve" form="unqualified"/>
                              <xsd:element minOccurs="0" nillable="true" type="xsd:string" name="Social_Service_Reserves" form="unqualified"/>
                              <xsd:element minOccurs="0" nillable="true" type="xsd:string" name="Reserve_Other_Description1" form="unqualified"/>
                            </xsd:sequence>
                          </xsd:complexType>
                        </xsd:element>
                        <xsd:element minOccurs="0" nillable="true" name="FinancialUpdate8609_Dev_Budget_Building17_Acquisition_Basis" form="unqualified">
                          <xsd:complexType>
                            <xsd:sequence minOccurs="0">
                              <xsd:element minOccurs="0" nillable="true" type="xsd:string" name="ApplicationNumber" form="unqualified"/>
                              <xsd:element minOccurs="0" nillable="true" type="xsd:string" name="BIN" form="unqualified"/>
                              <xsd:element minOccurs="0" nillable="true" type="xsd:string" name="Land_Acquisition" form="unqualified"/>
                              <xsd:element minOccurs="0" nillable="true" type="xsd:string" name="Building_Acquisition" form="unqualified"/>
                              <xsd:element minOccurs="0" nillable="true" type="xsd:string" name="Contractor_Price" form="unqualified"/>
                              <xsd:element minOccurs="0" nillable="true" type="xsd:string" name="Furnishings" form="unqualified"/>
                              <xsd:element minOccurs="0" nillable="true" type="xsd:string" name="Hard_Cost_Other_Description1" form="unqualified"/>
                              <xsd:element minOccurs="0" nillable="true" type="xsd:string" name="Architect" form="unqualified"/>
                              <xsd:element minOccurs="0" nillable="true" type="xsd:string" name="Owners_Legal" form="unqualified"/>
                              <xsd:element minOccurs="0" nillable="true" type="xsd:string" name="Development_Consultant" form="unqualified"/>
                              <xsd:element minOccurs="0" nillable="true" type="xsd:string" name="J51_421a_421b_Filing_Fees" form="unqualified"/>
                              <xsd:element minOccurs="0" nillable="true" type="xsd:string" name="Construction_Interest" form="unqualified"/>
                              <xsd:element minOccurs="0" nillable="true" type="xsd:string" name="Real_Estate_Taxes" form="unqualified"/>
                              <xsd:element minOccurs="0" nillable="true" type="xsd:string" name="Water_Sewer" form="unqualified"/>
                              <xsd:element minOccurs="0" nillable="true" type="xsd:string" name="Title_Insurance" form="unqualified"/>
                              <xsd:element minOccurs="0" nillable="true" type="xsd:string" name="Constr_Insurance" form="unqualified"/>
                              <xsd:element minOccurs="0" nillable="true" type="xsd:string" name="License_Agreement_Insurance" form="unqualified"/>
                              <xsd:element minOccurs="0" nillable="true" type="xsd:string" name="Leasing_Marketing_Expense" form="unqualified"/>
                              <xsd:element minOccurs="0" nillable="true" type="xsd:string" name="Lease_Up_Period_Expense" form="unqualified"/>
                              <xsd:element minOccurs="0" nillable="true" type="xsd:string" name="Working_Capital" form="unqualified"/>
                              <xsd:element minOccurs="0" nillable="true" type="xsd:string" name="Survey_Environmental_Reports" form="unqualified"/>
                              <xsd:element minOccurs="0" nillable="true" type="xsd:string" name="Loan_Commitment_Fees" form="unqualified"/>
                              <xsd:element minOccurs="0" nillable="true" type="xsd:string" name="Relocation" form="unqualified"/>
                              <xsd:element minOccurs="0" nillable="true" type="xsd:string" name="NPHDFC_Administration_Fee" form="unqualified"/>
                              <xsd:element minOccurs="0" nillable="true" type="xsd:string" name="Project_Supervision" form="unqualified"/>
                              <xsd:element minOccurs="0" nillable="true" type="xsd:string" name="Tax_Credit_Allocation_Fee" form="unqualified"/>
                              <xsd:element minOccurs="0" nillable="true" type="xsd:string" name="Bond_Fees_Cost_of_Issuance_Fee" form="unqualified"/>
                              <xsd:element minOccurs="0" nillable="true" type="xsd:string" name="Letter_of_Credit_Fee" form="unqualified"/>
                              <xsd:element minOccurs="0" nillable="true" type="xsd:string" name="Interest_Rate_Cap" form="unqualified"/>
                              <xsd:element minOccurs="0" nillable="true" type="xsd:string" name="Bank_Engineering_Fee" form="unqualified"/>
                              <xsd:element minOccurs="0" nillable="true" type="xsd:string" name="NYS_Transfer_Tax" form="unqualified"/>
                              <xsd:element minOccurs="0" nillable="true" type="xsd:string" name="Soft_Cost_Other_Description1" form="unqualified"/>
                              <xsd:element minOccurs="0" nillable="true" type="xsd:string" name="Soft_Cost_Other_Description2" form="unqualified"/>
                              <xsd:element minOccurs="0" nillable="true" type="xsd:string" name="Soft_Cost_Other_Description3" form="unqualified"/>
                              <xsd:element minOccurs="0" nillable="true" type="xsd:string" name="Soft_Cost_Other_Description4" form="unqualified"/>
                              <xsd:element minOccurs="0" nillable="true" type="xsd:string" name="Developer_Financing_or_Equity" form="unqualified"/>
                              <xsd:element minOccurs="0" nillable="true" type="xsd:string" name="Deferred_Developer_Fee" form="unqualified"/>
                              <xsd:element minOccurs="0" nillable="true" type="xsd:string" name="Syndicator_Fee_and_Overhead" form="unqualified"/>
                              <xsd:element minOccurs="0" nillable="true" type="xsd:string" name="LP_Upper_Tier_Reserves" form="unqualified"/>
                              <xsd:element minOccurs="0" nillable="true" type="xsd:string" name="Tax_Credit_Consultant" form="unqualified"/>
                              <xsd:element minOccurs="0" nillable="true" type="xsd:string" name="Tax_Opinion" form="unqualified"/>
                              <xsd:element minOccurs="0" nillable="true" type="xsd:string" name="Accounting_Cost_Certification" form="unqualified"/>
                              <xsd:element minOccurs="0" nillable="true" type="xsd:string" name="Partnership_Management_Fee" form="unqualified"/>
                              <xsd:element minOccurs="0" nillable="true" type="xsd:string" name="Partnership_Publication" form="unqualified"/>
                              <xsd:element minOccurs="0" nillable="true" type="xsd:string" name="Bridge_Loan_Fees_and_Interest" form="unqualified"/>
                              <xsd:element minOccurs="0" nillable="true" type="xsd:string" name="Partnership_Organization_Legal" form="unqualified"/>
                              <xsd:element minOccurs="0" nillable="true" type="xsd:string" name="Syndication_Expense_Other_Description1" form="unqualified"/>
                              <xsd:element minOccurs="0" nillable="true" type="xsd:string" name="Operating_Reserve" form="unqualified"/>
                              <xsd:element minOccurs="0" nillable="true" type="xsd:string" name="Social_Service_Reserves" form="unqualified"/>
                              <xsd:element minOccurs="0" nillable="true" type="xsd:string" name="Reserve_Other_Description1" form="unqualified"/>
                            </xsd:sequence>
                          </xsd:complexType>
                        </xsd:element>
                        <xsd:element minOccurs="0" nillable="true" name="FinancialUpdate8609_Dev_Budget_Building17_Rehab_Basis" form="unqualified">
                          <xsd:complexType>
                            <xsd:sequence minOccurs="0">
                              <xsd:element minOccurs="0" nillable="true" type="xsd:string" name="ApplicationNumber" form="unqualified"/>
                              <xsd:element minOccurs="0" nillable="true" type="xsd:string" name="BIN" form="unqualified"/>
                              <xsd:element minOccurs="0" nillable="true" type="xsd:string" name="Land_Acquisition" form="unqualified"/>
                              <xsd:element minOccurs="0" nillable="true" type="xsd:string" name="Building_Acquisition" form="unqualified"/>
                              <xsd:element minOccurs="0" nillable="true" type="xsd:string" name="Contractor_Price" form="unqualified"/>
                              <xsd:element minOccurs="0" nillable="true" type="xsd:string" name="Furnishings" form="unqualified"/>
                              <xsd:element minOccurs="0" nillable="true" type="xsd:string" name="Hard_Cost_Other_Description1" form="unqualified"/>
                              <xsd:element minOccurs="0" nillable="true" type="xsd:string" name="Architect" form="unqualified"/>
                              <xsd:element minOccurs="0" nillable="true" type="xsd:string" name="Owners_Legal" form="unqualified"/>
                              <xsd:element minOccurs="0" nillable="true" type="xsd:string" name="Development_Consultant" form="unqualified"/>
                              <xsd:element minOccurs="0" nillable="true" type="xsd:string" name="J51_421a_421b_Filing_Fees" form="unqualified"/>
                              <xsd:element minOccurs="0" nillable="true" type="xsd:string" name="Construction_Interest" form="unqualified"/>
                              <xsd:element minOccurs="0" nillable="true" type="xsd:string" name="Real_Estate_Taxes" form="unqualified"/>
                              <xsd:element minOccurs="0" nillable="true" type="xsd:string" name="Water_Sewer" form="unqualified"/>
                              <xsd:element minOccurs="0" nillable="true" type="xsd:string" name="Title_Insurance" form="unqualified"/>
                              <xsd:element minOccurs="0" nillable="true" type="xsd:string" name="Constr_Insurance" form="unqualified"/>
                              <xsd:element minOccurs="0" nillable="true" type="xsd:string" name="License_Agreement_Insurance" form="unqualified"/>
                              <xsd:element minOccurs="0" nillable="true" type="xsd:string" name="Leasing_Marketing_Expense" form="unqualified"/>
                              <xsd:element minOccurs="0" nillable="true" type="xsd:string" name="Lease_Up_Period_Expense" form="unqualified"/>
                              <xsd:element minOccurs="0" nillable="true" type="xsd:string" name="Working_Capital" form="unqualified"/>
                              <xsd:element minOccurs="0" nillable="true" type="xsd:string" name="Survey_Environmental_Reports" form="unqualified"/>
                              <xsd:element minOccurs="0" nillable="true" type="xsd:string" name="Loan_Commitment_Fees" form="unqualified"/>
                              <xsd:element minOccurs="0" nillable="true" type="xsd:string" name="Relocation" form="unqualified"/>
                              <xsd:element minOccurs="0" nillable="true" type="xsd:string" name="NPHDFC_Administration_Fee" form="unqualified"/>
                              <xsd:element minOccurs="0" nillable="true" type="xsd:string" name="Project_Supervision" form="unqualified"/>
                              <xsd:element minOccurs="0" nillable="true" type="xsd:string" name="Tax_Credit_Allocation_Fee" form="unqualified"/>
                              <xsd:element minOccurs="0" nillable="true" type="xsd:string" name="Bond_Fees_Cost_of_Issuance_Fee" form="unqualified"/>
                              <xsd:element minOccurs="0" nillable="true" type="xsd:string" name="Letter_of_Credit_Fee" form="unqualified"/>
                              <xsd:element minOccurs="0" nillable="true" type="xsd:string" name="Interest_Rate_Cap" form="unqualified"/>
                              <xsd:element minOccurs="0" nillable="true" type="xsd:string" name="Bank_Engineering_Fee" form="unqualified"/>
                              <xsd:element minOccurs="0" nillable="true" type="xsd:string" name="NYS_Transfer_Tax" form="unqualified"/>
                              <xsd:element minOccurs="0" nillable="true" type="xsd:string" name="Soft_Cost_Other_Description1" form="unqualified"/>
                              <xsd:element minOccurs="0" nillable="true" type="xsd:string" name="Soft_Cost_Other_Description2" form="unqualified"/>
                              <xsd:element minOccurs="0" nillable="true" type="xsd:string" name="Soft_Cost_Other_Description3" form="unqualified"/>
                              <xsd:element minOccurs="0" nillable="true" type="xsd:string" name="Soft_Cost_Other_Description4" form="unqualified"/>
                              <xsd:element minOccurs="0" nillable="true" type="xsd:string" name="Developer_Financing_or_Equity" form="unqualified"/>
                              <xsd:element minOccurs="0" nillable="true" type="xsd:string" name="Deferred_Developer_Fee" form="unqualified"/>
                              <xsd:element minOccurs="0" nillable="true" type="xsd:string" name="Syndicator_Fee_and_Overhead" form="unqualified"/>
                              <xsd:element minOccurs="0" nillable="true" type="xsd:string" name="LP_Upper_Tier_Reserves" form="unqualified"/>
                              <xsd:element minOccurs="0" nillable="true" type="xsd:string" name="Tax_Credit_Consultant" form="unqualified"/>
                              <xsd:element minOccurs="0" nillable="true" type="xsd:string" name="Tax_Opinion" form="unqualified"/>
                              <xsd:element minOccurs="0" nillable="true" type="xsd:string" name="Accounting_Cost_Certification" form="unqualified"/>
                              <xsd:element minOccurs="0" nillable="true" type="xsd:string" name="Partnership_Management_Fee" form="unqualified"/>
                              <xsd:element minOccurs="0" nillable="true" type="xsd:string" name="Partnership_Publication" form="unqualified"/>
                              <xsd:element minOccurs="0" nillable="true" type="xsd:string" name="Bridge_Loan_Fees_and_Interest" form="unqualified"/>
                              <xsd:element minOccurs="0" nillable="true" type="xsd:string" name="Partnership_Organization_Legal" form="unqualified"/>
                              <xsd:element minOccurs="0" nillable="true" type="xsd:string" name="Syndication_Expense_Other_Description1" form="unqualified"/>
                              <xsd:element minOccurs="0" nillable="true" type="xsd:string" name="Operating_Reserve" form="unqualified"/>
                              <xsd:element minOccurs="0" nillable="true" type="xsd:string" name="Social_Service_Reserves" form="unqualified"/>
                              <xsd:element minOccurs="0" nillable="true" type="xsd:string" name="Reserve_Other_Description1" form="unqualified"/>
                            </xsd:sequence>
                          </xsd:complexType>
                        </xsd:element>
                      </xsd:sequence>
                    </xsd:complexType>
                  </xsd:element>
                  <xsd:element minOccurs="0" nillable="true" name="FinancialUpdate8609_Dev_Budget_Building18" form="unqualified">
                    <xsd:complexType>
                      <xsd:sequence minOccurs="0">
                        <xsd:element minOccurs="0" nillable="true" name="FinancialUpdate8609_Dev_Budget_Building18_Total_Costs" form="unqualified">
                          <xsd:complexType>
                            <xsd:sequence minOccurs="0">
                              <xsd:element minOccurs="0" nillable="true" type="xsd:string" name="ApplicationNumber" form="unqualified"/>
                              <xsd:element minOccurs="0" nillable="true" type="xsd:string" name="BIN" form="unqualified"/>
                              <xsd:element minOccurs="0" nillable="true" type="xsd:string" name="Land_Acquisition" form="unqualified"/>
                              <xsd:element minOccurs="0" nillable="true" type="xsd:string" name="Building_Acquisition" form="unqualified"/>
                              <xsd:element minOccurs="0" nillable="true" type="xsd:string" name="Contractor_Price" form="unqualified"/>
                              <xsd:element minOccurs="0" nillable="true" type="xsd:string" name="Furnishings" form="unqualified"/>
                              <xsd:element minOccurs="0" nillable="true" type="xsd:string" name="Hard_Cost_Other_Description1" form="unqualified"/>
                              <xsd:element minOccurs="0" nillable="true" type="xsd:string" name="Architect" form="unqualified"/>
                              <xsd:element minOccurs="0" nillable="true" type="xsd:string" name="Owners_Legal" form="unqualified"/>
                              <xsd:element minOccurs="0" nillable="true" type="xsd:string" name="Development_Consultant" form="unqualified"/>
                              <xsd:element minOccurs="0" nillable="true" type="xsd:string" name="J51_421a_421b_Filing_Fees" form="unqualified"/>
                              <xsd:element minOccurs="0" nillable="true" type="xsd:string" name="Construction_Interest" form="unqualified"/>
                              <xsd:element minOccurs="0" nillable="true" type="xsd:string" name="Real_Estate_Taxes" form="unqualified"/>
                              <xsd:element minOccurs="0" nillable="true" type="xsd:string" name="Water_Sewer" form="unqualified"/>
                              <xsd:element minOccurs="0" nillable="true" type="xsd:string" name="Title_Insurance" form="unqualified"/>
                              <xsd:element minOccurs="0" nillable="true" type="xsd:string" name="Constr_Insurance" form="unqualified"/>
                              <xsd:element minOccurs="0" nillable="true" type="xsd:string" name="License_Agreement_Insurance" form="unqualified"/>
                              <xsd:element minOccurs="0" nillable="true" type="xsd:string" name="Leasing_Marketing_Expense" form="unqualified"/>
                              <xsd:element minOccurs="0" nillable="true" type="xsd:string" name="Lease_Up_Period_Expense" form="unqualified"/>
                              <xsd:element minOccurs="0" nillable="true" type="xsd:string" name="Working_Capital" form="unqualified"/>
                              <xsd:element minOccurs="0" nillable="true" type="xsd:string" name="Survey_Environmental_Reports" form="unqualified"/>
                              <xsd:element minOccurs="0" nillable="true" type="xsd:string" name="Loan_Commitment_Fees" form="unqualified"/>
                              <xsd:element minOccurs="0" nillable="true" type="xsd:string" name="Relocation" form="unqualified"/>
                              <xsd:element minOccurs="0" nillable="true" type="xsd:string" name="NPHDFC_Administration_Fee" form="unqualified"/>
                              <xsd:element minOccurs="0" nillable="true" type="xsd:string" name="Project_Supervision" form="unqualified"/>
                              <xsd:element minOccurs="0" nillable="true" type="xsd:string" name="Tax_Credit_Allocation_Fee" form="unqualified"/>
                              <xsd:element minOccurs="0" nillable="true" type="xsd:string" name="Bond_Fees_Cost_of_Issuance_Fee" form="unqualified"/>
                              <xsd:element minOccurs="0" nillable="true" type="xsd:string" name="Letter_of_Credit_Fee" form="unqualified"/>
                              <xsd:element minOccurs="0" nillable="true" type="xsd:string" name="Interest_Rate_Cap" form="unqualified"/>
                              <xsd:element minOccurs="0" nillable="true" type="xsd:string" name="Bank_Engineering_Fee" form="unqualified"/>
                              <xsd:element minOccurs="0" nillable="true" type="xsd:string" name="NYS_Transfer_Tax" form="unqualified"/>
                              <xsd:element minOccurs="0" nillable="true" type="xsd:string" name="Soft_Cost_Other_Description1" form="unqualified"/>
                              <xsd:element minOccurs="0" nillable="true" type="xsd:string" name="Soft_Cost_Other_Description2" form="unqualified"/>
                              <xsd:element minOccurs="0" nillable="true" type="xsd:string" name="Soft_Cost_Other_Description3" form="unqualified"/>
                              <xsd:element minOccurs="0" nillable="true" type="xsd:string" name="Soft_Cost_Other_Description4" form="unqualified"/>
                              <xsd:element minOccurs="0" nillable="true" type="xsd:string" name="Developer_Financing_or_Equity" form="unqualified"/>
                              <xsd:element minOccurs="0" nillable="true" type="xsd:string" name="Deferred_Developer_Fee" form="unqualified"/>
                              <xsd:element minOccurs="0" nillable="true" type="xsd:string" name="Syndicator_Fee_and_Overhead" form="unqualified"/>
                              <xsd:element minOccurs="0" nillable="true" type="xsd:string" name="LP_Upper_Tier_Reserves" form="unqualified"/>
                              <xsd:element minOccurs="0" nillable="true" type="xsd:string" name="Tax_Credit_Consultant" form="unqualified"/>
                              <xsd:element minOccurs="0" nillable="true" type="xsd:string" name="Tax_Opinion" form="unqualified"/>
                              <xsd:element minOccurs="0" nillable="true" type="xsd:string" name="Accounting_Cost_Certification" form="unqualified"/>
                              <xsd:element minOccurs="0" nillable="true" type="xsd:string" name="Partnership_Management_Fee" form="unqualified"/>
                              <xsd:element minOccurs="0" nillable="true" type="xsd:string" name="Partnership_Publication" form="unqualified"/>
                              <xsd:element minOccurs="0" nillable="true" type="xsd:string" name="Bridge_Loan_Fees_and_Interest" form="unqualified"/>
                              <xsd:element minOccurs="0" nillable="true" type="xsd:string" name="Partnership_Organization_Legal" form="unqualified"/>
                              <xsd:element minOccurs="0" nillable="true" type="xsd:string" name="Syndication_Expense_Other_Description1" form="unqualified"/>
                              <xsd:element minOccurs="0" nillable="true" type="xsd:string" name="Operating_Reserve" form="unqualified"/>
                              <xsd:element minOccurs="0" nillable="true" type="xsd:string" name="Social_Service_Reserves" form="unqualified"/>
                              <xsd:element minOccurs="0" nillable="true" type="xsd:string" name="Reserve_Other_Description1" form="unqualified"/>
                            </xsd:sequence>
                          </xsd:complexType>
                        </xsd:element>
                        <xsd:element minOccurs="0" nillable="true" name="FinancialUpdate8609_Dev_Budget_Building18_Acquisition_Basis" form="unqualified">
                          <xsd:complexType>
                            <xsd:sequence minOccurs="0">
                              <xsd:element minOccurs="0" nillable="true" type="xsd:string" name="ApplicationNumber" form="unqualified"/>
                              <xsd:element minOccurs="0" nillable="true" type="xsd:string" name="BIN" form="unqualified"/>
                              <xsd:element minOccurs="0" nillable="true" type="xsd:string" name="Land_Acquisition" form="unqualified"/>
                              <xsd:element minOccurs="0" nillable="true" type="xsd:string" name="Building_Acquisition" form="unqualified"/>
                              <xsd:element minOccurs="0" nillable="true" type="xsd:string" name="Contractor_Price" form="unqualified"/>
                              <xsd:element minOccurs="0" nillable="true" type="xsd:string" name="Furnishings" form="unqualified"/>
                              <xsd:element minOccurs="0" nillable="true" type="xsd:string" name="Hard_Cost_Other_Description1" form="unqualified"/>
                              <xsd:element minOccurs="0" nillable="true" type="xsd:string" name="Architect" form="unqualified"/>
                              <xsd:element minOccurs="0" nillable="true" type="xsd:string" name="Owners_Legal" form="unqualified"/>
                              <xsd:element minOccurs="0" nillable="true" type="xsd:string" name="Development_Consultant" form="unqualified"/>
                              <xsd:element minOccurs="0" nillable="true" type="xsd:string" name="J51_421a_421b_Filing_Fees" form="unqualified"/>
                              <xsd:element minOccurs="0" nillable="true" type="xsd:string" name="Construction_Interest" form="unqualified"/>
                              <xsd:element minOccurs="0" nillable="true" type="xsd:string" name="Real_Estate_Taxes" form="unqualified"/>
                              <xsd:element minOccurs="0" nillable="true" type="xsd:string" name="Water_Sewer" form="unqualified"/>
                              <xsd:element minOccurs="0" nillable="true" type="xsd:string" name="Title_Insurance" form="unqualified"/>
                              <xsd:element minOccurs="0" nillable="true" type="xsd:string" name="Constr_Insurance" form="unqualified"/>
                              <xsd:element minOccurs="0" nillable="true" type="xsd:string" name="License_Agreement_Insurance" form="unqualified"/>
                              <xsd:element minOccurs="0" nillable="true" type="xsd:string" name="Leasing_Marketing_Expense" form="unqualified"/>
                              <xsd:element minOccurs="0" nillable="true" type="xsd:string" name="Lease_Up_Period_Expense" form="unqualified"/>
                              <xsd:element minOccurs="0" nillable="true" type="xsd:string" name="Working_Capital" form="unqualified"/>
                              <xsd:element minOccurs="0" nillable="true" type="xsd:string" name="Survey_Environmental_Reports" form="unqualified"/>
                              <xsd:element minOccurs="0" nillable="true" type="xsd:string" name="Loan_Commitment_Fees" form="unqualified"/>
                              <xsd:element minOccurs="0" nillable="true" type="xsd:string" name="Relocation" form="unqualified"/>
                              <xsd:element minOccurs="0" nillable="true" type="xsd:string" name="NPHDFC_Administration_Fee" form="unqualified"/>
                              <xsd:element minOccurs="0" nillable="true" type="xsd:string" name="Project_Supervision" form="unqualified"/>
                              <xsd:element minOccurs="0" nillable="true" type="xsd:string" name="Tax_Credit_Allocation_Fee" form="unqualified"/>
                              <xsd:element minOccurs="0" nillable="true" type="xsd:string" name="Bond_Fees_Cost_of_Issuance_Fee" form="unqualified"/>
                              <xsd:element minOccurs="0" nillable="true" type="xsd:string" name="Letter_of_Credit_Fee" form="unqualified"/>
                              <xsd:element minOccurs="0" nillable="true" type="xsd:string" name="Interest_Rate_Cap" form="unqualified"/>
                              <xsd:element minOccurs="0" nillable="true" type="xsd:string" name="Bank_Engineering_Fee" form="unqualified"/>
                              <xsd:element minOccurs="0" nillable="true" type="xsd:string" name="NYS_Transfer_Tax" form="unqualified"/>
                              <xsd:element minOccurs="0" nillable="true" type="xsd:string" name="Soft_Cost_Other_Description1" form="unqualified"/>
                              <xsd:element minOccurs="0" nillable="true" type="xsd:string" name="Soft_Cost_Other_Description2" form="unqualified"/>
                              <xsd:element minOccurs="0" nillable="true" type="xsd:string" name="Soft_Cost_Other_Description3" form="unqualified"/>
                              <xsd:element minOccurs="0" nillable="true" type="xsd:string" name="Soft_Cost_Other_Description4" form="unqualified"/>
                              <xsd:element minOccurs="0" nillable="true" type="xsd:string" name="Developer_Financing_or_Equity" form="unqualified"/>
                              <xsd:element minOccurs="0" nillable="true" type="xsd:string" name="Deferred_Developer_Fee" form="unqualified"/>
                              <xsd:element minOccurs="0" nillable="true" type="xsd:string" name="Syndicator_Fee_and_Overhead" form="unqualified"/>
                              <xsd:element minOccurs="0" nillable="true" type="xsd:string" name="LP_Upper_Tier_Reserves" form="unqualified"/>
                              <xsd:element minOccurs="0" nillable="true" type="xsd:string" name="Tax_Credit_Consultant" form="unqualified"/>
                              <xsd:element minOccurs="0" nillable="true" type="xsd:string" name="Tax_Opinion" form="unqualified"/>
                              <xsd:element minOccurs="0" nillable="true" type="xsd:string" name="Accounting_Cost_Certification" form="unqualified"/>
                              <xsd:element minOccurs="0" nillable="true" type="xsd:string" name="Partnership_Management_Fee" form="unqualified"/>
                              <xsd:element minOccurs="0" nillable="true" type="xsd:string" name="Partnership_Publication" form="unqualified"/>
                              <xsd:element minOccurs="0" nillable="true" type="xsd:string" name="Bridge_Loan_Fees_and_Interest" form="unqualified"/>
                              <xsd:element minOccurs="0" nillable="true" type="xsd:string" name="Partnership_Organization_Legal" form="unqualified"/>
                              <xsd:element minOccurs="0" nillable="true" type="xsd:string" name="Syndication_Expense_Other_Description1" form="unqualified"/>
                              <xsd:element minOccurs="0" nillable="true" type="xsd:string" name="Operating_Reserve" form="unqualified"/>
                              <xsd:element minOccurs="0" nillable="true" type="xsd:string" name="Social_Service_Reserves" form="unqualified"/>
                              <xsd:element minOccurs="0" nillable="true" type="xsd:string" name="Reserve_Other_Description1" form="unqualified"/>
                            </xsd:sequence>
                          </xsd:complexType>
                        </xsd:element>
                        <xsd:element minOccurs="0" nillable="true" name="FinancialUpdate8609_Dev_Budget_Building18_Rehab_Basis" form="unqualified">
                          <xsd:complexType>
                            <xsd:sequence minOccurs="0">
                              <xsd:element minOccurs="0" nillable="true" type="xsd:string" name="ApplicationNumber" form="unqualified"/>
                              <xsd:element minOccurs="0" nillable="true" type="xsd:string" name="BIN" form="unqualified"/>
                              <xsd:element minOccurs="0" nillable="true" type="xsd:string" name="Land_Acquisition" form="unqualified"/>
                              <xsd:element minOccurs="0" nillable="true" type="xsd:string" name="Building_Acquisition" form="unqualified"/>
                              <xsd:element minOccurs="0" nillable="true" type="xsd:string" name="Contractor_Price" form="unqualified"/>
                              <xsd:element minOccurs="0" nillable="true" type="xsd:string" name="Furnishings" form="unqualified"/>
                              <xsd:element minOccurs="0" nillable="true" type="xsd:string" name="Hard_Cost_Other_Description1" form="unqualified"/>
                              <xsd:element minOccurs="0" nillable="true" type="xsd:string" name="Architect" form="unqualified"/>
                              <xsd:element minOccurs="0" nillable="true" type="xsd:string" name="Owners_Legal" form="unqualified"/>
                              <xsd:element minOccurs="0" nillable="true" type="xsd:string" name="Development_Consultant" form="unqualified"/>
                              <xsd:element minOccurs="0" nillable="true" type="xsd:string" name="J51_421a_421b_Filing_Fees" form="unqualified"/>
                              <xsd:element minOccurs="0" nillable="true" type="xsd:string" name="Construction_Interest" form="unqualified"/>
                              <xsd:element minOccurs="0" nillable="true" type="xsd:string" name="Real_Estate_Taxes" form="unqualified"/>
                              <xsd:element minOccurs="0" nillable="true" type="xsd:string" name="Water_Sewer" form="unqualified"/>
                              <xsd:element minOccurs="0" nillable="true" type="xsd:string" name="Title_Insurance" form="unqualified"/>
                              <xsd:element minOccurs="0" nillable="true" type="xsd:string" name="Constr_Insurance" form="unqualified"/>
                              <xsd:element minOccurs="0" nillable="true" type="xsd:string" name="License_Agreement_Insurance" form="unqualified"/>
                              <xsd:element minOccurs="0" nillable="true" type="xsd:string" name="Leasing_Marketing_Expense" form="unqualified"/>
                              <xsd:element minOccurs="0" nillable="true" type="xsd:string" name="Lease_Up_Period_Expense" form="unqualified"/>
                              <xsd:element minOccurs="0" nillable="true" type="xsd:string" name="Working_Capital" form="unqualified"/>
                              <xsd:element minOccurs="0" nillable="true" type="xsd:string" name="Survey_Environmental_Reports" form="unqualified"/>
                              <xsd:element minOccurs="0" nillable="true" type="xsd:string" name="Loan_Commitment_Fees" form="unqualified"/>
                              <xsd:element minOccurs="0" nillable="true" type="xsd:string" name="Relocation" form="unqualified"/>
                              <xsd:element minOccurs="0" nillable="true" type="xsd:string" name="NPHDFC_Administration_Fee" form="unqualified"/>
                              <xsd:element minOccurs="0" nillable="true" type="xsd:string" name="Project_Supervision" form="unqualified"/>
                              <xsd:element minOccurs="0" nillable="true" type="xsd:string" name="Tax_Credit_Allocation_Fee" form="unqualified"/>
                              <xsd:element minOccurs="0" nillable="true" type="xsd:string" name="Bond_Fees_Cost_of_Issuance_Fee" form="unqualified"/>
                              <xsd:element minOccurs="0" nillable="true" type="xsd:string" name="Letter_of_Credit_Fee" form="unqualified"/>
                              <xsd:element minOccurs="0" nillable="true" type="xsd:string" name="Interest_Rate_Cap" form="unqualified"/>
                              <xsd:element minOccurs="0" nillable="true" type="xsd:string" name="Bank_Engineering_Fee" form="unqualified"/>
                              <xsd:element minOccurs="0" nillable="true" type="xsd:string" name="NYS_Transfer_Tax" form="unqualified"/>
                              <xsd:element minOccurs="0" nillable="true" type="xsd:string" name="Soft_Cost_Other_Description1" form="unqualified"/>
                              <xsd:element minOccurs="0" nillable="true" type="xsd:string" name="Soft_Cost_Other_Description2" form="unqualified"/>
                              <xsd:element minOccurs="0" nillable="true" type="xsd:string" name="Soft_Cost_Other_Description3" form="unqualified"/>
                              <xsd:element minOccurs="0" nillable="true" type="xsd:string" name="Soft_Cost_Other_Description4" form="unqualified"/>
                              <xsd:element minOccurs="0" nillable="true" type="xsd:string" name="Developer_Financing_or_Equity" form="unqualified"/>
                              <xsd:element minOccurs="0" nillable="true" type="xsd:string" name="Deferred_Developer_Fee" form="unqualified"/>
                              <xsd:element minOccurs="0" nillable="true" type="xsd:string" name="Syndicator_Fee_and_Overhead" form="unqualified"/>
                              <xsd:element minOccurs="0" nillable="true" type="xsd:string" name="LP_Upper_Tier_Reserves" form="unqualified"/>
                              <xsd:element minOccurs="0" nillable="true" type="xsd:string" name="Tax_Credit_Consultant" form="unqualified"/>
                              <xsd:element minOccurs="0" nillable="true" type="xsd:string" name="Tax_Opinion" form="unqualified"/>
                              <xsd:element minOccurs="0" nillable="true" type="xsd:string" name="Accounting_Cost_Certification" form="unqualified"/>
                              <xsd:element minOccurs="0" nillable="true" type="xsd:string" name="Partnership_Management_Fee" form="unqualified"/>
                              <xsd:element minOccurs="0" nillable="true" type="xsd:string" name="Partnership_Publication" form="unqualified"/>
                              <xsd:element minOccurs="0" nillable="true" type="xsd:string" name="Bridge_Loan_Fees_and_Interest" form="unqualified"/>
                              <xsd:element minOccurs="0" nillable="true" type="xsd:string" name="Partnership_Organization_Legal" form="unqualified"/>
                              <xsd:element minOccurs="0" nillable="true" type="xsd:string" name="Syndication_Expense_Other_Description1" form="unqualified"/>
                              <xsd:element minOccurs="0" nillable="true" type="xsd:string" name="Operating_Reserve" form="unqualified"/>
                              <xsd:element minOccurs="0" nillable="true" type="xsd:string" name="Social_Service_Reserves" form="unqualified"/>
                              <xsd:element minOccurs="0" nillable="true" type="xsd:string" name="Reserve_Other_Description1" form="unqualified"/>
                            </xsd:sequence>
                          </xsd:complexType>
                        </xsd:element>
                      </xsd:sequence>
                    </xsd:complexType>
                  </xsd:element>
                  <xsd:element minOccurs="0" nillable="true" name="FinancialUpdate8609_Dev_Budget_Building19" form="unqualified">
                    <xsd:complexType>
                      <xsd:sequence minOccurs="0">
                        <xsd:element minOccurs="0" nillable="true" name="FinancialUpdate8609_Dev_Budget_Building19_Total_Costs" form="unqualified">
                          <xsd:complexType>
                            <xsd:sequence minOccurs="0">
                              <xsd:element minOccurs="0" nillable="true" type="xsd:string" name="ApplicationNumber" form="unqualified"/>
                              <xsd:element minOccurs="0" nillable="true" type="xsd:string" name="BIN" form="unqualified"/>
                              <xsd:element minOccurs="0" nillable="true" type="xsd:string" name="Land_Acquisition" form="unqualified"/>
                              <xsd:element minOccurs="0" nillable="true" type="xsd:string" name="Building_Acquisition" form="unqualified"/>
                              <xsd:element minOccurs="0" nillable="true" type="xsd:string" name="Contractor_Price" form="unqualified"/>
                              <xsd:element minOccurs="0" nillable="true" type="xsd:string" name="Furnishings" form="unqualified"/>
                              <xsd:element minOccurs="0" nillable="true" type="xsd:string" name="Hard_Cost_Other_Description1" form="unqualified"/>
                              <xsd:element minOccurs="0" nillable="true" type="xsd:string" name="Architect" form="unqualified"/>
                              <xsd:element minOccurs="0" nillable="true" type="xsd:string" name="Owners_Legal" form="unqualified"/>
                              <xsd:element minOccurs="0" nillable="true" type="xsd:string" name="Development_Consultant" form="unqualified"/>
                              <xsd:element minOccurs="0" nillable="true" type="xsd:string" name="J51_421a_421b_Filing_Fees" form="unqualified"/>
                              <xsd:element minOccurs="0" nillable="true" type="xsd:string" name="Construction_Interest" form="unqualified"/>
                              <xsd:element minOccurs="0" nillable="true" type="xsd:string" name="Real_Estate_Taxes" form="unqualified"/>
                              <xsd:element minOccurs="0" nillable="true" type="xsd:string" name="Water_Sewer" form="unqualified"/>
                              <xsd:element minOccurs="0" nillable="true" type="xsd:string" name="Title_Insurance" form="unqualified"/>
                              <xsd:element minOccurs="0" nillable="true" type="xsd:string" name="Constr_Insurance" form="unqualified"/>
                              <xsd:element minOccurs="0" nillable="true" type="xsd:string" name="License_Agreement_Insurance" form="unqualified"/>
                              <xsd:element minOccurs="0" nillable="true" type="xsd:string" name="Leasing_Marketing_Expense" form="unqualified"/>
                              <xsd:element minOccurs="0" nillable="true" type="xsd:string" name="Lease_Up_Period_Expense" form="unqualified"/>
                              <xsd:element minOccurs="0" nillable="true" type="xsd:string" name="Working_Capital" form="unqualified"/>
                              <xsd:element minOccurs="0" nillable="true" type="xsd:string" name="Survey_Environmental_Reports" form="unqualified"/>
                              <xsd:element minOccurs="0" nillable="true" type="xsd:string" name="Loan_Commitment_Fees" form="unqualified"/>
                              <xsd:element minOccurs="0" nillable="true" type="xsd:string" name="Relocation" form="unqualified"/>
                              <xsd:element minOccurs="0" nillable="true" type="xsd:string" name="NPHDFC_Administration_Fee" form="unqualified"/>
                              <xsd:element minOccurs="0" nillable="true" type="xsd:string" name="Project_Supervision" form="unqualified"/>
                              <xsd:element minOccurs="0" nillable="true" type="xsd:string" name="Tax_Credit_Allocation_Fee" form="unqualified"/>
                              <xsd:element minOccurs="0" nillable="true" type="xsd:string" name="Bond_Fees_Cost_of_Issuance_Fee" form="unqualified"/>
                              <xsd:element minOccurs="0" nillable="true" type="xsd:string" name="Letter_of_Credit_Fee" form="unqualified"/>
                              <xsd:element minOccurs="0" nillable="true" type="xsd:string" name="Interest_Rate_Cap" form="unqualified"/>
                              <xsd:element minOccurs="0" nillable="true" type="xsd:string" name="Bank_Engineering_Fee" form="unqualified"/>
                              <xsd:element minOccurs="0" nillable="true" type="xsd:string" name="NYS_Transfer_Tax" form="unqualified"/>
                              <xsd:element minOccurs="0" nillable="true" type="xsd:string" name="Soft_Cost_Other_Description1" form="unqualified"/>
                              <xsd:element minOccurs="0" nillable="true" type="xsd:string" name="Soft_Cost_Other_Description2" form="unqualified"/>
                              <xsd:element minOccurs="0" nillable="true" type="xsd:string" name="Soft_Cost_Other_Description3" form="unqualified"/>
                              <xsd:element minOccurs="0" nillable="true" type="xsd:string" name="Soft_Cost_Other_Description4" form="unqualified"/>
                              <xsd:element minOccurs="0" nillable="true" type="xsd:string" name="Developer_Financing_or_Equity" form="unqualified"/>
                              <xsd:element minOccurs="0" nillable="true" type="xsd:string" name="Deferred_Developer_Fee" form="unqualified"/>
                              <xsd:element minOccurs="0" nillable="true" type="xsd:string" name="Syndicator_Fee_and_Overhead" form="unqualified"/>
                              <xsd:element minOccurs="0" nillable="true" type="xsd:string" name="LP_Upper_Tier_Reserves" form="unqualified"/>
                              <xsd:element minOccurs="0" nillable="true" type="xsd:string" name="Tax_Credit_Consultant" form="unqualified"/>
                              <xsd:element minOccurs="0" nillable="true" type="xsd:string" name="Tax_Opinion" form="unqualified"/>
                              <xsd:element minOccurs="0" nillable="true" type="xsd:string" name="Accounting_Cost_Certification" form="unqualified"/>
                              <xsd:element minOccurs="0" nillable="true" type="xsd:string" name="Partnership_Management_Fee" form="unqualified"/>
                              <xsd:element minOccurs="0" nillable="true" type="xsd:string" name="Partnership_Publication" form="unqualified"/>
                              <xsd:element minOccurs="0" nillable="true" type="xsd:string" name="Bridge_Loan_Fees_and_Interest" form="unqualified"/>
                              <xsd:element minOccurs="0" nillable="true" type="xsd:string" name="Partnership_Organization_Legal" form="unqualified"/>
                              <xsd:element minOccurs="0" nillable="true" type="xsd:string" name="Syndication_Expense_Other_Description1" form="unqualified"/>
                              <xsd:element minOccurs="0" nillable="true" type="xsd:string" name="Operating_Reserve" form="unqualified"/>
                              <xsd:element minOccurs="0" nillable="true" type="xsd:string" name="Social_Service_Reserves" form="unqualified"/>
                              <xsd:element minOccurs="0" nillable="true" type="xsd:string" name="Reserve_Other_Description1" form="unqualified"/>
                            </xsd:sequence>
                          </xsd:complexType>
                        </xsd:element>
                        <xsd:element minOccurs="0" nillable="true" name="FinancialUpdate8609_Dev_Budget_Building19_Acquisition_Basis" form="unqualified">
                          <xsd:complexType>
                            <xsd:sequence minOccurs="0">
                              <xsd:element minOccurs="0" nillable="true" type="xsd:string" name="ApplicationNumber" form="unqualified"/>
                              <xsd:element minOccurs="0" nillable="true" type="xsd:string" name="BIN" form="unqualified"/>
                              <xsd:element minOccurs="0" nillable="true" type="xsd:string" name="Land_Acquisition" form="unqualified"/>
                              <xsd:element minOccurs="0" nillable="true" type="xsd:string" name="Building_Acquisition" form="unqualified"/>
                              <xsd:element minOccurs="0" nillable="true" type="xsd:string" name="Contractor_Price" form="unqualified"/>
                              <xsd:element minOccurs="0" nillable="true" type="xsd:string" name="Furnishings" form="unqualified"/>
                              <xsd:element minOccurs="0" nillable="true" type="xsd:string" name="Hard_Cost_Other_Description1" form="unqualified"/>
                              <xsd:element minOccurs="0" nillable="true" type="xsd:string" name="Architect" form="unqualified"/>
                              <xsd:element minOccurs="0" nillable="true" type="xsd:string" name="Owners_Legal" form="unqualified"/>
                              <xsd:element minOccurs="0" nillable="true" type="xsd:string" name="Development_Consultant" form="unqualified"/>
                              <xsd:element minOccurs="0" nillable="true" type="xsd:string" name="J51_421a_421b_Filing_Fees" form="unqualified"/>
                              <xsd:element minOccurs="0" nillable="true" type="xsd:string" name="Construction_Interest" form="unqualified"/>
                              <xsd:element minOccurs="0" nillable="true" type="xsd:string" name="Real_Estate_Taxes" form="unqualified"/>
                              <xsd:element minOccurs="0" nillable="true" type="xsd:string" name="Water_Sewer" form="unqualified"/>
                              <xsd:element minOccurs="0" nillable="true" type="xsd:string" name="Title_Insurance" form="unqualified"/>
                              <xsd:element minOccurs="0" nillable="true" type="xsd:string" name="Constr_Insurance" form="unqualified"/>
                              <xsd:element minOccurs="0" nillable="true" type="xsd:string" name="License_Agreement_Insurance" form="unqualified"/>
                              <xsd:element minOccurs="0" nillable="true" type="xsd:string" name="Leasing_Marketing_Expense" form="unqualified"/>
                              <xsd:element minOccurs="0" nillable="true" type="xsd:string" name="Lease_Up_Period_Expense" form="unqualified"/>
                              <xsd:element minOccurs="0" nillable="true" type="xsd:string" name="Working_Capital" form="unqualified"/>
                              <xsd:element minOccurs="0" nillable="true" type="xsd:string" name="Survey_Environmental_Reports" form="unqualified"/>
                              <xsd:element minOccurs="0" nillable="true" type="xsd:string" name="Loan_Commitment_Fees" form="unqualified"/>
                              <xsd:element minOccurs="0" nillable="true" type="xsd:string" name="Relocation" form="unqualified"/>
                              <xsd:element minOccurs="0" nillable="true" type="xsd:string" name="NPHDFC_Administration_Fee" form="unqualified"/>
                              <xsd:element minOccurs="0" nillable="true" type="xsd:string" name="Project_Supervision" form="unqualified"/>
                              <xsd:element minOccurs="0" nillable="true" type="xsd:string" name="Tax_Credit_Allocation_Fee" form="unqualified"/>
                              <xsd:element minOccurs="0" nillable="true" type="xsd:string" name="Bond_Fees_Cost_of_Issuance_Fee" form="unqualified"/>
                              <xsd:element minOccurs="0" nillable="true" type="xsd:string" name="Letter_of_Credit_Fee" form="unqualified"/>
                              <xsd:element minOccurs="0" nillable="true" type="xsd:string" name="Interest_Rate_Cap" form="unqualified"/>
                              <xsd:element minOccurs="0" nillable="true" type="xsd:string" name="Bank_Engineering_Fee" form="unqualified"/>
                              <xsd:element minOccurs="0" nillable="true" type="xsd:string" name="NYS_Transfer_Tax" form="unqualified"/>
                              <xsd:element minOccurs="0" nillable="true" type="xsd:string" name="Soft_Cost_Other_Description1" form="unqualified"/>
                              <xsd:element minOccurs="0" nillable="true" type="xsd:string" name="Soft_Cost_Other_Description2" form="unqualified"/>
                              <xsd:element minOccurs="0" nillable="true" type="xsd:string" name="Soft_Cost_Other_Description3" form="unqualified"/>
                              <xsd:element minOccurs="0" nillable="true" type="xsd:string" name="Soft_Cost_Other_Description4" form="unqualified"/>
                              <xsd:element minOccurs="0" nillable="true" type="xsd:string" name="Developer_Financing_or_Equity" form="unqualified"/>
                              <xsd:element minOccurs="0" nillable="true" type="xsd:string" name="Deferred_Developer_Fee" form="unqualified"/>
                              <xsd:element minOccurs="0" nillable="true" type="xsd:string" name="Syndicator_Fee_and_Overhead" form="unqualified"/>
                              <xsd:element minOccurs="0" nillable="true" type="xsd:string" name="LP_Upper_Tier_Reserves" form="unqualified"/>
                              <xsd:element minOccurs="0" nillable="true" type="xsd:string" name="Tax_Credit_Consultant" form="unqualified"/>
                              <xsd:element minOccurs="0" nillable="true" type="xsd:string" name="Tax_Opinion" form="unqualified"/>
                              <xsd:element minOccurs="0" nillable="true" type="xsd:string" name="Accounting_Cost_Certification" form="unqualified"/>
                              <xsd:element minOccurs="0" nillable="true" type="xsd:string" name="Partnership_Management_Fee" form="unqualified"/>
                              <xsd:element minOccurs="0" nillable="true" type="xsd:string" name="Partnership_Publication" form="unqualified"/>
                              <xsd:element minOccurs="0" nillable="true" type="xsd:string" name="Bridge_Loan_Fees_and_Interest" form="unqualified"/>
                              <xsd:element minOccurs="0" nillable="true" type="xsd:string" name="Partnership_Organization_Legal" form="unqualified"/>
                              <xsd:element minOccurs="0" nillable="true" type="xsd:string" name="Syndication_Expense_Other_Description1" form="unqualified"/>
                              <xsd:element minOccurs="0" nillable="true" type="xsd:string" name="Operating_Reserve" form="unqualified"/>
                              <xsd:element minOccurs="0" nillable="true" type="xsd:string" name="Social_Service_Reserves" form="unqualified"/>
                              <xsd:element minOccurs="0" nillable="true" type="xsd:string" name="Reserve_Other_Description1" form="unqualified"/>
                            </xsd:sequence>
                          </xsd:complexType>
                        </xsd:element>
                        <xsd:element minOccurs="0" nillable="true" name="FinancialUpdate8609_Dev_Budget_Building19_Rehab_Basis" form="unqualified">
                          <xsd:complexType>
                            <xsd:sequence minOccurs="0">
                              <xsd:element minOccurs="0" nillable="true" type="xsd:string" name="ApplicationNumber" form="unqualified"/>
                              <xsd:element minOccurs="0" nillable="true" type="xsd:string" name="BIN" form="unqualified"/>
                              <xsd:element minOccurs="0" nillable="true" type="xsd:string" name="Land_Acquisition" form="unqualified"/>
                              <xsd:element minOccurs="0" nillable="true" type="xsd:string" name="Building_Acquisition" form="unqualified"/>
                              <xsd:element minOccurs="0" nillable="true" type="xsd:string" name="Contractor_Price" form="unqualified"/>
                              <xsd:element minOccurs="0" nillable="true" type="xsd:string" name="Furnishings" form="unqualified"/>
                              <xsd:element minOccurs="0" nillable="true" type="xsd:string" name="Hard_Cost_Other_Description1" form="unqualified"/>
                              <xsd:element minOccurs="0" nillable="true" type="xsd:string" name="Architect" form="unqualified"/>
                              <xsd:element minOccurs="0" nillable="true" type="xsd:string" name="Owners_Legal" form="unqualified"/>
                              <xsd:element minOccurs="0" nillable="true" type="xsd:string" name="Development_Consultant" form="unqualified"/>
                              <xsd:element minOccurs="0" nillable="true" type="xsd:string" name="J51_421a_421b_Filing_Fees" form="unqualified"/>
                              <xsd:element minOccurs="0" nillable="true" type="xsd:string" name="Construction_Interest" form="unqualified"/>
                              <xsd:element minOccurs="0" nillable="true" type="xsd:string" name="Real_Estate_Taxes" form="unqualified"/>
                              <xsd:element minOccurs="0" nillable="true" type="xsd:string" name="Water_Sewer" form="unqualified"/>
                              <xsd:element minOccurs="0" nillable="true" type="xsd:string" name="Title_Insurance" form="unqualified"/>
                              <xsd:element minOccurs="0" nillable="true" type="xsd:string" name="Constr_Insurance" form="unqualified"/>
                              <xsd:element minOccurs="0" nillable="true" type="xsd:string" name="License_Agreement_Insurance" form="unqualified"/>
                              <xsd:element minOccurs="0" nillable="true" type="xsd:string" name="Leasing_Marketing_Expense" form="unqualified"/>
                              <xsd:element minOccurs="0" nillable="true" type="xsd:string" name="Lease_Up_Period_Expense" form="unqualified"/>
                              <xsd:element minOccurs="0" nillable="true" type="xsd:string" name="Working_Capital" form="unqualified"/>
                              <xsd:element minOccurs="0" nillable="true" type="xsd:string" name="Survey_Environmental_Reports" form="unqualified"/>
                              <xsd:element minOccurs="0" nillable="true" type="xsd:string" name="Loan_Commitment_Fees" form="unqualified"/>
                              <xsd:element minOccurs="0" nillable="true" type="xsd:string" name="Relocation" form="unqualified"/>
                              <xsd:element minOccurs="0" nillable="true" type="xsd:string" name="NPHDFC_Administration_Fee" form="unqualified"/>
                              <xsd:element minOccurs="0" nillable="true" type="xsd:string" name="Project_Supervision" form="unqualified"/>
                              <xsd:element minOccurs="0" nillable="true" type="xsd:string" name="Tax_Credit_Allocation_Fee" form="unqualified"/>
                              <xsd:element minOccurs="0" nillable="true" type="xsd:string" name="Bond_Fees_Cost_of_Issuance_Fee" form="unqualified"/>
                              <xsd:element minOccurs="0" nillable="true" type="xsd:string" name="Letter_of_Credit_Fee" form="unqualified"/>
                              <xsd:element minOccurs="0" nillable="true" type="xsd:string" name="Interest_Rate_Cap" form="unqualified"/>
                              <xsd:element minOccurs="0" nillable="true" type="xsd:string" name="Bank_Engineering_Fee" form="unqualified"/>
                              <xsd:element minOccurs="0" nillable="true" type="xsd:string" name="NYS_Transfer_Tax" form="unqualified"/>
                              <xsd:element minOccurs="0" nillable="true" type="xsd:string" name="Soft_Cost_Other_Description1" form="unqualified"/>
                              <xsd:element minOccurs="0" nillable="true" type="xsd:string" name="Soft_Cost_Other_Description2" form="unqualified"/>
                              <xsd:element minOccurs="0" nillable="true" type="xsd:string" name="Soft_Cost_Other_Description3" form="unqualified"/>
                              <xsd:element minOccurs="0" nillable="true" type="xsd:string" name="Soft_Cost_Other_Description4" form="unqualified"/>
                              <xsd:element minOccurs="0" nillable="true" type="xsd:string" name="Developer_Financing_or_Equity" form="unqualified"/>
                              <xsd:element minOccurs="0" nillable="true" type="xsd:string" name="Deferred_Developer_Fee" form="unqualified"/>
                              <xsd:element minOccurs="0" nillable="true" type="xsd:string" name="Syndicator_Fee_and_Overhead" form="unqualified"/>
                              <xsd:element minOccurs="0" nillable="true" type="xsd:string" name="LP_Upper_Tier_Reserves" form="unqualified"/>
                              <xsd:element minOccurs="0" nillable="true" type="xsd:string" name="Tax_Credit_Consultant" form="unqualified"/>
                              <xsd:element minOccurs="0" nillable="true" type="xsd:string" name="Tax_Opinion" form="unqualified"/>
                              <xsd:element minOccurs="0" nillable="true" type="xsd:string" name="Accounting_Cost_Certification" form="unqualified"/>
                              <xsd:element minOccurs="0" nillable="true" type="xsd:string" name="Partnership_Management_Fee" form="unqualified"/>
                              <xsd:element minOccurs="0" nillable="true" type="xsd:string" name="Partnership_Publication" form="unqualified"/>
                              <xsd:element minOccurs="0" nillable="true" type="xsd:string" name="Bridge_Loan_Fees_and_Interest" form="unqualified"/>
                              <xsd:element minOccurs="0" nillable="true" type="xsd:string" name="Partnership_Organization_Legal" form="unqualified"/>
                              <xsd:element minOccurs="0" nillable="true" type="xsd:string" name="Syndication_Expense_Other_Description1" form="unqualified"/>
                              <xsd:element minOccurs="0" nillable="true" type="xsd:string" name="Operating_Reserve" form="unqualified"/>
                              <xsd:element minOccurs="0" nillable="true" type="xsd:string" name="Social_Service_Reserves" form="unqualified"/>
                              <xsd:element minOccurs="0" nillable="true" type="xsd:string" name="Reserve_Other_Description1" form="unqualified"/>
                            </xsd:sequence>
                          </xsd:complexType>
                        </xsd:element>
                      </xsd:sequence>
                    </xsd:complexType>
                  </xsd:element>
                  <xsd:element minOccurs="0" nillable="true" name="FinancialUpdate8609_Dev_Budget_Building20" form="unqualified">
                    <xsd:complexType>
                      <xsd:sequence minOccurs="0">
                        <xsd:element minOccurs="0" nillable="true" name="FinancialUpdate8609_Dev_Budget_Building20_Total_Costs" form="unqualified">
                          <xsd:complexType>
                            <xsd:sequence minOccurs="0">
                              <xsd:element minOccurs="0" nillable="true" type="xsd:string" name="ApplicationNumber" form="unqualified"/>
                              <xsd:element minOccurs="0" nillable="true" type="xsd:string" name="BIN" form="unqualified"/>
                              <xsd:element minOccurs="0" nillable="true" type="xsd:string" name="Land_Acquisition" form="unqualified"/>
                              <xsd:element minOccurs="0" nillable="true" type="xsd:string" name="Building_Acquisition" form="unqualified"/>
                              <xsd:element minOccurs="0" nillable="true" type="xsd:string" name="Contractor_Price" form="unqualified"/>
                              <xsd:element minOccurs="0" nillable="true" type="xsd:string" name="Furnishings" form="unqualified"/>
                              <xsd:element minOccurs="0" nillable="true" type="xsd:string" name="Hard_Cost_Other_Description1" form="unqualified"/>
                              <xsd:element minOccurs="0" nillable="true" type="xsd:string" name="Architect" form="unqualified"/>
                              <xsd:element minOccurs="0" nillable="true" type="xsd:string" name="Owners_Legal" form="unqualified"/>
                              <xsd:element minOccurs="0" nillable="true" type="xsd:string" name="Development_Consultant" form="unqualified"/>
                              <xsd:element minOccurs="0" nillable="true" type="xsd:string" name="J51_421a_421b_Filing_Fees" form="unqualified"/>
                              <xsd:element minOccurs="0" nillable="true" type="xsd:string" name="Construction_Interest" form="unqualified"/>
                              <xsd:element minOccurs="0" nillable="true" type="xsd:string" name="Real_Estate_Taxes" form="unqualified"/>
                              <xsd:element minOccurs="0" nillable="true" type="xsd:string" name="Water_Sewer" form="unqualified"/>
                              <xsd:element minOccurs="0" nillable="true" type="xsd:string" name="Title_Insurance" form="unqualified"/>
                              <xsd:element minOccurs="0" nillable="true" type="xsd:string" name="Constr_Insurance" form="unqualified"/>
                              <xsd:element minOccurs="0" nillable="true" type="xsd:string" name="License_Agreement_Insurance" form="unqualified"/>
                              <xsd:element minOccurs="0" nillable="true" type="xsd:string" name="Leasing_Marketing_Expense" form="unqualified"/>
                              <xsd:element minOccurs="0" nillable="true" type="xsd:string" name="Lease_Up_Period_Expense" form="unqualified"/>
                              <xsd:element minOccurs="0" nillable="true" type="xsd:string" name="Working_Capital" form="unqualified"/>
                              <xsd:element minOccurs="0" nillable="true" type="xsd:string" name="Survey_Environmental_Reports" form="unqualified"/>
                              <xsd:element minOccurs="0" nillable="true" type="xsd:string" name="Loan_Commitment_Fees" form="unqualified"/>
                              <xsd:element minOccurs="0" nillable="true" type="xsd:string" name="Relocation" form="unqualified"/>
                              <xsd:element minOccurs="0" nillable="true" type="xsd:string" name="NPHDFC_Administration_Fee" form="unqualified"/>
                              <xsd:element minOccurs="0" nillable="true" type="xsd:string" name="Project_Supervision" form="unqualified"/>
                              <xsd:element minOccurs="0" nillable="true" type="xsd:string" name="Tax_Credit_Allocation_Fee" form="unqualified"/>
                              <xsd:element minOccurs="0" nillable="true" type="xsd:string" name="Bond_Fees_Cost_of_Issuance_Fee" form="unqualified"/>
                              <xsd:element minOccurs="0" nillable="true" type="xsd:string" name="Letter_of_Credit_Fee" form="unqualified"/>
                              <xsd:element minOccurs="0" nillable="true" type="xsd:string" name="Interest_Rate_Cap" form="unqualified"/>
                              <xsd:element minOccurs="0" nillable="true" type="xsd:string" name="Bank_Engineering_Fee" form="unqualified"/>
                              <xsd:element minOccurs="0" nillable="true" type="xsd:string" name="NYS_Transfer_Tax" form="unqualified"/>
                              <xsd:element minOccurs="0" nillable="true" type="xsd:string" name="Soft_Cost_Other_Description1" form="unqualified"/>
                              <xsd:element minOccurs="0" nillable="true" type="xsd:string" name="Soft_Cost_Other_Description2" form="unqualified"/>
                              <xsd:element minOccurs="0" nillable="true" type="xsd:string" name="Soft_Cost_Other_Description3" form="unqualified"/>
                              <xsd:element minOccurs="0" nillable="true" type="xsd:string" name="Soft_Cost_Other_Description4" form="unqualified"/>
                              <xsd:element minOccurs="0" nillable="true" type="xsd:string" name="Developer_Financing_or_Equity" form="unqualified"/>
                              <xsd:element minOccurs="0" nillable="true" type="xsd:string" name="Deferred_Developer_Fee" form="unqualified"/>
                              <xsd:element minOccurs="0" nillable="true" type="xsd:string" name="Syndicator_Fee_and_Overhead" form="unqualified"/>
                              <xsd:element minOccurs="0" nillable="true" type="xsd:string" name="LP_Upper_Tier_Reserves" form="unqualified"/>
                              <xsd:element minOccurs="0" nillable="true" type="xsd:string" name="Tax_Credit_Consultant" form="unqualified"/>
                              <xsd:element minOccurs="0" nillable="true" type="xsd:string" name="Tax_Opinion" form="unqualified"/>
                              <xsd:element minOccurs="0" nillable="true" type="xsd:string" name="Accounting_Cost_Certification" form="unqualified"/>
                              <xsd:element minOccurs="0" nillable="true" type="xsd:string" name="Partnership_Management_Fee" form="unqualified"/>
                              <xsd:element minOccurs="0" nillable="true" type="xsd:string" name="Partnership_Publication" form="unqualified"/>
                              <xsd:element minOccurs="0" nillable="true" type="xsd:string" name="Bridge_Loan_Fees_and_Interest" form="unqualified"/>
                              <xsd:element minOccurs="0" nillable="true" type="xsd:string" name="Partnership_Organization_Legal" form="unqualified"/>
                              <xsd:element minOccurs="0" nillable="true" type="xsd:string" name="Syndication_Expense_Other_Description1" form="unqualified"/>
                              <xsd:element minOccurs="0" nillable="true" type="xsd:string" name="Operating_Reserve" form="unqualified"/>
                              <xsd:element minOccurs="0" nillable="true" type="xsd:string" name="Social_Service_Reserves" form="unqualified"/>
                              <xsd:element minOccurs="0" nillable="true" type="xsd:string" name="Reserve_Other_Description1" form="unqualified"/>
                            </xsd:sequence>
                          </xsd:complexType>
                        </xsd:element>
                        <xsd:element minOccurs="0" nillable="true" name="FinancialUpdate8609_Dev_Budget_Building20_Acquisition_Basis" form="unqualified">
                          <xsd:complexType>
                            <xsd:sequence minOccurs="0">
                              <xsd:element minOccurs="0" nillable="true" type="xsd:string" name="ApplicationNumber" form="unqualified"/>
                              <xsd:element minOccurs="0" nillable="true" type="xsd:string" name="BIN" form="unqualified"/>
                              <xsd:element minOccurs="0" nillable="true" type="xsd:string" name="Land_Acquisition" form="unqualified"/>
                              <xsd:element minOccurs="0" nillable="true" type="xsd:string" name="Building_Acquisition" form="unqualified"/>
                              <xsd:element minOccurs="0" nillable="true" type="xsd:string" name="Contractor_Price" form="unqualified"/>
                              <xsd:element minOccurs="0" nillable="true" type="xsd:string" name="Furnishings" form="unqualified"/>
                              <xsd:element minOccurs="0" nillable="true" type="xsd:string" name="Hard_Cost_Other_Description1" form="unqualified"/>
                              <xsd:element minOccurs="0" nillable="true" type="xsd:string" name="Architect" form="unqualified"/>
                              <xsd:element minOccurs="0" nillable="true" type="xsd:string" name="Owners_Legal" form="unqualified"/>
                              <xsd:element minOccurs="0" nillable="true" type="xsd:string" name="Development_Consultant" form="unqualified"/>
                              <xsd:element minOccurs="0" nillable="true" type="xsd:string" name="J51_421a_421b_Filing_Fees" form="unqualified"/>
                              <xsd:element minOccurs="0" nillable="true" type="xsd:string" name="Construction_Interest" form="unqualified"/>
                              <xsd:element minOccurs="0" nillable="true" type="xsd:string" name="Real_Estate_Taxes" form="unqualified"/>
                              <xsd:element minOccurs="0" nillable="true" type="xsd:string" name="Water_Sewer" form="unqualified"/>
                              <xsd:element minOccurs="0" nillable="true" type="xsd:string" name="Title_Insurance" form="unqualified"/>
                              <xsd:element minOccurs="0" nillable="true" type="xsd:string" name="Constr_Insurance" form="unqualified"/>
                              <xsd:element minOccurs="0" nillable="true" type="xsd:string" name="License_Agreement_Insurance" form="unqualified"/>
                              <xsd:element minOccurs="0" nillable="true" type="xsd:string" name="Leasing_Marketing_Expense" form="unqualified"/>
                              <xsd:element minOccurs="0" nillable="true" type="xsd:string" name="Lease_Up_Period_Expense" form="unqualified"/>
                              <xsd:element minOccurs="0" nillable="true" type="xsd:string" name="Working_Capital" form="unqualified"/>
                              <xsd:element minOccurs="0" nillable="true" type="xsd:string" name="Survey_Environmental_Reports" form="unqualified"/>
                              <xsd:element minOccurs="0" nillable="true" type="xsd:string" name="Loan_Commitment_Fees" form="unqualified"/>
                              <xsd:element minOccurs="0" nillable="true" type="xsd:string" name="Relocation" form="unqualified"/>
                              <xsd:element minOccurs="0" nillable="true" type="xsd:string" name="NPHDFC_Administration_Fee" form="unqualified"/>
                              <xsd:element minOccurs="0" nillable="true" type="xsd:string" name="Project_Supervision" form="unqualified"/>
                              <xsd:element minOccurs="0" nillable="true" type="xsd:string" name="Tax_Credit_Allocation_Fee" form="unqualified"/>
                              <xsd:element minOccurs="0" nillable="true" type="xsd:string" name="Bond_Fees_Cost_of_Issuance_Fee" form="unqualified"/>
                              <xsd:element minOccurs="0" nillable="true" type="xsd:string" name="Letter_of_Credit_Fee" form="unqualified"/>
                              <xsd:element minOccurs="0" nillable="true" type="xsd:string" name="Interest_Rate_Cap" form="unqualified"/>
                              <xsd:element minOccurs="0" nillable="true" type="xsd:string" name="Bank_Engineering_Fee" form="unqualified"/>
                              <xsd:element minOccurs="0" nillable="true" type="xsd:string" name="NYS_Transfer_Tax" form="unqualified"/>
                              <xsd:element minOccurs="0" nillable="true" type="xsd:string" name="Soft_Cost_Other_Description1" form="unqualified"/>
                              <xsd:element minOccurs="0" nillable="true" type="xsd:string" name="Soft_Cost_Other_Description2" form="unqualified"/>
                              <xsd:element minOccurs="0" nillable="true" type="xsd:string" name="Soft_Cost_Other_Description3" form="unqualified"/>
                              <xsd:element minOccurs="0" nillable="true" type="xsd:string" name="Soft_Cost_Other_Description4" form="unqualified"/>
                              <xsd:element minOccurs="0" nillable="true" type="xsd:string" name="Developer_Financing_or_Equity" form="unqualified"/>
                              <xsd:element minOccurs="0" nillable="true" type="xsd:string" name="Deferred_Developer_Fee" form="unqualified"/>
                              <xsd:element minOccurs="0" nillable="true" type="xsd:string" name="Syndicator_Fee_and_Overhead" form="unqualified"/>
                              <xsd:element minOccurs="0" nillable="true" type="xsd:string" name="LP_Upper_Tier_Reserves" form="unqualified"/>
                              <xsd:element minOccurs="0" nillable="true" type="xsd:string" name="Tax_Credit_Consultant" form="unqualified"/>
                              <xsd:element minOccurs="0" nillable="true" type="xsd:string" name="Tax_Opinion" form="unqualified"/>
                              <xsd:element minOccurs="0" nillable="true" type="xsd:string" name="Accounting_Cost_Certification" form="unqualified"/>
                              <xsd:element minOccurs="0" nillable="true" type="xsd:string" name="Partnership_Management_Fee" form="unqualified"/>
                              <xsd:element minOccurs="0" nillable="true" type="xsd:string" name="Partnership_Publication" form="unqualified"/>
                              <xsd:element minOccurs="0" nillable="true" type="xsd:string" name="Bridge_Loan_Fees_and_Interest" form="unqualified"/>
                              <xsd:element minOccurs="0" nillable="true" type="xsd:string" name="Partnership_Organization_Legal" form="unqualified"/>
                              <xsd:element minOccurs="0" nillable="true" type="xsd:string" name="Syndication_Expense_Other_Description1" form="unqualified"/>
                              <xsd:element minOccurs="0" nillable="true" type="xsd:string" name="Operating_Reserve" form="unqualified"/>
                              <xsd:element minOccurs="0" nillable="true" type="xsd:string" name="Social_Service_Reserves" form="unqualified"/>
                              <xsd:element minOccurs="0" nillable="true" type="xsd:string" name="Reserve_Other_Description1" form="unqualified"/>
                            </xsd:sequence>
                          </xsd:complexType>
                        </xsd:element>
                        <xsd:element minOccurs="0" nillable="true" name="FinancialUpdate8609_Dev_Budget_Building20_Rehab_Basis" form="unqualified">
                          <xsd:complexType>
                            <xsd:sequence minOccurs="0">
                              <xsd:element minOccurs="0" nillable="true" type="xsd:string" name="ApplicationNumber" form="unqualified"/>
                              <xsd:element minOccurs="0" nillable="true" type="xsd:string" name="BIN" form="unqualified"/>
                              <xsd:element minOccurs="0" nillable="true" type="xsd:string" name="Land_Acquisition" form="unqualified"/>
                              <xsd:element minOccurs="0" nillable="true" type="xsd:string" name="Building_Acquisition" form="unqualified"/>
                              <xsd:element minOccurs="0" nillable="true" type="xsd:string" name="Contractor_Price" form="unqualified"/>
                              <xsd:element minOccurs="0" nillable="true" type="xsd:string" name="Furnishings" form="unqualified"/>
                              <xsd:element minOccurs="0" nillable="true" type="xsd:string" name="Hard_Cost_Other_Description1" form="unqualified"/>
                              <xsd:element minOccurs="0" nillable="true" type="xsd:string" name="Architect" form="unqualified"/>
                              <xsd:element minOccurs="0" nillable="true" type="xsd:string" name="Owners_Legal" form="unqualified"/>
                              <xsd:element minOccurs="0" nillable="true" type="xsd:string" name="Development_Consultant" form="unqualified"/>
                              <xsd:element minOccurs="0" nillable="true" type="xsd:string" name="J51_421a_421b_Filing_Fees" form="unqualified"/>
                              <xsd:element minOccurs="0" nillable="true" type="xsd:string" name="Construction_Interest" form="unqualified"/>
                              <xsd:element minOccurs="0" nillable="true" type="xsd:string" name="Real_Estate_Taxes" form="unqualified"/>
                              <xsd:element minOccurs="0" nillable="true" type="xsd:string" name="Water_Sewer" form="unqualified"/>
                              <xsd:element minOccurs="0" nillable="true" type="xsd:string" name="Title_Insurance" form="unqualified"/>
                              <xsd:element minOccurs="0" nillable="true" type="xsd:string" name="Constr_Insurance" form="unqualified"/>
                              <xsd:element minOccurs="0" nillable="true" type="xsd:string" name="License_Agreement_Insurance" form="unqualified"/>
                              <xsd:element minOccurs="0" nillable="true" type="xsd:string" name="Leasing_Marketing_Expense" form="unqualified"/>
                              <xsd:element minOccurs="0" nillable="true" type="xsd:string" name="Lease_Up_Period_Expense" form="unqualified"/>
                              <xsd:element minOccurs="0" nillable="true" type="xsd:string" name="Working_Capital" form="unqualified"/>
                              <xsd:element minOccurs="0" nillable="true" type="xsd:string" name="Survey_Environmental_Reports" form="unqualified"/>
                              <xsd:element minOccurs="0" nillable="true" type="xsd:string" name="Loan_Commitment_Fees" form="unqualified"/>
                              <xsd:element minOccurs="0" nillable="true" type="xsd:string" name="Relocation" form="unqualified"/>
                              <xsd:element minOccurs="0" nillable="true" type="xsd:string" name="NPHDFC_Administration_Fee" form="unqualified"/>
                              <xsd:element minOccurs="0" nillable="true" type="xsd:string" name="Project_Supervision" form="unqualified"/>
                              <xsd:element minOccurs="0" nillable="true" type="xsd:string" name="Tax_Credit_Allocation_Fee" form="unqualified"/>
                              <xsd:element minOccurs="0" nillable="true" type="xsd:string" name="Bond_Fees_Cost_of_Issuance_Fee" form="unqualified"/>
                              <xsd:element minOccurs="0" nillable="true" type="xsd:string" name="Letter_of_Credit_Fee" form="unqualified"/>
                              <xsd:element minOccurs="0" nillable="true" type="xsd:string" name="Interest_Rate_Cap" form="unqualified"/>
                              <xsd:element minOccurs="0" nillable="true" type="xsd:string" name="Bank_Engineering_Fee" form="unqualified"/>
                              <xsd:element minOccurs="0" nillable="true" type="xsd:string" name="NYS_Transfer_Tax" form="unqualified"/>
                              <xsd:element minOccurs="0" nillable="true" type="xsd:string" name="Soft_Cost_Other_Description1" form="unqualified"/>
                              <xsd:element minOccurs="0" nillable="true" type="xsd:string" name="Soft_Cost_Other_Description2" form="unqualified"/>
                              <xsd:element minOccurs="0" nillable="true" type="xsd:string" name="Soft_Cost_Other_Description3" form="unqualified"/>
                              <xsd:element minOccurs="0" nillable="true" type="xsd:string" name="Soft_Cost_Other_Description4" form="unqualified"/>
                              <xsd:element minOccurs="0" nillable="true" type="xsd:string" name="Developer_Financing_or_Equity" form="unqualified"/>
                              <xsd:element minOccurs="0" nillable="true" type="xsd:string" name="Deferred_Developer_Fee" form="unqualified"/>
                              <xsd:element minOccurs="0" nillable="true" type="xsd:string" name="Syndicator_Fee_and_Overhead" form="unqualified"/>
                              <xsd:element minOccurs="0" nillable="true" type="xsd:string" name="LP_Upper_Tier_Reserves" form="unqualified"/>
                              <xsd:element minOccurs="0" nillable="true" type="xsd:string" name="Tax_Credit_Consultant" form="unqualified"/>
                              <xsd:element minOccurs="0" nillable="true" type="xsd:string" name="Tax_Opinion" form="unqualified"/>
                              <xsd:element minOccurs="0" nillable="true" type="xsd:string" name="Accounting_Cost_Certification" form="unqualified"/>
                              <xsd:element minOccurs="0" nillable="true" type="xsd:string" name="Partnership_Management_Fee" form="unqualified"/>
                              <xsd:element minOccurs="0" nillable="true" type="xsd:string" name="Partnership_Publication" form="unqualified"/>
                              <xsd:element minOccurs="0" nillable="true" type="xsd:string" name="Bridge_Loan_Fees_and_Interest" form="unqualified"/>
                              <xsd:element minOccurs="0" nillable="true" type="xsd:string" name="Partnership_Organization_Legal" form="unqualified"/>
                              <xsd:element minOccurs="0" nillable="true" type="xsd:string" name="Syndication_Expense_Other_Description1" form="unqualified"/>
                              <xsd:element minOccurs="0" nillable="true" type="xsd:string" name="Operating_Reserve" form="unqualified"/>
                              <xsd:element minOccurs="0" nillable="true" type="xsd:string" name="Social_Service_Reserves" form="unqualified"/>
                              <xsd:element minOccurs="0" nillable="true" type="xsd:string" name="Reserve_Other_Description1" form="unqualified"/>
                            </xsd:sequence>
                          </xsd:complexType>
                        </xsd:element>
                      </xsd:sequence>
                    </xsd:complexType>
                  </xsd:element>
                  <xsd:element minOccurs="0" nillable="true" name="FinancialUpdate8609_Dev_Budget_Project_Summary" form="unqualified">
                    <xsd:complexType>
                      <xsd:sequence minOccurs="0">
                        <xsd:element minOccurs="0" nillable="true" name="FinancialUpdate8609_Dev_Budget_Project_Summary_Total_Costs" form="unqualified">
                          <xsd:complexType>
                            <xsd:sequence minOccurs="0">
                              <xsd:element minOccurs="0" nillable="true" type="xsd:string" name="ApplicationNumber" form="unqualified"/>
                              <xsd:element minOccurs="0" nillable="true" type="xsd:string" name="BIN" form="unqualified"/>
                              <xsd:element minOccurs="0" nillable="true" type="xsd:string" name="Land_Acquisition" form="unqualified"/>
                              <xsd:element minOccurs="0" nillable="true" type="xsd:string" name="Building_Acquisition" form="unqualified"/>
                              <xsd:element minOccurs="0" nillable="true" type="xsd:string" name="Contractor_Price" form="unqualified"/>
                              <xsd:element minOccurs="0" nillable="true" type="xsd:string" name="Furnishings" form="unqualified"/>
                              <xsd:element minOccurs="0" nillable="true" type="xsd:string" name="Hard_Cost_Other_Description1" form="unqualified"/>
                              <xsd:element minOccurs="0" nillable="true" type="xsd:string" name="Architect" form="unqualified"/>
                              <xsd:element minOccurs="0" nillable="true" type="xsd:string" name="Owners_Legal" form="unqualified"/>
                              <xsd:element minOccurs="0" nillable="true" type="xsd:string" name="Development_Consultant" form="unqualified"/>
                              <xsd:element minOccurs="0" nillable="true" type="xsd:string" name="J51_421a_421b_Filing_Fees" form="unqualified"/>
                              <xsd:element minOccurs="0" nillable="true" type="xsd:string" name="Construction_Interest" form="unqualified"/>
                              <xsd:element minOccurs="0" nillable="true" type="xsd:string" name="Real_Estate_Taxes" form="unqualified"/>
                              <xsd:element minOccurs="0" nillable="true" type="xsd:string" name="Water_Sewer" form="unqualified"/>
                              <xsd:element minOccurs="0" nillable="true" type="xsd:string" name="Title_Insurance" form="unqualified"/>
                              <xsd:element minOccurs="0" nillable="true" type="xsd:string" name="Constr_Insurance" form="unqualified"/>
                              <xsd:element minOccurs="0" nillable="true" type="xsd:string" name="License_Agreement_Insurance" form="unqualified"/>
                              <xsd:element minOccurs="0" nillable="true" type="xsd:string" name="Leasing_Marketing_Expense" form="unqualified"/>
                              <xsd:element minOccurs="0" nillable="true" type="xsd:string" name="Lease_Up_Period_Expense" form="unqualified"/>
                              <xsd:element minOccurs="0" nillable="true" type="xsd:string" name="Working_Capital" form="unqualified"/>
                              <xsd:element minOccurs="0" nillable="true" type="xsd:string" name="Survey_Environmental_Reports" form="unqualified"/>
                              <xsd:element minOccurs="0" nillable="true" type="xsd:string" name="Loan_Commitment_Fees" form="unqualified"/>
                              <xsd:element minOccurs="0" nillable="true" type="xsd:string" name="Relocation" form="unqualified"/>
                              <xsd:element minOccurs="0" nillable="true" type="xsd:string" name="NPHDFC_Administration_Fee" form="unqualified"/>
                              <xsd:element minOccurs="0" nillable="true" type="xsd:string" name="Project_Supervision" form="unqualified"/>
                              <xsd:element minOccurs="0" nillable="true" type="xsd:string" name="Tax_Credit_Allocation_Fee" form="unqualified"/>
                              <xsd:element minOccurs="0" nillable="true" type="xsd:string" name="Bond_Fees_Cost_of_Issuance_Fee" form="unqualified"/>
                              <xsd:element minOccurs="0" nillable="true" type="xsd:string" name="Letter_of_Credit_Fee" form="unqualified"/>
                              <xsd:element minOccurs="0" nillable="true" type="xsd:string" name="Interest_Rate_Cap" form="unqualified"/>
                              <xsd:element minOccurs="0" nillable="true" type="xsd:string" name="Bank_Engineering_Fee" form="unqualified"/>
                              <xsd:element minOccurs="0" nillable="true" type="xsd:string" name="NYS_Transfer_Tax" form="unqualified"/>
                              <xsd:element minOccurs="0" nillable="true" type="xsd:string" name="Soft_Cost_Other_Description1" form="unqualified"/>
                              <xsd:element minOccurs="0" nillable="true" type="xsd:string" name="Soft_Cost_Other_Description2" form="unqualified"/>
                              <xsd:element minOccurs="0" nillable="true" type="xsd:string" name="Soft_Cost_Other_Description3" form="unqualified"/>
                              <xsd:element minOccurs="0" nillable="true" type="xsd:string" name="Soft_Cost_Other_Description4" form="unqualified"/>
                              <xsd:element minOccurs="0" nillable="true" type="xsd:string" name="Developer_Financing_or_Equity" form="unqualified"/>
                              <xsd:element minOccurs="0" nillable="true" type="xsd:string" name="Deferred_Developer_Fee" form="unqualified"/>
                              <xsd:element minOccurs="0" nillable="true" type="xsd:string" name="Syndicator_Fee_and_Overhead" form="unqualified"/>
                              <xsd:element minOccurs="0" nillable="true" type="xsd:string" name="LP_Upper_Tier_Reserves" form="unqualified"/>
                              <xsd:element minOccurs="0" nillable="true" type="xsd:string" name="Tax_Credit_Consultant" form="unqualified"/>
                              <xsd:element minOccurs="0" nillable="true" type="xsd:string" name="Tax_Opinion" form="unqualified"/>
                              <xsd:element minOccurs="0" nillable="true" type="xsd:string" name="Accounting_Cost_Certification" form="unqualified"/>
                              <xsd:element minOccurs="0" nillable="true" type="xsd:string" name="Partnership_Management_Fee" form="unqualified"/>
                              <xsd:element minOccurs="0" nillable="true" type="xsd:string" name="Partnership_Publication" form="unqualified"/>
                              <xsd:element minOccurs="0" nillable="true" type="xsd:string" name="Bridge_Loan_Fees_and_Interest" form="unqualified"/>
                              <xsd:element minOccurs="0" nillable="true" type="xsd:string" name="Partnership_Organization_Legal" form="unqualified"/>
                              <xsd:element minOccurs="0" nillable="true" type="xsd:string" name="Syndication_Expense_Other_Description1" form="unqualified"/>
                              <xsd:element minOccurs="0" nillable="true" type="xsd:string" name="Operating_Reserve" form="unqualified"/>
                              <xsd:element minOccurs="0" nillable="true" type="xsd:string" name="Social_Service_Reserves" form="unqualified"/>
                              <xsd:element minOccurs="0" nillable="true" type="xsd:string" name="Reserve_Other_Description1" form="unqualified"/>
                            </xsd:sequence>
                          </xsd:complexType>
                        </xsd:element>
                        <xsd:element minOccurs="0" nillable="true" name="FinancialUpdate8609_Dev_Budget_Project_Summary_Acquisition_Basis" form="unqualified">
                          <xsd:complexType>
                            <xsd:sequence minOccurs="0">
                              <xsd:element minOccurs="0" nillable="true" type="xsd:string" name="ApplicationNumber" form="unqualified"/>
                              <xsd:element minOccurs="0" nillable="true" type="xsd:string" name="BIN" form="unqualified"/>
                              <xsd:element minOccurs="0" nillable="true" type="xsd:string" name="Land_Acquisition" form="unqualified"/>
                              <xsd:element minOccurs="0" nillable="true" type="xsd:string" name="Building_Acquisition" form="unqualified"/>
                              <xsd:element minOccurs="0" nillable="true" type="xsd:string" name="Contractor_Price" form="unqualified"/>
                              <xsd:element minOccurs="0" nillable="true" type="xsd:string" name="Furnishings" form="unqualified"/>
                              <xsd:element minOccurs="0" nillable="true" type="xsd:string" name="Hard_Cost_Other_Description1" form="unqualified"/>
                              <xsd:element minOccurs="0" nillable="true" type="xsd:string" name="Architect" form="unqualified"/>
                              <xsd:element minOccurs="0" nillable="true" type="xsd:string" name="Owners_Legal" form="unqualified"/>
                              <xsd:element minOccurs="0" nillable="true" type="xsd:string" name="Development_Consultant" form="unqualified"/>
                              <xsd:element minOccurs="0" nillable="true" type="xsd:string" name="J51_421a_421b_Filing_Fees" form="unqualified"/>
                              <xsd:element minOccurs="0" nillable="true" type="xsd:string" name="Construction_Interest" form="unqualified"/>
                              <xsd:element minOccurs="0" nillable="true" type="xsd:string" name="Real_Estate_Taxes" form="unqualified"/>
                              <xsd:element minOccurs="0" nillable="true" type="xsd:string" name="Water_Sewer" form="unqualified"/>
                              <xsd:element minOccurs="0" nillable="true" type="xsd:string" name="Title_Insurance" form="unqualified"/>
                              <xsd:element minOccurs="0" nillable="true" type="xsd:string" name="Constr_Insurance" form="unqualified"/>
                              <xsd:element minOccurs="0" nillable="true" type="xsd:string" name="License_Agreement_Insurance" form="unqualified"/>
                              <xsd:element minOccurs="0" nillable="true" type="xsd:string" name="Leasing_Marketing_Expense" form="unqualified"/>
                              <xsd:element minOccurs="0" nillable="true" type="xsd:string" name="Lease_Up_Period_Expense" form="unqualified"/>
                              <xsd:element minOccurs="0" nillable="true" type="xsd:string" name="Working_Capital" form="unqualified"/>
                              <xsd:element minOccurs="0" nillable="true" type="xsd:string" name="Survey_Environmental_Reports" form="unqualified"/>
                              <xsd:element minOccurs="0" nillable="true" type="xsd:string" name="Loan_Commitment_Fees" form="unqualified"/>
                              <xsd:element minOccurs="0" nillable="true" type="xsd:string" name="Relocation" form="unqualified"/>
                              <xsd:element minOccurs="0" nillable="true" type="xsd:string" name="NPHDFC_Administration_Fee" form="unqualified"/>
                              <xsd:element minOccurs="0" nillable="true" type="xsd:string" name="Project_Supervision" form="unqualified"/>
                              <xsd:element minOccurs="0" nillable="true" type="xsd:string" name="Tax_Credit_Allocation_Fee" form="unqualified"/>
                              <xsd:element minOccurs="0" nillable="true" type="xsd:string" name="Bond_Fees_Cost_of_Issuance_Fee" form="unqualified"/>
                              <xsd:element minOccurs="0" nillable="true" type="xsd:string" name="Letter_of_Credit_Fee" form="unqualified"/>
                              <xsd:element minOccurs="0" nillable="true" type="xsd:string" name="Interest_Rate_Cap" form="unqualified"/>
                              <xsd:element minOccurs="0" nillable="true" type="xsd:string" name="Bank_Engineering_Fee" form="unqualified"/>
                              <xsd:element minOccurs="0" nillable="true" type="xsd:string" name="NYS_Transfer_Tax" form="unqualified"/>
                              <xsd:element minOccurs="0" nillable="true" type="xsd:string" name="Soft_Cost_Other_Description1" form="unqualified"/>
                              <xsd:element minOccurs="0" nillable="true" type="xsd:string" name="Soft_Cost_Other_Description2" form="unqualified"/>
                              <xsd:element minOccurs="0" nillable="true" type="xsd:string" name="Soft_Cost_Other_Description3" form="unqualified"/>
                              <xsd:element minOccurs="0" nillable="true" type="xsd:string" name="Soft_Cost_Other_Description4" form="unqualified"/>
                              <xsd:element minOccurs="0" nillable="true" type="xsd:string" name="Developer_Financing_or_Equity" form="unqualified"/>
                              <xsd:element minOccurs="0" nillable="true" type="xsd:string" name="Deferred_Developer_Fee" form="unqualified"/>
                              <xsd:element minOccurs="0" nillable="true" type="xsd:string" name="Syndicator_Fee_and_Overhead" form="unqualified"/>
                              <xsd:element minOccurs="0" nillable="true" type="xsd:string" name="LP_Upper_Tier_Reserves" form="unqualified"/>
                              <xsd:element minOccurs="0" nillable="true" type="xsd:string" name="Tax_Credit_Consultant" form="unqualified"/>
                              <xsd:element minOccurs="0" nillable="true" type="xsd:string" name="Tax_Opinion" form="unqualified"/>
                              <xsd:element minOccurs="0" nillable="true" type="xsd:string" name="Accounting_Cost_Certification" form="unqualified"/>
                              <xsd:element minOccurs="0" nillable="true" type="xsd:string" name="Partnership_Management_Fee" form="unqualified"/>
                              <xsd:element minOccurs="0" nillable="true" type="xsd:string" name="Partnership_Publication" form="unqualified"/>
                              <xsd:element minOccurs="0" nillable="true" type="xsd:string" name="Bridge_Loan_Fees_and_Interest" form="unqualified"/>
                              <xsd:element minOccurs="0" nillable="true" type="xsd:string" name="Partnership_Organization_Legal" form="unqualified"/>
                              <xsd:element minOccurs="0" nillable="true" type="xsd:string" name="Syndication_Expense_Other_Description1" form="unqualified"/>
                              <xsd:element minOccurs="0" nillable="true" type="xsd:string" name="Operating_Reserve" form="unqualified"/>
                              <xsd:element minOccurs="0" nillable="true" type="xsd:string" name="Social_Service_Reserves" form="unqualified"/>
                              <xsd:element minOccurs="0" nillable="true" type="xsd:string" name="Reserve_Other_Description1" form="unqualified"/>
                            </xsd:sequence>
                          </xsd:complexType>
                        </xsd:element>
                        <xsd:element minOccurs="0" nillable="true" name="FinancialUpdate8609_Dev_Budget_Project_Summary_Rehab_Basis" form="unqualified">
                          <xsd:complexType>
                            <xsd:sequence minOccurs="0">
                              <xsd:element minOccurs="0" nillable="true" type="xsd:string" name="ApplicationNumber" form="unqualified"/>
                              <xsd:element minOccurs="0" nillable="true" type="xsd:string" name="BIN" form="unqualified"/>
                              <xsd:element minOccurs="0" nillable="true" type="xsd:string" name="Land_Acquisition" form="unqualified"/>
                              <xsd:element minOccurs="0" nillable="true" type="xsd:string" name="Building_Acquisition" form="unqualified"/>
                              <xsd:element minOccurs="0" nillable="true" type="xsd:string" name="Contractor_Price" form="unqualified"/>
                              <xsd:element minOccurs="0" nillable="true" type="xsd:string" name="Furnishings" form="unqualified"/>
                              <xsd:element minOccurs="0" nillable="true" type="xsd:string" name="Hard_Cost_Other_Description1" form="unqualified"/>
                              <xsd:element minOccurs="0" nillable="true" type="xsd:string" name="Architect" form="unqualified"/>
                              <xsd:element minOccurs="0" nillable="true" type="xsd:string" name="Owners_Legal" form="unqualified"/>
                              <xsd:element minOccurs="0" nillable="true" type="xsd:string" name="Development_Consultant" form="unqualified"/>
                              <xsd:element minOccurs="0" nillable="true" type="xsd:string" name="J51_421a_421b_Filing_Fees" form="unqualified"/>
                              <xsd:element minOccurs="0" nillable="true" type="xsd:string" name="Construction_Interest" form="unqualified"/>
                              <xsd:element minOccurs="0" nillable="true" type="xsd:string" name="Real_Estate_Taxes" form="unqualified"/>
                              <xsd:element minOccurs="0" nillable="true" type="xsd:string" name="Water_Sewer" form="unqualified"/>
                              <xsd:element minOccurs="0" nillable="true" type="xsd:string" name="Title_Insurance" form="unqualified"/>
                              <xsd:element minOccurs="0" nillable="true" type="xsd:string" name="Constr_Insurance" form="unqualified"/>
                              <xsd:element minOccurs="0" nillable="true" type="xsd:string" name="License_Agreement_Insurance" form="unqualified"/>
                              <xsd:element minOccurs="0" nillable="true" type="xsd:string" name="Leasing_Marketing_Expense" form="unqualified"/>
                              <xsd:element minOccurs="0" nillable="true" type="xsd:string" name="Lease_Up_Period_Expense" form="unqualified"/>
                              <xsd:element minOccurs="0" nillable="true" type="xsd:string" name="Working_Capital" form="unqualified"/>
                              <xsd:element minOccurs="0" nillable="true" type="xsd:string" name="Survey_Environmental_Reports" form="unqualified"/>
                              <xsd:element minOccurs="0" nillable="true" type="xsd:string" name="Loan_Commitment_Fees" form="unqualified"/>
                              <xsd:element minOccurs="0" nillable="true" type="xsd:string" name="Relocation" form="unqualified"/>
                              <xsd:element minOccurs="0" nillable="true" type="xsd:string" name="NPHDFC_Administration_Fee" form="unqualified"/>
                              <xsd:element minOccurs="0" nillable="true" type="xsd:string" name="Project_Supervision" form="unqualified"/>
                              <xsd:element minOccurs="0" nillable="true" type="xsd:string" name="Tax_Credit_Allocation_Fee" form="unqualified"/>
                              <xsd:element minOccurs="0" nillable="true" type="xsd:string" name="Bond_Fees_Cost_of_Issuance_Fee" form="unqualified"/>
                              <xsd:element minOccurs="0" nillable="true" type="xsd:string" name="Letter_of_Credit_Fee" form="unqualified"/>
                              <xsd:element minOccurs="0" nillable="true" type="xsd:string" name="Interest_Rate_Cap" form="unqualified"/>
                              <xsd:element minOccurs="0" nillable="true" type="xsd:string" name="Bank_Engineering_Fee" form="unqualified"/>
                              <xsd:element minOccurs="0" nillable="true" type="xsd:string" name="NYS_Transfer_Tax" form="unqualified"/>
                              <xsd:element minOccurs="0" nillable="true" type="xsd:string" name="Soft_Cost_Other_Description1" form="unqualified"/>
                              <xsd:element minOccurs="0" nillable="true" type="xsd:string" name="Soft_Cost_Other_Description2" form="unqualified"/>
                              <xsd:element minOccurs="0" nillable="true" type="xsd:string" name="Soft_Cost_Other_Description3" form="unqualified"/>
                              <xsd:element minOccurs="0" nillable="true" type="xsd:string" name="Soft_Cost_Other_Description4" form="unqualified"/>
                              <xsd:element minOccurs="0" nillable="true" type="xsd:string" name="Developer_Financing_or_Equity" form="unqualified"/>
                              <xsd:element minOccurs="0" nillable="true" type="xsd:string" name="Deferred_Developer_Fee" form="unqualified"/>
                              <xsd:element minOccurs="0" nillable="true" type="xsd:string" name="Syndicator_Fee_and_Overhead" form="unqualified"/>
                              <xsd:element minOccurs="0" nillable="true" type="xsd:string" name="LP_Upper_Tier_Reserves" form="unqualified"/>
                              <xsd:element minOccurs="0" nillable="true" type="xsd:string" name="Tax_Credit_Consultant" form="unqualified"/>
                              <xsd:element minOccurs="0" nillable="true" type="xsd:string" name="Tax_Opinion" form="unqualified"/>
                              <xsd:element minOccurs="0" nillable="true" type="xsd:string" name="Accounting_Cost_Certification" form="unqualified"/>
                              <xsd:element minOccurs="0" nillable="true" type="xsd:string" name="Partnership_Management_Fee" form="unqualified"/>
                              <xsd:element minOccurs="0" nillable="true" type="xsd:string" name="Partnership_Publication" form="unqualified"/>
                              <xsd:element minOccurs="0" nillable="true" type="xsd:string" name="Bridge_Loan_Fees_and_Interest" form="unqualified"/>
                              <xsd:element minOccurs="0" nillable="true" type="xsd:string" name="Partnership_Organization_Legal" form="unqualified"/>
                              <xsd:element minOccurs="0" nillable="true" type="xsd:string" name="Syndication_Expense_Other_Description1" form="unqualified"/>
                              <xsd:element minOccurs="0" nillable="true" type="xsd:string" name="Operating_Reserve" form="unqualified"/>
                              <xsd:element minOccurs="0" nillable="true" type="xsd:string" name="Social_Service_Reserves" form="unqualified"/>
                              <xsd:element minOccurs="0" nillable="true" type="xsd:string" name="Reserve_Other_Description1" form="unqualified"/>
                            </xsd:sequence>
                          </xsd:complexType>
                        </xsd:element>
                      </xsd:sequence>
                    </xsd:complexType>
                  </xsd:element>
                </xsd:sequence>
              </xsd:complexType>
            </xsd:element>
            <xsd:element minOccurs="0" nillable="true" name="FinancialUpdate8609_UnitDistribution" form="unqualified">
              <xsd:complexType>
                <xsd:sequence minOccurs="0">
                  <xsd:element minOccurs="0" nillable="true" name="FinancialUpdate8609_UnitDistribution_Building1" form="unqualified">
                    <xsd:complexType>
                      <xsd:sequence minOccurs="0">
                        <xsd:element minOccurs="0" nillable="true" type="xsd:string" name="ApplicationNumber" form="unqualified"/>
                        <xsd:element minOccurs="0" nillable="true" type="xsd:string" name="BIN" form="unqualified"/>
                        <xsd:element minOccurs="0" nillable="true" type="xsd:string" name="Super_Unit" form="unqualified"/>
                        <xsd:element minOccurs="0" nillable="true" type="xsd:string" name="AMI_30_or_Less_BR_0" form="unqualified"/>
                        <xsd:element minOccurs="0" nillable="true" type="xsd:string" name="AMI_30_or_Less_BR_1" form="unqualified"/>
                        <xsd:element minOccurs="0" nillable="true" type="xsd:string" name="AMI_30_or_Less_BR_2" form="unqualified"/>
                        <xsd:element minOccurs="0" nillable="true" type="xsd:string" name="AMI_30_or_Less_BR_3" form="unqualified"/>
                        <xsd:element minOccurs="0" nillable="true" type="xsd:string" name="AMI_30_or_Less_BR_4" form="unqualified"/>
                        <xsd:element minOccurs="0" nillable="true" type="xsd:string" name="AMI_31to40_BR_0" form="unqualified"/>
                        <xsd:element minOccurs="0" nillable="true" type="xsd:string" name="AMI_31to40_BR_1" form="unqualified"/>
                        <xsd:element minOccurs="0" nillable="true" type="xsd:string" name="AMI_31to40_BR_2" form="unqualified"/>
                        <xsd:element minOccurs="0" nillable="true" type="xsd:string" name="AMI_31to40_BR_3" form="unqualified"/>
                        <xsd:element minOccurs="0" nillable="true" type="xsd:string" name="AMI_31to40_BR_4" form="unqualified"/>
                        <xsd:element minOccurs="0" nillable="true" type="xsd:string" name="AMI_41to50_BR_0" form="unqualified"/>
                        <xsd:element minOccurs="0" nillable="true" type="xsd:string" name="AMI_41to50_BR_1" form="unqualified"/>
                        <xsd:element minOccurs="0" nillable="true" type="xsd:string" name="AMI_41to50_BR_2" form="unqualified"/>
                        <xsd:element minOccurs="0" nillable="true" type="xsd:string" name="AMI_41to50_BR_3" form="unqualified"/>
                        <xsd:element minOccurs="0" nillable="true" type="xsd:string" name="AMI_41to50_BR_4" form="unqualified"/>
                        <xsd:element minOccurs="0" nillable="true" type="xsd:string" name="AMI_51to60_BR_0" form="unqualified"/>
                        <xsd:element minOccurs="0" nillable="true" type="xsd:string" name="AMI_51to60_BR_1" form="unqualified"/>
                        <xsd:element minOccurs="0" nillable="true" type="xsd:string" name="AMI_51to60_BR_2" form="unqualified"/>
                        <xsd:element minOccurs="0" nillable="true" type="xsd:string" name="AMI_51to60_BR_3" form="unqualified"/>
                        <xsd:element minOccurs="0" nillable="true" type="xsd:string" name="AMI_51to60_BR_4" form="unqualified"/>
                        <xsd:element minOccurs="0" nillable="true" type="xsd:string" name="Greater_Than_60_AMI_BR_0" form="unqualified"/>
                        <xsd:element minOccurs="0" nillable="true" type="xsd:string" name="Greater_Than_60_AMI_BR_1" form="unqualified"/>
                        <xsd:element minOccurs="0" nillable="true" type="xsd:string" name="Greater_Than_60_AMI_BR_2" form="unqualified"/>
                        <xsd:element minOccurs="0" nillable="true" type="xsd:string" name="Greater_Than_60_AMI_BR_3" form="unqualified"/>
                        <xsd:element minOccurs="0" nillable="true" type="xsd:string" name="Greater_Than_60_AMI_BR_4" form="unqualified"/>
                      </xsd:sequence>
                    </xsd:complexType>
                  </xsd:element>
                  <xsd:element minOccurs="0" nillable="true" name="FinancialUpdate8609_UnitDistribution_Building2" form="unqualified">
                    <xsd:complexType>
                      <xsd:sequence minOccurs="0">
                        <xsd:element minOccurs="0" nillable="true" type="xsd:string" name="ApplicationNumber" form="unqualified"/>
                        <xsd:element minOccurs="0" nillable="true" type="xsd:string" name="BIN" form="unqualified"/>
                        <xsd:element minOccurs="0" nillable="true" type="xsd:string" name="Super_Unit" form="unqualified"/>
                        <xsd:element minOccurs="0" nillable="true" type="xsd:string" name="AMI_30_or_Less_BR_0" form="unqualified"/>
                        <xsd:element minOccurs="0" nillable="true" type="xsd:string" name="AMI_30_or_Less_BR_1" form="unqualified"/>
                        <xsd:element minOccurs="0" nillable="true" type="xsd:string" name="AMI_30_or_Less_BR_2" form="unqualified"/>
                        <xsd:element minOccurs="0" nillable="true" type="xsd:string" name="AMI_30_or_Less_BR_3" form="unqualified"/>
                        <xsd:element minOccurs="0" nillable="true" type="xsd:string" name="AMI_30_or_Less_BR_4" form="unqualified"/>
                        <xsd:element minOccurs="0" nillable="true" type="xsd:string" name="AMI_31to40_BR_0" form="unqualified"/>
                        <xsd:element minOccurs="0" nillable="true" type="xsd:string" name="AMI_31to40_BR_1" form="unqualified"/>
                        <xsd:element minOccurs="0" nillable="true" type="xsd:string" name="AMI_31to40_BR_2" form="unqualified"/>
                        <xsd:element minOccurs="0" nillable="true" type="xsd:string" name="AMI_31to40_BR_3" form="unqualified"/>
                        <xsd:element minOccurs="0" nillable="true" type="xsd:string" name="AMI_31to40_BR_4" form="unqualified"/>
                        <xsd:element minOccurs="0" nillable="true" type="xsd:string" name="AMI_41to50_BR_0" form="unqualified"/>
                        <xsd:element minOccurs="0" nillable="true" type="xsd:string" name="AMI_41to50_BR_1" form="unqualified"/>
                        <xsd:element minOccurs="0" nillable="true" type="xsd:string" name="AMI_41to50_BR_2" form="unqualified"/>
                        <xsd:element minOccurs="0" nillable="true" type="xsd:string" name="AMI_41to50_BR_3" form="unqualified"/>
                        <xsd:element minOccurs="0" nillable="true" type="xsd:string" name="AMI_41to50_BR_4" form="unqualified"/>
                        <xsd:element minOccurs="0" nillable="true" type="xsd:string" name="AMI_51to60_BR_0" form="unqualified"/>
                        <xsd:element minOccurs="0" nillable="true" type="xsd:string" name="AMI_51to60_BR_1" form="unqualified"/>
                        <xsd:element minOccurs="0" nillable="true" type="xsd:string" name="AMI_51to60_BR_2" form="unqualified"/>
                        <xsd:element minOccurs="0" nillable="true" type="xsd:string" name="AMI_51to60_BR_3" form="unqualified"/>
                        <xsd:element minOccurs="0" nillable="true" type="xsd:string" name="AMI_51to60_BR_4" form="unqualified"/>
                        <xsd:element minOccurs="0" nillable="true" type="xsd:string" name="Greater_Than_60_AMI_BR_0" form="unqualified"/>
                        <xsd:element minOccurs="0" nillable="true" type="xsd:string" name="Greater_Than_60_AMI_BR_1" form="unqualified"/>
                        <xsd:element minOccurs="0" nillable="true" type="xsd:string" name="Greater_Than_60_AMI_BR_2" form="unqualified"/>
                        <xsd:element minOccurs="0" nillable="true" type="xsd:string" name="Greater_Than_60_AMI_BR_3" form="unqualified"/>
                        <xsd:element minOccurs="0" nillable="true" type="xsd:string" name="Greater_Than_60_AMI_BR_4" form="unqualified"/>
                      </xsd:sequence>
                    </xsd:complexType>
                  </xsd:element>
                  <xsd:element minOccurs="0" nillable="true" name="FinancialUpdate8609_UnitDistribution_Building3" form="unqualified">
                    <xsd:complexType>
                      <xsd:sequence minOccurs="0">
                        <xsd:element minOccurs="0" nillable="true" type="xsd:string" name="ApplicationNumber" form="unqualified"/>
                        <xsd:element minOccurs="0" nillable="true" type="xsd:string" name="BIN" form="unqualified"/>
                        <xsd:element minOccurs="0" nillable="true" type="xsd:string" name="Super_Unit" form="unqualified"/>
                        <xsd:element minOccurs="0" nillable="true" type="xsd:string" name="AMI_30_or_Less_BR_0" form="unqualified"/>
                        <xsd:element minOccurs="0" nillable="true" type="xsd:string" name="AMI_30_or_Less_BR_1" form="unqualified"/>
                        <xsd:element minOccurs="0" nillable="true" type="xsd:string" name="AMI_30_or_Less_BR_2" form="unqualified"/>
                        <xsd:element minOccurs="0" nillable="true" type="xsd:string" name="AMI_30_or_Less_BR_3" form="unqualified"/>
                        <xsd:element minOccurs="0" nillable="true" type="xsd:string" name="AMI_30_or_Less_BR_4" form="unqualified"/>
                        <xsd:element minOccurs="0" nillable="true" type="xsd:string" name="AMI_31to40_BR_0" form="unqualified"/>
                        <xsd:element minOccurs="0" nillable="true" type="xsd:string" name="AMI_31to40_BR_1" form="unqualified"/>
                        <xsd:element minOccurs="0" nillable="true" type="xsd:string" name="AMI_31to40_BR_2" form="unqualified"/>
                        <xsd:element minOccurs="0" nillable="true" type="xsd:string" name="AMI_31to40_BR_3" form="unqualified"/>
                        <xsd:element minOccurs="0" nillable="true" type="xsd:string" name="AMI_31to40_BR_4" form="unqualified"/>
                        <xsd:element minOccurs="0" nillable="true" type="xsd:string" name="AMI_41to50_BR_0" form="unqualified"/>
                        <xsd:element minOccurs="0" nillable="true" type="xsd:string" name="AMI_41to50_BR_1" form="unqualified"/>
                        <xsd:element minOccurs="0" nillable="true" type="xsd:string" name="AMI_41to50_BR_2" form="unqualified"/>
                        <xsd:element minOccurs="0" nillable="true" type="xsd:string" name="AMI_41to50_BR_3" form="unqualified"/>
                        <xsd:element minOccurs="0" nillable="true" type="xsd:string" name="AMI_41to50_BR_4" form="unqualified"/>
                        <xsd:element minOccurs="0" nillable="true" type="xsd:string" name="AMI_51to60_BR_0" form="unqualified"/>
                        <xsd:element minOccurs="0" nillable="true" type="xsd:string" name="AMI_51to60_BR_1" form="unqualified"/>
                        <xsd:element minOccurs="0" nillable="true" type="xsd:string" name="AMI_51to60_BR_2" form="unqualified"/>
                        <xsd:element minOccurs="0" nillable="true" type="xsd:string" name="AMI_51to60_BR_3" form="unqualified"/>
                        <xsd:element minOccurs="0" nillable="true" type="xsd:string" name="AMI_51to60_BR_4" form="unqualified"/>
                        <xsd:element minOccurs="0" nillable="true" type="xsd:string" name="Greater_Than_60_AMI_BR_0" form="unqualified"/>
                        <xsd:element minOccurs="0" nillable="true" type="xsd:string" name="Greater_Than_60_AMI_BR_1" form="unqualified"/>
                        <xsd:element minOccurs="0" nillable="true" type="xsd:string" name="Greater_Than_60_AMI_BR_2" form="unqualified"/>
                        <xsd:element minOccurs="0" nillable="true" type="xsd:string" name="Greater_Than_60_AMI_BR_3" form="unqualified"/>
                        <xsd:element minOccurs="0" nillable="true" type="xsd:string" name="Greater_Than_60_AMI_BR_4" form="unqualified"/>
                      </xsd:sequence>
                    </xsd:complexType>
                  </xsd:element>
                  <xsd:element minOccurs="0" nillable="true" name="FinancialUpdate8609_UnitDistribution_Building4" form="unqualified">
                    <xsd:complexType>
                      <xsd:sequence minOccurs="0">
                        <xsd:element minOccurs="0" nillable="true" type="xsd:string" name="ApplicationNumber" form="unqualified"/>
                        <xsd:element minOccurs="0" nillable="true" type="xsd:string" name="BIN" form="unqualified"/>
                        <xsd:element minOccurs="0" nillable="true" type="xsd:string" name="Super_Unit" form="unqualified"/>
                        <xsd:element minOccurs="0" nillable="true" type="xsd:string" name="AMI_30_or_Less_BR_0" form="unqualified"/>
                        <xsd:element minOccurs="0" nillable="true" type="xsd:string" name="AMI_30_or_Less_BR_1" form="unqualified"/>
                        <xsd:element minOccurs="0" nillable="true" type="xsd:string" name="AMI_30_or_Less_BR_2" form="unqualified"/>
                        <xsd:element minOccurs="0" nillable="true" type="xsd:string" name="AMI_30_or_Less_BR_3" form="unqualified"/>
                        <xsd:element minOccurs="0" nillable="true" type="xsd:string" name="AMI_30_or_Less_BR_4" form="unqualified"/>
                        <xsd:element minOccurs="0" nillable="true" type="xsd:string" name="AMI_31to40_BR_0" form="unqualified"/>
                        <xsd:element minOccurs="0" nillable="true" type="xsd:string" name="AMI_31to40_BR_1" form="unqualified"/>
                        <xsd:element minOccurs="0" nillable="true" type="xsd:string" name="AMI_31to40_BR_2" form="unqualified"/>
                        <xsd:element minOccurs="0" nillable="true" type="xsd:string" name="AMI_31to40_BR_3" form="unqualified"/>
                        <xsd:element minOccurs="0" nillable="true" type="xsd:string" name="AMI_31to40_BR_4" form="unqualified"/>
                        <xsd:element minOccurs="0" nillable="true" type="xsd:string" name="AMI_41to50_BR_0" form="unqualified"/>
                        <xsd:element minOccurs="0" nillable="true" type="xsd:string" name="AMI_41to50_BR_1" form="unqualified"/>
                        <xsd:element minOccurs="0" nillable="true" type="xsd:string" name="AMI_41to50_BR_2" form="unqualified"/>
                        <xsd:element minOccurs="0" nillable="true" type="xsd:string" name="AMI_41to50_BR_3" form="unqualified"/>
                        <xsd:element minOccurs="0" nillable="true" type="xsd:string" name="AMI_41to50_BR_4" form="unqualified"/>
                        <xsd:element minOccurs="0" nillable="true" type="xsd:string" name="AMI_51to60_BR_0" form="unqualified"/>
                        <xsd:element minOccurs="0" nillable="true" type="xsd:string" name="AMI_51to60_BR_1" form="unqualified"/>
                        <xsd:element minOccurs="0" nillable="true" type="xsd:string" name="AMI_51to60_BR_2" form="unqualified"/>
                        <xsd:element minOccurs="0" nillable="true" type="xsd:string" name="AMI_51to60_BR_3" form="unqualified"/>
                        <xsd:element minOccurs="0" nillable="true" type="xsd:string" name="AMI_51to60_BR_4" form="unqualified"/>
                        <xsd:element minOccurs="0" nillable="true" type="xsd:string" name="Greater_Than_60_AMI_BR_0" form="unqualified"/>
                        <xsd:element minOccurs="0" nillable="true" type="xsd:string" name="Greater_Than_60_AMI_BR_1" form="unqualified"/>
                        <xsd:element minOccurs="0" nillable="true" type="xsd:string" name="Greater_Than_60_AMI_BR_2" form="unqualified"/>
                        <xsd:element minOccurs="0" nillable="true" type="xsd:string" name="Greater_Than_60_AMI_BR_3" form="unqualified"/>
                        <xsd:element minOccurs="0" nillable="true" type="xsd:string" name="Greater_Than_60_AMI_BR_4" form="unqualified"/>
                      </xsd:sequence>
                    </xsd:complexType>
                  </xsd:element>
                  <xsd:element minOccurs="0" nillable="true" name="FinancialUpdate8609_UnitDistribution_Building5" form="unqualified">
                    <xsd:complexType>
                      <xsd:sequence minOccurs="0">
                        <xsd:element minOccurs="0" nillable="true" type="xsd:string" name="ApplicationNumber" form="unqualified"/>
                        <xsd:element minOccurs="0" nillable="true" type="xsd:string" name="BIN" form="unqualified"/>
                        <xsd:element minOccurs="0" nillable="true" type="xsd:string" name="Super_Unit" form="unqualified"/>
                        <xsd:element minOccurs="0" nillable="true" type="xsd:string" name="AMI_30_or_Less_BR_0" form="unqualified"/>
                        <xsd:element minOccurs="0" nillable="true" type="xsd:string" name="AMI_30_or_Less_BR_1" form="unqualified"/>
                        <xsd:element minOccurs="0" nillable="true" type="xsd:string" name="AMI_30_or_Less_BR_2" form="unqualified"/>
                        <xsd:element minOccurs="0" nillable="true" type="xsd:string" name="AMI_30_or_Less_BR_3" form="unqualified"/>
                        <xsd:element minOccurs="0" nillable="true" type="xsd:string" name="AMI_30_or_Less_BR_4" form="unqualified"/>
                        <xsd:element minOccurs="0" nillable="true" type="xsd:string" name="AMI_31to40_BR_0" form="unqualified"/>
                        <xsd:element minOccurs="0" nillable="true" type="xsd:string" name="AMI_31to40_BR_1" form="unqualified"/>
                        <xsd:element minOccurs="0" nillable="true" type="xsd:string" name="AMI_31to40_BR_2" form="unqualified"/>
                        <xsd:element minOccurs="0" nillable="true" type="xsd:string" name="AMI_31to40_BR_3" form="unqualified"/>
                        <xsd:element minOccurs="0" nillable="true" type="xsd:string" name="AMI_31to40_BR_4" form="unqualified"/>
                        <xsd:element minOccurs="0" nillable="true" type="xsd:string" name="AMI_41to50_BR_0" form="unqualified"/>
                        <xsd:element minOccurs="0" nillable="true" type="xsd:string" name="AMI_41to50_BR_1" form="unqualified"/>
                        <xsd:element minOccurs="0" nillable="true" type="xsd:string" name="AMI_41to50_BR_2" form="unqualified"/>
                        <xsd:element minOccurs="0" nillable="true" type="xsd:string" name="AMI_41to50_BR_3" form="unqualified"/>
                        <xsd:element minOccurs="0" nillable="true" type="xsd:string" name="AMI_41to50_BR_4" form="unqualified"/>
                        <xsd:element minOccurs="0" nillable="true" type="xsd:string" name="AMI_51to60_BR_0" form="unqualified"/>
                        <xsd:element minOccurs="0" nillable="true" type="xsd:string" name="AMI_51to60_BR_1" form="unqualified"/>
                        <xsd:element minOccurs="0" nillable="true" type="xsd:string" name="AMI_51to60_BR_2" form="unqualified"/>
                        <xsd:element minOccurs="0" nillable="true" type="xsd:string" name="AMI_51to60_BR_3" form="unqualified"/>
                        <xsd:element minOccurs="0" nillable="true" type="xsd:string" name="AMI_51to60_BR_4" form="unqualified"/>
                        <xsd:element minOccurs="0" nillable="true" type="xsd:string" name="Greater_Than_60_AMI_BR_0" form="unqualified"/>
                        <xsd:element minOccurs="0" nillable="true" type="xsd:string" name="Greater_Than_60_AMI_BR_1" form="unqualified"/>
                        <xsd:element minOccurs="0" nillable="true" type="xsd:string" name="Greater_Than_60_AMI_BR_2" form="unqualified"/>
                        <xsd:element minOccurs="0" nillable="true" type="xsd:string" name="Greater_Than_60_AMI_BR_3" form="unqualified"/>
                        <xsd:element minOccurs="0" nillable="true" type="xsd:string" name="Greater_Than_60_AMI_BR_4" form="unqualified"/>
                      </xsd:sequence>
                    </xsd:complexType>
                  </xsd:element>
                  <xsd:element minOccurs="0" nillable="true" name="FinancialUpdate8609_UnitDistribution_Building6" form="unqualified">
                    <xsd:complexType>
                      <xsd:sequence minOccurs="0">
                        <xsd:element minOccurs="0" nillable="true" type="xsd:string" name="ApplicationNumber" form="unqualified"/>
                        <xsd:element minOccurs="0" nillable="true" type="xsd:string" name="BIN" form="unqualified"/>
                        <xsd:element minOccurs="0" nillable="true" type="xsd:string" name="Super_Unit" form="unqualified"/>
                        <xsd:element minOccurs="0" nillable="true" type="xsd:string" name="AMI_30_or_Less_BR_0" form="unqualified"/>
                        <xsd:element minOccurs="0" nillable="true" type="xsd:string" name="AMI_30_or_Less_BR_1" form="unqualified"/>
                        <xsd:element minOccurs="0" nillable="true" type="xsd:string" name="AMI_30_or_Less_BR_2" form="unqualified"/>
                        <xsd:element minOccurs="0" nillable="true" type="xsd:string" name="AMI_30_or_Less_BR_3" form="unqualified"/>
                        <xsd:element minOccurs="0" nillable="true" type="xsd:string" name="AMI_30_or_Less_BR_4" form="unqualified"/>
                        <xsd:element minOccurs="0" nillable="true" type="xsd:string" name="AMI_31to40_BR_0" form="unqualified"/>
                        <xsd:element minOccurs="0" nillable="true" type="xsd:string" name="AMI_31to40_BR_1" form="unqualified"/>
                        <xsd:element minOccurs="0" nillable="true" type="xsd:string" name="AMI_31to40_BR_2" form="unqualified"/>
                        <xsd:element minOccurs="0" nillable="true" type="xsd:string" name="AMI_31to40_BR_3" form="unqualified"/>
                        <xsd:element minOccurs="0" nillable="true" type="xsd:string" name="AMI_31to40_BR_4" form="unqualified"/>
                        <xsd:element minOccurs="0" nillable="true" type="xsd:string" name="AMI_41to50_BR_0" form="unqualified"/>
                        <xsd:element minOccurs="0" nillable="true" type="xsd:string" name="AMI_41to50_BR_1" form="unqualified"/>
                        <xsd:element minOccurs="0" nillable="true" type="xsd:string" name="AMI_41to50_BR_2" form="unqualified"/>
                        <xsd:element minOccurs="0" nillable="true" type="xsd:string" name="AMI_41to50_BR_3" form="unqualified"/>
                        <xsd:element minOccurs="0" nillable="true" type="xsd:string" name="AMI_41to50_BR_4" form="unqualified"/>
                        <xsd:element minOccurs="0" nillable="true" type="xsd:string" name="AMI_51to60_BR_0" form="unqualified"/>
                        <xsd:element minOccurs="0" nillable="true" type="xsd:string" name="AMI_51to60_BR_1" form="unqualified"/>
                        <xsd:element minOccurs="0" nillable="true" type="xsd:string" name="AMI_51to60_BR_2" form="unqualified"/>
                        <xsd:element minOccurs="0" nillable="true" type="xsd:string" name="AMI_51to60_BR_3" form="unqualified"/>
                        <xsd:element minOccurs="0" nillable="true" type="xsd:string" name="AMI_51to60_BR_4" form="unqualified"/>
                        <xsd:element minOccurs="0" nillable="true" type="xsd:string" name="Greater_Than_60_AMI_BR_0" form="unqualified"/>
                        <xsd:element minOccurs="0" nillable="true" type="xsd:string" name="Greater_Than_60_AMI_BR_1" form="unqualified"/>
                        <xsd:element minOccurs="0" nillable="true" type="xsd:string" name="Greater_Than_60_AMI_BR_2" form="unqualified"/>
                        <xsd:element minOccurs="0" nillable="true" type="xsd:string" name="Greater_Than_60_AMI_BR_3" form="unqualified"/>
                        <xsd:element minOccurs="0" nillable="true" type="xsd:string" name="Greater_Than_60_AMI_BR_4" form="unqualified"/>
                      </xsd:sequence>
                    </xsd:complexType>
                  </xsd:element>
                  <xsd:element minOccurs="0" nillable="true" name="FinancialUpdate8609_UnitDistribution_Building7" form="unqualified">
                    <xsd:complexType>
                      <xsd:sequence minOccurs="0">
                        <xsd:element minOccurs="0" nillable="true" type="xsd:string" name="ApplicationNumber" form="unqualified"/>
                        <xsd:element minOccurs="0" nillable="true" type="xsd:string" name="BIN" form="unqualified"/>
                        <xsd:element minOccurs="0" nillable="true" type="xsd:string" name="Super_Unit" form="unqualified"/>
                        <xsd:element minOccurs="0" nillable="true" type="xsd:string" name="AMI_30_or_Less_BR_0" form="unqualified"/>
                        <xsd:element minOccurs="0" nillable="true" type="xsd:string" name="AMI_30_or_Less_BR_1" form="unqualified"/>
                        <xsd:element minOccurs="0" nillable="true" type="xsd:string" name="AMI_30_or_Less_BR_2" form="unqualified"/>
                        <xsd:element minOccurs="0" nillable="true" type="xsd:string" name="AMI_30_or_Less_BR_3" form="unqualified"/>
                        <xsd:element minOccurs="0" nillable="true" type="xsd:string" name="AMI_30_or_Less_BR_4" form="unqualified"/>
                        <xsd:element minOccurs="0" nillable="true" type="xsd:string" name="AMI_31to40_BR_0" form="unqualified"/>
                        <xsd:element minOccurs="0" nillable="true" type="xsd:string" name="AMI_31to40_BR_1" form="unqualified"/>
                        <xsd:element minOccurs="0" nillable="true" type="xsd:string" name="AMI_31to40_BR_2" form="unqualified"/>
                        <xsd:element minOccurs="0" nillable="true" type="xsd:string" name="AMI_31to40_BR_3" form="unqualified"/>
                        <xsd:element minOccurs="0" nillable="true" type="xsd:string" name="AMI_31to40_BR_4" form="unqualified"/>
                        <xsd:element minOccurs="0" nillable="true" type="xsd:string" name="AMI_41to50_BR_0" form="unqualified"/>
                        <xsd:element minOccurs="0" nillable="true" type="xsd:string" name="AMI_41to50_BR_1" form="unqualified"/>
                        <xsd:element minOccurs="0" nillable="true" type="xsd:string" name="AMI_41to50_BR_2" form="unqualified"/>
                        <xsd:element minOccurs="0" nillable="true" type="xsd:string" name="AMI_41to50_BR_3" form="unqualified"/>
                        <xsd:element minOccurs="0" nillable="true" type="xsd:string" name="AMI_41to50_BR_4" form="unqualified"/>
                        <xsd:element minOccurs="0" nillable="true" type="xsd:string" name="AMI_51to60_BR_0" form="unqualified"/>
                        <xsd:element minOccurs="0" nillable="true" type="xsd:string" name="AMI_51to60_BR_1" form="unqualified"/>
                        <xsd:element minOccurs="0" nillable="true" type="xsd:string" name="AMI_51to60_BR_2" form="unqualified"/>
                        <xsd:element minOccurs="0" nillable="true" type="xsd:string" name="AMI_51to60_BR_3" form="unqualified"/>
                        <xsd:element minOccurs="0" nillable="true" type="xsd:string" name="AMI_51to60_BR_4" form="unqualified"/>
                        <xsd:element minOccurs="0" nillable="true" type="xsd:string" name="Greater_Than_60_AMI_BR_0" form="unqualified"/>
                        <xsd:element minOccurs="0" nillable="true" type="xsd:string" name="Greater_Than_60_AMI_BR_1" form="unqualified"/>
                        <xsd:element minOccurs="0" nillable="true" type="xsd:string" name="Greater_Than_60_AMI_BR_2" form="unqualified"/>
                        <xsd:element minOccurs="0" nillable="true" type="xsd:string" name="Greater_Than_60_AMI_BR_3" form="unqualified"/>
                        <xsd:element minOccurs="0" nillable="true" type="xsd:string" name="Greater_Than_60_AMI_BR_4" form="unqualified"/>
                      </xsd:sequence>
                    </xsd:complexType>
                  </xsd:element>
                  <xsd:element minOccurs="0" nillable="true" name="FinancialUpdate8609_UnitDistribution_Building8" form="unqualified">
                    <xsd:complexType>
                      <xsd:sequence minOccurs="0">
                        <xsd:element minOccurs="0" nillable="true" type="xsd:string" name="ApplicationNumber" form="unqualified"/>
                        <xsd:element minOccurs="0" nillable="true" type="xsd:string" name="BIN" form="unqualified"/>
                        <xsd:element minOccurs="0" nillable="true" type="xsd:string" name="Super_Unit" form="unqualified"/>
                        <xsd:element minOccurs="0" nillable="true" type="xsd:string" name="AMI_30_or_Less_BR_0" form="unqualified"/>
                        <xsd:element minOccurs="0" nillable="true" type="xsd:string" name="AMI_30_or_Less_BR_1" form="unqualified"/>
                        <xsd:element minOccurs="0" nillable="true" type="xsd:string" name="AMI_30_or_Less_BR_2" form="unqualified"/>
                        <xsd:element minOccurs="0" nillable="true" type="xsd:string" name="AMI_30_or_Less_BR_3" form="unqualified"/>
                        <xsd:element minOccurs="0" nillable="true" type="xsd:string" name="AMI_30_or_Less_BR_4" form="unqualified"/>
                        <xsd:element minOccurs="0" nillable="true" type="xsd:string" name="AMI_31to40_BR_0" form="unqualified"/>
                        <xsd:element minOccurs="0" nillable="true" type="xsd:string" name="AMI_31to40_BR_1" form="unqualified"/>
                        <xsd:element minOccurs="0" nillable="true" type="xsd:string" name="AMI_31to40_BR_2" form="unqualified"/>
                        <xsd:element minOccurs="0" nillable="true" type="xsd:string" name="AMI_31to40_BR_3" form="unqualified"/>
                        <xsd:element minOccurs="0" nillable="true" type="xsd:string" name="AMI_31to40_BR_4" form="unqualified"/>
                        <xsd:element minOccurs="0" nillable="true" type="xsd:string" name="AMI_41to50_BR_0" form="unqualified"/>
                        <xsd:element minOccurs="0" nillable="true" type="xsd:string" name="AMI_41to50_BR_1" form="unqualified"/>
                        <xsd:element minOccurs="0" nillable="true" type="xsd:string" name="AMI_41to50_BR_2" form="unqualified"/>
                        <xsd:element minOccurs="0" nillable="true" type="xsd:string" name="AMI_41to50_BR_3" form="unqualified"/>
                        <xsd:element minOccurs="0" nillable="true" type="xsd:string" name="AMI_41to50_BR_4" form="unqualified"/>
                        <xsd:element minOccurs="0" nillable="true" type="xsd:string" name="AMI_51to60_BR_0" form="unqualified"/>
                        <xsd:element minOccurs="0" nillable="true" type="xsd:string" name="AMI_51to60_BR_1" form="unqualified"/>
                        <xsd:element minOccurs="0" nillable="true" type="xsd:string" name="AMI_51to60_BR_2" form="unqualified"/>
                        <xsd:element minOccurs="0" nillable="true" type="xsd:string" name="AMI_51to60_BR_3" form="unqualified"/>
                        <xsd:element minOccurs="0" nillable="true" type="xsd:string" name="AMI_51to60_BR_4" form="unqualified"/>
                        <xsd:element minOccurs="0" nillable="true" type="xsd:string" name="Greater_Than_60_AMI_BR_0" form="unqualified"/>
                        <xsd:element minOccurs="0" nillable="true" type="xsd:string" name="Greater_Than_60_AMI_BR_1" form="unqualified"/>
                        <xsd:element minOccurs="0" nillable="true" type="xsd:string" name="Greater_Than_60_AMI_BR_2" form="unqualified"/>
                        <xsd:element minOccurs="0" nillable="true" type="xsd:string" name="Greater_Than_60_AMI_BR_3" form="unqualified"/>
                        <xsd:element minOccurs="0" nillable="true" type="xsd:string" name="Greater_Than_60_AMI_BR_4" form="unqualified"/>
                      </xsd:sequence>
                    </xsd:complexType>
                  </xsd:element>
                  <xsd:element minOccurs="0" nillable="true" name="FinancialUpdate8609_UnitDistribution_Building9" form="unqualified">
                    <xsd:complexType>
                      <xsd:sequence minOccurs="0">
                        <xsd:element minOccurs="0" nillable="true" type="xsd:string" name="ApplicationNumber" form="unqualified"/>
                        <xsd:element minOccurs="0" nillable="true" type="xsd:string" name="BIN" form="unqualified"/>
                        <xsd:element minOccurs="0" nillable="true" type="xsd:string" name="Super_Unit" form="unqualified"/>
                        <xsd:element minOccurs="0" nillable="true" type="xsd:string" name="AMI_30_or_Less_BR_0" form="unqualified"/>
                        <xsd:element minOccurs="0" nillable="true" type="xsd:string" name="AMI_30_or_Less_BR_1" form="unqualified"/>
                        <xsd:element minOccurs="0" nillable="true" type="xsd:string" name="AMI_30_or_Less_BR_2" form="unqualified"/>
                        <xsd:element minOccurs="0" nillable="true" type="xsd:string" name="AMI_30_or_Less_BR_3" form="unqualified"/>
                        <xsd:element minOccurs="0" nillable="true" type="xsd:string" name="AMI_30_or_Less_BR_4" form="unqualified"/>
                        <xsd:element minOccurs="0" nillable="true" type="xsd:string" name="AMI_31to40_BR_0" form="unqualified"/>
                        <xsd:element minOccurs="0" nillable="true" type="xsd:string" name="AMI_31to40_BR_1" form="unqualified"/>
                        <xsd:element minOccurs="0" nillable="true" type="xsd:string" name="AMI_31to40_BR_2" form="unqualified"/>
                        <xsd:element minOccurs="0" nillable="true" type="xsd:string" name="AMI_31to40_BR_3" form="unqualified"/>
                        <xsd:element minOccurs="0" nillable="true" type="xsd:string" name="AMI_31to40_BR_4" form="unqualified"/>
                        <xsd:element minOccurs="0" nillable="true" type="xsd:string" name="AMI_41to50_BR_0" form="unqualified"/>
                        <xsd:element minOccurs="0" nillable="true" type="xsd:string" name="AMI_41to50_BR_1" form="unqualified"/>
                        <xsd:element minOccurs="0" nillable="true" type="xsd:string" name="AMI_41to50_BR_2" form="unqualified"/>
                        <xsd:element minOccurs="0" nillable="true" type="xsd:string" name="AMI_41to50_BR_3" form="unqualified"/>
                        <xsd:element minOccurs="0" nillable="true" type="xsd:string" name="AMI_41to50_BR_4" form="unqualified"/>
                        <xsd:element minOccurs="0" nillable="true" type="xsd:string" name="AMI_51to60_BR_0" form="unqualified"/>
                        <xsd:element minOccurs="0" nillable="true" type="xsd:string" name="AMI_51to60_BR_1" form="unqualified"/>
                        <xsd:element minOccurs="0" nillable="true" type="xsd:string" name="AMI_51to60_BR_2" form="unqualified"/>
                        <xsd:element minOccurs="0" nillable="true" type="xsd:string" name="AMI_51to60_BR_3" form="unqualified"/>
                        <xsd:element minOccurs="0" nillable="true" type="xsd:string" name="AMI_51to60_BR_4" form="unqualified"/>
                        <xsd:element minOccurs="0" nillable="true" type="xsd:string" name="Greater_Than_60_AMI_BR_0" form="unqualified"/>
                        <xsd:element minOccurs="0" nillable="true" type="xsd:string" name="Greater_Than_60_AMI_BR_1" form="unqualified"/>
                        <xsd:element minOccurs="0" nillable="true" type="xsd:string" name="Greater_Than_60_AMI_BR_2" form="unqualified"/>
                        <xsd:element minOccurs="0" nillable="true" type="xsd:string" name="Greater_Than_60_AMI_BR_3" form="unqualified"/>
                        <xsd:element minOccurs="0" nillable="true" type="xsd:string" name="Greater_Than_60_AMI_BR_4" form="unqualified"/>
                      </xsd:sequence>
                    </xsd:complexType>
                  </xsd:element>
                  <xsd:element minOccurs="0" nillable="true" name="FinancialUpdate8609_UnitDistribution_Building10" form="unqualified">
                    <xsd:complexType>
                      <xsd:sequence minOccurs="0">
                        <xsd:element minOccurs="0" nillable="true" type="xsd:string" name="ApplicationNumber" form="unqualified"/>
                        <xsd:element minOccurs="0" nillable="true" type="xsd:string" name="BIN" form="unqualified"/>
                        <xsd:element minOccurs="0" nillable="true" type="xsd:string" name="Super_Unit" form="unqualified"/>
                        <xsd:element minOccurs="0" nillable="true" type="xsd:string" name="AMI_30_or_Less_BR_0" form="unqualified"/>
                        <xsd:element minOccurs="0" nillable="true" type="xsd:string" name="AMI_30_or_Less_BR_1" form="unqualified"/>
                        <xsd:element minOccurs="0" nillable="true" type="xsd:string" name="AMI_30_or_Less_BR_2" form="unqualified"/>
                        <xsd:element minOccurs="0" nillable="true" type="xsd:string" name="AMI_30_or_Less_BR_3" form="unqualified"/>
                        <xsd:element minOccurs="0" nillable="true" type="xsd:string" name="AMI_30_or_Less_BR_4" form="unqualified"/>
                        <xsd:element minOccurs="0" nillable="true" type="xsd:string" name="AMI_31to40_BR_0" form="unqualified"/>
                        <xsd:element minOccurs="0" nillable="true" type="xsd:string" name="AMI_31to40_BR_1" form="unqualified"/>
                        <xsd:element minOccurs="0" nillable="true" type="xsd:string" name="AMI_31to40_BR_2" form="unqualified"/>
                        <xsd:element minOccurs="0" nillable="true" type="xsd:string" name="AMI_31to40_BR_3" form="unqualified"/>
                        <xsd:element minOccurs="0" nillable="true" type="xsd:string" name="AMI_31to40_BR_4" form="unqualified"/>
                        <xsd:element minOccurs="0" nillable="true" type="xsd:string" name="AMI_41to50_BR_0" form="unqualified"/>
                        <xsd:element minOccurs="0" nillable="true" type="xsd:string" name="AMI_41to50_BR_1" form="unqualified"/>
                        <xsd:element minOccurs="0" nillable="true" type="xsd:string" name="AMI_41to50_BR_2" form="unqualified"/>
                        <xsd:element minOccurs="0" nillable="true" type="xsd:string" name="AMI_41to50_BR_3" form="unqualified"/>
                        <xsd:element minOccurs="0" nillable="true" type="xsd:string" name="AMI_41to50_BR_4" form="unqualified"/>
                        <xsd:element minOccurs="0" nillable="true" type="xsd:string" name="AMI_51to60_BR_0" form="unqualified"/>
                        <xsd:element minOccurs="0" nillable="true" type="xsd:string" name="AMI_51to60_BR_1" form="unqualified"/>
                        <xsd:element minOccurs="0" nillable="true" type="xsd:string" name="AMI_51to60_BR_2" form="unqualified"/>
                        <xsd:element minOccurs="0" nillable="true" type="xsd:string" name="AMI_51to60_BR_3" form="unqualified"/>
                        <xsd:element minOccurs="0" nillable="true" type="xsd:string" name="AMI_51to60_BR_4" form="unqualified"/>
                        <xsd:element minOccurs="0" nillable="true" type="xsd:string" name="Greater_Than_60_AMI_BR_0" form="unqualified"/>
                        <xsd:element minOccurs="0" nillable="true" type="xsd:string" name="Greater_Than_60_AMI_BR_1" form="unqualified"/>
                        <xsd:element minOccurs="0" nillable="true" type="xsd:string" name="Greater_Than_60_AMI_BR_2" form="unqualified"/>
                        <xsd:element minOccurs="0" nillable="true" type="xsd:string" name="Greater_Than_60_AMI_BR_3" form="unqualified"/>
                        <xsd:element minOccurs="0" nillable="true" type="xsd:string" name="Greater_Than_60_AMI_BR_4" form="unqualified"/>
                      </xsd:sequence>
                    </xsd:complexType>
                  </xsd:element>
                  <xsd:element minOccurs="0" nillable="true" name="FinancialUpdate8609_UnitDistribution_Building11" form="unqualified">
                    <xsd:complexType>
                      <xsd:sequence minOccurs="0">
                        <xsd:element minOccurs="0" nillable="true" type="xsd:string" name="ApplicationNumber" form="unqualified"/>
                        <xsd:element minOccurs="0" nillable="true" type="xsd:string" name="BIN" form="unqualified"/>
                        <xsd:element minOccurs="0" nillable="true" type="xsd:string" name="Super_Unit" form="unqualified"/>
                        <xsd:element minOccurs="0" nillable="true" type="xsd:string" name="AMI_30_or_Less_BR_0" form="unqualified"/>
                        <xsd:element minOccurs="0" nillable="true" type="xsd:string" name="AMI_30_or_Less_BR_1" form="unqualified"/>
                        <xsd:element minOccurs="0" nillable="true" type="xsd:string" name="AMI_30_or_Less_BR_2" form="unqualified"/>
                        <xsd:element minOccurs="0" nillable="true" type="xsd:string" name="AMI_30_or_Less_BR_3" form="unqualified"/>
                        <xsd:element minOccurs="0" nillable="true" type="xsd:string" name="AMI_30_or_Less_BR_4" form="unqualified"/>
                        <xsd:element minOccurs="0" nillable="true" type="xsd:string" name="AMI_31to40_BR_0" form="unqualified"/>
                        <xsd:element minOccurs="0" nillable="true" type="xsd:string" name="AMI_31to40_BR_1" form="unqualified"/>
                        <xsd:element minOccurs="0" nillable="true" type="xsd:string" name="AMI_31to40_BR_2" form="unqualified"/>
                        <xsd:element minOccurs="0" nillable="true" type="xsd:string" name="AMI_31to40_BR_3" form="unqualified"/>
                        <xsd:element minOccurs="0" nillable="true" type="xsd:string" name="AMI_31to40_BR_4" form="unqualified"/>
                        <xsd:element minOccurs="0" nillable="true" type="xsd:string" name="AMI_41to50_BR_0" form="unqualified"/>
                        <xsd:element minOccurs="0" nillable="true" type="xsd:string" name="AMI_41to50_BR_1" form="unqualified"/>
                        <xsd:element minOccurs="0" nillable="true" type="xsd:string" name="AMI_41to50_BR_2" form="unqualified"/>
                        <xsd:element minOccurs="0" nillable="true" type="xsd:string" name="AMI_41to50_BR_3" form="unqualified"/>
                        <xsd:element minOccurs="0" nillable="true" type="xsd:string" name="AMI_41to50_BR_4" form="unqualified"/>
                        <xsd:element minOccurs="0" nillable="true" type="xsd:string" name="AMI_51to60_BR_0" form="unqualified"/>
                        <xsd:element minOccurs="0" nillable="true" type="xsd:string" name="AMI_51to60_BR_1" form="unqualified"/>
                        <xsd:element minOccurs="0" nillable="true" type="xsd:string" name="AMI_51to60_BR_2" form="unqualified"/>
                        <xsd:element minOccurs="0" nillable="true" type="xsd:string" name="AMI_51to60_BR_3" form="unqualified"/>
                        <xsd:element minOccurs="0" nillable="true" type="xsd:string" name="AMI_51to60_BR_4" form="unqualified"/>
                        <xsd:element minOccurs="0" nillable="true" type="xsd:string" name="Greater_Than_60_AMI_BR_0" form="unqualified"/>
                        <xsd:element minOccurs="0" nillable="true" type="xsd:string" name="Greater_Than_60_AMI_BR_1" form="unqualified"/>
                        <xsd:element minOccurs="0" nillable="true" type="xsd:string" name="Greater_Than_60_AMI_BR_2" form="unqualified"/>
                        <xsd:element minOccurs="0" nillable="true" type="xsd:string" name="Greater_Than_60_AMI_BR_3" form="unqualified"/>
                        <xsd:element minOccurs="0" nillable="true" type="xsd:string" name="Greater_Than_60_AMI_BR_4" form="unqualified"/>
                      </xsd:sequence>
                    </xsd:complexType>
                  </xsd:element>
                  <xsd:element minOccurs="0" nillable="true" name="FinancialUpdate8609_UnitDistribution_Building12" form="unqualified">
                    <xsd:complexType>
                      <xsd:sequence minOccurs="0">
                        <xsd:element minOccurs="0" nillable="true" type="xsd:string" name="ApplicationNumber" form="unqualified"/>
                        <xsd:element minOccurs="0" nillable="true" type="xsd:string" name="BIN" form="unqualified"/>
                        <xsd:element minOccurs="0" nillable="true" type="xsd:string" name="Super_Unit" form="unqualified"/>
                        <xsd:element minOccurs="0" nillable="true" type="xsd:string" name="AMI_30_or_Less_BR_0" form="unqualified"/>
                        <xsd:element minOccurs="0" nillable="true" type="xsd:string" name="AMI_30_or_Less_BR_1" form="unqualified"/>
                        <xsd:element minOccurs="0" nillable="true" type="xsd:string" name="AMI_30_or_Less_BR_2" form="unqualified"/>
                        <xsd:element minOccurs="0" nillable="true" type="xsd:string" name="AMI_30_or_Less_BR_3" form="unqualified"/>
                        <xsd:element minOccurs="0" nillable="true" type="xsd:string" name="AMI_30_or_Less_BR_4" form="unqualified"/>
                        <xsd:element minOccurs="0" nillable="true" type="xsd:string" name="AMI_31to40_BR_0" form="unqualified"/>
                        <xsd:element minOccurs="0" nillable="true" type="xsd:string" name="AMI_31to40_BR_1" form="unqualified"/>
                        <xsd:element minOccurs="0" nillable="true" type="xsd:string" name="AMI_31to40_BR_2" form="unqualified"/>
                        <xsd:element minOccurs="0" nillable="true" type="xsd:string" name="AMI_31to40_BR_3" form="unqualified"/>
                        <xsd:element minOccurs="0" nillable="true" type="xsd:string" name="AMI_31to40_BR_4" form="unqualified"/>
                        <xsd:element minOccurs="0" nillable="true" type="xsd:string" name="AMI_41to50_BR_0" form="unqualified"/>
                        <xsd:element minOccurs="0" nillable="true" type="xsd:string" name="AMI_41to50_BR_1" form="unqualified"/>
                        <xsd:element minOccurs="0" nillable="true" type="xsd:string" name="AMI_41to50_BR_2" form="unqualified"/>
                        <xsd:element minOccurs="0" nillable="true" type="xsd:string" name="AMI_41to50_BR_3" form="unqualified"/>
                        <xsd:element minOccurs="0" nillable="true" type="xsd:string" name="AMI_41to50_BR_4" form="unqualified"/>
                        <xsd:element minOccurs="0" nillable="true" type="xsd:string" name="AMI_51to60_BR_0" form="unqualified"/>
                        <xsd:element minOccurs="0" nillable="true" type="xsd:string" name="AMI_51to60_BR_1" form="unqualified"/>
                        <xsd:element minOccurs="0" nillable="true" type="xsd:string" name="AMI_51to60_BR_2" form="unqualified"/>
                        <xsd:element minOccurs="0" nillable="true" type="xsd:string" name="AMI_51to60_BR_3" form="unqualified"/>
                        <xsd:element minOccurs="0" nillable="true" type="xsd:string" name="AMI_51to60_BR_4" form="unqualified"/>
                        <xsd:element minOccurs="0" nillable="true" type="xsd:string" name="Greater_Than_60_AMI_BR_0" form="unqualified"/>
                        <xsd:element minOccurs="0" nillable="true" type="xsd:string" name="Greater_Than_60_AMI_BR_1" form="unqualified"/>
                        <xsd:element minOccurs="0" nillable="true" type="xsd:string" name="Greater_Than_60_AMI_BR_2" form="unqualified"/>
                        <xsd:element minOccurs="0" nillable="true" type="xsd:string" name="Greater_Than_60_AMI_BR_3" form="unqualified"/>
                        <xsd:element minOccurs="0" nillable="true" type="xsd:string" name="Greater_Than_60_AMI_BR_4" form="unqualified"/>
                      </xsd:sequence>
                    </xsd:complexType>
                  </xsd:element>
                  <xsd:element minOccurs="0" nillable="true" name="FinancialUpdate8609_UnitDistribution_Building13" form="unqualified">
                    <xsd:complexType>
                      <xsd:sequence minOccurs="0">
                        <xsd:element minOccurs="0" nillable="true" type="xsd:string" name="ApplicationNumber" form="unqualified"/>
                        <xsd:element minOccurs="0" nillable="true" type="xsd:string" name="BIN" form="unqualified"/>
                        <xsd:element minOccurs="0" nillable="true" type="xsd:string" name="Super_Unit" form="unqualified"/>
                        <xsd:element minOccurs="0" nillable="true" type="xsd:string" name="AMI_30_or_Less_BR_0" form="unqualified"/>
                        <xsd:element minOccurs="0" nillable="true" type="xsd:string" name="AMI_30_or_Less_BR_1" form="unqualified"/>
                        <xsd:element minOccurs="0" nillable="true" type="xsd:string" name="AMI_30_or_Less_BR_2" form="unqualified"/>
                        <xsd:element minOccurs="0" nillable="true" type="xsd:string" name="AMI_30_or_Less_BR_3" form="unqualified"/>
                        <xsd:element minOccurs="0" nillable="true" type="xsd:string" name="AMI_30_or_Less_BR_4" form="unqualified"/>
                        <xsd:element minOccurs="0" nillable="true" type="xsd:string" name="AMI_31to40_BR_0" form="unqualified"/>
                        <xsd:element minOccurs="0" nillable="true" type="xsd:string" name="AMI_31to40_BR_1" form="unqualified"/>
                        <xsd:element minOccurs="0" nillable="true" type="xsd:string" name="AMI_31to40_BR_2" form="unqualified"/>
                        <xsd:element minOccurs="0" nillable="true" type="xsd:string" name="AMI_31to40_BR_3" form="unqualified"/>
                        <xsd:element minOccurs="0" nillable="true" type="xsd:string" name="AMI_31to40_BR_4" form="unqualified"/>
                        <xsd:element minOccurs="0" nillable="true" type="xsd:string" name="AMI_41to50_BR_0" form="unqualified"/>
                        <xsd:element minOccurs="0" nillable="true" type="xsd:string" name="AMI_41to50_BR_1" form="unqualified"/>
                        <xsd:element minOccurs="0" nillable="true" type="xsd:string" name="AMI_41to50_BR_2" form="unqualified"/>
                        <xsd:element minOccurs="0" nillable="true" type="xsd:string" name="AMI_41to50_BR_3" form="unqualified"/>
                        <xsd:element minOccurs="0" nillable="true" type="xsd:string" name="AMI_41to50_BR_4" form="unqualified"/>
                        <xsd:element minOccurs="0" nillable="true" type="xsd:string" name="AMI_51to60_BR_0" form="unqualified"/>
                        <xsd:element minOccurs="0" nillable="true" type="xsd:string" name="AMI_51to60_BR_1" form="unqualified"/>
                        <xsd:element minOccurs="0" nillable="true" type="xsd:string" name="AMI_51to60_BR_2" form="unqualified"/>
                        <xsd:element minOccurs="0" nillable="true" type="xsd:string" name="AMI_51to60_BR_3" form="unqualified"/>
                        <xsd:element minOccurs="0" nillable="true" type="xsd:string" name="AMI_51to60_BR_4" form="unqualified"/>
                        <xsd:element minOccurs="0" nillable="true" type="xsd:string" name="Greater_Than_60_AMI_BR_0" form="unqualified"/>
                        <xsd:element minOccurs="0" nillable="true" type="xsd:string" name="Greater_Than_60_AMI_BR_1" form="unqualified"/>
                        <xsd:element minOccurs="0" nillable="true" type="xsd:string" name="Greater_Than_60_AMI_BR_2" form="unqualified"/>
                        <xsd:element minOccurs="0" nillable="true" type="xsd:string" name="Greater_Than_60_AMI_BR_3" form="unqualified"/>
                        <xsd:element minOccurs="0" nillable="true" type="xsd:string" name="Greater_Than_60_AMI_BR_4" form="unqualified"/>
                      </xsd:sequence>
                    </xsd:complexType>
                  </xsd:element>
                  <xsd:element minOccurs="0" nillable="true" name="FinancialUpdate8609_UnitDistribution_Building14" form="unqualified">
                    <xsd:complexType>
                      <xsd:sequence minOccurs="0">
                        <xsd:element minOccurs="0" nillable="true" type="xsd:string" name="ApplicationNumber" form="unqualified"/>
                        <xsd:element minOccurs="0" nillable="true" type="xsd:string" name="BIN" form="unqualified"/>
                        <xsd:element minOccurs="0" nillable="true" type="xsd:string" name="Super_Unit" form="unqualified"/>
                        <xsd:element minOccurs="0" nillable="true" type="xsd:string" name="AMI_30_or_Less_BR_0" form="unqualified"/>
                        <xsd:element minOccurs="0" nillable="true" type="xsd:string" name="AMI_30_or_Less_BR_1" form="unqualified"/>
                        <xsd:element minOccurs="0" nillable="true" type="xsd:string" name="AMI_30_or_Less_BR_2" form="unqualified"/>
                        <xsd:element minOccurs="0" nillable="true" type="xsd:string" name="AMI_30_or_Less_BR_3" form="unqualified"/>
                        <xsd:element minOccurs="0" nillable="true" type="xsd:string" name="AMI_30_or_Less_BR_4" form="unqualified"/>
                        <xsd:element minOccurs="0" nillable="true" type="xsd:string" name="AMI_31to40_BR_0" form="unqualified"/>
                        <xsd:element minOccurs="0" nillable="true" type="xsd:string" name="AMI_31to40_BR_1" form="unqualified"/>
                        <xsd:element minOccurs="0" nillable="true" type="xsd:string" name="AMI_31to40_BR_2" form="unqualified"/>
                        <xsd:element minOccurs="0" nillable="true" type="xsd:string" name="AMI_31to40_BR_3" form="unqualified"/>
                        <xsd:element minOccurs="0" nillable="true" type="xsd:string" name="AMI_31to40_BR_4" form="unqualified"/>
                        <xsd:element minOccurs="0" nillable="true" type="xsd:string" name="AMI_41to50_BR_0" form="unqualified"/>
                        <xsd:element minOccurs="0" nillable="true" type="xsd:string" name="AMI_41to50_BR_1" form="unqualified"/>
                        <xsd:element minOccurs="0" nillable="true" type="xsd:string" name="AMI_41to50_BR_2" form="unqualified"/>
                        <xsd:element minOccurs="0" nillable="true" type="xsd:string" name="AMI_41to50_BR_3" form="unqualified"/>
                        <xsd:element minOccurs="0" nillable="true" type="xsd:string" name="AMI_41to50_BR_4" form="unqualified"/>
                        <xsd:element minOccurs="0" nillable="true" type="xsd:string" name="AMI_51to60_BR_0" form="unqualified"/>
                        <xsd:element minOccurs="0" nillable="true" type="xsd:string" name="AMI_51to60_BR_1" form="unqualified"/>
                        <xsd:element minOccurs="0" nillable="true" type="xsd:string" name="AMI_51to60_BR_2" form="unqualified"/>
                        <xsd:element minOccurs="0" nillable="true" type="xsd:string" name="AMI_51to60_BR_3" form="unqualified"/>
                        <xsd:element minOccurs="0" nillable="true" type="xsd:string" name="AMI_51to60_BR_4" form="unqualified"/>
                        <xsd:element minOccurs="0" nillable="true" type="xsd:string" name="Greater_Than_60_AMI_BR_0" form="unqualified"/>
                        <xsd:element minOccurs="0" nillable="true" type="xsd:string" name="Greater_Than_60_AMI_BR_1" form="unqualified"/>
                        <xsd:element minOccurs="0" nillable="true" type="xsd:string" name="Greater_Than_60_AMI_BR_2" form="unqualified"/>
                        <xsd:element minOccurs="0" nillable="true" type="xsd:string" name="Greater_Than_60_AMI_BR_3" form="unqualified"/>
                        <xsd:element minOccurs="0" nillable="true" type="xsd:string" name="Greater_Than_60_AMI_BR_4" form="unqualified"/>
                      </xsd:sequence>
                    </xsd:complexType>
                  </xsd:element>
                  <xsd:element minOccurs="0" nillable="true" name="FinancialUpdate8609_UnitDistribution_Building15" form="unqualified">
                    <xsd:complexType>
                      <xsd:sequence minOccurs="0">
                        <xsd:element minOccurs="0" nillable="true" type="xsd:string" name="ApplicationNumber" form="unqualified"/>
                        <xsd:element minOccurs="0" nillable="true" type="xsd:string" name="BIN" form="unqualified"/>
                        <xsd:element minOccurs="0" nillable="true" type="xsd:string" name="Super_Unit" form="unqualified"/>
                        <xsd:element minOccurs="0" nillable="true" type="xsd:string" name="AMI_30_or_Less_BR_0" form="unqualified"/>
                        <xsd:element minOccurs="0" nillable="true" type="xsd:string" name="AMI_30_or_Less_BR_1" form="unqualified"/>
                        <xsd:element minOccurs="0" nillable="true" type="xsd:string" name="AMI_30_or_Less_BR_2" form="unqualified"/>
                        <xsd:element minOccurs="0" nillable="true" type="xsd:string" name="AMI_30_or_Less_BR_3" form="unqualified"/>
                        <xsd:element minOccurs="0" nillable="true" type="xsd:string" name="AMI_30_or_Less_BR_4" form="unqualified"/>
                        <xsd:element minOccurs="0" nillable="true" type="xsd:string" name="AMI_31to40_BR_0" form="unqualified"/>
                        <xsd:element minOccurs="0" nillable="true" type="xsd:string" name="AMI_31to40_BR_1" form="unqualified"/>
                        <xsd:element minOccurs="0" nillable="true" type="xsd:string" name="AMI_31to40_BR_2" form="unqualified"/>
                        <xsd:element minOccurs="0" nillable="true" type="xsd:string" name="AMI_31to40_BR_3" form="unqualified"/>
                        <xsd:element minOccurs="0" nillable="true" type="xsd:string" name="AMI_31to40_BR_4" form="unqualified"/>
                        <xsd:element minOccurs="0" nillable="true" type="xsd:string" name="AMI_41to50_BR_0" form="unqualified"/>
                        <xsd:element minOccurs="0" nillable="true" type="xsd:string" name="AMI_41to50_BR_1" form="unqualified"/>
                        <xsd:element minOccurs="0" nillable="true" type="xsd:string" name="AMI_41to50_BR_2" form="unqualified"/>
                        <xsd:element minOccurs="0" nillable="true" type="xsd:string" name="AMI_41to50_BR_3" form="unqualified"/>
                        <xsd:element minOccurs="0" nillable="true" type="xsd:string" name="AMI_41to50_BR_4" form="unqualified"/>
                        <xsd:element minOccurs="0" nillable="true" type="xsd:string" name="AMI_51to60_BR_0" form="unqualified"/>
                        <xsd:element minOccurs="0" nillable="true" type="xsd:string" name="AMI_51to60_BR_1" form="unqualified"/>
                        <xsd:element minOccurs="0" nillable="true" type="xsd:string" name="AMI_51to60_BR_2" form="unqualified"/>
                        <xsd:element minOccurs="0" nillable="true" type="xsd:string" name="AMI_51to60_BR_3" form="unqualified"/>
                        <xsd:element minOccurs="0" nillable="true" type="xsd:string" name="AMI_51to60_BR_4" form="unqualified"/>
                        <xsd:element minOccurs="0" nillable="true" type="xsd:string" name="Greater_Than_60_AMI_BR_0" form="unqualified"/>
                        <xsd:element minOccurs="0" nillable="true" type="xsd:string" name="Greater_Than_60_AMI_BR_1" form="unqualified"/>
                        <xsd:element minOccurs="0" nillable="true" type="xsd:string" name="Greater_Than_60_AMI_BR_2" form="unqualified"/>
                        <xsd:element minOccurs="0" nillable="true" type="xsd:string" name="Greater_Than_60_AMI_BR_3" form="unqualified"/>
                        <xsd:element minOccurs="0" nillable="true" type="xsd:string" name="Greater_Than_60_AMI_BR_4" form="unqualified"/>
                      </xsd:sequence>
                    </xsd:complexType>
                  </xsd:element>
                  <xsd:element minOccurs="0" nillable="true" name="FinancialUpdate8609_UnitDistribution_Building16" form="unqualified">
                    <xsd:complexType>
                      <xsd:sequence minOccurs="0">
                        <xsd:element minOccurs="0" nillable="true" type="xsd:string" name="ApplicationNumber" form="unqualified"/>
                        <xsd:element minOccurs="0" nillable="true" type="xsd:string" name="BIN" form="unqualified"/>
                        <xsd:element minOccurs="0" nillable="true" type="xsd:string" name="Super_Unit" form="unqualified"/>
                        <xsd:element minOccurs="0" nillable="true" type="xsd:string" name="AMI_30_or_Less_BR_0" form="unqualified"/>
                        <xsd:element minOccurs="0" nillable="true" type="xsd:string" name="AMI_30_or_Less_BR_1" form="unqualified"/>
                        <xsd:element minOccurs="0" nillable="true" type="xsd:string" name="AMI_30_or_Less_BR_2" form="unqualified"/>
                        <xsd:element minOccurs="0" nillable="true" type="xsd:string" name="AMI_30_or_Less_BR_3" form="unqualified"/>
                        <xsd:element minOccurs="0" nillable="true" type="xsd:string" name="AMI_30_or_Less_BR_4" form="unqualified"/>
                        <xsd:element minOccurs="0" nillable="true" type="xsd:string" name="AMI_31to40_BR_0" form="unqualified"/>
                        <xsd:element minOccurs="0" nillable="true" type="xsd:string" name="AMI_31to40_BR_1" form="unqualified"/>
                        <xsd:element minOccurs="0" nillable="true" type="xsd:string" name="AMI_31to40_BR_2" form="unqualified"/>
                        <xsd:element minOccurs="0" nillable="true" type="xsd:string" name="AMI_31to40_BR_3" form="unqualified"/>
                        <xsd:element minOccurs="0" nillable="true" type="xsd:string" name="AMI_31to40_BR_4" form="unqualified"/>
                        <xsd:element minOccurs="0" nillable="true" type="xsd:string" name="AMI_41to50_BR_0" form="unqualified"/>
                        <xsd:element minOccurs="0" nillable="true" type="xsd:string" name="AMI_41to50_BR_1" form="unqualified"/>
                        <xsd:element minOccurs="0" nillable="true" type="xsd:string" name="AMI_41to50_BR_2" form="unqualified"/>
                        <xsd:element minOccurs="0" nillable="true" type="xsd:string" name="AMI_41to50_BR_3" form="unqualified"/>
                        <xsd:element minOccurs="0" nillable="true" type="xsd:string" name="AMI_41to50_BR_4" form="unqualified"/>
                        <xsd:element minOccurs="0" nillable="true" type="xsd:string" name="AMI_51to60_BR_0" form="unqualified"/>
                        <xsd:element minOccurs="0" nillable="true" type="xsd:string" name="AMI_51to60_BR_1" form="unqualified"/>
                        <xsd:element minOccurs="0" nillable="true" type="xsd:string" name="AMI_51to60_BR_2" form="unqualified"/>
                        <xsd:element minOccurs="0" nillable="true" type="xsd:string" name="AMI_51to60_BR_3" form="unqualified"/>
                        <xsd:element minOccurs="0" nillable="true" type="xsd:string" name="AMI_51to60_BR_4" form="unqualified"/>
                        <xsd:element minOccurs="0" nillable="true" type="xsd:string" name="Greater_Than_60_AMI_BR_0" form="unqualified"/>
                        <xsd:element minOccurs="0" nillable="true" type="xsd:string" name="Greater_Than_60_AMI_BR_1" form="unqualified"/>
                        <xsd:element minOccurs="0" nillable="true" type="xsd:string" name="Greater_Than_60_AMI_BR_2" form="unqualified"/>
                        <xsd:element minOccurs="0" nillable="true" type="xsd:string" name="Greater_Than_60_AMI_BR_3" form="unqualified"/>
                        <xsd:element minOccurs="0" nillable="true" type="xsd:string" name="Greater_Than_60_AMI_BR_4" form="unqualified"/>
                      </xsd:sequence>
                    </xsd:complexType>
                  </xsd:element>
                  <xsd:element minOccurs="0" nillable="true" name="FinancialUpdate8609_UnitDistribution_Building17" form="unqualified">
                    <xsd:complexType>
                      <xsd:sequence minOccurs="0">
                        <xsd:element minOccurs="0" nillable="true" type="xsd:string" name="ApplicationNumber" form="unqualified"/>
                        <xsd:element minOccurs="0" nillable="true" type="xsd:string" name="BIN" form="unqualified"/>
                        <xsd:element minOccurs="0" nillable="true" type="xsd:string" name="Super_Unit" form="unqualified"/>
                        <xsd:element minOccurs="0" nillable="true" type="xsd:string" name="AMI_30_or_Less_BR_0" form="unqualified"/>
                        <xsd:element minOccurs="0" nillable="true" type="xsd:string" name="AMI_30_or_Less_BR_1" form="unqualified"/>
                        <xsd:element minOccurs="0" nillable="true" type="xsd:string" name="AMI_30_or_Less_BR_2" form="unqualified"/>
                        <xsd:element minOccurs="0" nillable="true" type="xsd:string" name="AMI_30_or_Less_BR_3" form="unqualified"/>
                        <xsd:element minOccurs="0" nillable="true" type="xsd:string" name="AMI_30_or_Less_BR_4" form="unqualified"/>
                        <xsd:element minOccurs="0" nillable="true" type="xsd:string" name="AMI_31to40_BR_0" form="unqualified"/>
                        <xsd:element minOccurs="0" nillable="true" type="xsd:string" name="AMI_31to40_BR_1" form="unqualified"/>
                        <xsd:element minOccurs="0" nillable="true" type="xsd:string" name="AMI_31to40_BR_2" form="unqualified"/>
                        <xsd:element minOccurs="0" nillable="true" type="xsd:string" name="AMI_31to40_BR_3" form="unqualified"/>
                        <xsd:element minOccurs="0" nillable="true" type="xsd:string" name="AMI_31to40_BR_4" form="unqualified"/>
                        <xsd:element minOccurs="0" nillable="true" type="xsd:string" name="AMI_41to50_BR_0" form="unqualified"/>
                        <xsd:element minOccurs="0" nillable="true" type="xsd:string" name="AMI_41to50_BR_1" form="unqualified"/>
                        <xsd:element minOccurs="0" nillable="true" type="xsd:string" name="AMI_41to50_BR_2" form="unqualified"/>
                        <xsd:element minOccurs="0" nillable="true" type="xsd:string" name="AMI_41to50_BR_3" form="unqualified"/>
                        <xsd:element minOccurs="0" nillable="true" type="xsd:string" name="AMI_41to50_BR_4" form="unqualified"/>
                        <xsd:element minOccurs="0" nillable="true" type="xsd:string" name="AMI_51to60_BR_0" form="unqualified"/>
                        <xsd:element minOccurs="0" nillable="true" type="xsd:string" name="AMI_51to60_BR_1" form="unqualified"/>
                        <xsd:element minOccurs="0" nillable="true" type="xsd:string" name="AMI_51to60_BR_2" form="unqualified"/>
                        <xsd:element minOccurs="0" nillable="true" type="xsd:string" name="AMI_51to60_BR_3" form="unqualified"/>
                        <xsd:element minOccurs="0" nillable="true" type="xsd:string" name="AMI_51to60_BR_4" form="unqualified"/>
                        <xsd:element minOccurs="0" nillable="true" type="xsd:string" name="Greater_Than_60_AMI_BR_0" form="unqualified"/>
                        <xsd:element minOccurs="0" nillable="true" type="xsd:string" name="Greater_Than_60_AMI_BR_1" form="unqualified"/>
                        <xsd:element minOccurs="0" nillable="true" type="xsd:string" name="Greater_Than_60_AMI_BR_2" form="unqualified"/>
                        <xsd:element minOccurs="0" nillable="true" type="xsd:string" name="Greater_Than_60_AMI_BR_3" form="unqualified"/>
                        <xsd:element minOccurs="0" nillable="true" type="xsd:string" name="Greater_Than_60_AMI_BR_4" form="unqualified"/>
                      </xsd:sequence>
                    </xsd:complexType>
                  </xsd:element>
                  <xsd:element minOccurs="0" nillable="true" name="FinancialUpdate8609_UnitDistribution_Building18" form="unqualified">
                    <xsd:complexType>
                      <xsd:sequence minOccurs="0">
                        <xsd:element minOccurs="0" nillable="true" type="xsd:string" name="ApplicationNumber" form="unqualified"/>
                        <xsd:element minOccurs="0" nillable="true" type="xsd:string" name="BIN" form="unqualified"/>
                        <xsd:element minOccurs="0" nillable="true" type="xsd:string" name="Super_Unit" form="unqualified"/>
                        <xsd:element minOccurs="0" nillable="true" type="xsd:string" name="AMI_30_or_Less_BR_0" form="unqualified"/>
                        <xsd:element minOccurs="0" nillable="true" type="xsd:string" name="AMI_30_or_Less_BR_1" form="unqualified"/>
                        <xsd:element minOccurs="0" nillable="true" type="xsd:string" name="AMI_30_or_Less_BR_2" form="unqualified"/>
                        <xsd:element minOccurs="0" nillable="true" type="xsd:string" name="AMI_30_or_Less_BR_3" form="unqualified"/>
                        <xsd:element minOccurs="0" nillable="true" type="xsd:string" name="AMI_30_or_Less_BR_4" form="unqualified"/>
                        <xsd:element minOccurs="0" nillable="true" type="xsd:string" name="AMI_31to40_BR_0" form="unqualified"/>
                        <xsd:element minOccurs="0" nillable="true" type="xsd:string" name="AMI_31to40_BR_1" form="unqualified"/>
                        <xsd:element minOccurs="0" nillable="true" type="xsd:string" name="AMI_31to40_BR_2" form="unqualified"/>
                        <xsd:element minOccurs="0" nillable="true" type="xsd:string" name="AMI_31to40_BR_3" form="unqualified"/>
                        <xsd:element minOccurs="0" nillable="true" type="xsd:string" name="AMI_31to40_BR_4" form="unqualified"/>
                        <xsd:element minOccurs="0" nillable="true" type="xsd:string" name="AMI_41to50_BR_0" form="unqualified"/>
                        <xsd:element minOccurs="0" nillable="true" type="xsd:string" name="AMI_41to50_BR_1" form="unqualified"/>
                        <xsd:element minOccurs="0" nillable="true" type="xsd:string" name="AMI_41to50_BR_2" form="unqualified"/>
                        <xsd:element minOccurs="0" nillable="true" type="xsd:string" name="AMI_41to50_BR_3" form="unqualified"/>
                        <xsd:element minOccurs="0" nillable="true" type="xsd:string" name="AMI_41to50_BR_4" form="unqualified"/>
                        <xsd:element minOccurs="0" nillable="true" type="xsd:string" name="AMI_51to60_BR_0" form="unqualified"/>
                        <xsd:element minOccurs="0" nillable="true" type="xsd:string" name="AMI_51to60_BR_1" form="unqualified"/>
                        <xsd:element minOccurs="0" nillable="true" type="xsd:string" name="AMI_51to60_BR_2" form="unqualified"/>
                        <xsd:element minOccurs="0" nillable="true" type="xsd:string" name="AMI_51to60_BR_3" form="unqualified"/>
                        <xsd:element minOccurs="0" nillable="true" type="xsd:string" name="AMI_51to60_BR_4" form="unqualified"/>
                        <xsd:element minOccurs="0" nillable="true" type="xsd:string" name="Greater_Than_60_AMI_BR_0" form="unqualified"/>
                        <xsd:element minOccurs="0" nillable="true" type="xsd:string" name="Greater_Than_60_AMI_BR_1" form="unqualified"/>
                        <xsd:element minOccurs="0" nillable="true" type="xsd:string" name="Greater_Than_60_AMI_BR_2" form="unqualified"/>
                        <xsd:element minOccurs="0" nillable="true" type="xsd:string" name="Greater_Than_60_AMI_BR_3" form="unqualified"/>
                        <xsd:element minOccurs="0" nillable="true" type="xsd:string" name="Greater_Than_60_AMI_BR_4" form="unqualified"/>
                      </xsd:sequence>
                    </xsd:complexType>
                  </xsd:element>
                  <xsd:element minOccurs="0" nillable="true" name="FinancialUpdate8609_UnitDistribution_Building19" form="unqualified">
                    <xsd:complexType>
                      <xsd:sequence minOccurs="0">
                        <xsd:element minOccurs="0" nillable="true" type="xsd:string" name="ApplicationNumber" form="unqualified"/>
                        <xsd:element minOccurs="0" nillable="true" type="xsd:string" name="BIN" form="unqualified"/>
                        <xsd:element minOccurs="0" nillable="true" type="xsd:string" name="Super_Unit" form="unqualified"/>
                        <xsd:element minOccurs="0" nillable="true" type="xsd:string" name="AMI_30_or_Less_BR_0" form="unqualified"/>
                        <xsd:element minOccurs="0" nillable="true" type="xsd:string" name="AMI_30_or_Less_BR_1" form="unqualified"/>
                        <xsd:element minOccurs="0" nillable="true" type="xsd:string" name="AMI_30_or_Less_BR_2" form="unqualified"/>
                        <xsd:element minOccurs="0" nillable="true" type="xsd:string" name="AMI_30_or_Less_BR_3" form="unqualified"/>
                        <xsd:element minOccurs="0" nillable="true" type="xsd:string" name="AMI_30_or_Less_BR_4" form="unqualified"/>
                        <xsd:element minOccurs="0" nillable="true" type="xsd:string" name="AMI_31to40_BR_0" form="unqualified"/>
                        <xsd:element minOccurs="0" nillable="true" type="xsd:string" name="AMI_31to40_BR_1" form="unqualified"/>
                        <xsd:element minOccurs="0" nillable="true" type="xsd:string" name="AMI_31to40_BR_2" form="unqualified"/>
                        <xsd:element minOccurs="0" nillable="true" type="xsd:string" name="AMI_31to40_BR_3" form="unqualified"/>
                        <xsd:element minOccurs="0" nillable="true" type="xsd:string" name="AMI_31to40_BR_4" form="unqualified"/>
                        <xsd:element minOccurs="0" nillable="true" type="xsd:string" name="AMI_41to50_BR_0" form="unqualified"/>
                        <xsd:element minOccurs="0" nillable="true" type="xsd:string" name="AMI_41to50_BR_1" form="unqualified"/>
                        <xsd:element minOccurs="0" nillable="true" type="xsd:string" name="AMI_41to50_BR_2" form="unqualified"/>
                        <xsd:element minOccurs="0" nillable="true" type="xsd:string" name="AMI_41to50_BR_3" form="unqualified"/>
                        <xsd:element minOccurs="0" nillable="true" type="xsd:string" name="AMI_41to50_BR_4" form="unqualified"/>
                        <xsd:element minOccurs="0" nillable="true" type="xsd:string" name="AMI_51to60_BR_0" form="unqualified"/>
                        <xsd:element minOccurs="0" nillable="true" type="xsd:string" name="AMI_51to60_BR_1" form="unqualified"/>
                        <xsd:element minOccurs="0" nillable="true" type="xsd:string" name="AMI_51to60_BR_2" form="unqualified"/>
                        <xsd:element minOccurs="0" nillable="true" type="xsd:string" name="AMI_51to60_BR_3" form="unqualified"/>
                        <xsd:element minOccurs="0" nillable="true" type="xsd:string" name="AMI_51to60_BR_4" form="unqualified"/>
                        <xsd:element minOccurs="0" nillable="true" type="xsd:string" name="Greater_Than_60_AMI_BR_0" form="unqualified"/>
                        <xsd:element minOccurs="0" nillable="true" type="xsd:string" name="Greater_Than_60_AMI_BR_1" form="unqualified"/>
                        <xsd:element minOccurs="0" nillable="true" type="xsd:string" name="Greater_Than_60_AMI_BR_2" form="unqualified"/>
                        <xsd:element minOccurs="0" nillable="true" type="xsd:string" name="Greater_Than_60_AMI_BR_3" form="unqualified"/>
                        <xsd:element minOccurs="0" nillable="true" type="xsd:string" name="Greater_Than_60_AMI_BR_4" form="unqualified"/>
                      </xsd:sequence>
                    </xsd:complexType>
                  </xsd:element>
                  <xsd:element minOccurs="0" nillable="true" name="FinancialUpdate8609_UnitDistribution_Building20" form="unqualified">
                    <xsd:complexType>
                      <xsd:sequence minOccurs="0">
                        <xsd:element minOccurs="0" nillable="true" type="xsd:string" name="ApplicationNumber" form="unqualified"/>
                        <xsd:element minOccurs="0" nillable="true" type="xsd:string" name="BIN" form="unqualified"/>
                        <xsd:element minOccurs="0" nillable="true" type="xsd:string" name="Super_Unit" form="unqualified"/>
                        <xsd:element minOccurs="0" nillable="true" type="xsd:string" name="AMI_30_or_Less_BR_0" form="unqualified"/>
                        <xsd:element minOccurs="0" nillable="true" type="xsd:string" name="AMI_30_or_Less_BR_1" form="unqualified"/>
                        <xsd:element minOccurs="0" nillable="true" type="xsd:string" name="AMI_30_or_Less_BR_2" form="unqualified"/>
                        <xsd:element minOccurs="0" nillable="true" type="xsd:string" name="AMI_30_or_Less_BR_3" form="unqualified"/>
                        <xsd:element minOccurs="0" nillable="true" type="xsd:string" name="AMI_30_or_Less_BR_4" form="unqualified"/>
                        <xsd:element minOccurs="0" nillable="true" type="xsd:string" name="AMI_31to40_BR_0" form="unqualified"/>
                        <xsd:element minOccurs="0" nillable="true" type="xsd:string" name="AMI_31to40_BR_1" form="unqualified"/>
                        <xsd:element minOccurs="0" nillable="true" type="xsd:string" name="AMI_31to40_BR_2" form="unqualified"/>
                        <xsd:element minOccurs="0" nillable="true" type="xsd:string" name="AMI_31to40_BR_3" form="unqualified"/>
                        <xsd:element minOccurs="0" nillable="true" type="xsd:string" name="AMI_31to40_BR_4" form="unqualified"/>
                        <xsd:element minOccurs="0" nillable="true" type="xsd:string" name="AMI_41to50_BR_0" form="unqualified"/>
                        <xsd:element minOccurs="0" nillable="true" type="xsd:string" name="AMI_41to50_BR_1" form="unqualified"/>
                        <xsd:element minOccurs="0" nillable="true" type="xsd:string" name="AMI_41to50_BR_2" form="unqualified"/>
                        <xsd:element minOccurs="0" nillable="true" type="xsd:string" name="AMI_41to50_BR_3" form="unqualified"/>
                        <xsd:element minOccurs="0" nillable="true" type="xsd:string" name="AMI_41to50_BR_4" form="unqualified"/>
                        <xsd:element minOccurs="0" nillable="true" type="xsd:string" name="AMI_51to60_BR_0" form="unqualified"/>
                        <xsd:element minOccurs="0" nillable="true" type="xsd:string" name="AMI_51to60_BR_1" form="unqualified"/>
                        <xsd:element minOccurs="0" nillable="true" type="xsd:string" name="AMI_51to60_BR_2" form="unqualified"/>
                        <xsd:element minOccurs="0" nillable="true" type="xsd:string" name="AMI_51to60_BR_3" form="unqualified"/>
                        <xsd:element minOccurs="0" nillable="true" type="xsd:string" name="AMI_51to60_BR_4" form="unqualified"/>
                        <xsd:element minOccurs="0" nillable="true" type="xsd:string" name="Greater_Than_60_AMI_BR_0" form="unqualified"/>
                        <xsd:element minOccurs="0" nillable="true" type="xsd:string" name="Greater_Than_60_AMI_BR_1" form="unqualified"/>
                        <xsd:element minOccurs="0" nillable="true" type="xsd:string" name="Greater_Than_60_AMI_BR_2" form="unqualified"/>
                        <xsd:element minOccurs="0" nillable="true" type="xsd:string" name="Greater_Than_60_AMI_BR_3" form="unqualified"/>
                        <xsd:element minOccurs="0" nillable="true" type="xsd:string" name="Greater_Than_60_AMI_BR_4" form="unqualified"/>
                      </xsd:sequence>
                    </xsd:complexType>
                  </xsd:element>
                </xsd:sequence>
              </xsd:complexType>
            </xsd:element>
            <xsd:element minOccurs="0" nillable="true" name="FinancialUpdate8609_Unit_SQ_FT" form="unqualified">
              <xsd:complexType>
                <xsd:sequence minOccurs="0">
                  <xsd:element minOccurs="0" nillable="true" name="FinancialUpdate8609_Unit_SQ_FT_Building1" form="unqualified">
                    <xsd:complexType>
                      <xsd:sequence minOccurs="0">
                        <xsd:element minOccurs="0" nillable="true" type="xsd:string" name="ApplicationNumber" form="unqualified"/>
                        <xsd:element minOccurs="0" nillable="true" type="xsd:string" name="BIN" form="unqualified"/>
                        <xsd:element minOccurs="0" nillable="true" type="xsd:string" name="Credit_Eligible_Sq_Ft" form="unqualified"/>
                        <xsd:element minOccurs="0" nillable="true" type="xsd:string" name="Other_Resid_Rental_Sq_Ft" form="unqualified"/>
                        <xsd:element minOccurs="0" nillable="true" type="xsd:string" name="Total_Resid_Rental_Sq_Ft" form="unqualified"/>
                        <xsd:element minOccurs="0" nillable="true" type="xsd:string" name="Non_Rent_paying_Super_Sq_Ft" form="unqualified"/>
                        <xsd:element minOccurs="0" nillable="true" type="xsd:string" name="Total_Residential_Sq_Ft" form="unqualified"/>
                        <xsd:element minOccurs="0" nillable="true" type="xsd:string" name="Commercial_Sq_Ft" form="unqualified"/>
                      </xsd:sequence>
                    </xsd:complexType>
                  </xsd:element>
                  <xsd:element minOccurs="0" nillable="true" name="FinancialUpdate8609_Unit_SQ_FT_Building2" form="unqualified">
                    <xsd:complexType>
                      <xsd:sequence minOccurs="0">
                        <xsd:element minOccurs="0" nillable="true" type="xsd:string" name="ApplicationNumber" form="unqualified"/>
                        <xsd:element minOccurs="0" nillable="true" type="xsd:string" name="BIN" form="unqualified"/>
                        <xsd:element minOccurs="0" nillable="true" type="xsd:string" name="Credit_Eligible_Sq_Ft" form="unqualified"/>
                        <xsd:element minOccurs="0" nillable="true" type="xsd:string" name="Other_Resid_Rental_Sq_Ft" form="unqualified"/>
                        <xsd:element minOccurs="0" nillable="true" type="xsd:string" name="Total_Resid_Rental_Sq_Ft" form="unqualified"/>
                        <xsd:element minOccurs="0" nillable="true" type="xsd:string" name="Non_Rent_paying_Super_Sq_Ft" form="unqualified"/>
                        <xsd:element minOccurs="0" nillable="true" type="xsd:string" name="Total_Residential_Sq_Ft" form="unqualified"/>
                        <xsd:element minOccurs="0" nillable="true" type="xsd:string" name="Commercial_Sq_Ft" form="unqualified"/>
                      </xsd:sequence>
                    </xsd:complexType>
                  </xsd:element>
                  <xsd:element minOccurs="0" nillable="true" name="FinancialUpdate8609_Unit_SQ_FT_Building3" form="unqualified">
                    <xsd:complexType>
                      <xsd:sequence minOccurs="0">
                        <xsd:element minOccurs="0" nillable="true" type="xsd:string" name="ApplicationNumber" form="unqualified"/>
                        <xsd:element minOccurs="0" nillable="true" type="xsd:string" name="BIN" form="unqualified"/>
                        <xsd:element minOccurs="0" nillable="true" type="xsd:string" name="Credit_Eligible_Sq_Ft" form="unqualified"/>
                        <xsd:element minOccurs="0" nillable="true" type="xsd:string" name="Other_Resid_Rental_Sq_Ft" form="unqualified"/>
                        <xsd:element minOccurs="0" nillable="true" type="xsd:string" name="Total_Resid_Rental_Sq_Ft" form="unqualified"/>
                        <xsd:element minOccurs="0" nillable="true" type="xsd:string" name="Non_Rent_paying_Super_Sq_Ft" form="unqualified"/>
                        <xsd:element minOccurs="0" nillable="true" type="xsd:string" name="Total_Residential_Sq_Ft" form="unqualified"/>
                        <xsd:element minOccurs="0" nillable="true" type="xsd:string" name="Commercial_Sq_Ft" form="unqualified"/>
                      </xsd:sequence>
                    </xsd:complexType>
                  </xsd:element>
                  <xsd:element minOccurs="0" nillable="true" name="FinancialUpdate8609_Unit_SQ_FT_Building4" form="unqualified">
                    <xsd:complexType>
                      <xsd:sequence minOccurs="0">
                        <xsd:element minOccurs="0" nillable="true" type="xsd:string" name="ApplicationNumber" form="unqualified"/>
                        <xsd:element minOccurs="0" nillable="true" type="xsd:string" name="BIN" form="unqualified"/>
                        <xsd:element minOccurs="0" nillable="true" type="xsd:string" name="Credit_Eligible_Sq_Ft" form="unqualified"/>
                        <xsd:element minOccurs="0" nillable="true" type="xsd:string" name="Other_Resid_Rental_Sq_Ft" form="unqualified"/>
                        <xsd:element minOccurs="0" nillable="true" type="xsd:string" name="Total_Resid_Rental_Sq_Ft" form="unqualified"/>
                        <xsd:element minOccurs="0" nillable="true" type="xsd:string" name="Non_Rent_paying_Super_Sq_Ft" form="unqualified"/>
                        <xsd:element minOccurs="0" nillable="true" type="xsd:string" name="Total_Residential_Sq_Ft" form="unqualified"/>
                        <xsd:element minOccurs="0" nillable="true" type="xsd:string" name="Commercial_Sq_Ft" form="unqualified"/>
                      </xsd:sequence>
                    </xsd:complexType>
                  </xsd:element>
                  <xsd:element minOccurs="0" nillable="true" name="FinancialUpdate8609_Unit_SQ_FT_Building5" form="unqualified">
                    <xsd:complexType>
                      <xsd:sequence minOccurs="0">
                        <xsd:element minOccurs="0" nillable="true" type="xsd:string" name="ApplicationNumber" form="unqualified"/>
                        <xsd:element minOccurs="0" nillable="true" type="xsd:string" name="BIN" form="unqualified"/>
                        <xsd:element minOccurs="0" nillable="true" type="xsd:string" name="Credit_Eligible_Sq_Ft" form="unqualified"/>
                        <xsd:element minOccurs="0" nillable="true" type="xsd:string" name="Other_Resid_Rental_Sq_Ft" form="unqualified"/>
                        <xsd:element minOccurs="0" nillable="true" type="xsd:string" name="Total_Resid_Rental_Sq_Ft" form="unqualified"/>
                        <xsd:element minOccurs="0" nillable="true" type="xsd:string" name="Non_Rent_paying_Super_Sq_Ft" form="unqualified"/>
                        <xsd:element minOccurs="0" nillable="true" type="xsd:string" name="Total_Residential_Sq_Ft" form="unqualified"/>
                        <xsd:element minOccurs="0" nillable="true" type="xsd:string" name="Commercial_Sq_Ft" form="unqualified"/>
                      </xsd:sequence>
                    </xsd:complexType>
                  </xsd:element>
                  <xsd:element minOccurs="0" nillable="true" name="FinancialUpdate8609_Unit_SQ_FT_Building6" form="unqualified">
                    <xsd:complexType>
                      <xsd:sequence minOccurs="0">
                        <xsd:element minOccurs="0" nillable="true" type="xsd:string" name="ApplicationNumber" form="unqualified"/>
                        <xsd:element minOccurs="0" nillable="true" type="xsd:string" name="BIN" form="unqualified"/>
                        <xsd:element minOccurs="0" nillable="true" type="xsd:string" name="Credit_Eligible_Sq_Ft" form="unqualified"/>
                        <xsd:element minOccurs="0" nillable="true" type="xsd:string" name="Other_Resid_Rental_Sq_Ft" form="unqualified"/>
                        <xsd:element minOccurs="0" nillable="true" type="xsd:string" name="Total_Resid_Rental_Sq_Ft" form="unqualified"/>
                        <xsd:element minOccurs="0" nillable="true" type="xsd:string" name="Non_Rent_paying_Super_Sq_Ft" form="unqualified"/>
                        <xsd:element minOccurs="0" nillable="true" type="xsd:string" name="Total_Residential_Sq_Ft" form="unqualified"/>
                        <xsd:element minOccurs="0" nillable="true" type="xsd:string" name="Commercial_Sq_Ft" form="unqualified"/>
                      </xsd:sequence>
                    </xsd:complexType>
                  </xsd:element>
                  <xsd:element minOccurs="0" nillable="true" name="FinancialUpdate8609_Unit_SQ_FT_Building7" form="unqualified">
                    <xsd:complexType>
                      <xsd:sequence minOccurs="0">
                        <xsd:element minOccurs="0" nillable="true" type="xsd:string" name="ApplicationNumber" form="unqualified"/>
                        <xsd:element minOccurs="0" nillable="true" type="xsd:string" name="BIN" form="unqualified"/>
                        <xsd:element minOccurs="0" nillable="true" type="xsd:string" name="Credit_Eligible_Sq_Ft" form="unqualified"/>
                        <xsd:element minOccurs="0" nillable="true" type="xsd:string" name="Other_Resid_Rental_Sq_Ft" form="unqualified"/>
                        <xsd:element minOccurs="0" nillable="true" type="xsd:string" name="Total_Resid_Rental_Sq_Ft" form="unqualified"/>
                        <xsd:element minOccurs="0" nillable="true" type="xsd:string" name="Non_Rent_paying_Super_Sq_Ft" form="unqualified"/>
                        <xsd:element minOccurs="0" nillable="true" type="xsd:string" name="Total_Residential_Sq_Ft" form="unqualified"/>
                        <xsd:element minOccurs="0" nillable="true" type="xsd:string" name="Commercial_Sq_Ft" form="unqualified"/>
                      </xsd:sequence>
                    </xsd:complexType>
                  </xsd:element>
                  <xsd:element minOccurs="0" nillable="true" name="FinancialUpdate8609_Unit_SQ_FT_Building8" form="unqualified">
                    <xsd:complexType>
                      <xsd:sequence minOccurs="0">
                        <xsd:element minOccurs="0" nillable="true" type="xsd:string" name="ApplicationNumber" form="unqualified"/>
                        <xsd:element minOccurs="0" nillable="true" type="xsd:string" name="BIN" form="unqualified"/>
                        <xsd:element minOccurs="0" nillable="true" type="xsd:string" name="Credit_Eligible_Sq_Ft" form="unqualified"/>
                        <xsd:element minOccurs="0" nillable="true" type="xsd:string" name="Other_Resid_Rental_Sq_Ft" form="unqualified"/>
                        <xsd:element minOccurs="0" nillable="true" type="xsd:string" name="Total_Resid_Rental_Sq_Ft" form="unqualified"/>
                        <xsd:element minOccurs="0" nillable="true" type="xsd:string" name="Non_Rent_paying_Super_Sq_Ft" form="unqualified"/>
                        <xsd:element minOccurs="0" nillable="true" type="xsd:string" name="Total_Residential_Sq_Ft" form="unqualified"/>
                        <xsd:element minOccurs="0" nillable="true" type="xsd:string" name="Commercial_Sq_Ft" form="unqualified"/>
                      </xsd:sequence>
                    </xsd:complexType>
                  </xsd:element>
                  <xsd:element minOccurs="0" nillable="true" name="FinancialUpdate8609_Unit_SQ_FT_Building9" form="unqualified">
                    <xsd:complexType>
                      <xsd:sequence minOccurs="0">
                        <xsd:element minOccurs="0" nillable="true" type="xsd:string" name="ApplicationNumber" form="unqualified"/>
                        <xsd:element minOccurs="0" nillable="true" type="xsd:string" name="BIN" form="unqualified"/>
                        <xsd:element minOccurs="0" nillable="true" type="xsd:string" name="Credit_Eligible_Sq_Ft" form="unqualified"/>
                        <xsd:element minOccurs="0" nillable="true" type="xsd:string" name="Other_Resid_Rental_Sq_Ft" form="unqualified"/>
                        <xsd:element minOccurs="0" nillable="true" type="xsd:string" name="Total_Resid_Rental_Sq_Ft" form="unqualified"/>
                        <xsd:element minOccurs="0" nillable="true" type="xsd:string" name="Non_Rent_paying_Super_Sq_Ft" form="unqualified"/>
                        <xsd:element minOccurs="0" nillable="true" type="xsd:string" name="Total_Residential_Sq_Ft" form="unqualified"/>
                        <xsd:element minOccurs="0" nillable="true" type="xsd:string" name="Commercial_Sq_Ft" form="unqualified"/>
                      </xsd:sequence>
                    </xsd:complexType>
                  </xsd:element>
                  <xsd:element minOccurs="0" nillable="true" name="FinancialUpdate8609_Unit_SQ_FT_Building10" form="unqualified">
                    <xsd:complexType>
                      <xsd:sequence minOccurs="0">
                        <xsd:element minOccurs="0" nillable="true" type="xsd:string" name="ApplicationNumber" form="unqualified"/>
                        <xsd:element minOccurs="0" nillable="true" type="xsd:string" name="BIN" form="unqualified"/>
                        <xsd:element minOccurs="0" nillable="true" type="xsd:string" name="Credit_Eligible_Sq_Ft" form="unqualified"/>
                        <xsd:element minOccurs="0" nillable="true" type="xsd:string" name="Other_Resid_Rental_Sq_Ft" form="unqualified"/>
                        <xsd:element minOccurs="0" nillable="true" type="xsd:string" name="Total_Resid_Rental_Sq_Ft" form="unqualified"/>
                        <xsd:element minOccurs="0" nillable="true" type="xsd:string" name="Non_Rent_paying_Super_Sq_Ft" form="unqualified"/>
                        <xsd:element minOccurs="0" nillable="true" type="xsd:string" name="Total_Residential_Sq_Ft" form="unqualified"/>
                        <xsd:element minOccurs="0" nillable="true" type="xsd:string" name="Commercial_Sq_Ft" form="unqualified"/>
                      </xsd:sequence>
                    </xsd:complexType>
                  </xsd:element>
                  <xsd:element minOccurs="0" nillable="true" name="FinancialUpdate8609_Unit_SQ_FT_Building11" form="unqualified">
                    <xsd:complexType>
                      <xsd:sequence minOccurs="0">
                        <xsd:element minOccurs="0" nillable="true" type="xsd:string" name="ApplicationNumber" form="unqualified"/>
                        <xsd:element minOccurs="0" nillable="true" type="xsd:string" name="BIN" form="unqualified"/>
                        <xsd:element minOccurs="0" nillable="true" type="xsd:string" name="Credit_Eligible_Sq_Ft" form="unqualified"/>
                        <xsd:element minOccurs="0" nillable="true" type="xsd:string" name="Other_Resid_Rental_Sq_Ft" form="unqualified"/>
                        <xsd:element minOccurs="0" nillable="true" type="xsd:string" name="Total_Resid_Rental_Sq_Ft" form="unqualified"/>
                        <xsd:element minOccurs="0" nillable="true" type="xsd:string" name="Non_Rent_paying_Super_Sq_Ft" form="unqualified"/>
                        <xsd:element minOccurs="0" nillable="true" type="xsd:string" name="Total_Residential_Sq_Ft" form="unqualified"/>
                        <xsd:element minOccurs="0" nillable="true" type="xsd:string" name="Commercial_Sq_Ft" form="unqualified"/>
                      </xsd:sequence>
                    </xsd:complexType>
                  </xsd:element>
                  <xsd:element minOccurs="0" nillable="true" name="FinancialUpdate8609_Unit_SQ_FT_Building12" form="unqualified">
                    <xsd:complexType>
                      <xsd:sequence minOccurs="0">
                        <xsd:element minOccurs="0" nillable="true" type="xsd:string" name="ApplicationNumber" form="unqualified"/>
                        <xsd:element minOccurs="0" nillable="true" type="xsd:string" name="BIN" form="unqualified"/>
                        <xsd:element minOccurs="0" nillable="true" type="xsd:string" name="Credit_Eligible_Sq_Ft" form="unqualified"/>
                        <xsd:element minOccurs="0" nillable="true" type="xsd:string" name="Other_Resid_Rental_Sq_Ft" form="unqualified"/>
                        <xsd:element minOccurs="0" nillable="true" type="xsd:string" name="Total_Resid_Rental_Sq_Ft" form="unqualified"/>
                        <xsd:element minOccurs="0" nillable="true" type="xsd:string" name="Non_Rent_paying_Super_Sq_Ft" form="unqualified"/>
                        <xsd:element minOccurs="0" nillable="true" type="xsd:string" name="Total_Residential_Sq_Ft" form="unqualified"/>
                        <xsd:element minOccurs="0" nillable="true" type="xsd:string" name="Commercial_Sq_Ft" form="unqualified"/>
                      </xsd:sequence>
                    </xsd:complexType>
                  </xsd:element>
                  <xsd:element minOccurs="0" nillable="true" name="FinancialUpdate8609_Unit_SQ_FT_Building13" form="unqualified">
                    <xsd:complexType>
                      <xsd:sequence minOccurs="0">
                        <xsd:element minOccurs="0" nillable="true" type="xsd:string" name="ApplicationNumber" form="unqualified"/>
                        <xsd:element minOccurs="0" nillable="true" type="xsd:string" name="BIN" form="unqualified"/>
                        <xsd:element minOccurs="0" nillable="true" type="xsd:string" name="Credit_Eligible_Sq_Ft" form="unqualified"/>
                        <xsd:element minOccurs="0" nillable="true" type="xsd:string" name="Other_Resid_Rental_Sq_Ft" form="unqualified"/>
                        <xsd:element minOccurs="0" nillable="true" type="xsd:string" name="Total_Resid_Rental_Sq_Ft" form="unqualified"/>
                        <xsd:element minOccurs="0" nillable="true" type="xsd:string" name="Non_Rent_paying_Super_Sq_Ft" form="unqualified"/>
                        <xsd:element minOccurs="0" nillable="true" type="xsd:string" name="Total_Residential_Sq_Ft" form="unqualified"/>
                        <xsd:element minOccurs="0" nillable="true" type="xsd:string" name="Commercial_Sq_Ft" form="unqualified"/>
                      </xsd:sequence>
                    </xsd:complexType>
                  </xsd:element>
                  <xsd:element minOccurs="0" nillable="true" name="FinancialUpdate8609_Unit_SQ_FT_Building14" form="unqualified">
                    <xsd:complexType>
                      <xsd:sequence minOccurs="0">
                        <xsd:element minOccurs="0" nillable="true" type="xsd:string" name="ApplicationNumber" form="unqualified"/>
                        <xsd:element minOccurs="0" nillable="true" type="xsd:string" name="BIN" form="unqualified"/>
                        <xsd:element minOccurs="0" nillable="true" type="xsd:string" name="Credit_Eligible_Sq_Ft" form="unqualified"/>
                        <xsd:element minOccurs="0" nillable="true" type="xsd:string" name="Other_Resid_Rental_Sq_Ft" form="unqualified"/>
                        <xsd:element minOccurs="0" nillable="true" type="xsd:string" name="Total_Resid_Rental_Sq_Ft" form="unqualified"/>
                        <xsd:element minOccurs="0" nillable="true" type="xsd:string" name="Non_Rent_paying_Super_Sq_Ft" form="unqualified"/>
                        <xsd:element minOccurs="0" nillable="true" type="xsd:string" name="Total_Residential_Sq_Ft" form="unqualified"/>
                        <xsd:element minOccurs="0" nillable="true" type="xsd:string" name="Commercial_Sq_Ft" form="unqualified"/>
                      </xsd:sequence>
                    </xsd:complexType>
                  </xsd:element>
                  <xsd:element minOccurs="0" nillable="true" name="FinancialUpdate8609_Unit_SQ_FT_Building15" form="unqualified">
                    <xsd:complexType>
                      <xsd:sequence minOccurs="0">
                        <xsd:element minOccurs="0" nillable="true" type="xsd:string" name="ApplicationNumber" form="unqualified"/>
                        <xsd:element minOccurs="0" nillable="true" type="xsd:string" name="BIN" form="unqualified"/>
                        <xsd:element minOccurs="0" nillable="true" type="xsd:string" name="Credit_Eligible_Sq_Ft" form="unqualified"/>
                        <xsd:element minOccurs="0" nillable="true" type="xsd:string" name="Other_Resid_Rental_Sq_Ft" form="unqualified"/>
                        <xsd:element minOccurs="0" nillable="true" type="xsd:string" name="Total_Resid_Rental_Sq_Ft" form="unqualified"/>
                        <xsd:element minOccurs="0" nillable="true" type="xsd:string" name="Non_Rent_paying_Super_Sq_Ft" form="unqualified"/>
                        <xsd:element minOccurs="0" nillable="true" type="xsd:string" name="Total_Residential_Sq_Ft" form="unqualified"/>
                        <xsd:element minOccurs="0" nillable="true" type="xsd:string" name="Commercial_Sq_Ft" form="unqualified"/>
                      </xsd:sequence>
                    </xsd:complexType>
                  </xsd:element>
                  <xsd:element minOccurs="0" nillable="true" name="FinancialUpdate8609_Unit_SQ_FT_Building16" form="unqualified">
                    <xsd:complexType>
                      <xsd:sequence minOccurs="0">
                        <xsd:element minOccurs="0" nillable="true" type="xsd:string" name="ApplicationNumber" form="unqualified"/>
                        <xsd:element minOccurs="0" nillable="true" type="xsd:string" name="BIN" form="unqualified"/>
                        <xsd:element minOccurs="0" nillable="true" type="xsd:string" name="Credit_Eligible_Sq_Ft" form="unqualified"/>
                        <xsd:element minOccurs="0" nillable="true" type="xsd:string" name="Other_Resid_Rental_Sq_Ft" form="unqualified"/>
                        <xsd:element minOccurs="0" nillable="true" type="xsd:string" name="Total_Resid_Rental_Sq_Ft" form="unqualified"/>
                        <xsd:element minOccurs="0" nillable="true" type="xsd:string" name="Non_Rent_paying_Super_Sq_Ft" form="unqualified"/>
                        <xsd:element minOccurs="0" nillable="true" type="xsd:string" name="Total_Residential_Sq_Ft" form="unqualified"/>
                        <xsd:element minOccurs="0" nillable="true" type="xsd:string" name="Commercial_Sq_Ft" form="unqualified"/>
                      </xsd:sequence>
                    </xsd:complexType>
                  </xsd:element>
                  <xsd:element minOccurs="0" nillable="true" name="FinancialUpdate8609_Unit_SQ_FT_Building17" form="unqualified">
                    <xsd:complexType>
                      <xsd:sequence minOccurs="0">
                        <xsd:element minOccurs="0" nillable="true" type="xsd:string" name="ApplicationNumber" form="unqualified"/>
                        <xsd:element minOccurs="0" nillable="true" type="xsd:string" name="BIN" form="unqualified"/>
                        <xsd:element minOccurs="0" nillable="true" type="xsd:string" name="Credit_Eligible_Sq_Ft" form="unqualified"/>
                        <xsd:element minOccurs="0" nillable="true" type="xsd:string" name="Other_Resid_Rental_Sq_Ft" form="unqualified"/>
                        <xsd:element minOccurs="0" nillable="true" type="xsd:string" name="Total_Resid_Rental_Sq_Ft" form="unqualified"/>
                        <xsd:element minOccurs="0" nillable="true" type="xsd:string" name="Non_Rent_paying_Super_Sq_Ft" form="unqualified"/>
                        <xsd:element minOccurs="0" nillable="true" type="xsd:string" name="Total_Residential_Sq_Ft" form="unqualified"/>
                        <xsd:element minOccurs="0" nillable="true" type="xsd:string" name="Commercial_Sq_Ft" form="unqualified"/>
                      </xsd:sequence>
                    </xsd:complexType>
                  </xsd:element>
                  <xsd:element minOccurs="0" nillable="true" name="FinancialUpdate8609_Unit_SQ_FT_Building18" form="unqualified">
                    <xsd:complexType>
                      <xsd:sequence minOccurs="0">
                        <xsd:element minOccurs="0" nillable="true" type="xsd:string" name="ApplicationNumber" form="unqualified"/>
                        <xsd:element minOccurs="0" nillable="true" type="xsd:string" name="BIN" form="unqualified"/>
                        <xsd:element minOccurs="0" nillable="true" type="xsd:string" name="Credit_Eligible_Sq_Ft" form="unqualified"/>
                        <xsd:element minOccurs="0" nillable="true" type="xsd:string" name="Other_Resid_Rental_Sq_Ft" form="unqualified"/>
                        <xsd:element minOccurs="0" nillable="true" type="xsd:string" name="Total_Resid_Rental_Sq_Ft" form="unqualified"/>
                        <xsd:element minOccurs="0" nillable="true" type="xsd:string" name="Non_Rent_paying_Super_Sq_Ft" form="unqualified"/>
                        <xsd:element minOccurs="0" nillable="true" type="xsd:string" name="Total_Residential_Sq_Ft" form="unqualified"/>
                        <xsd:element minOccurs="0" nillable="true" type="xsd:string" name="Commercial_Sq_Ft" form="unqualified"/>
                      </xsd:sequence>
                    </xsd:complexType>
                  </xsd:element>
                  <xsd:element minOccurs="0" nillable="true" name="FinancialUpdate8609_Unit_SQ_FT_Building19" form="unqualified">
                    <xsd:complexType>
                      <xsd:sequence minOccurs="0">
                        <xsd:element minOccurs="0" nillable="true" type="xsd:string" name="ApplicationNumber" form="unqualified"/>
                        <xsd:element minOccurs="0" nillable="true" type="xsd:string" name="BIN" form="unqualified"/>
                        <xsd:element minOccurs="0" nillable="true" type="xsd:string" name="Credit_Eligible_Sq_Ft" form="unqualified"/>
                        <xsd:element minOccurs="0" nillable="true" type="xsd:string" name="Other_Resid_Rental_Sq_Ft" form="unqualified"/>
                        <xsd:element minOccurs="0" nillable="true" type="xsd:string" name="Total_Resid_Rental_Sq_Ft" form="unqualified"/>
                        <xsd:element minOccurs="0" nillable="true" type="xsd:string" name="Non_Rent_paying_Super_Sq_Ft" form="unqualified"/>
                        <xsd:element minOccurs="0" nillable="true" type="xsd:string" name="Total_Residential_Sq_Ft" form="unqualified"/>
                        <xsd:element minOccurs="0" nillable="true" type="xsd:string" name="Commercial_Sq_Ft" form="unqualified"/>
                      </xsd:sequence>
                    </xsd:complexType>
                  </xsd:element>
                  <xsd:element minOccurs="0" nillable="true" name="FinancialUpdate8609_Unit_SQ_FT_Building20" form="unqualified">
                    <xsd:complexType>
                      <xsd:sequence minOccurs="0">
                        <xsd:element minOccurs="0" nillable="true" type="xsd:string" name="ApplicationNumber" form="unqualified"/>
                        <xsd:element minOccurs="0" nillable="true" type="xsd:string" name="BIN" form="unqualified"/>
                        <xsd:element minOccurs="0" nillable="true" type="xsd:string" name="Credit_Eligible_Sq_Ft" form="unqualified"/>
                        <xsd:element minOccurs="0" nillable="true" type="xsd:string" name="Other_Resid_Rental_Sq_Ft" form="unqualified"/>
                        <xsd:element minOccurs="0" nillable="true" type="xsd:string" name="Total_Resid_Rental_Sq_Ft" form="unqualified"/>
                        <xsd:element minOccurs="0" nillable="true" type="xsd:string" name="Non_Rent_paying_Super_Sq_Ft" form="unqualified"/>
                        <xsd:element minOccurs="0" nillable="true" type="xsd:string" name="Total_Residential_Sq_Ft" form="unqualified"/>
                        <xsd:element minOccurs="0" nillable="true" type="xsd:string" name="Commercial_Sq_Ft" form="unqualified"/>
                      </xsd:sequence>
                    </xsd:complexType>
                  </xsd:element>
                </xsd:sequence>
              </xsd:complexType>
            </xsd:element>
            <xsd:element minOccurs="0" nillable="true" name="FinancialUpdate8609_Unit_FinancialUpdate8609_Applicable_Fraction" form="unqualified">
              <xsd:complexType>
                <xsd:sequence minOccurs="0">
                  <xsd:element minOccurs="0" nillable="true" name="FinancialUpdate8609_Applicable_Fraction_Bldg1" form="unqualified">
                    <xsd:complexType>
                      <xsd:sequence minOccurs="0">
                        <xsd:element minOccurs="0" nillable="true" type="xsd:string" name="ApplicationNumber" form="unqualified"/>
                        <xsd:element minOccurs="0" nillable="true" type="xsd:string" name="BIN" form="unqualified"/>
                        <xsd:element minOccurs="0" nillable="true" type="xsd:string" name="App_Fraction_Per_Units" form="unqualified"/>
                        <xsd:element minOccurs="0" nillable="true" type="xsd:string" name="App_Fraction_Per_SQFT" form="unqualified"/>
                        <xsd:element minOccurs="0" nillable="true" type="xsd:string" name="App_Fraction_Building" form="unqualified"/>
                      </xsd:sequence>
                    </xsd:complexType>
                  </xsd:element>
                  <xsd:element minOccurs="0" nillable="true" name="FinancialUpdate8609_Applicable_Fraction_Bldg2" form="unqualified">
                    <xsd:complexType>
                      <xsd:sequence minOccurs="0">
                        <xsd:element minOccurs="0" nillable="true" type="xsd:string" name="ApplicationNumber" form="unqualified"/>
                        <xsd:element minOccurs="0" nillable="true" type="xsd:string" name="BIN" form="unqualified"/>
                        <xsd:element minOccurs="0" nillable="true" type="xsd:string" name="App_Fraction_Per_Units" form="unqualified"/>
                        <xsd:element minOccurs="0" nillable="true" type="xsd:string" name="App_Fraction_Per_SQFT" form="unqualified"/>
                        <xsd:element minOccurs="0" nillable="true" type="xsd:string" name="App_Fraction_Building" form="unqualified"/>
                      </xsd:sequence>
                    </xsd:complexType>
                  </xsd:element>
                  <xsd:element minOccurs="0" nillable="true" name="FinancialUpdate8609_Applicable_Fraction_Bldg3" form="unqualified">
                    <xsd:complexType>
                      <xsd:sequence minOccurs="0">
                        <xsd:element minOccurs="0" nillable="true" type="xsd:string" name="ApplicationNumber" form="unqualified"/>
                        <xsd:element minOccurs="0" nillable="true" type="xsd:string" name="BIN" form="unqualified"/>
                        <xsd:element minOccurs="0" nillable="true" type="xsd:string" name="App_Fraction_Per_Units" form="unqualified"/>
                        <xsd:element minOccurs="0" nillable="true" type="xsd:string" name="App_Fraction_Per_SQFT" form="unqualified"/>
                        <xsd:element minOccurs="0" nillable="true" type="xsd:string" name="App_Fraction_Building" form="unqualified"/>
                      </xsd:sequence>
                    </xsd:complexType>
                  </xsd:element>
                  <xsd:element minOccurs="0" nillable="true" name="FinancialUpdate8609_Applicable_Fraction_Bldg4" form="unqualified">
                    <xsd:complexType>
                      <xsd:sequence minOccurs="0">
                        <xsd:element minOccurs="0" nillable="true" type="xsd:string" name="ApplicationNumber" form="unqualified"/>
                        <xsd:element minOccurs="0" nillable="true" type="xsd:string" name="BIN" form="unqualified"/>
                        <xsd:element minOccurs="0" nillable="true" type="xsd:string" name="App_Fraction_Per_Units" form="unqualified"/>
                        <xsd:element minOccurs="0" nillable="true" type="xsd:string" name="App_Fraction_Per_SQFT" form="unqualified"/>
                        <xsd:element minOccurs="0" nillable="true" type="xsd:string" name="App_Fraction_Building" form="unqualified"/>
                      </xsd:sequence>
                    </xsd:complexType>
                  </xsd:element>
                  <xsd:element minOccurs="0" nillable="true" name="FinancialUpdate8609_Applicable_Fraction_Bldg5" form="unqualified">
                    <xsd:complexType>
                      <xsd:sequence minOccurs="0">
                        <xsd:element minOccurs="0" nillable="true" type="xsd:string" name="ApplicationNumber" form="unqualified"/>
                        <xsd:element minOccurs="0" nillable="true" type="xsd:string" name="BIN" form="unqualified"/>
                        <xsd:element minOccurs="0" nillable="true" type="xsd:string" name="App_Fraction_Per_Units" form="unqualified"/>
                        <xsd:element minOccurs="0" nillable="true" type="xsd:string" name="App_Fraction_Per_SQFT" form="unqualified"/>
                        <xsd:element minOccurs="0" nillable="true" type="xsd:string" name="App_Fraction_Building" form="unqualified"/>
                      </xsd:sequence>
                    </xsd:complexType>
                  </xsd:element>
                  <xsd:element minOccurs="0" nillable="true" name="FinancialUpdate8609_Applicable_Fraction_Bldg6" form="unqualified">
                    <xsd:complexType>
                      <xsd:sequence minOccurs="0">
                        <xsd:element minOccurs="0" nillable="true" type="xsd:string" name="ApplicationNumber" form="unqualified"/>
                        <xsd:element minOccurs="0" nillable="true" type="xsd:string" name="BIN" form="unqualified"/>
                        <xsd:element minOccurs="0" nillable="true" type="xsd:string" name="App_Fraction_Per_Units" form="unqualified"/>
                        <xsd:element minOccurs="0" nillable="true" type="xsd:string" name="App_Fraction_Per_SQFT" form="unqualified"/>
                        <xsd:element minOccurs="0" nillable="true" type="xsd:string" name="App_Fraction_Building" form="unqualified"/>
                      </xsd:sequence>
                    </xsd:complexType>
                  </xsd:element>
                  <xsd:element minOccurs="0" nillable="true" name="FinancialUpdate8609_Applicable_Fraction_Bldg7" form="unqualified">
                    <xsd:complexType>
                      <xsd:sequence minOccurs="0">
                        <xsd:element minOccurs="0" nillable="true" type="xsd:string" name="ApplicationNumber" form="unqualified"/>
                        <xsd:element minOccurs="0" nillable="true" type="xsd:string" name="BIN" form="unqualified"/>
                        <xsd:element minOccurs="0" nillable="true" type="xsd:string" name="App_Fraction_Per_Units" form="unqualified"/>
                        <xsd:element minOccurs="0" nillable="true" type="xsd:string" name="App_Fraction_Per_SQFT" form="unqualified"/>
                        <xsd:element minOccurs="0" nillable="true" type="xsd:string" name="App_Fraction_Building" form="unqualified"/>
                      </xsd:sequence>
                    </xsd:complexType>
                  </xsd:element>
                  <xsd:element minOccurs="0" nillable="true" name="FinancialUpdate8609_Applicable_Fraction_Bldg8" form="unqualified">
                    <xsd:complexType>
                      <xsd:sequence minOccurs="0">
                        <xsd:element minOccurs="0" nillable="true" type="xsd:string" name="ApplicationNumber" form="unqualified"/>
                        <xsd:element minOccurs="0" nillable="true" type="xsd:string" name="BIN" form="unqualified"/>
                        <xsd:element minOccurs="0" nillable="true" type="xsd:string" name="App_Fraction_Per_Units" form="unqualified"/>
                        <xsd:element minOccurs="0" nillable="true" type="xsd:string" name="App_Fraction_Per_SQFT" form="unqualified"/>
                        <xsd:element minOccurs="0" nillable="true" type="xsd:string" name="App_Fraction_Building" form="unqualified"/>
                      </xsd:sequence>
                    </xsd:complexType>
                  </xsd:element>
                  <xsd:element minOccurs="0" nillable="true" name="FinancialUpdate8609_Applicable_Fraction_Bldg9" form="unqualified">
                    <xsd:complexType>
                      <xsd:sequence minOccurs="0">
                        <xsd:element minOccurs="0" nillable="true" type="xsd:string" name="ApplicationNumber" form="unqualified"/>
                        <xsd:element minOccurs="0" nillable="true" type="xsd:string" name="BIN" form="unqualified"/>
                        <xsd:element minOccurs="0" nillable="true" type="xsd:string" name="App_Fraction_Per_Units" form="unqualified"/>
                        <xsd:element minOccurs="0" nillable="true" type="xsd:string" name="App_Fraction_Per_SQFT" form="unqualified"/>
                        <xsd:element minOccurs="0" nillable="true" type="xsd:string" name="App_Fraction_Building" form="unqualified"/>
                      </xsd:sequence>
                    </xsd:complexType>
                  </xsd:element>
                  <xsd:element minOccurs="0" nillable="true" name="FinancialUpdate8609_Applicable_Fraction_Bldg10" form="unqualified">
                    <xsd:complexType>
                      <xsd:sequence minOccurs="0">
                        <xsd:element minOccurs="0" nillable="true" type="xsd:string" name="ApplicationNumber" form="unqualified"/>
                        <xsd:element minOccurs="0" nillable="true" type="xsd:string" name="BIN" form="unqualified"/>
                        <xsd:element minOccurs="0" nillable="true" type="xsd:string" name="App_Fraction_Per_Units" form="unqualified"/>
                        <xsd:element minOccurs="0" nillable="true" type="xsd:string" name="App_Fraction_Per_SQFT" form="unqualified"/>
                        <xsd:element minOccurs="0" nillable="true" type="xsd:string" name="App_Fraction_Building" form="unqualified"/>
                      </xsd:sequence>
                    </xsd:complexType>
                  </xsd:element>
                  <xsd:element minOccurs="0" nillable="true" name="FinancialUpdate8609_Applicable_Fraction_Bldg11" form="unqualified">
                    <xsd:complexType>
                      <xsd:sequence minOccurs="0">
                        <xsd:element minOccurs="0" nillable="true" type="xsd:string" name="ApplicationNumber" form="unqualified"/>
                        <xsd:element minOccurs="0" nillable="true" type="xsd:string" name="BIN" form="unqualified"/>
                        <xsd:element minOccurs="0" nillable="true" type="xsd:string" name="App_Fraction_Per_Units" form="unqualified"/>
                        <xsd:element minOccurs="0" nillable="true" type="xsd:string" name="App_Fraction_Per_SQFT" form="unqualified"/>
                        <xsd:element minOccurs="0" nillable="true" type="xsd:string" name="App_Fraction_Building" form="unqualified"/>
                      </xsd:sequence>
                    </xsd:complexType>
                  </xsd:element>
                  <xsd:element minOccurs="0" nillable="true" name="FinancialUpdate8609_Applicable_Fraction_Bldg12" form="unqualified">
                    <xsd:complexType>
                      <xsd:sequence minOccurs="0">
                        <xsd:element minOccurs="0" nillable="true" type="xsd:string" name="ApplicationNumber" form="unqualified"/>
                        <xsd:element minOccurs="0" nillable="true" type="xsd:string" name="BIN" form="unqualified"/>
                        <xsd:element minOccurs="0" nillable="true" type="xsd:string" name="App_Fraction_Per_Units" form="unqualified"/>
                        <xsd:element minOccurs="0" nillable="true" type="xsd:string" name="App_Fraction_Per_SQFT" form="unqualified"/>
                        <xsd:element minOccurs="0" nillable="true" type="xsd:string" name="App_Fraction_Building" form="unqualified"/>
                      </xsd:sequence>
                    </xsd:complexType>
                  </xsd:element>
                  <xsd:element minOccurs="0" nillable="true" name="FinancialUpdate8609_Applicable_Fraction_Bldg13" form="unqualified">
                    <xsd:complexType>
                      <xsd:sequence minOccurs="0">
                        <xsd:element minOccurs="0" nillable="true" type="xsd:string" name="ApplicationNumber" form="unqualified"/>
                        <xsd:element minOccurs="0" nillable="true" type="xsd:string" name="BIN" form="unqualified"/>
                        <xsd:element minOccurs="0" nillable="true" type="xsd:string" name="App_Fraction_Per_Units" form="unqualified"/>
                        <xsd:element minOccurs="0" nillable="true" type="xsd:string" name="App_Fraction_Per_SQFT" form="unqualified"/>
                        <xsd:element minOccurs="0" nillable="true" type="xsd:string" name="App_Fraction_Building" form="unqualified"/>
                      </xsd:sequence>
                    </xsd:complexType>
                  </xsd:element>
                  <xsd:element minOccurs="0" nillable="true" name="FinancialUpdate8609_Applicable_Fraction_Bldg14" form="unqualified">
                    <xsd:complexType>
                      <xsd:sequence minOccurs="0">
                        <xsd:element minOccurs="0" nillable="true" type="xsd:string" name="ApplicationNumber" form="unqualified"/>
                        <xsd:element minOccurs="0" nillable="true" type="xsd:string" name="BIN" form="unqualified"/>
                        <xsd:element minOccurs="0" nillable="true" type="xsd:string" name="App_Fraction_Per_Units" form="unqualified"/>
                        <xsd:element minOccurs="0" nillable="true" type="xsd:string" name="App_Fraction_Per_SQFT" form="unqualified"/>
                        <xsd:element minOccurs="0" nillable="true" type="xsd:string" name="App_Fraction_Building" form="unqualified"/>
                      </xsd:sequence>
                    </xsd:complexType>
                  </xsd:element>
                  <xsd:element minOccurs="0" nillable="true" name="FinancialUpdate8609_Applicable_Fraction_Bldg15" form="unqualified">
                    <xsd:complexType>
                      <xsd:sequence minOccurs="0">
                        <xsd:element minOccurs="0" nillable="true" type="xsd:string" name="ApplicationNumber" form="unqualified"/>
                        <xsd:element minOccurs="0" nillable="true" type="xsd:string" name="BIN" form="unqualified"/>
                        <xsd:element minOccurs="0" nillable="true" type="xsd:string" name="App_Fraction_Per_Units" form="unqualified"/>
                        <xsd:element minOccurs="0" nillable="true" type="xsd:string" name="App_Fraction_Per_SQFT" form="unqualified"/>
                        <xsd:element minOccurs="0" nillable="true" type="xsd:string" name="App_Fraction_Building" form="unqualified"/>
                      </xsd:sequence>
                    </xsd:complexType>
                  </xsd:element>
                  <xsd:element minOccurs="0" nillable="true" name="FinancialUpdate8609_Applicable_Fraction_Bldg16" form="unqualified">
                    <xsd:complexType>
                      <xsd:sequence minOccurs="0">
                        <xsd:element minOccurs="0" nillable="true" type="xsd:string" name="ApplicationNumber" form="unqualified"/>
                        <xsd:element minOccurs="0" nillable="true" type="xsd:string" name="BIN" form="unqualified"/>
                        <xsd:element minOccurs="0" nillable="true" type="xsd:string" name="App_Fraction_Per_Units" form="unqualified"/>
                        <xsd:element minOccurs="0" nillable="true" type="xsd:string" name="App_Fraction_Per_SQFT" form="unqualified"/>
                        <xsd:element minOccurs="0" nillable="true" type="xsd:string" name="App_Fraction_Building" form="unqualified"/>
                      </xsd:sequence>
                    </xsd:complexType>
                  </xsd:element>
                  <xsd:element minOccurs="0" nillable="true" name="FinancialUpdate8609_Applicable_Fraction_Bldg17" form="unqualified">
                    <xsd:complexType>
                      <xsd:sequence minOccurs="0">
                        <xsd:element minOccurs="0" nillable="true" type="xsd:string" name="ApplicationNumber" form="unqualified"/>
                        <xsd:element minOccurs="0" nillable="true" type="xsd:string" name="BIN" form="unqualified"/>
                        <xsd:element minOccurs="0" nillable="true" type="xsd:string" name="App_Fraction_Per_Units" form="unqualified"/>
                        <xsd:element minOccurs="0" nillable="true" type="xsd:string" name="App_Fraction_Per_SQFT" form="unqualified"/>
                        <xsd:element minOccurs="0" nillable="true" type="xsd:string" name="App_Fraction_Building" form="unqualified"/>
                      </xsd:sequence>
                    </xsd:complexType>
                  </xsd:element>
                  <xsd:element minOccurs="0" nillable="true" name="FinancialUpdate8609_Applicable_Fraction_Bldg18" form="unqualified">
                    <xsd:complexType>
                      <xsd:sequence minOccurs="0">
                        <xsd:element minOccurs="0" nillable="true" type="xsd:string" name="ApplicationNumber" form="unqualified"/>
                        <xsd:element minOccurs="0" nillable="true" type="xsd:string" name="BIN" form="unqualified"/>
                        <xsd:element minOccurs="0" nillable="true" type="xsd:string" name="App_Fraction_Per_Units" form="unqualified"/>
                        <xsd:element minOccurs="0" nillable="true" type="xsd:string" name="App_Fraction_Per_SQFT" form="unqualified"/>
                        <xsd:element minOccurs="0" nillable="true" type="xsd:string" name="App_Fraction_Building" form="unqualified"/>
                      </xsd:sequence>
                    </xsd:complexType>
                  </xsd:element>
                  <xsd:element minOccurs="0" nillable="true" name="FinancialUpdate8609_Applicable_Fraction_Bldg19" form="unqualified">
                    <xsd:complexType>
                      <xsd:sequence minOccurs="0">
                        <xsd:element minOccurs="0" nillable="true" type="xsd:string" name="ApplicationNumber" form="unqualified"/>
                        <xsd:element minOccurs="0" nillable="true" type="xsd:string" name="BIN" form="unqualified"/>
                        <xsd:element minOccurs="0" nillable="true" type="xsd:string" name="App_Fraction_Per_Units" form="unqualified"/>
                        <xsd:element minOccurs="0" nillable="true" type="xsd:string" name="App_Fraction_Per_SQFT" form="unqualified"/>
                        <xsd:element minOccurs="0" nillable="true" type="xsd:string" name="App_Fraction_Building" form="unqualified"/>
                      </xsd:sequence>
                    </xsd:complexType>
                  </xsd:element>
                  <xsd:element minOccurs="0" nillable="true" name="FinancialUpdate8609_Applicable_Fraction_Bldg20" form="unqualified">
                    <xsd:complexType>
                      <xsd:sequence minOccurs="0">
                        <xsd:element minOccurs="0" nillable="true" type="xsd:string" name="ApplicationNumber" form="unqualified"/>
                        <xsd:element minOccurs="0" nillable="true" type="xsd:string" name="BIN" form="unqualified"/>
                        <xsd:element minOccurs="0" nillable="true" type="xsd:string" name="App_Fraction_Per_Units" form="unqualified"/>
                        <xsd:element minOccurs="0" nillable="true" type="xsd:string" name="App_Fraction_Per_SQFT" form="unqualified"/>
                        <xsd:element minOccurs="0" nillable="true" type="xsd:string" name="App_Fraction_Building" form="unqualified"/>
                      </xsd:sequence>
                    </xsd:complexType>
                  </xsd:element>
                </xsd:sequence>
              </xsd:complexType>
            </xsd:element>
            <xsd:element minOccurs="0" nillable="true" name="FinancialUpdate8609_Project_Equity" form="unqualified">
              <xsd:complexType>
                <xsd:sequence minOccurs="0">
                  <xsd:element minOccurs="0" nillable="true" type="xsd:string" name="ApplicationNumber" form="unqualified"/>
                  <xsd:element minOccurs="0" nillable="true" type="xsd:string" name="GP_Equity_Contribution" form="unqualified"/>
                  <xsd:element minOccurs="0" nillable="true" type="xsd:string" name="Gross_Syndication_Equity" form="unqualified"/>
                  <xsd:element minOccurs="0" nillable="true" type="xsd:string" name="Equity_Payin_1" form="unqualified"/>
                  <xsd:element minOccurs="0" nillable="true" type="xsd:string" name="Equity_Payin_2" form="unqualified"/>
                  <xsd:element minOccurs="0" nillable="true" type="xsd:string" name="Equity_Payin_3" form="unqualified"/>
                  <xsd:element minOccurs="0" nillable="true" type="xsd:string" name="Equity_Payin_4" form="unqualified"/>
                  <xsd:element minOccurs="0" nillable="true" type="xsd:string" name="Equity_Payin_5" form="unqualified"/>
                  <xsd:element minOccurs="0" nillable="true" type="xsd:string" name="Equity_Payin_6" form="unqualified"/>
                  <xsd:element minOccurs="0" nillable="true" type="xsd:string" name="Equity_Payin_7" form="unqualified"/>
                  <xsd:element minOccurs="0" nillable="true" type="xsd:string" name="Equity_Payin_8" form="unqualified"/>
                  <xsd:element minOccurs="0" nillable="true" type="xsd:string" name="Equity_Payin_9" form="unqualified"/>
                  <xsd:element minOccurs="0" nillable="true" type="xsd:string" name="Equity_Payin_10" form="unqualified"/>
                  <xsd:element minOccurs="0" nillable="true" type="xsd:string" name="Equity_Payin_11" form="unqualified"/>
                  <xsd:element minOccurs="0" nillable="true" type="xsd:string" name="Equity_Payin_12" form="unqualified"/>
                  <xsd:element minOccurs="0" nillable="true" type="xsd:string" name="Equity_Payin_13" form="unqualified"/>
                  <xsd:element minOccurs="0" nillable="true" type="xsd:string" name="Equity_Payin_14" form="unqualified"/>
                  <xsd:element minOccurs="0" nillable="true" type="xsd:string" name="Total_Net_Equity" form="unqualified"/>
                  <xsd:element minOccurs="0" nillable="true" type="xsd:string" name="Milestone1" form="unqualified"/>
                  <xsd:element minOccurs="0" nillable="true" type="xsd:string" name="Milestone2" form="unqualified"/>
                  <xsd:element minOccurs="0" nillable="true" type="xsd:string" name="Milestone3" form="unqualified"/>
                  <xsd:element minOccurs="0" nillable="true" type="xsd:string" name="Milestone4" form="unqualified"/>
                  <xsd:element minOccurs="0" nillable="true" type="xsd:string" name="Milestone5" form="unqualified"/>
                  <xsd:element minOccurs="0" nillable="true" type="xsd:string" name="Milestone6" form="unqualified"/>
                  <xsd:element minOccurs="0" nillable="true" type="xsd:string" name="Milestone7" form="unqualified"/>
                  <xsd:element minOccurs="0" nillable="true" type="xsd:string" name="Milestone8" form="unqualified"/>
                  <xsd:element minOccurs="0" nillable="true" type="xsd:string" name="Milestone9" form="unqualified"/>
                  <xsd:element minOccurs="0" nillable="true" type="xsd:string" name="Milestone10" form="unqualified"/>
                  <xsd:element minOccurs="0" nillable="true" type="xsd:string" name="Milestone11" form="unqualified"/>
                  <xsd:element minOccurs="0" nillable="true" type="xsd:string" name="Milestone12" form="unqualified"/>
                  <xsd:element minOccurs="0" nillable="true" type="xsd:string" name="Milestone13" form="unqualified"/>
                  <xsd:element minOccurs="0" nillable="true" type="xsd:string" name="Milestone14" form="unqualified"/>
                </xsd:sequence>
              </xsd:complexType>
            </xsd:element>
            <xsd:element minOccurs="0" nillable="true" name="FinancialUpdate8609_Project_Operating_Budget" form="unqualified">
              <xsd:complexType>
                <xsd:sequence minOccurs="0">
                  <xsd:element minOccurs="0" nillable="true" type="xsd:string" name="ApplicationNumber" form="unqualified"/>
                  <xsd:element minOccurs="0" nillable="true" type="xsd:string" name="Gross_Residential_Income" form="unqualified"/>
                  <xsd:element minOccurs="0" nillable="true" type="xsd:string" name="Residential_Vacancy" form="unqualified"/>
                  <xsd:element minOccurs="0" nillable="true" type="xsd:string" name="Net_Residential_Income" form="unqualified"/>
                  <xsd:element minOccurs="0" nillable="true" type="xsd:string" name="Commercial_Income" form="unqualified"/>
                  <xsd:element minOccurs="0" nillable="true" type="xsd:string" name="Commercial_Vacancy" form="unqualified"/>
                  <xsd:element minOccurs="0" nillable="true" type="xsd:string" name="Ancillary_Income" form="unqualified"/>
                  <xsd:element minOccurs="0" nillable="true" type="xsd:string" name="Net_Commercial_and_Ancillary_Income" form="unqualified"/>
                  <xsd:element minOccurs="0" nillable="true" type="xsd:string" name="Real_Estate_Tax" form="unqualified"/>
                  <xsd:element minOccurs="0" nillable="true" type="xsd:string" name="Water_and_Sewer" form="unqualified"/>
                  <xsd:element minOccurs="0" nillable="true" type="xsd:string" name="Insurance" form="unqualified"/>
                  <xsd:element minOccurs="0" nillable="true" type="xsd:string" name="Salaries" form="unqualified"/>
                  <xsd:element minOccurs="0" nillable="true" type="xsd:string" name="Elevator" form="unqualified"/>
                  <xsd:element minOccurs="0" nillable="true" type="xsd:string" name="Cleaning-Exterminating" form="unqualified"/>
                  <xsd:element minOccurs="0" nillable="true" type="xsd:string" name="Heating" form="unqualified"/>
                  <xsd:element minOccurs="0" nillable="true" type="xsd:string" name="Gas" form="unqualified"/>
                  <xsd:element minOccurs="0" nillable="true" type="xsd:string" name="Electric" form="unqualified"/>
                  <xsd:element minOccurs="0" nillable="true" type="xsd:string" name="Painting" form="unqualified"/>
                  <xsd:element minOccurs="0" nillable="true" type="xsd:string" name="Repairs" form="unqualified"/>
                  <xsd:element minOccurs="0" nillable="true" type="xsd:string" name="Operating_Reserve_Contribution" form="unqualified"/>
                  <xsd:element minOccurs="0" nillable="true" type="xsd:string" name="Replacement_Reserve_Contribution" form="unqualified"/>
                  <xsd:element minOccurs="0" nillable="true" type="xsd:string" name="Legal-Accounting" form="unqualified"/>
                  <xsd:element minOccurs="0" nillable="true" type="xsd:string" name="Management_Fee" form="unqualified"/>
                  <xsd:element minOccurs="0" nillable="true" type="xsd:string" name="Partnership_Management_Fee" form="unqualified"/>
                  <xsd:element minOccurs="0" nillable="true" type="xsd:string" name="Other_Line_description1" form="unqualified"/>
                  <xsd:element minOccurs="0" nillable="true" type="xsd:string" name="Other_Line_Amount_1" form="unqualified"/>
                  <xsd:element minOccurs="0" nillable="true" type="xsd:string" name="Other_Line_description2" form="unqualified"/>
                  <xsd:element minOccurs="0" nillable="true" type="xsd:string" name="Other_Line_Amount_2" form="unqualified"/>
                  <xsd:element minOccurs="0" nillable="true" type="xsd:string" name="Total_Expense" form="unqualified"/>
                  <xsd:element minOccurs="0" nillable="true" type="xsd:string" name="Net_Operating_Income" form="unqualified"/>
                </xsd:sequence>
              </xsd:complexType>
            </xsd:element>
            <xsd:element minOccurs="0" nillable="true" name="FinancialUpdate8609_Cash_Flow_Data" form="unqualified">
              <xsd:complexType>
                <xsd:sequence minOccurs="0">
                  <xsd:element minOccurs="0" nillable="true" type="xsd:string" name="ApplicationNumber" form="unqualified"/>
                  <xsd:element minOccurs="0" nillable="true" type="xsd:string" name="PISYR_Residential_Income" form="unqualified"/>
                  <xsd:element minOccurs="0" nillable="true" type="xsd:string" name="PISYR_Vacancy" form="unqualified"/>
                  <xsd:element minOccurs="0" nillable="true" type="xsd:string" name="PISYR_Comml_Income" form="unqualified"/>
                  <xsd:element minOccurs="0" nillable="true" type="xsd:string" name="PISYR_Comml_Vacancy" form="unqualified"/>
                  <xsd:element minOccurs="0" nillable="true" type="xsd:string" name="PISYR_Ancillary_Income" form="unqualified"/>
                  <xsd:element minOccurs="0" nillable="true" type="xsd:string" name="PISYR_Total_Net_Income" form="unqualified"/>
                  <xsd:element minOccurs="0" nillable="true" type="xsd:string" name="PISYR_Operating_Expenses" form="unqualified"/>
                  <xsd:element minOccurs="0" nillable="true" type="xsd:string" name="PISYR_Net_Operating_Income" form="unqualified"/>
                  <xsd:element minOccurs="0" nillable="true" type="xsd:string" name="PISYR_Debt_Service" form="unqualified"/>
                  <xsd:element minOccurs="0" nillable="true" type="xsd:string" name="Other_Deduction_Description1" form="unqualified"/>
                  <xsd:element minOccurs="0" nillable="true" type="xsd:string" name="Other_Deduction_Description2" form="unqualified"/>
                  <xsd:element minOccurs="0" nillable="true" type="xsd:string" name="PISYR_Other_Deduction1" form="unqualified"/>
                  <xsd:element minOccurs="0" nillable="true" type="xsd:string" name="PISYR_Other_Deduction2" form="unqualified"/>
                  <xsd:element minOccurs="0" nillable="true" type="xsd:string" name="Debt_Service" form="unqualified"/>
                  <xsd:element minOccurs="0" nillable="true" type="xsd:string" name="Other_Deduction1" form="unqualified"/>
                  <xsd:element minOccurs="0" nillable="true" type="xsd:string" name="Other_Deduction2" form="unqualified"/>
                </xsd:sequence>
              </xsd:complexType>
            </xsd:element>
            <xsd:element minOccurs="0" nillable="true" name="FinancialUpdate8609_Construction_Financing_Summary" form="unqualified">
              <xsd:complexType>
                <xsd:sequence minOccurs="0">
                  <xsd:element minOccurs="0" nillable="true" type="xsd:string" name="ApplicationNumber" form="unqualified"/>
                  <xsd:element minOccurs="0" nillable="true" type="xsd:string" name="HPD_Loan" form="unqualified"/>
                  <xsd:element minOccurs="0" nillable="true" type="xsd:string" name="HDC_Tax_Exempt_Bonds" form="unqualified"/>
                  <xsd:element minOccurs="0" nillable="true" type="xsd:string" name="HDC_Loan" form="unqualified"/>
                  <xsd:element minOccurs="0" nillable="true" type="xsd:string" name="Deferred_Developer_Fee" form="unqualified"/>
                  <xsd:element minOccurs="0" nillable="true" type="xsd:string" name="Other_Line_Description1" form="unqualified"/>
                  <xsd:element minOccurs="0" nillable="true" type="xsd:string" name="Other_Line_Description2" form="unqualified"/>
                  <xsd:element minOccurs="0" nillable="true" type="xsd:string" name="Other_Line_Description3" form="unqualified"/>
                  <xsd:element minOccurs="0" nillable="true" type="xsd:string" name="Other_Line_Description4" form="unqualified"/>
                  <xsd:element minOccurs="0" nillable="true" type="xsd:string" name="Other_Line_Description5" form="unqualified"/>
                  <xsd:element minOccurs="0" nillable="true" type="xsd:string" name="Other_Financing_Amount1" form="unqualified"/>
                  <xsd:element minOccurs="0" nillable="true" type="xsd:string" name="Other_Financing_Amount2" form="unqualified"/>
                  <xsd:element minOccurs="0" nillable="true" type="xsd:string" name="Other_Financing_Amount3" form="unqualified"/>
                  <xsd:element minOccurs="0" nillable="true" type="xsd:string" name="Other_Financing_Amount4" form="unqualified"/>
                  <xsd:element minOccurs="0" nillable="true" type="xsd:string" name="Other_Financing_Amount5" form="unqualified"/>
                  <xsd:element minOccurs="0" nillable="true" type="xsd:string" name="Total_Construction_Financing" form="unqualified"/>
                </xsd:sequence>
              </xsd:complexType>
            </xsd:element>
            <xsd:element minOccurs="0" nillable="true" name="FinancialUpdate8609_Permanent_Financing_Summary" form="unqualified">
              <xsd:complexType>
                <xsd:sequence minOccurs="0">
                  <xsd:element minOccurs="0" nillable="true" type="xsd:string" name="ApplicationNumber" form="unqualified"/>
                  <xsd:element minOccurs="0" nillable="true" type="xsd:string" name="HPD_Loan" form="unqualified"/>
                  <xsd:element minOccurs="0" nillable="true" type="xsd:string" name="HDC_Tax_Exempt_Bonds" form="unqualified"/>
                  <xsd:element minOccurs="0" nillable="true" type="xsd:string" name="HDC_Loan" form="unqualified"/>
                  <xsd:element minOccurs="0" nillable="true" type="xsd:string" name="Deferred_Developer_Fee" form="unqualified"/>
                  <xsd:element minOccurs="0" nillable="true" type="xsd:string" name="Other_Line_Description1" form="unqualified"/>
                  <xsd:element minOccurs="0" nillable="true" type="xsd:string" name="Other_Line_Description2" form="unqualified"/>
                  <xsd:element minOccurs="0" nillable="true" type="xsd:string" name="Other_Line_Description3" form="unqualified"/>
                  <xsd:element minOccurs="0" nillable="true" type="xsd:string" name="Other_Line_Description4" form="unqualified"/>
                  <xsd:element minOccurs="0" nillable="true" type="xsd:string" name="Other_Line_Description5" form="unqualified"/>
                  <xsd:element minOccurs="0" nillable="true" type="xsd:string" name="Other_Financing_Amount1" form="unqualified"/>
                  <xsd:element minOccurs="0" nillable="true" type="xsd:string" name="Other_Financing_Amount2" form="unqualified"/>
                  <xsd:element minOccurs="0" nillable="true" type="xsd:string" name="Other_Financing_Amount3" form="unqualified"/>
                  <xsd:element minOccurs="0" nillable="true" type="xsd:string" name="Other_Financing_Amount4" form="unqualified"/>
                  <xsd:element minOccurs="0" nillable="true" type="xsd:string" name="Other_Financing_Amount5" form="unqualified"/>
                  <xsd:element minOccurs="0" nillable="true" type="xsd:string" name="Total_Permanent_Financing" form="unqualified"/>
                </xsd:sequence>
              </xsd:complexType>
            </xsd:element>
            <xsd:element minOccurs="0" nillable="true" name="FinancialUpdate8609_Construction_Financing_Bldg1" form="unqualified">
              <xsd:complexType>
                <xsd:sequence minOccurs="0">
                  <xsd:element minOccurs="0" nillable="true" type="xsd:string" name="ApplicationNumber" form="unqualified"/>
                  <xsd:element minOccurs="0" nillable="true" type="xsd:string" name="BIN" form="unqualified"/>
                  <xsd:element minOccurs="0" nillable="true" type="xsd:string" name="HPD_Loan" form="unqualified"/>
                  <xsd:element minOccurs="0" nillable="true" type="xsd:string" name="HDC_Tax_Exempt_Bonds" form="unqualified"/>
                  <xsd:element minOccurs="0" nillable="true" type="xsd:string" name="HDC_Loan" form="unqualified"/>
                  <xsd:element minOccurs="0" nillable="true" type="xsd:string" name="Deferred_Developer_Fee" form="unqualified"/>
                  <xsd:element minOccurs="0" nillable="true" type="xsd:string" name="Other_Line_Description1" form="unqualified"/>
                  <xsd:element minOccurs="0" nillable="true" type="xsd:string" name="Other_Line_Description2" form="unqualified"/>
                  <xsd:element minOccurs="0" nillable="true" type="xsd:string" name="Other_Line_Description3" form="unqualified"/>
                  <xsd:element minOccurs="0" nillable="true" type="xsd:string" name="Other_Line_Description4" form="unqualified"/>
                  <xsd:element minOccurs="0" nillable="true" type="xsd:string" name="Other_Line_Description5" form="unqualified"/>
                  <xsd:element minOccurs="0" nillable="true" type="xsd:string" name="Other_Financing_Amount1" form="unqualified"/>
                  <xsd:element minOccurs="0" nillable="true" type="xsd:string" name="Other_Financing_Amount2" form="unqualified"/>
                  <xsd:element minOccurs="0" nillable="true" type="xsd:string" name="Other_Financing_Amount3" form="unqualified"/>
                  <xsd:element minOccurs="0" nillable="true" type="xsd:string" name="Other_Financing_Amount4" form="unqualified"/>
                  <xsd:element minOccurs="0" nillable="true" type="xsd:string" name="Other_Financing_Amount5" form="unqualified"/>
                  <xsd:element minOccurs="0" nillable="true" type="xsd:string" name="Total_Construction_Financing" form="unqualified"/>
                </xsd:sequence>
              </xsd:complexType>
            </xsd:element>
            <xsd:element minOccurs="0" nillable="true" name="FinancialUpdate8609_Permanent_Financing_Bldg1" form="unqualified">
              <xsd:complexType>
                <xsd:sequence minOccurs="0">
                  <xsd:element minOccurs="0" nillable="true" type="xsd:string" name="ApplicationNumber" form="unqualified"/>
                  <xsd:element minOccurs="0" nillable="true" type="xsd:string" name="BIN" form="unqualified"/>
                  <xsd:element minOccurs="0" nillable="true" type="xsd:string" name="HPD_Loan" form="unqualified"/>
                  <xsd:element minOccurs="0" nillable="true" type="xsd:string" name="HDC_Tax_Exempt_Bonds" form="unqualified"/>
                  <xsd:element minOccurs="0" nillable="true" type="xsd:string" name="HDC_Loan" form="unqualified"/>
                  <xsd:element minOccurs="0" nillable="true" type="xsd:string" name="Deferred_Developer_Fee" form="unqualified"/>
                  <xsd:element minOccurs="0" nillable="true" type="xsd:string" name="Other_Line_Description1" form="unqualified"/>
                  <xsd:element minOccurs="0" nillable="true" type="xsd:string" name="Other_Line_Description2" form="unqualified"/>
                  <xsd:element minOccurs="0" nillable="true" type="xsd:string" name="Other_Line_Description3" form="unqualified"/>
                  <xsd:element minOccurs="0" nillable="true" type="xsd:string" name="Other_Line_Description4" form="unqualified"/>
                  <xsd:element minOccurs="0" nillable="true" type="xsd:string" name="Other_Line_Description5" form="unqualified"/>
                  <xsd:element minOccurs="0" nillable="true" type="xsd:string" name="Other_Financing_Amount1" form="unqualified"/>
                  <xsd:element minOccurs="0" nillable="true" type="xsd:string" name="Other_Financing_Amount2" form="unqualified"/>
                  <xsd:element minOccurs="0" nillable="true" type="xsd:string" name="Other_Financing_Amount3" form="unqualified"/>
                  <xsd:element minOccurs="0" nillable="true" type="xsd:string" name="Other_Financing_Amount4" form="unqualified"/>
                  <xsd:element minOccurs="0" nillable="true" type="xsd:string" name="Other_Financing_Amount5" form="unqualified"/>
                  <xsd:element minOccurs="0" nillable="true" type="xsd:string" name="Total_Permanent_Financing" form="unqualified"/>
                </xsd:sequence>
              </xsd:complexType>
            </xsd:element>
            <xsd:element minOccurs="0" nillable="true" name="FinancialUpdate8609_Construction_Financing_Bldg2" form="unqualified">
              <xsd:complexType>
                <xsd:sequence minOccurs="0">
                  <xsd:element minOccurs="0" nillable="true" type="xsd:string" name="ApplicationNumber" form="unqualified"/>
                  <xsd:element minOccurs="0" nillable="true" type="xsd:string" name="BIN" form="unqualified"/>
                  <xsd:element minOccurs="0" nillable="true" type="xsd:string" name="HPD_Loan" form="unqualified"/>
                  <xsd:element minOccurs="0" nillable="true" type="xsd:string" name="HDC_Tax_Exempt_Bonds" form="unqualified"/>
                  <xsd:element minOccurs="0" nillable="true" type="xsd:string" name="HDC_Loan" form="unqualified"/>
                  <xsd:element minOccurs="0" nillable="true" type="xsd:string" name="Deferred_Developer_Fee" form="unqualified"/>
                  <xsd:element minOccurs="0" nillable="true" type="xsd:string" name="Other_Line_Description1" form="unqualified"/>
                  <xsd:element minOccurs="0" nillable="true" type="xsd:string" name="Other_Line_Description2" form="unqualified"/>
                  <xsd:element minOccurs="0" nillable="true" type="xsd:string" name="Other_Line_Description3" form="unqualified"/>
                  <xsd:element minOccurs="0" nillable="true" type="xsd:string" name="Other_Line_Description4" form="unqualified"/>
                  <xsd:element minOccurs="0" nillable="true" type="xsd:string" name="Other_Line_Description5" form="unqualified"/>
                  <xsd:element minOccurs="0" nillable="true" type="xsd:string" name="Other_Financing_Amount1" form="unqualified"/>
                  <xsd:element minOccurs="0" nillable="true" type="xsd:string" name="Other_Financing_Amount2" form="unqualified"/>
                  <xsd:element minOccurs="0" nillable="true" type="xsd:string" name="Other_Financing_Amount3" form="unqualified"/>
                  <xsd:element minOccurs="0" nillable="true" type="xsd:string" name="Other_Financing_Amount4" form="unqualified"/>
                  <xsd:element minOccurs="0" nillable="true" type="xsd:string" name="Other_Financing_Amount5" form="unqualified"/>
                  <xsd:element minOccurs="0" nillable="true" type="xsd:string" name="Total_Construction_Financing" form="unqualified"/>
                </xsd:sequence>
              </xsd:complexType>
            </xsd:element>
            <xsd:element minOccurs="0" nillable="true" name="FinancialUpdate8609_Permanent_Financing_Bldg2" form="unqualified">
              <xsd:complexType>
                <xsd:sequence minOccurs="0">
                  <xsd:element minOccurs="0" nillable="true" type="xsd:string" name="ApplicationNumber" form="unqualified"/>
                  <xsd:element minOccurs="0" nillable="true" type="xsd:string" name="BIN" form="unqualified"/>
                  <xsd:element minOccurs="0" nillable="true" type="xsd:string" name="HPD_Loan" form="unqualified"/>
                  <xsd:element minOccurs="0" nillable="true" type="xsd:string" name="HDC_Tax_Exempt_Bonds" form="unqualified"/>
                  <xsd:element minOccurs="0" nillable="true" type="xsd:string" name="HDC_Loan" form="unqualified"/>
                  <xsd:element minOccurs="0" nillable="true" type="xsd:string" name="Deferred_Developer_Fee" form="unqualified"/>
                  <xsd:element minOccurs="0" nillable="true" type="xsd:string" name="Other_Line_Description1" form="unqualified"/>
                  <xsd:element minOccurs="0" nillable="true" type="xsd:string" name="Other_Line_Description2" form="unqualified"/>
                  <xsd:element minOccurs="0" nillable="true" type="xsd:string" name="Other_Line_Description3" form="unqualified"/>
                  <xsd:element minOccurs="0" nillable="true" type="xsd:string" name="Other_Line_Description4" form="unqualified"/>
                  <xsd:element minOccurs="0" nillable="true" type="xsd:string" name="Other_Line_Description5" form="unqualified"/>
                  <xsd:element minOccurs="0" nillable="true" type="xsd:string" name="Other_Financing_Amount1" form="unqualified"/>
                  <xsd:element minOccurs="0" nillable="true" type="xsd:string" name="Other_Financing_Amount2" form="unqualified"/>
                  <xsd:element minOccurs="0" nillable="true" type="xsd:string" name="Other_Financing_Amount3" form="unqualified"/>
                  <xsd:element minOccurs="0" nillable="true" type="xsd:string" name="Other_Financing_Amount4" form="unqualified"/>
                  <xsd:element minOccurs="0" nillable="true" type="xsd:string" name="Other_Financing_Amount5" form="unqualified"/>
                  <xsd:element minOccurs="0" nillable="true" type="xsd:string" name="Total_Permanent_Financing" form="unqualified"/>
                </xsd:sequence>
              </xsd:complexType>
            </xsd:element>
            <xsd:element minOccurs="0" nillable="true" name="FinancialUpdate8609_Construction_Financing_Bldg3" form="unqualified">
              <xsd:complexType>
                <xsd:sequence minOccurs="0">
                  <xsd:element minOccurs="0" nillable="true" type="xsd:string" name="ApplicationNumber" form="unqualified"/>
                  <xsd:element minOccurs="0" nillable="true" type="xsd:string" name="BIN" form="unqualified"/>
                  <xsd:element minOccurs="0" nillable="true" type="xsd:string" name="HPD_Loan" form="unqualified"/>
                  <xsd:element minOccurs="0" nillable="true" type="xsd:string" name="HDC_Tax_Exempt_Bonds" form="unqualified"/>
                  <xsd:element minOccurs="0" nillable="true" type="xsd:string" name="HDC_Loan" form="unqualified"/>
                  <xsd:element minOccurs="0" nillable="true" type="xsd:string" name="Deferred_Developer_Fee" form="unqualified"/>
                  <xsd:element minOccurs="0" nillable="true" type="xsd:string" name="Other_Line_Description1" form="unqualified"/>
                  <xsd:element minOccurs="0" nillable="true" type="xsd:string" name="Other_Line_Description2" form="unqualified"/>
                  <xsd:element minOccurs="0" nillable="true" type="xsd:string" name="Other_Line_Description3" form="unqualified"/>
                  <xsd:element minOccurs="0" nillable="true" type="xsd:string" name="Other_Line_Description4" form="unqualified"/>
                  <xsd:element minOccurs="0" nillable="true" type="xsd:string" name="Other_Line_Description5" form="unqualified"/>
                  <xsd:element minOccurs="0" nillable="true" type="xsd:string" name="Other_Financing_Amount1" form="unqualified"/>
                  <xsd:element minOccurs="0" nillable="true" type="xsd:string" name="Other_Financing_Amount2" form="unqualified"/>
                  <xsd:element minOccurs="0" nillable="true" type="xsd:string" name="Other_Financing_Amount3" form="unqualified"/>
                  <xsd:element minOccurs="0" nillable="true" type="xsd:string" name="Other_Financing_Amount4" form="unqualified"/>
                  <xsd:element minOccurs="0" nillable="true" type="xsd:string" name="Other_Financing_Amount5" form="unqualified"/>
                  <xsd:element minOccurs="0" nillable="true" type="xsd:string" name="Total_Construction_Financing" form="unqualified"/>
                </xsd:sequence>
              </xsd:complexType>
            </xsd:element>
            <xsd:element minOccurs="0" nillable="true" name="FinancialUpdate8609_Permanent_Financing_Bldg3" form="unqualified">
              <xsd:complexType>
                <xsd:sequence minOccurs="0">
                  <xsd:element minOccurs="0" nillable="true" type="xsd:string" name="ApplicationNumber" form="unqualified"/>
                  <xsd:element minOccurs="0" nillable="true" type="xsd:string" name="BIN" form="unqualified"/>
                  <xsd:element minOccurs="0" nillable="true" type="xsd:string" name="HPD_Loan" form="unqualified"/>
                  <xsd:element minOccurs="0" nillable="true" type="xsd:string" name="HDC_Tax_Exempt_Bonds" form="unqualified"/>
                  <xsd:element minOccurs="0" nillable="true" type="xsd:string" name="HDC_Loan" form="unqualified"/>
                  <xsd:element minOccurs="0" nillable="true" type="xsd:string" name="Deferred_Developer_Fee" form="unqualified"/>
                  <xsd:element minOccurs="0" nillable="true" type="xsd:string" name="Other_Line_Description1" form="unqualified"/>
                  <xsd:element minOccurs="0" nillable="true" type="xsd:string" name="Other_Line_Description2" form="unqualified"/>
                  <xsd:element minOccurs="0" nillable="true" type="xsd:string" name="Other_Line_Description3" form="unqualified"/>
                  <xsd:element minOccurs="0" nillable="true" type="xsd:string" name="Other_Line_Description4" form="unqualified"/>
                  <xsd:element minOccurs="0" nillable="true" type="xsd:string" name="Other_Line_Description5" form="unqualified"/>
                  <xsd:element minOccurs="0" nillable="true" type="xsd:string" name="Other_Financing_Amount1" form="unqualified"/>
                  <xsd:element minOccurs="0" nillable="true" type="xsd:string" name="Other_Financing_Amount2" form="unqualified"/>
                  <xsd:element minOccurs="0" nillable="true" type="xsd:string" name="Other_Financing_Amount3" form="unqualified"/>
                  <xsd:element minOccurs="0" nillable="true" type="xsd:string" name="Other_Financing_Amount4" form="unqualified"/>
                  <xsd:element minOccurs="0" nillable="true" type="xsd:string" name="Other_Financing_Amount5" form="unqualified"/>
                  <xsd:element minOccurs="0" nillable="true" type="xsd:string" name="Total_Permanent_Financing" form="unqualified"/>
                </xsd:sequence>
              </xsd:complexType>
            </xsd:element>
            <xsd:element minOccurs="0" nillable="true" name="FinancialUpdate8609_Construction_Financing_Bldg4" form="unqualified">
              <xsd:complexType>
                <xsd:sequence minOccurs="0">
                  <xsd:element minOccurs="0" nillable="true" type="xsd:string" name="ApplicationNumber" form="unqualified"/>
                  <xsd:element minOccurs="0" nillable="true" type="xsd:string" name="BIN" form="unqualified"/>
                  <xsd:element minOccurs="0" nillable="true" type="xsd:string" name="HPD_Loan" form="unqualified"/>
                  <xsd:element minOccurs="0" nillable="true" type="xsd:string" name="HDC_Tax_Exempt_Bonds" form="unqualified"/>
                  <xsd:element minOccurs="0" nillable="true" type="xsd:string" name="HDC_Loan" form="unqualified"/>
                  <xsd:element minOccurs="0" nillable="true" type="xsd:string" name="Deferred_Developer_Fee" form="unqualified"/>
                  <xsd:element minOccurs="0" nillable="true" type="xsd:string" name="Other_Line_Description1" form="unqualified"/>
                  <xsd:element minOccurs="0" nillable="true" type="xsd:string" name="Other_Line_Description2" form="unqualified"/>
                  <xsd:element minOccurs="0" nillable="true" type="xsd:string" name="Other_Line_Description3" form="unqualified"/>
                  <xsd:element minOccurs="0" nillable="true" type="xsd:string" name="Other_Line_Description4" form="unqualified"/>
                  <xsd:element minOccurs="0" nillable="true" type="xsd:string" name="Other_Line_Description5" form="unqualified"/>
                  <xsd:element minOccurs="0" nillable="true" type="xsd:string" name="Other_Financing_Amount1" form="unqualified"/>
                  <xsd:element minOccurs="0" nillable="true" type="xsd:string" name="Other_Financing_Amount2" form="unqualified"/>
                  <xsd:element minOccurs="0" nillable="true" type="xsd:string" name="Other_Financing_Amount3" form="unqualified"/>
                  <xsd:element minOccurs="0" nillable="true" type="xsd:string" name="Other_Financing_Amount4" form="unqualified"/>
                  <xsd:element minOccurs="0" nillable="true" type="xsd:string" name="Other_Financing_Amount5" form="unqualified"/>
                  <xsd:element minOccurs="0" nillable="true" type="xsd:string" name="Total_Construction_Financing" form="unqualified"/>
                </xsd:sequence>
              </xsd:complexType>
            </xsd:element>
            <xsd:element minOccurs="0" nillable="true" name="FinancialUpdate8609_Permanent_Financing_Bldg4" form="unqualified">
              <xsd:complexType>
                <xsd:sequence minOccurs="0">
                  <xsd:element minOccurs="0" nillable="true" type="xsd:string" name="ApplicationNumber" form="unqualified"/>
                  <xsd:element minOccurs="0" nillable="true" type="xsd:string" name="BIN" form="unqualified"/>
                  <xsd:element minOccurs="0" nillable="true" type="xsd:string" name="HPD_Loan" form="unqualified"/>
                  <xsd:element minOccurs="0" nillable="true" type="xsd:string" name="HDC_Tax_Exempt_Bonds" form="unqualified"/>
                  <xsd:element minOccurs="0" nillable="true" type="xsd:string" name="HDC_Loan" form="unqualified"/>
                  <xsd:element minOccurs="0" nillable="true" type="xsd:string" name="Deferred_Developer_Fee" form="unqualified"/>
                  <xsd:element minOccurs="0" nillable="true" type="xsd:string" name="Other_Line_Description1" form="unqualified"/>
                  <xsd:element minOccurs="0" nillable="true" type="xsd:string" name="Other_Line_Description2" form="unqualified"/>
                  <xsd:element minOccurs="0" nillable="true" type="xsd:string" name="Other_Line_Description3" form="unqualified"/>
                  <xsd:element minOccurs="0" nillable="true" type="xsd:string" name="Other_Line_Description4" form="unqualified"/>
                  <xsd:element minOccurs="0" nillable="true" type="xsd:string" name="Other_Line_Description5" form="unqualified"/>
                  <xsd:element minOccurs="0" nillable="true" type="xsd:string" name="Other_Financing_Amount1" form="unqualified"/>
                  <xsd:element minOccurs="0" nillable="true" type="xsd:string" name="Other_Financing_Amount2" form="unqualified"/>
                  <xsd:element minOccurs="0" nillable="true" type="xsd:string" name="Other_Financing_Amount3" form="unqualified"/>
                  <xsd:element minOccurs="0" nillable="true" type="xsd:string" name="Other_Financing_Amount4" form="unqualified"/>
                  <xsd:element minOccurs="0" nillable="true" type="xsd:string" name="Other_Financing_Amount5" form="unqualified"/>
                  <xsd:element minOccurs="0" nillable="true" type="xsd:string" name="Total_Permanent_Financing" form="unqualified"/>
                </xsd:sequence>
              </xsd:complexType>
            </xsd:element>
            <xsd:element minOccurs="0" nillable="true" name="FinancialUpdate8609_Construction_Financing_Bldg5" form="unqualified">
              <xsd:complexType>
                <xsd:sequence minOccurs="0">
                  <xsd:element minOccurs="0" nillable="true" type="xsd:string" name="ApplicationNumber" form="unqualified"/>
                  <xsd:element minOccurs="0" nillable="true" type="xsd:string" name="BIN" form="unqualified"/>
                  <xsd:element minOccurs="0" nillable="true" type="xsd:string" name="HPD_Loan" form="unqualified"/>
                  <xsd:element minOccurs="0" nillable="true" type="xsd:string" name="HDC_Tax_Exempt_Bonds" form="unqualified"/>
                  <xsd:element minOccurs="0" nillable="true" type="xsd:string" name="HDC_Loan" form="unqualified"/>
                  <xsd:element minOccurs="0" nillable="true" type="xsd:string" name="Deferred_Developer_Fee" form="unqualified"/>
                  <xsd:element minOccurs="0" nillable="true" type="xsd:string" name="Other_Line_Description1" form="unqualified"/>
                  <xsd:element minOccurs="0" nillable="true" type="xsd:string" name="Other_Line_Description2" form="unqualified"/>
                  <xsd:element minOccurs="0" nillable="true" type="xsd:string" name="Other_Line_Description3" form="unqualified"/>
                  <xsd:element minOccurs="0" nillable="true" type="xsd:string" name="Other_Line_Description4" form="unqualified"/>
                  <xsd:element minOccurs="0" nillable="true" type="xsd:string" name="Other_Line_Description5" form="unqualified"/>
                  <xsd:element minOccurs="0" nillable="true" type="xsd:string" name="Other_Financing_Amount1" form="unqualified"/>
                  <xsd:element minOccurs="0" nillable="true" type="xsd:string" name="Other_Financing_Amount2" form="unqualified"/>
                  <xsd:element minOccurs="0" nillable="true" type="xsd:string" name="Other_Financing_Amount3" form="unqualified"/>
                  <xsd:element minOccurs="0" nillable="true" type="xsd:string" name="Other_Financing_Amount4" form="unqualified"/>
                  <xsd:element minOccurs="0" nillable="true" type="xsd:string" name="Other_Financing_Amount5" form="unqualified"/>
                  <xsd:element minOccurs="0" nillable="true" type="xsd:string" name="Total_Construction_Financing" form="unqualified"/>
                </xsd:sequence>
              </xsd:complexType>
            </xsd:element>
            <xsd:element minOccurs="0" nillable="true" name="FinancialUpdate8609_Permanent_Financing_Bldg5" form="unqualified">
              <xsd:complexType>
                <xsd:sequence minOccurs="0">
                  <xsd:element minOccurs="0" nillable="true" type="xsd:string" name="ApplicationNumber" form="unqualified"/>
                  <xsd:element minOccurs="0" nillable="true" type="xsd:string" name="BIN" form="unqualified"/>
                  <xsd:element minOccurs="0" nillable="true" type="xsd:string" name="HPD_Loan" form="unqualified"/>
                  <xsd:element minOccurs="0" nillable="true" type="xsd:string" name="HDC_Tax_Exempt_Bonds" form="unqualified"/>
                  <xsd:element minOccurs="0" nillable="true" type="xsd:string" name="HDC_Loan" form="unqualified"/>
                  <xsd:element minOccurs="0" nillable="true" type="xsd:string" name="Deferred_Developer_Fee" form="unqualified"/>
                  <xsd:element minOccurs="0" nillable="true" type="xsd:string" name="Other_Line_Description1" form="unqualified"/>
                  <xsd:element minOccurs="0" nillable="true" type="xsd:string" name="Other_Line_Description2" form="unqualified"/>
                  <xsd:element minOccurs="0" nillable="true" type="xsd:string" name="Other_Line_Description3" form="unqualified"/>
                  <xsd:element minOccurs="0" nillable="true" type="xsd:string" name="Other_Line_Description4" form="unqualified"/>
                  <xsd:element minOccurs="0" nillable="true" type="xsd:string" name="Other_Line_Description5" form="unqualified"/>
                  <xsd:element minOccurs="0" nillable="true" type="xsd:string" name="Other_Financing_Amount1" form="unqualified"/>
                  <xsd:element minOccurs="0" nillable="true" type="xsd:string" name="Other_Financing_Amount2" form="unqualified"/>
                  <xsd:element minOccurs="0" nillable="true" type="xsd:string" name="Other_Financing_Amount3" form="unqualified"/>
                  <xsd:element minOccurs="0" nillable="true" type="xsd:string" name="Other_Financing_Amount4" form="unqualified"/>
                  <xsd:element minOccurs="0" nillable="true" type="xsd:string" name="Other_Financing_Amount5" form="unqualified"/>
                  <xsd:element minOccurs="0" nillable="true" type="xsd:string" name="Total_Permanent_Financing" form="unqualified"/>
                </xsd:sequence>
              </xsd:complexType>
            </xsd:element>
            <xsd:element minOccurs="0" nillable="true" name="FinancialUpdate8609_Construction_Financing_Bldg6" form="unqualified">
              <xsd:complexType>
                <xsd:sequence minOccurs="0">
                  <xsd:element minOccurs="0" nillable="true" type="xsd:string" name="ApplicationNumber" form="unqualified"/>
                  <xsd:element minOccurs="0" nillable="true" type="xsd:string" name="BIN" form="unqualified"/>
                  <xsd:element minOccurs="0" nillable="true" type="xsd:string" name="HPD_Loan" form="unqualified"/>
                  <xsd:element minOccurs="0" nillable="true" type="xsd:string" name="HDC_Tax_Exempt_Bonds" form="unqualified"/>
                  <xsd:element minOccurs="0" nillable="true" type="xsd:string" name="HDC_Loan" form="unqualified"/>
                  <xsd:element minOccurs="0" nillable="true" type="xsd:string" name="Deferred_Developer_Fee" form="unqualified"/>
                  <xsd:element minOccurs="0" nillable="true" type="xsd:string" name="Other_Line_Description1" form="unqualified"/>
                  <xsd:element minOccurs="0" nillable="true" type="xsd:string" name="Other_Line_Description2" form="unqualified"/>
                  <xsd:element minOccurs="0" nillable="true" type="xsd:string" name="Other_Line_Description3" form="unqualified"/>
                  <xsd:element minOccurs="0" nillable="true" type="xsd:string" name="Other_Line_Description4" form="unqualified"/>
                  <xsd:element minOccurs="0" nillable="true" type="xsd:string" name="Other_Line_Description5" form="unqualified"/>
                  <xsd:element minOccurs="0" nillable="true" type="xsd:string" name="Other_Financing_Amount1" form="unqualified"/>
                  <xsd:element minOccurs="0" nillable="true" type="xsd:string" name="Other_Financing_Amount2" form="unqualified"/>
                  <xsd:element minOccurs="0" nillable="true" type="xsd:string" name="Other_Financing_Amount3" form="unqualified"/>
                  <xsd:element minOccurs="0" nillable="true" type="xsd:string" name="Other_Financing_Amount4" form="unqualified"/>
                  <xsd:element minOccurs="0" nillable="true" type="xsd:string" name="Other_Financing_Amount5" form="unqualified"/>
                  <xsd:element minOccurs="0" nillable="true" type="xsd:string" name="Total_Construction_Financing" form="unqualified"/>
                </xsd:sequence>
              </xsd:complexType>
            </xsd:element>
            <xsd:element minOccurs="0" nillable="true" name="FinancialUpdate8609_Permanent_Financing_Bldg6" form="unqualified">
              <xsd:complexType>
                <xsd:sequence minOccurs="0">
                  <xsd:element minOccurs="0" nillable="true" type="xsd:string" name="ApplicationNumber" form="unqualified"/>
                  <xsd:element minOccurs="0" nillable="true" type="xsd:string" name="BIN" form="unqualified"/>
                  <xsd:element minOccurs="0" nillable="true" type="xsd:string" name="HPD_Loan" form="unqualified"/>
                  <xsd:element minOccurs="0" nillable="true" type="xsd:string" name="HDC_Tax_Exempt_Bonds" form="unqualified"/>
                  <xsd:element minOccurs="0" nillable="true" type="xsd:string" name="HDC_Loan" form="unqualified"/>
                  <xsd:element minOccurs="0" nillable="true" type="xsd:string" name="Deferred_Developer_Fee" form="unqualified"/>
                  <xsd:element minOccurs="0" nillable="true" type="xsd:string" name="Other_Line_Description1" form="unqualified"/>
                  <xsd:element minOccurs="0" nillable="true" type="xsd:string" name="Other_Line_Description2" form="unqualified"/>
                  <xsd:element minOccurs="0" nillable="true" type="xsd:string" name="Other_Line_Description3" form="unqualified"/>
                  <xsd:element minOccurs="0" nillable="true" type="xsd:string" name="Other_Line_Description4" form="unqualified"/>
                  <xsd:element minOccurs="0" nillable="true" type="xsd:string" name="Other_Line_Description5" form="unqualified"/>
                  <xsd:element minOccurs="0" nillable="true" type="xsd:string" name="Other_Financing_Amount1" form="unqualified"/>
                  <xsd:element minOccurs="0" nillable="true" type="xsd:string" name="Other_Financing_Amount2" form="unqualified"/>
                  <xsd:element minOccurs="0" nillable="true" type="xsd:string" name="Other_Financing_Amount3" form="unqualified"/>
                  <xsd:element minOccurs="0" nillable="true" type="xsd:string" name="Other_Financing_Amount4" form="unqualified"/>
                  <xsd:element minOccurs="0" nillable="true" type="xsd:string" name="Other_Financing_Amount5" form="unqualified"/>
                  <xsd:element minOccurs="0" nillable="true" type="xsd:string" name="Total_Permanent_Financing" form="unqualified"/>
                </xsd:sequence>
              </xsd:complexType>
            </xsd:element>
            <xsd:element minOccurs="0" nillable="true" name="FinancialUpdate8609_Construction_Financing_Bldg7" form="unqualified">
              <xsd:complexType>
                <xsd:sequence minOccurs="0">
                  <xsd:element minOccurs="0" nillable="true" type="xsd:string" name="ApplicationNumber" form="unqualified"/>
                  <xsd:element minOccurs="0" nillable="true" type="xsd:string" name="BIN" form="unqualified"/>
                  <xsd:element minOccurs="0" nillable="true" type="xsd:string" name="HPD_Loan" form="unqualified"/>
                  <xsd:element minOccurs="0" nillable="true" type="xsd:string" name="HDC_Tax_Exempt_Bonds" form="unqualified"/>
                  <xsd:element minOccurs="0" nillable="true" type="xsd:string" name="HDC_Loan" form="unqualified"/>
                  <xsd:element minOccurs="0" nillable="true" type="xsd:string" name="Deferred_Developer_Fee" form="unqualified"/>
                  <xsd:element minOccurs="0" nillable="true" type="xsd:string" name="Other_Line_Description1" form="unqualified"/>
                  <xsd:element minOccurs="0" nillable="true" type="xsd:string" name="Other_Line_Description2" form="unqualified"/>
                  <xsd:element minOccurs="0" nillable="true" type="xsd:string" name="Other_Line_Description3" form="unqualified"/>
                  <xsd:element minOccurs="0" nillable="true" type="xsd:string" name="Other_Line_Description4" form="unqualified"/>
                  <xsd:element minOccurs="0" nillable="true" type="xsd:string" name="Other_Line_Description5" form="unqualified"/>
                  <xsd:element minOccurs="0" nillable="true" type="xsd:string" name="Other_Financing_Amount1" form="unqualified"/>
                  <xsd:element minOccurs="0" nillable="true" type="xsd:string" name="Other_Financing_Amount2" form="unqualified"/>
                  <xsd:element minOccurs="0" nillable="true" type="xsd:string" name="Other_Financing_Amount3" form="unqualified"/>
                  <xsd:element minOccurs="0" nillable="true" type="xsd:string" name="Other_Financing_Amount4" form="unqualified"/>
                  <xsd:element minOccurs="0" nillable="true" type="xsd:string" name="Other_Financing_Amount5" form="unqualified"/>
                  <xsd:element minOccurs="0" nillable="true" type="xsd:string" name="Total_Construction_Financing" form="unqualified"/>
                </xsd:sequence>
              </xsd:complexType>
            </xsd:element>
            <xsd:element minOccurs="0" nillable="true" name="FinancialUpdate8609_Permanent_Financing_Bldg7" form="unqualified">
              <xsd:complexType>
                <xsd:sequence minOccurs="0">
                  <xsd:element minOccurs="0" nillable="true" type="xsd:string" name="ApplicationNumber" form="unqualified"/>
                  <xsd:element minOccurs="0" nillable="true" type="xsd:string" name="BIN" form="unqualified"/>
                  <xsd:element minOccurs="0" nillable="true" type="xsd:string" name="HPD_Loan" form="unqualified"/>
                  <xsd:element minOccurs="0" nillable="true" type="xsd:string" name="HDC_Tax_Exempt_Bonds" form="unqualified"/>
                  <xsd:element minOccurs="0" nillable="true" type="xsd:string" name="HDC_Loan" form="unqualified"/>
                  <xsd:element minOccurs="0" nillable="true" type="xsd:string" name="Deferred_Developer_Fee" form="unqualified"/>
                  <xsd:element minOccurs="0" nillable="true" type="xsd:string" name="Other_Line_Description1" form="unqualified"/>
                  <xsd:element minOccurs="0" nillable="true" type="xsd:string" name="Other_Line_Description2" form="unqualified"/>
                  <xsd:element minOccurs="0" nillable="true" type="xsd:string" name="Other_Line_Description3" form="unqualified"/>
                  <xsd:element minOccurs="0" nillable="true" type="xsd:string" name="Other_Line_Description4" form="unqualified"/>
                  <xsd:element minOccurs="0" nillable="true" type="xsd:string" name="Other_Line_Description5" form="unqualified"/>
                  <xsd:element minOccurs="0" nillable="true" type="xsd:string" name="Other_Financing_Amount1" form="unqualified"/>
                  <xsd:element minOccurs="0" nillable="true" type="xsd:string" name="Other_Financing_Amount2" form="unqualified"/>
                  <xsd:element minOccurs="0" nillable="true" type="xsd:string" name="Other_Financing_Amount3" form="unqualified"/>
                  <xsd:element minOccurs="0" nillable="true" type="xsd:string" name="Other_Financing_Amount4" form="unqualified"/>
                  <xsd:element minOccurs="0" nillable="true" type="xsd:string" name="Other_Financing_Amount5" form="unqualified"/>
                  <xsd:element minOccurs="0" nillable="true" type="xsd:string" name="Total_Permanent_Financing" form="unqualified"/>
                </xsd:sequence>
              </xsd:complexType>
            </xsd:element>
            <xsd:element minOccurs="0" nillable="true" name="FinancialUpdate8609_Construction_Financing_Bldg8" form="unqualified">
              <xsd:complexType>
                <xsd:sequence minOccurs="0">
                  <xsd:element minOccurs="0" nillable="true" type="xsd:string" name="ApplicationNumber" form="unqualified"/>
                  <xsd:element minOccurs="0" nillable="true" type="xsd:string" name="BIN" form="unqualified"/>
                  <xsd:element minOccurs="0" nillable="true" type="xsd:string" name="HPD_Loan" form="unqualified"/>
                  <xsd:element minOccurs="0" nillable="true" type="xsd:string" name="HDC_Tax_Exempt_Bonds" form="unqualified"/>
                  <xsd:element minOccurs="0" nillable="true" type="xsd:string" name="HDC_Loan" form="unqualified"/>
                  <xsd:element minOccurs="0" nillable="true" type="xsd:string" name="Deferred_Developer_Fee" form="unqualified"/>
                  <xsd:element minOccurs="0" nillable="true" type="xsd:string" name="Other_Line_Description1" form="unqualified"/>
                  <xsd:element minOccurs="0" nillable="true" type="xsd:string" name="Other_Line_Description2" form="unqualified"/>
                  <xsd:element minOccurs="0" nillable="true" type="xsd:string" name="Other_Line_Description3" form="unqualified"/>
                  <xsd:element minOccurs="0" nillable="true" type="xsd:string" name="Other_Line_Description4" form="unqualified"/>
                  <xsd:element minOccurs="0" nillable="true" type="xsd:string" name="Other_Line_Description5" form="unqualified"/>
                  <xsd:element minOccurs="0" nillable="true" type="xsd:string" name="Other_Financing_Amount1" form="unqualified"/>
                  <xsd:element minOccurs="0" nillable="true" type="xsd:string" name="Other_Financing_Amount2" form="unqualified"/>
                  <xsd:element minOccurs="0" nillable="true" type="xsd:string" name="Other_Financing_Amount3" form="unqualified"/>
                  <xsd:element minOccurs="0" nillable="true" type="xsd:string" name="Other_Financing_Amount4" form="unqualified"/>
                  <xsd:element minOccurs="0" nillable="true" type="xsd:string" name="Other_Financing_Amount5" form="unqualified"/>
                  <xsd:element minOccurs="0" nillable="true" type="xsd:string" name="Total_Construction_Financing" form="unqualified"/>
                </xsd:sequence>
              </xsd:complexType>
            </xsd:element>
            <xsd:element minOccurs="0" nillable="true" name="FinancialUpdate8609_Permanent_Financing_Bldg8" form="unqualified">
              <xsd:complexType>
                <xsd:sequence minOccurs="0">
                  <xsd:element minOccurs="0" nillable="true" type="xsd:string" name="ApplicationNumber" form="unqualified"/>
                  <xsd:element minOccurs="0" nillable="true" type="xsd:string" name="BIN" form="unqualified"/>
                  <xsd:element minOccurs="0" nillable="true" type="xsd:string" name="HPD_Loan" form="unqualified"/>
                  <xsd:element minOccurs="0" nillable="true" type="xsd:string" name="HDC_Tax_Exempt_Bonds" form="unqualified"/>
                  <xsd:element minOccurs="0" nillable="true" type="xsd:string" name="HDC_Loan" form="unqualified"/>
                  <xsd:element minOccurs="0" nillable="true" type="xsd:string" name="Deferred_Developer_Fee" form="unqualified"/>
                  <xsd:element minOccurs="0" nillable="true" type="xsd:string" name="Other_Line_Description1" form="unqualified"/>
                  <xsd:element minOccurs="0" nillable="true" type="xsd:string" name="Other_Line_Description2" form="unqualified"/>
                  <xsd:element minOccurs="0" nillable="true" type="xsd:string" name="Other_Line_Description3" form="unqualified"/>
                  <xsd:element minOccurs="0" nillable="true" type="xsd:string" name="Other_Line_Description4" form="unqualified"/>
                  <xsd:element minOccurs="0" nillable="true" type="xsd:string" name="Other_Line_Description5" form="unqualified"/>
                  <xsd:element minOccurs="0" nillable="true" type="xsd:string" name="Other_Financing_Amount1" form="unqualified"/>
                  <xsd:element minOccurs="0" nillable="true" type="xsd:string" name="Other_Financing_Amount2" form="unqualified"/>
                  <xsd:element minOccurs="0" nillable="true" type="xsd:string" name="Other_Financing_Amount3" form="unqualified"/>
                  <xsd:element minOccurs="0" nillable="true" type="xsd:string" name="Other_Financing_Amount4" form="unqualified"/>
                  <xsd:element minOccurs="0" nillable="true" type="xsd:string" name="Other_Financing_Amount5" form="unqualified"/>
                  <xsd:element minOccurs="0" nillable="true" type="xsd:string" name="Total_Permanent_Financing" form="unqualified"/>
                </xsd:sequence>
              </xsd:complexType>
            </xsd:element>
            <xsd:element minOccurs="0" nillable="true" name="FinancialUpdate8609_Construction_Financing_Bldg9" form="unqualified">
              <xsd:complexType>
                <xsd:sequence minOccurs="0">
                  <xsd:element minOccurs="0" nillable="true" type="xsd:string" name="ApplicationNumber" form="unqualified"/>
                  <xsd:element minOccurs="0" nillable="true" type="xsd:string" name="BIN" form="unqualified"/>
                  <xsd:element minOccurs="0" nillable="true" type="xsd:string" name="HPD_Loan" form="unqualified"/>
                  <xsd:element minOccurs="0" nillable="true" type="xsd:string" name="HDC_Tax_Exempt_Bonds" form="unqualified"/>
                  <xsd:element minOccurs="0" nillable="true" type="xsd:string" name="HDC_Loan" form="unqualified"/>
                  <xsd:element minOccurs="0" nillable="true" type="xsd:string" name="Deferred_Developer_Fee" form="unqualified"/>
                  <xsd:element minOccurs="0" nillable="true" type="xsd:string" name="Other_Line_Description1" form="unqualified"/>
                  <xsd:element minOccurs="0" nillable="true" type="xsd:string" name="Other_Line_Description2" form="unqualified"/>
                  <xsd:element minOccurs="0" nillable="true" type="xsd:string" name="Other_Line_Description3" form="unqualified"/>
                  <xsd:element minOccurs="0" nillable="true" type="xsd:string" name="Other_Line_Description4" form="unqualified"/>
                  <xsd:element minOccurs="0" nillable="true" type="xsd:string" name="Other_Line_Description5" form="unqualified"/>
                  <xsd:element minOccurs="0" nillable="true" type="xsd:string" name="Other_Financing_Amount1" form="unqualified"/>
                  <xsd:element minOccurs="0" nillable="true" type="xsd:string" name="Other_Financing_Amount2" form="unqualified"/>
                  <xsd:element minOccurs="0" nillable="true" type="xsd:string" name="Other_Financing_Amount3" form="unqualified"/>
                  <xsd:element minOccurs="0" nillable="true" type="xsd:string" name="Other_Financing_Amount4" form="unqualified"/>
                  <xsd:element minOccurs="0" nillable="true" type="xsd:string" name="Other_Financing_Amount5" form="unqualified"/>
                  <xsd:element minOccurs="0" nillable="true" type="xsd:string" name="Total_Construction_Financing" form="unqualified"/>
                </xsd:sequence>
              </xsd:complexType>
            </xsd:element>
            <xsd:element minOccurs="0" nillable="true" name="FinancialUpdate8609_Permanent_Financing_Bldg9" form="unqualified">
              <xsd:complexType>
                <xsd:sequence minOccurs="0">
                  <xsd:element minOccurs="0" nillable="true" type="xsd:string" name="ApplicationNumber" form="unqualified"/>
                  <xsd:element minOccurs="0" nillable="true" type="xsd:string" name="BIN" form="unqualified"/>
                  <xsd:element minOccurs="0" nillable="true" type="xsd:string" name="HPD_Loan" form="unqualified"/>
                  <xsd:element minOccurs="0" nillable="true" type="xsd:string" name="HDC_Tax_Exempt_Bonds" form="unqualified"/>
                  <xsd:element minOccurs="0" nillable="true" type="xsd:string" name="HDC_Loan" form="unqualified"/>
                  <xsd:element minOccurs="0" nillable="true" type="xsd:string" name="Deferred_Developer_Fee" form="unqualified"/>
                  <xsd:element minOccurs="0" nillable="true" type="xsd:string" name="Other_Line_Description1" form="unqualified"/>
                  <xsd:element minOccurs="0" nillable="true" type="xsd:string" name="Other_Line_Description2" form="unqualified"/>
                  <xsd:element minOccurs="0" nillable="true" type="xsd:string" name="Other_Line_Description3" form="unqualified"/>
                  <xsd:element minOccurs="0" nillable="true" type="xsd:string" name="Other_Line_Description4" form="unqualified"/>
                  <xsd:element minOccurs="0" nillable="true" type="xsd:string" name="Other_Line_Description5" form="unqualified"/>
                  <xsd:element minOccurs="0" nillable="true" type="xsd:string" name="Other_Financing_Amount1" form="unqualified"/>
                  <xsd:element minOccurs="0" nillable="true" type="xsd:string" name="Other_Financing_Amount2" form="unqualified"/>
                  <xsd:element minOccurs="0" nillable="true" type="xsd:string" name="Other_Financing_Amount3" form="unqualified"/>
                  <xsd:element minOccurs="0" nillable="true" type="xsd:string" name="Other_Financing_Amount4" form="unqualified"/>
                  <xsd:element minOccurs="0" nillable="true" type="xsd:string" name="Other_Financing_Amount5" form="unqualified"/>
                  <xsd:element minOccurs="0" nillable="true" type="xsd:string" name="Total_Permanent_Financing" form="unqualified"/>
                </xsd:sequence>
              </xsd:complexType>
            </xsd:element>
            <xsd:element minOccurs="0" nillable="true" name="FinancialUpdate8609_Construction_Financing_Bldg10" form="unqualified">
              <xsd:complexType>
                <xsd:sequence minOccurs="0">
                  <xsd:element minOccurs="0" nillable="true" type="xsd:string" name="ApplicationNumber" form="unqualified"/>
                  <xsd:element minOccurs="0" nillable="true" type="xsd:string" name="BIN" form="unqualified"/>
                  <xsd:element minOccurs="0" nillable="true" type="xsd:string" name="HPD_Loan" form="unqualified"/>
                  <xsd:element minOccurs="0" nillable="true" type="xsd:string" name="HDC_Tax_Exempt_Bonds" form="unqualified"/>
                  <xsd:element minOccurs="0" nillable="true" type="xsd:string" name="HDC_Loan" form="unqualified"/>
                  <xsd:element minOccurs="0" nillable="true" type="xsd:string" name="Deferred_Developer_Fee" form="unqualified"/>
                  <xsd:element minOccurs="0" nillable="true" type="xsd:string" name="Other_Line_Description1" form="unqualified"/>
                  <xsd:element minOccurs="0" nillable="true" type="xsd:string" name="Other_Line_Description2" form="unqualified"/>
                  <xsd:element minOccurs="0" nillable="true" type="xsd:string" name="Other_Line_Description3" form="unqualified"/>
                  <xsd:element minOccurs="0" nillable="true" type="xsd:string" name="Other_Line_Description4" form="unqualified"/>
                  <xsd:element minOccurs="0" nillable="true" type="xsd:string" name="Other_Line_Description5" form="unqualified"/>
                  <xsd:element minOccurs="0" nillable="true" type="xsd:string" name="Other_Financing_Amount1" form="unqualified"/>
                  <xsd:element minOccurs="0" nillable="true" type="xsd:string" name="Other_Financing_Amount2" form="unqualified"/>
                  <xsd:element minOccurs="0" nillable="true" type="xsd:string" name="Other_Financing_Amount3" form="unqualified"/>
                  <xsd:element minOccurs="0" nillable="true" type="xsd:string" name="Other_Financing_Amount4" form="unqualified"/>
                  <xsd:element minOccurs="0" nillable="true" type="xsd:string" name="Other_Financing_Amount5" form="unqualified"/>
                  <xsd:element minOccurs="0" nillable="true" type="xsd:string" name="Total_Construction_Financing" form="unqualified"/>
                </xsd:sequence>
              </xsd:complexType>
            </xsd:element>
            <xsd:element minOccurs="0" nillable="true" name="FinancialUpdate8609_Permanent_Financing_Bldg10" form="unqualified">
              <xsd:complexType>
                <xsd:sequence minOccurs="0">
                  <xsd:element minOccurs="0" nillable="true" type="xsd:string" name="ApplicationNumber" form="unqualified"/>
                  <xsd:element minOccurs="0" nillable="true" type="xsd:string" name="BIN" form="unqualified"/>
                  <xsd:element minOccurs="0" nillable="true" type="xsd:string" name="HPD_Loan" form="unqualified"/>
                  <xsd:element minOccurs="0" nillable="true" type="xsd:string" name="HDC_Tax_Exempt_Bonds" form="unqualified"/>
                  <xsd:element minOccurs="0" nillable="true" type="xsd:string" name="HDC_Loan" form="unqualified"/>
                  <xsd:element minOccurs="0" nillable="true" type="xsd:string" name="Deferred_Developer_Fee" form="unqualified"/>
                  <xsd:element minOccurs="0" nillable="true" type="xsd:string" name="Other_Line_Description1" form="unqualified"/>
                  <xsd:element minOccurs="0" nillable="true" type="xsd:string" name="Other_Line_Description2" form="unqualified"/>
                  <xsd:element minOccurs="0" nillable="true" type="xsd:string" name="Other_Line_Description3" form="unqualified"/>
                  <xsd:element minOccurs="0" nillable="true" type="xsd:string" name="Other_Line_Description4" form="unqualified"/>
                  <xsd:element minOccurs="0" nillable="true" type="xsd:string" name="Other_Line_Description5" form="unqualified"/>
                  <xsd:element minOccurs="0" nillable="true" type="xsd:string" name="Other_Financing_Amount1" form="unqualified"/>
                  <xsd:element minOccurs="0" nillable="true" type="xsd:string" name="Other_Financing_Amount2" form="unqualified"/>
                  <xsd:element minOccurs="0" nillable="true" type="xsd:string" name="Other_Financing_Amount3" form="unqualified"/>
                  <xsd:element minOccurs="0" nillable="true" type="xsd:string" name="Other_Financing_Amount4" form="unqualified"/>
                  <xsd:element minOccurs="0" nillable="true" type="xsd:string" name="Other_Financing_Amount5" form="unqualified"/>
                  <xsd:element minOccurs="0" nillable="true" type="xsd:string" name="Total_Permanent_Financing" form="unqualified"/>
                </xsd:sequence>
              </xsd:complexType>
            </xsd:element>
            <xsd:element minOccurs="0" nillable="true" name="FinancialUpdate8609_Construction_Financing_Bldg11" form="unqualified">
              <xsd:complexType>
                <xsd:sequence minOccurs="0">
                  <xsd:element minOccurs="0" nillable="true" type="xsd:string" name="ApplicationNumber" form="unqualified"/>
                  <xsd:element minOccurs="0" nillable="true" type="xsd:string" name="BIN" form="unqualified"/>
                  <xsd:element minOccurs="0" nillable="true" type="xsd:string" name="HPD_Loan" form="unqualified"/>
                  <xsd:element minOccurs="0" nillable="true" type="xsd:string" name="HDC_Tax_Exempt_Bonds" form="unqualified"/>
                  <xsd:element minOccurs="0" nillable="true" type="xsd:string" name="HDC_Loan" form="unqualified"/>
                  <xsd:element minOccurs="0" nillable="true" type="xsd:string" name="Deferred_Developer_Fee" form="unqualified"/>
                  <xsd:element minOccurs="0" nillable="true" type="xsd:string" name="Other_Line_Description1" form="unqualified"/>
                  <xsd:element minOccurs="0" nillable="true" type="xsd:string" name="Other_Line_Description2" form="unqualified"/>
                  <xsd:element minOccurs="0" nillable="true" type="xsd:string" name="Other_Line_Description3" form="unqualified"/>
                  <xsd:element minOccurs="0" nillable="true" type="xsd:string" name="Other_Line_Description4" form="unqualified"/>
                  <xsd:element minOccurs="0" nillable="true" type="xsd:string" name="Other_Line_Description5" form="unqualified"/>
                  <xsd:element minOccurs="0" nillable="true" type="xsd:string" name="Other_Financing_Amount1" form="unqualified"/>
                  <xsd:element minOccurs="0" nillable="true" type="xsd:string" name="Other_Financing_Amount2" form="unqualified"/>
                  <xsd:element minOccurs="0" nillable="true" type="xsd:string" name="Other_Financing_Amount3" form="unqualified"/>
                  <xsd:element minOccurs="0" nillable="true" type="xsd:string" name="Other_Financing_Amount4" form="unqualified"/>
                  <xsd:element minOccurs="0" nillable="true" type="xsd:string" name="Other_Financing_Amount5" form="unqualified"/>
                  <xsd:element minOccurs="0" nillable="true" type="xsd:string" name="Total_Construction_Financing" form="unqualified"/>
                </xsd:sequence>
              </xsd:complexType>
            </xsd:element>
            <xsd:element minOccurs="0" nillable="true" name="FinancialUpdate8609_Permanent_Financing_Bldg11" form="unqualified">
              <xsd:complexType>
                <xsd:sequence minOccurs="0">
                  <xsd:element minOccurs="0" nillable="true" type="xsd:string" name="ApplicationNumber" form="unqualified"/>
                  <xsd:element minOccurs="0" nillable="true" type="xsd:string" name="BIN" form="unqualified"/>
                  <xsd:element minOccurs="0" nillable="true" type="xsd:string" name="HPD_Loan" form="unqualified"/>
                  <xsd:element minOccurs="0" nillable="true" type="xsd:string" name="HDC_Tax_Exempt_Bonds" form="unqualified"/>
                  <xsd:element minOccurs="0" nillable="true" type="xsd:string" name="HDC_Loan" form="unqualified"/>
                  <xsd:element minOccurs="0" nillable="true" type="xsd:string" name="Deferred_Developer_Fee" form="unqualified"/>
                  <xsd:element minOccurs="0" nillable="true" type="xsd:string" name="Other_Line_Description1" form="unqualified"/>
                  <xsd:element minOccurs="0" nillable="true" type="xsd:string" name="Other_Line_Description2" form="unqualified"/>
                  <xsd:element minOccurs="0" nillable="true" type="xsd:string" name="Other_Line_Description3" form="unqualified"/>
                  <xsd:element minOccurs="0" nillable="true" type="xsd:string" name="Other_Line_Description4" form="unqualified"/>
                  <xsd:element minOccurs="0" nillable="true" type="xsd:string" name="Other_Line_Description5" form="unqualified"/>
                  <xsd:element minOccurs="0" nillable="true" type="xsd:string" name="Other_Financing_Amount1" form="unqualified"/>
                  <xsd:element minOccurs="0" nillable="true" type="xsd:string" name="Other_Financing_Amount2" form="unqualified"/>
                  <xsd:element minOccurs="0" nillable="true" type="xsd:string" name="Other_Financing_Amount3" form="unqualified"/>
                  <xsd:element minOccurs="0" nillable="true" type="xsd:string" name="Other_Financing_Amount4" form="unqualified"/>
                  <xsd:element minOccurs="0" nillable="true" type="xsd:string" name="Other_Financing_Amount5" form="unqualified"/>
                  <xsd:element minOccurs="0" nillable="true" type="xsd:string" name="Total_Permanent_Financing" form="unqualified"/>
                </xsd:sequence>
              </xsd:complexType>
            </xsd:element>
            <xsd:element minOccurs="0" nillable="true" name="FinancialUpdate8609_Construction_Financing_Bldg12" form="unqualified">
              <xsd:complexType>
                <xsd:sequence minOccurs="0">
                  <xsd:element minOccurs="0" nillable="true" type="xsd:string" name="ApplicationNumber" form="unqualified"/>
                  <xsd:element minOccurs="0" nillable="true" type="xsd:string" name="BIN" form="unqualified"/>
                  <xsd:element minOccurs="0" nillable="true" type="xsd:string" name="HPD_Loan" form="unqualified"/>
                  <xsd:element minOccurs="0" nillable="true" type="xsd:string" name="HDC_Tax_Exempt_Bonds" form="unqualified"/>
                  <xsd:element minOccurs="0" nillable="true" type="xsd:string" name="HDC_Loan" form="unqualified"/>
                  <xsd:element minOccurs="0" nillable="true" type="xsd:string" name="Deferred_Developer_Fee" form="unqualified"/>
                  <xsd:element minOccurs="0" nillable="true" type="xsd:string" name="Other_Line_Description1" form="unqualified"/>
                  <xsd:element minOccurs="0" nillable="true" type="xsd:string" name="Other_Line_Description2" form="unqualified"/>
                  <xsd:element minOccurs="0" nillable="true" type="xsd:string" name="Other_Line_Description3" form="unqualified"/>
                  <xsd:element minOccurs="0" nillable="true" type="xsd:string" name="Other_Line_Description4" form="unqualified"/>
                  <xsd:element minOccurs="0" nillable="true" type="xsd:string" name="Other_Line_Description5" form="unqualified"/>
                  <xsd:element minOccurs="0" nillable="true" type="xsd:string" name="Other_Financing_Amount1" form="unqualified"/>
                  <xsd:element minOccurs="0" nillable="true" type="xsd:string" name="Other_Financing_Amount2" form="unqualified"/>
                  <xsd:element minOccurs="0" nillable="true" type="xsd:string" name="Other_Financing_Amount3" form="unqualified"/>
                  <xsd:element minOccurs="0" nillable="true" type="xsd:string" name="Other_Financing_Amount4" form="unqualified"/>
                  <xsd:element minOccurs="0" nillable="true" type="xsd:string" name="Other_Financing_Amount5" form="unqualified"/>
                  <xsd:element minOccurs="0" nillable="true" type="xsd:string" name="Total_Construction_Financing" form="unqualified"/>
                </xsd:sequence>
              </xsd:complexType>
            </xsd:element>
            <xsd:element minOccurs="0" nillable="true" name="FinancialUpdate8609_Permanent_Financing_Bldg12" form="unqualified">
              <xsd:complexType>
                <xsd:sequence minOccurs="0">
                  <xsd:element minOccurs="0" nillable="true" type="xsd:string" name="ApplicationNumber" form="unqualified"/>
                  <xsd:element minOccurs="0" nillable="true" type="xsd:string" name="BIN" form="unqualified"/>
                  <xsd:element minOccurs="0" nillable="true" type="xsd:string" name="HPD_Loan" form="unqualified"/>
                  <xsd:element minOccurs="0" nillable="true" type="xsd:string" name="HDC_Tax_Exempt_Bonds" form="unqualified"/>
                  <xsd:element minOccurs="0" nillable="true" type="xsd:string" name="HDC_Loan" form="unqualified"/>
                  <xsd:element minOccurs="0" nillable="true" type="xsd:string" name="Deferred_Developer_Fee" form="unqualified"/>
                  <xsd:element minOccurs="0" nillable="true" type="xsd:string" name="Other_Line_Description1" form="unqualified"/>
                  <xsd:element minOccurs="0" nillable="true" type="xsd:string" name="Other_Line_Description2" form="unqualified"/>
                  <xsd:element minOccurs="0" nillable="true" type="xsd:string" name="Other_Line_Description3" form="unqualified"/>
                  <xsd:element minOccurs="0" nillable="true" type="xsd:string" name="Other_Line_Description4" form="unqualified"/>
                  <xsd:element minOccurs="0" nillable="true" type="xsd:string" name="Other_Line_Description5" form="unqualified"/>
                  <xsd:element minOccurs="0" nillable="true" type="xsd:string" name="Other_Financing_Amount1" form="unqualified"/>
                  <xsd:element minOccurs="0" nillable="true" type="xsd:string" name="Other_Financing_Amount2" form="unqualified"/>
                  <xsd:element minOccurs="0" nillable="true" type="xsd:string" name="Other_Financing_Amount3" form="unqualified"/>
                  <xsd:element minOccurs="0" nillable="true" type="xsd:string" name="Other_Financing_Amount4" form="unqualified"/>
                  <xsd:element minOccurs="0" nillable="true" type="xsd:string" name="Other_Financing_Amount5" form="unqualified"/>
                  <xsd:element minOccurs="0" nillable="true" type="xsd:string" name="Total_Permanent_Financing" form="unqualified"/>
                </xsd:sequence>
              </xsd:complexType>
            </xsd:element>
            <xsd:element minOccurs="0" nillable="true" name="FinancialUpdate8609_Construction_Financing_Bldg13" form="unqualified">
              <xsd:complexType>
                <xsd:sequence minOccurs="0">
                  <xsd:element minOccurs="0" nillable="true" type="xsd:string" name="ApplicationNumber" form="unqualified"/>
                  <xsd:element minOccurs="0" nillable="true" type="xsd:string" name="BIN" form="unqualified"/>
                  <xsd:element minOccurs="0" nillable="true" type="xsd:string" name="HPD_Loan" form="unqualified"/>
                  <xsd:element minOccurs="0" nillable="true" type="xsd:string" name="HDC_Tax_Exempt_Bonds" form="unqualified"/>
                  <xsd:element minOccurs="0" nillable="true" type="xsd:string" name="HDC_Loan" form="unqualified"/>
                  <xsd:element minOccurs="0" nillable="true" type="xsd:string" name="Deferred_Developer_Fee" form="unqualified"/>
                  <xsd:element minOccurs="0" nillable="true" type="xsd:string" name="Other_Line_Description1" form="unqualified"/>
                  <xsd:element minOccurs="0" nillable="true" type="xsd:string" name="Other_Line_Description2" form="unqualified"/>
                  <xsd:element minOccurs="0" nillable="true" type="xsd:string" name="Other_Line_Description3" form="unqualified"/>
                  <xsd:element minOccurs="0" nillable="true" type="xsd:string" name="Other_Line_Description4" form="unqualified"/>
                  <xsd:element minOccurs="0" nillable="true" type="xsd:string" name="Other_Line_Description5" form="unqualified"/>
                  <xsd:element minOccurs="0" nillable="true" type="xsd:string" name="Other_Financing_Amount1" form="unqualified"/>
                  <xsd:element minOccurs="0" nillable="true" type="xsd:string" name="Other_Financing_Amount2" form="unqualified"/>
                  <xsd:element minOccurs="0" nillable="true" type="xsd:string" name="Other_Financing_Amount3" form="unqualified"/>
                  <xsd:element minOccurs="0" nillable="true" type="xsd:string" name="Other_Financing_Amount4" form="unqualified"/>
                  <xsd:element minOccurs="0" nillable="true" type="xsd:string" name="Other_Financing_Amount5" form="unqualified"/>
                  <xsd:element minOccurs="0" nillable="true" type="xsd:string" name="Total_Construction_Financing" form="unqualified"/>
                </xsd:sequence>
              </xsd:complexType>
            </xsd:element>
            <xsd:element minOccurs="0" nillable="true" name="FinancialUpdate8609_Permanent_Financing_Bldg13" form="unqualified">
              <xsd:complexType>
                <xsd:sequence minOccurs="0">
                  <xsd:element minOccurs="0" nillable="true" type="xsd:string" name="ApplicationNumber" form="unqualified"/>
                  <xsd:element minOccurs="0" nillable="true" type="xsd:string" name="BIN" form="unqualified"/>
                  <xsd:element minOccurs="0" nillable="true" type="xsd:string" name="HPD_Loan" form="unqualified"/>
                  <xsd:element minOccurs="0" nillable="true" type="xsd:string" name="HDC_Tax_Exempt_Bonds" form="unqualified"/>
                  <xsd:element minOccurs="0" nillable="true" type="xsd:string" name="HDC_Loan" form="unqualified"/>
                  <xsd:element minOccurs="0" nillable="true" type="xsd:string" name="Deferred_Developer_Fee" form="unqualified"/>
                  <xsd:element minOccurs="0" nillable="true" type="xsd:string" name="Other_Line_Description1" form="unqualified"/>
                  <xsd:element minOccurs="0" nillable="true" type="xsd:string" name="Other_Line_Description2" form="unqualified"/>
                  <xsd:element minOccurs="0" nillable="true" type="xsd:string" name="Other_Line_Description3" form="unqualified"/>
                  <xsd:element minOccurs="0" nillable="true" type="xsd:string" name="Other_Line_Description4" form="unqualified"/>
                  <xsd:element minOccurs="0" nillable="true" type="xsd:string" name="Other_Line_Description5" form="unqualified"/>
                  <xsd:element minOccurs="0" nillable="true" type="xsd:string" name="Other_Financing_Amount1" form="unqualified"/>
                  <xsd:element minOccurs="0" nillable="true" type="xsd:string" name="Other_Financing_Amount2" form="unqualified"/>
                  <xsd:element minOccurs="0" nillable="true" type="xsd:string" name="Other_Financing_Amount3" form="unqualified"/>
                  <xsd:element minOccurs="0" nillable="true" type="xsd:string" name="Other_Financing_Amount4" form="unqualified"/>
                  <xsd:element minOccurs="0" nillable="true" type="xsd:string" name="Other_Financing_Amount5" form="unqualified"/>
                  <xsd:element minOccurs="0" nillable="true" type="xsd:string" name="Total_Permanent_Financing" form="unqualified"/>
                </xsd:sequence>
              </xsd:complexType>
            </xsd:element>
            <xsd:element minOccurs="0" nillable="true" name="FinancialUpdate8609_Construction_Financing_Bldg14" form="unqualified">
              <xsd:complexType>
                <xsd:sequence minOccurs="0">
                  <xsd:element minOccurs="0" nillable="true" type="xsd:string" name="ApplicationNumber" form="unqualified"/>
                  <xsd:element minOccurs="0" nillable="true" type="xsd:string" name="BIN" form="unqualified"/>
                  <xsd:element minOccurs="0" nillable="true" type="xsd:string" name="HPD_Loan" form="unqualified"/>
                  <xsd:element minOccurs="0" nillable="true" type="xsd:string" name="HDC_Tax_Exempt_Bonds" form="unqualified"/>
                  <xsd:element minOccurs="0" nillable="true" type="xsd:string" name="HDC_Loan" form="unqualified"/>
                  <xsd:element minOccurs="0" nillable="true" type="xsd:string" name="Deferred_Developer_Fee" form="unqualified"/>
                  <xsd:element minOccurs="0" nillable="true" type="xsd:string" name="Other_Line_Description1" form="unqualified"/>
                  <xsd:element minOccurs="0" nillable="true" type="xsd:string" name="Other_Line_Description2" form="unqualified"/>
                  <xsd:element minOccurs="0" nillable="true" type="xsd:string" name="Other_Line_Description3" form="unqualified"/>
                  <xsd:element minOccurs="0" nillable="true" type="xsd:string" name="Other_Line_Description4" form="unqualified"/>
                  <xsd:element minOccurs="0" nillable="true" type="xsd:string" name="Other_Line_Description5" form="unqualified"/>
                  <xsd:element minOccurs="0" nillable="true" type="xsd:string" name="Other_Financing_Amount1" form="unqualified"/>
                  <xsd:element minOccurs="0" nillable="true" type="xsd:string" name="Other_Financing_Amount2" form="unqualified"/>
                  <xsd:element minOccurs="0" nillable="true" type="xsd:string" name="Other_Financing_Amount3" form="unqualified"/>
                  <xsd:element minOccurs="0" nillable="true" type="xsd:string" name="Other_Financing_Amount4" form="unqualified"/>
                  <xsd:element minOccurs="0" nillable="true" type="xsd:string" name="Other_Financing_Amount5" form="unqualified"/>
                  <xsd:element minOccurs="0" nillable="true" type="xsd:string" name="Total_Construction_Financing" form="unqualified"/>
                </xsd:sequence>
              </xsd:complexType>
            </xsd:element>
            <xsd:element minOccurs="0" nillable="true" name="FinancialUpdate8609_Permanent_Financing_Bldg14" form="unqualified">
              <xsd:complexType>
                <xsd:sequence minOccurs="0">
                  <xsd:element minOccurs="0" nillable="true" type="xsd:string" name="ApplicationNumber" form="unqualified"/>
                  <xsd:element minOccurs="0" nillable="true" type="xsd:string" name="BIN" form="unqualified"/>
                  <xsd:element minOccurs="0" nillable="true" type="xsd:string" name="HPD_Loan" form="unqualified"/>
                  <xsd:element minOccurs="0" nillable="true" type="xsd:string" name="HDC_Tax_Exempt_Bonds" form="unqualified"/>
                  <xsd:element minOccurs="0" nillable="true" type="xsd:string" name="HDC_Loan" form="unqualified"/>
                  <xsd:element minOccurs="0" nillable="true" type="xsd:string" name="Deferred_Developer_Fee" form="unqualified"/>
                  <xsd:element minOccurs="0" nillable="true" type="xsd:string" name="Other_Line_Description1" form="unqualified"/>
                  <xsd:element minOccurs="0" nillable="true" type="xsd:string" name="Other_Line_Description2" form="unqualified"/>
                  <xsd:element minOccurs="0" nillable="true" type="xsd:string" name="Other_Line_Description3" form="unqualified"/>
                  <xsd:element minOccurs="0" nillable="true" type="xsd:string" name="Other_Line_Description4" form="unqualified"/>
                  <xsd:element minOccurs="0" nillable="true" type="xsd:string" name="Other_Line_Description5" form="unqualified"/>
                  <xsd:element minOccurs="0" nillable="true" type="xsd:string" name="Other_Financing_Amount1" form="unqualified"/>
                  <xsd:element minOccurs="0" nillable="true" type="xsd:string" name="Other_Financing_Amount2" form="unqualified"/>
                  <xsd:element minOccurs="0" nillable="true" type="xsd:string" name="Other_Financing_Amount3" form="unqualified"/>
                  <xsd:element minOccurs="0" nillable="true" type="xsd:string" name="Other_Financing_Amount4" form="unqualified"/>
                  <xsd:element minOccurs="0" nillable="true" type="xsd:string" name="Other_Financing_Amount5" form="unqualified"/>
                  <xsd:element minOccurs="0" nillable="true" type="xsd:string" name="Total_Permanent_Financing" form="unqualified"/>
                </xsd:sequence>
              </xsd:complexType>
            </xsd:element>
            <xsd:element minOccurs="0" nillable="true" name="FinancialUpdate8609_Construction_Financing_Bldg15" form="unqualified">
              <xsd:complexType>
                <xsd:sequence minOccurs="0">
                  <xsd:element minOccurs="0" nillable="true" type="xsd:string" name="ApplicationNumber" form="unqualified"/>
                  <xsd:element minOccurs="0" nillable="true" type="xsd:string" name="BIN" form="unqualified"/>
                  <xsd:element minOccurs="0" nillable="true" type="xsd:string" name="HPD_Loan" form="unqualified"/>
                  <xsd:element minOccurs="0" nillable="true" type="xsd:string" name="HDC_Tax_Exempt_Bonds" form="unqualified"/>
                  <xsd:element minOccurs="0" nillable="true" type="xsd:string" name="HDC_Loan" form="unqualified"/>
                  <xsd:element minOccurs="0" nillable="true" type="xsd:string" name="Deferred_Developer_Fee" form="unqualified"/>
                  <xsd:element minOccurs="0" nillable="true" type="xsd:string" name="Other_Line_Description1" form="unqualified"/>
                  <xsd:element minOccurs="0" nillable="true" type="xsd:string" name="Other_Line_Description2" form="unqualified"/>
                  <xsd:element minOccurs="0" nillable="true" type="xsd:string" name="Other_Line_Description3" form="unqualified"/>
                  <xsd:element minOccurs="0" nillable="true" type="xsd:string" name="Other_Line_Description4" form="unqualified"/>
                  <xsd:element minOccurs="0" nillable="true" type="xsd:string" name="Other_Line_Description5" form="unqualified"/>
                  <xsd:element minOccurs="0" nillable="true" type="xsd:string" name="Other_Financing_Amount1" form="unqualified"/>
                  <xsd:element minOccurs="0" nillable="true" type="xsd:string" name="Other_Financing_Amount2" form="unqualified"/>
                  <xsd:element minOccurs="0" nillable="true" type="xsd:string" name="Other_Financing_Amount3" form="unqualified"/>
                  <xsd:element minOccurs="0" nillable="true" type="xsd:string" name="Other_Financing_Amount4" form="unqualified"/>
                  <xsd:element minOccurs="0" nillable="true" type="xsd:string" name="Other_Financing_Amount5" form="unqualified"/>
                  <xsd:element minOccurs="0" nillable="true" type="xsd:string" name="Total_Construction_Financing" form="unqualified"/>
                </xsd:sequence>
              </xsd:complexType>
            </xsd:element>
            <xsd:element minOccurs="0" nillable="true" name="FinancialUpdate8609_Permanent_Financing_Bldg15" form="unqualified">
              <xsd:complexType>
                <xsd:sequence minOccurs="0">
                  <xsd:element minOccurs="0" nillable="true" type="xsd:string" name="ApplicationNumber" form="unqualified"/>
                  <xsd:element minOccurs="0" nillable="true" type="xsd:string" name="BIN" form="unqualified"/>
                  <xsd:element minOccurs="0" nillable="true" type="xsd:string" name="HPD_Loan" form="unqualified"/>
                  <xsd:element minOccurs="0" nillable="true" type="xsd:string" name="HDC_Tax_Exempt_Bonds" form="unqualified"/>
                  <xsd:element minOccurs="0" nillable="true" type="xsd:string" name="HDC_Loan" form="unqualified"/>
                  <xsd:element minOccurs="0" nillable="true" type="xsd:string" name="Deferred_Developer_Fee" form="unqualified"/>
                  <xsd:element minOccurs="0" nillable="true" type="xsd:string" name="Other_Line_Description1" form="unqualified"/>
                  <xsd:element minOccurs="0" nillable="true" type="xsd:string" name="Other_Line_Description2" form="unqualified"/>
                  <xsd:element minOccurs="0" nillable="true" type="xsd:string" name="Other_Line_Description3" form="unqualified"/>
                  <xsd:element minOccurs="0" nillable="true" type="xsd:string" name="Other_Line_Description4" form="unqualified"/>
                  <xsd:element minOccurs="0" nillable="true" type="xsd:string" name="Other_Line_Description5" form="unqualified"/>
                  <xsd:element minOccurs="0" nillable="true" type="xsd:string" name="Other_Financing_Amount1" form="unqualified"/>
                  <xsd:element minOccurs="0" nillable="true" type="xsd:string" name="Other_Financing_Amount2" form="unqualified"/>
                  <xsd:element minOccurs="0" nillable="true" type="xsd:string" name="Other_Financing_Amount3" form="unqualified"/>
                  <xsd:element minOccurs="0" nillable="true" type="xsd:string" name="Other_Financing_Amount4" form="unqualified"/>
                  <xsd:element minOccurs="0" nillable="true" type="xsd:string" name="Other_Financing_Amount5" form="unqualified"/>
                  <xsd:element minOccurs="0" nillable="true" type="xsd:string" name="Total_Permanent_Financing" form="unqualified"/>
                </xsd:sequence>
              </xsd:complexType>
            </xsd:element>
            <xsd:element minOccurs="0" nillable="true" name="FinancialUpdate8609_Construction_Financing_Bldg16" form="unqualified">
              <xsd:complexType>
                <xsd:sequence minOccurs="0">
                  <xsd:element minOccurs="0" nillable="true" type="xsd:string" name="ApplicationNumber" form="unqualified"/>
                  <xsd:element minOccurs="0" nillable="true" type="xsd:string" name="BIN" form="unqualified"/>
                  <xsd:element minOccurs="0" nillable="true" type="xsd:string" name="HPD_Loan" form="unqualified"/>
                  <xsd:element minOccurs="0" nillable="true" type="xsd:string" name="HDC_Tax_Exempt_Bonds" form="unqualified"/>
                  <xsd:element minOccurs="0" nillable="true" type="xsd:string" name="HDC_Loan" form="unqualified"/>
                  <xsd:element minOccurs="0" nillable="true" type="xsd:string" name="Deferred_Developer_Fee" form="unqualified"/>
                  <xsd:element minOccurs="0" nillable="true" type="xsd:string" name="Other_Line_Description1" form="unqualified"/>
                  <xsd:element minOccurs="0" nillable="true" type="xsd:string" name="Other_Line_Description2" form="unqualified"/>
                  <xsd:element minOccurs="0" nillable="true" type="xsd:string" name="Other_Line_Description3" form="unqualified"/>
                  <xsd:element minOccurs="0" nillable="true" type="xsd:string" name="Other_Line_Description4" form="unqualified"/>
                  <xsd:element minOccurs="0" nillable="true" type="xsd:string" name="Other_Line_Description5" form="unqualified"/>
                  <xsd:element minOccurs="0" nillable="true" type="xsd:string" name="Other_Financing_Amount1" form="unqualified"/>
                  <xsd:element minOccurs="0" nillable="true" type="xsd:string" name="Other_Financing_Amount2" form="unqualified"/>
                  <xsd:element minOccurs="0" nillable="true" type="xsd:string" name="Other_Financing_Amount3" form="unqualified"/>
                  <xsd:element minOccurs="0" nillable="true" type="xsd:string" name="Other_Financing_Amount4" form="unqualified"/>
                  <xsd:element minOccurs="0" nillable="true" type="xsd:string" name="Other_Financing_Amount5" form="unqualified"/>
                  <xsd:element minOccurs="0" nillable="true" type="xsd:string" name="Total_Construction_Financing" form="unqualified"/>
                </xsd:sequence>
              </xsd:complexType>
            </xsd:element>
            <xsd:element minOccurs="0" nillable="true" name="FinancialUpdate8609_Permanent_Financing_Bldg16" form="unqualified">
              <xsd:complexType>
                <xsd:sequence minOccurs="0">
                  <xsd:element minOccurs="0" nillable="true" type="xsd:string" name="ApplicationNumber" form="unqualified"/>
                  <xsd:element minOccurs="0" nillable="true" type="xsd:string" name="BIN" form="unqualified"/>
                  <xsd:element minOccurs="0" nillable="true" type="xsd:string" name="HPD_Loan" form="unqualified"/>
                  <xsd:element minOccurs="0" nillable="true" type="xsd:string" name="HDC_Tax_Exempt_Bonds" form="unqualified"/>
                  <xsd:element minOccurs="0" nillable="true" type="xsd:string" name="HDC_Loan" form="unqualified"/>
                  <xsd:element minOccurs="0" nillable="true" type="xsd:string" name="Deferred_Developer_Fee" form="unqualified"/>
                  <xsd:element minOccurs="0" nillable="true" type="xsd:string" name="Other_Line_Description1" form="unqualified"/>
                  <xsd:element minOccurs="0" nillable="true" type="xsd:string" name="Other_Line_Description2" form="unqualified"/>
                  <xsd:element minOccurs="0" nillable="true" type="xsd:string" name="Other_Line_Description3" form="unqualified"/>
                  <xsd:element minOccurs="0" nillable="true" type="xsd:string" name="Other_Line_Description4" form="unqualified"/>
                  <xsd:element minOccurs="0" nillable="true" type="xsd:string" name="Other_Line_Description5" form="unqualified"/>
                  <xsd:element minOccurs="0" nillable="true" type="xsd:string" name="Other_Financing_Amount1" form="unqualified"/>
                  <xsd:element minOccurs="0" nillable="true" type="xsd:string" name="Other_Financing_Amount2" form="unqualified"/>
                  <xsd:element minOccurs="0" nillable="true" type="xsd:string" name="Other_Financing_Amount3" form="unqualified"/>
                  <xsd:element minOccurs="0" nillable="true" type="xsd:string" name="Other_Financing_Amount4" form="unqualified"/>
                  <xsd:element minOccurs="0" nillable="true" type="xsd:string" name="Other_Financing_Amount5" form="unqualified"/>
                  <xsd:element minOccurs="0" nillable="true" type="xsd:string" name="Total_Permanent_Financing" form="unqualified"/>
                </xsd:sequence>
              </xsd:complexType>
            </xsd:element>
            <xsd:element minOccurs="0" nillable="true" name="FinancialUpdate8609_Construction_Financing_Bldg17" form="unqualified">
              <xsd:complexType>
                <xsd:sequence minOccurs="0">
                  <xsd:element minOccurs="0" nillable="true" type="xsd:string" name="ApplicationNumber" form="unqualified"/>
                  <xsd:element minOccurs="0" nillable="true" type="xsd:string" name="BIN" form="unqualified"/>
                  <xsd:element minOccurs="0" nillable="true" type="xsd:string" name="HPD_Loan" form="unqualified"/>
                  <xsd:element minOccurs="0" nillable="true" type="xsd:string" name="HDC_Tax_Exempt_Bonds" form="unqualified"/>
                  <xsd:element minOccurs="0" nillable="true" type="xsd:string" name="HDC_Loan" form="unqualified"/>
                  <xsd:element minOccurs="0" nillable="true" type="xsd:string" name="Deferred_Developer_Fee" form="unqualified"/>
                  <xsd:element minOccurs="0" nillable="true" type="xsd:string" name="Other_Line_Description1" form="unqualified"/>
                  <xsd:element minOccurs="0" nillable="true" type="xsd:string" name="Other_Line_Description2" form="unqualified"/>
                  <xsd:element minOccurs="0" nillable="true" type="xsd:string" name="Other_Line_Description3" form="unqualified"/>
                  <xsd:element minOccurs="0" nillable="true" type="xsd:string" name="Other_Line_Description4" form="unqualified"/>
                  <xsd:element minOccurs="0" nillable="true" type="xsd:string" name="Other_Line_Description5" form="unqualified"/>
                  <xsd:element minOccurs="0" nillable="true" type="xsd:string" name="Other_Financing_Amount1" form="unqualified"/>
                  <xsd:element minOccurs="0" nillable="true" type="xsd:string" name="Other_Financing_Amount2" form="unqualified"/>
                  <xsd:element minOccurs="0" nillable="true" type="xsd:string" name="Other_Financing_Amount3" form="unqualified"/>
                  <xsd:element minOccurs="0" nillable="true" type="xsd:string" name="Other_Financing_Amount4" form="unqualified"/>
                  <xsd:element minOccurs="0" nillable="true" type="xsd:string" name="Other_Financing_Amount5" form="unqualified"/>
                  <xsd:element minOccurs="0" nillable="true" type="xsd:string" name="Total_Construction_Financing" form="unqualified"/>
                </xsd:sequence>
              </xsd:complexType>
            </xsd:element>
            <xsd:element minOccurs="0" nillable="true" name="FinancialUpdate8609_Permanent_Financing_Bldg17" form="unqualified">
              <xsd:complexType>
                <xsd:sequence minOccurs="0">
                  <xsd:element minOccurs="0" nillable="true" type="xsd:string" name="ApplicationNumber" form="unqualified"/>
                  <xsd:element minOccurs="0" nillable="true" type="xsd:string" name="BIN" form="unqualified"/>
                  <xsd:element minOccurs="0" nillable="true" type="xsd:string" name="HPD_Loan" form="unqualified"/>
                  <xsd:element minOccurs="0" nillable="true" type="xsd:string" name="HDC_Tax_Exempt_Bonds" form="unqualified"/>
                  <xsd:element minOccurs="0" nillable="true" type="xsd:string" name="HDC_Loan" form="unqualified"/>
                  <xsd:element minOccurs="0" nillable="true" type="xsd:string" name="Deferred_Developer_Fee" form="unqualified"/>
                  <xsd:element minOccurs="0" nillable="true" type="xsd:string" name="Other_Line_Description1" form="unqualified"/>
                  <xsd:element minOccurs="0" nillable="true" type="xsd:string" name="Other_Line_Description2" form="unqualified"/>
                  <xsd:element minOccurs="0" nillable="true" type="xsd:string" name="Other_Line_Description3" form="unqualified"/>
                  <xsd:element minOccurs="0" nillable="true" type="xsd:string" name="Other_Line_Description4" form="unqualified"/>
                  <xsd:element minOccurs="0" nillable="true" type="xsd:string" name="Other_Line_Description5" form="unqualified"/>
                  <xsd:element minOccurs="0" nillable="true" type="xsd:string" name="Other_Financing_Amount1" form="unqualified"/>
                  <xsd:element minOccurs="0" nillable="true" type="xsd:string" name="Other_Financing_Amount2" form="unqualified"/>
                  <xsd:element minOccurs="0" nillable="true" type="xsd:string" name="Other_Financing_Amount3" form="unqualified"/>
                  <xsd:element minOccurs="0" nillable="true" type="xsd:string" name="Other_Financing_Amount4" form="unqualified"/>
                  <xsd:element minOccurs="0" nillable="true" type="xsd:string" name="Other_Financing_Amount5" form="unqualified"/>
                  <xsd:element minOccurs="0" nillable="true" type="xsd:string" name="Total_Permanent_Financing" form="unqualified"/>
                </xsd:sequence>
              </xsd:complexType>
            </xsd:element>
            <xsd:element minOccurs="0" nillable="true" name="FinancialUpdate8609_Construction_Financing_Bldg18" form="unqualified">
              <xsd:complexType>
                <xsd:sequence minOccurs="0">
                  <xsd:element minOccurs="0" nillable="true" type="xsd:string" name="ApplicationNumber" form="unqualified"/>
                  <xsd:element minOccurs="0" nillable="true" type="xsd:string" name="BIN" form="unqualified"/>
                  <xsd:element minOccurs="0" nillable="true" type="xsd:string" name="HPD_Loan" form="unqualified"/>
                  <xsd:element minOccurs="0" nillable="true" type="xsd:string" name="HDC_Tax_Exempt_Bonds" form="unqualified"/>
                  <xsd:element minOccurs="0" nillable="true" type="xsd:string" name="HDC_Loan" form="unqualified"/>
                  <xsd:element minOccurs="0" nillable="true" type="xsd:string" name="Deferred_Developer_Fee" form="unqualified"/>
                  <xsd:element minOccurs="0" nillable="true" type="xsd:string" name="Other_Line_Description1" form="unqualified"/>
                  <xsd:element minOccurs="0" nillable="true" type="xsd:string" name="Other_Line_Description2" form="unqualified"/>
                  <xsd:element minOccurs="0" nillable="true" type="xsd:string" name="Other_Line_Description3" form="unqualified"/>
                  <xsd:element minOccurs="0" nillable="true" type="xsd:string" name="Other_Line_Description4" form="unqualified"/>
                  <xsd:element minOccurs="0" nillable="true" type="xsd:string" name="Other_Line_Description5" form="unqualified"/>
                  <xsd:element minOccurs="0" nillable="true" type="xsd:string" name="Other_Financing_Amount1" form="unqualified"/>
                  <xsd:element minOccurs="0" nillable="true" type="xsd:string" name="Other_Financing_Amount2" form="unqualified"/>
                  <xsd:element minOccurs="0" nillable="true" type="xsd:string" name="Other_Financing_Amount3" form="unqualified"/>
                  <xsd:element minOccurs="0" nillable="true" type="xsd:string" name="Other_Financing_Amount4" form="unqualified"/>
                  <xsd:element minOccurs="0" nillable="true" type="xsd:string" name="Other_Financing_Amount5" form="unqualified"/>
                  <xsd:element minOccurs="0" nillable="true" type="xsd:string" name="Total_Construction_Financing" form="unqualified"/>
                </xsd:sequence>
              </xsd:complexType>
            </xsd:element>
            <xsd:element minOccurs="0" nillable="true" name="FinancialUpdate8609_Permanent_Financing_Bldg18" form="unqualified">
              <xsd:complexType>
                <xsd:sequence minOccurs="0">
                  <xsd:element minOccurs="0" nillable="true" type="xsd:string" name="ApplicationNumber" form="unqualified"/>
                  <xsd:element minOccurs="0" nillable="true" type="xsd:string" name="BIN" form="unqualified"/>
                  <xsd:element minOccurs="0" nillable="true" type="xsd:string" name="HPD_Loan" form="unqualified"/>
                  <xsd:element minOccurs="0" nillable="true" type="xsd:string" name="HDC_Tax_Exempt_Bonds" form="unqualified"/>
                  <xsd:element minOccurs="0" nillable="true" type="xsd:string" name="HDC_Loan" form="unqualified"/>
                  <xsd:element minOccurs="0" nillable="true" type="xsd:string" name="Deferred_Developer_Fee" form="unqualified"/>
                  <xsd:element minOccurs="0" nillable="true" type="xsd:string" name="Other_Line_Description1" form="unqualified"/>
                  <xsd:element minOccurs="0" nillable="true" type="xsd:string" name="Other_Line_Description2" form="unqualified"/>
                  <xsd:element minOccurs="0" nillable="true" type="xsd:string" name="Other_Line_Description3" form="unqualified"/>
                  <xsd:element minOccurs="0" nillable="true" type="xsd:string" name="Other_Line_Description4" form="unqualified"/>
                  <xsd:element minOccurs="0" nillable="true" type="xsd:string" name="Other_Line_Description5" form="unqualified"/>
                  <xsd:element minOccurs="0" nillable="true" type="xsd:string" name="Other_Financing_Amount1" form="unqualified"/>
                  <xsd:element minOccurs="0" nillable="true" type="xsd:string" name="Other_Financing_Amount2" form="unqualified"/>
                  <xsd:element minOccurs="0" nillable="true" type="xsd:string" name="Other_Financing_Amount3" form="unqualified"/>
                  <xsd:element minOccurs="0" nillable="true" type="xsd:string" name="Other_Financing_Amount4" form="unqualified"/>
                  <xsd:element minOccurs="0" nillable="true" type="xsd:string" name="Other_Financing_Amount5" form="unqualified"/>
                  <xsd:element minOccurs="0" nillable="true" type="xsd:string" name="Total_Permanent_Financing" form="unqualified"/>
                </xsd:sequence>
              </xsd:complexType>
            </xsd:element>
            <xsd:element minOccurs="0" nillable="true" name="FinancialUpdate8609_Construction_Financing_Bldg19" form="unqualified">
              <xsd:complexType>
                <xsd:sequence minOccurs="0">
                  <xsd:element minOccurs="0" nillable="true" type="xsd:string" name="ApplicationNumber" form="unqualified"/>
                  <xsd:element minOccurs="0" nillable="true" type="xsd:string" name="BIN" form="unqualified"/>
                  <xsd:element minOccurs="0" nillable="true" type="xsd:string" name="HPD_Loan" form="unqualified"/>
                  <xsd:element minOccurs="0" nillable="true" type="xsd:string" name="HDC_Tax_Exempt_Bonds" form="unqualified"/>
                  <xsd:element minOccurs="0" nillable="true" type="xsd:string" name="HDC_Loan" form="unqualified"/>
                  <xsd:element minOccurs="0" nillable="true" type="xsd:string" name="Deferred_Developer_Fee" form="unqualified"/>
                  <xsd:element minOccurs="0" nillable="true" type="xsd:string" name="Other_Line_Description1" form="unqualified"/>
                  <xsd:element minOccurs="0" nillable="true" type="xsd:string" name="Other_Line_Description2" form="unqualified"/>
                  <xsd:element minOccurs="0" nillable="true" type="xsd:string" name="Other_Line_Description3" form="unqualified"/>
                  <xsd:element minOccurs="0" nillable="true" type="xsd:string" name="Other_Line_Description4" form="unqualified"/>
                  <xsd:element minOccurs="0" nillable="true" type="xsd:string" name="Other_Line_Description5" form="unqualified"/>
                  <xsd:element minOccurs="0" nillable="true" type="xsd:string" name="Other_Financing_Amount1" form="unqualified"/>
                  <xsd:element minOccurs="0" nillable="true" type="xsd:string" name="Other_Financing_Amount2" form="unqualified"/>
                  <xsd:element minOccurs="0" nillable="true" type="xsd:string" name="Other_Financing_Amount3" form="unqualified"/>
                  <xsd:element minOccurs="0" nillable="true" type="xsd:string" name="Other_Financing_Amount4" form="unqualified"/>
                  <xsd:element minOccurs="0" nillable="true" type="xsd:string" name="Other_Financing_Amount5" form="unqualified"/>
                  <xsd:element minOccurs="0" nillable="true" type="xsd:string" name="Total_Construction_Financing" form="unqualified"/>
                </xsd:sequence>
              </xsd:complexType>
            </xsd:element>
            <xsd:element minOccurs="0" nillable="true" name="FinancialUpdate8609_Permanent_Financing_Bldg19" form="unqualified">
              <xsd:complexType>
                <xsd:sequence minOccurs="0">
                  <xsd:element minOccurs="0" nillable="true" type="xsd:string" name="ApplicationNumber" form="unqualified"/>
                  <xsd:element minOccurs="0" nillable="true" type="xsd:string" name="BIN" form="unqualified"/>
                  <xsd:element minOccurs="0" nillable="true" type="xsd:string" name="HPD_Loan" form="unqualified"/>
                  <xsd:element minOccurs="0" nillable="true" type="xsd:string" name="HDC_Tax_Exempt_Bonds" form="unqualified"/>
                  <xsd:element minOccurs="0" nillable="true" type="xsd:string" name="HDC_Loan" form="unqualified"/>
                  <xsd:element minOccurs="0" nillable="true" type="xsd:string" name="Deferred_Developer_Fee" form="unqualified"/>
                  <xsd:element minOccurs="0" nillable="true" type="xsd:string" name="Other_Line_Description1" form="unqualified"/>
                  <xsd:element minOccurs="0" nillable="true" type="xsd:string" name="Other_Line_Description2" form="unqualified"/>
                  <xsd:element minOccurs="0" nillable="true" type="xsd:string" name="Other_Line_Description3" form="unqualified"/>
                  <xsd:element minOccurs="0" nillable="true" type="xsd:string" name="Other_Line_Description4" form="unqualified"/>
                  <xsd:element minOccurs="0" nillable="true" type="xsd:string" name="Other_Line_Description5" form="unqualified"/>
                  <xsd:element minOccurs="0" nillable="true" type="xsd:string" name="Other_Financing_Amount1" form="unqualified"/>
                  <xsd:element minOccurs="0" nillable="true" type="xsd:string" name="Other_Financing_Amount2" form="unqualified"/>
                  <xsd:element minOccurs="0" nillable="true" type="xsd:string" name="Other_Financing_Amount3" form="unqualified"/>
                  <xsd:element minOccurs="0" nillable="true" type="xsd:string" name="Other_Financing_Amount4" form="unqualified"/>
                  <xsd:element minOccurs="0" nillable="true" type="xsd:string" name="Other_Financing_Amount5" form="unqualified"/>
                  <xsd:element minOccurs="0" nillable="true" type="xsd:string" name="Total_Permanent_Financing" form="unqualified"/>
                </xsd:sequence>
              </xsd:complexType>
            </xsd:element>
            <xsd:element minOccurs="0" nillable="true" name="FinancialUpdate8609_Construction_Financing_Bldg20" form="unqualified">
              <xsd:complexType>
                <xsd:sequence minOccurs="0">
                  <xsd:element minOccurs="0" nillable="true" type="xsd:string" name="ApplicationNumber" form="unqualified"/>
                  <xsd:element minOccurs="0" nillable="true" type="xsd:string" name="BIN" form="unqualified"/>
                  <xsd:element minOccurs="0" nillable="true" type="xsd:string" name="HPD_Loan" form="unqualified"/>
                  <xsd:element minOccurs="0" nillable="true" type="xsd:string" name="HDC_Tax_Exempt_Bonds" form="unqualified"/>
                  <xsd:element minOccurs="0" nillable="true" type="xsd:string" name="HDC_Loan" form="unqualified"/>
                  <xsd:element minOccurs="0" nillable="true" type="xsd:string" name="Deferred_Developer_Fee" form="unqualified"/>
                  <xsd:element minOccurs="0" nillable="true" type="xsd:string" name="Other_Line_Description1" form="unqualified"/>
                  <xsd:element minOccurs="0" nillable="true" type="xsd:string" name="Other_Line_Description2" form="unqualified"/>
                  <xsd:element minOccurs="0" nillable="true" type="xsd:string" name="Other_Line_Description3" form="unqualified"/>
                  <xsd:element minOccurs="0" nillable="true" type="xsd:string" name="Other_Line_Description4" form="unqualified"/>
                  <xsd:element minOccurs="0" nillable="true" type="xsd:string" name="Other_Line_Description5" form="unqualified"/>
                  <xsd:element minOccurs="0" nillable="true" type="xsd:string" name="Other_Financing_Amount1" form="unqualified"/>
                  <xsd:element minOccurs="0" nillable="true" type="xsd:string" name="Other_Financing_Amount2" form="unqualified"/>
                  <xsd:element minOccurs="0" nillable="true" type="xsd:string" name="Other_Financing_Amount3" form="unqualified"/>
                  <xsd:element minOccurs="0" nillable="true" type="xsd:string" name="Other_Financing_Amount4" form="unqualified"/>
                  <xsd:element minOccurs="0" nillable="true" type="xsd:string" name="Other_Financing_Amount5" form="unqualified"/>
                  <xsd:element minOccurs="0" nillable="true" type="xsd:string" name="Total_Construction_Financing" form="unqualified"/>
                </xsd:sequence>
              </xsd:complexType>
            </xsd:element>
            <xsd:element minOccurs="0" nillable="true" name="FinancialUpdate8609_Permanent_Financing_Bldg20" form="unqualified">
              <xsd:complexType>
                <xsd:sequence minOccurs="0">
                  <xsd:element minOccurs="0" nillable="true" type="xsd:string" name="ApplicationNumber" form="unqualified"/>
                  <xsd:element minOccurs="0" nillable="true" type="xsd:string" name="BIN" form="unqualified"/>
                  <xsd:element minOccurs="0" nillable="true" type="xsd:string" name="HPD_Loan" form="unqualified"/>
                  <xsd:element minOccurs="0" nillable="true" type="xsd:string" name="HDC_Tax_Exempt_Bonds" form="unqualified"/>
                  <xsd:element minOccurs="0" nillable="true" type="xsd:string" name="HDC_Loan" form="unqualified"/>
                  <xsd:element minOccurs="0" nillable="true" type="xsd:string" name="Deferred_Developer_Fee" form="unqualified"/>
                  <xsd:element minOccurs="0" nillable="true" type="xsd:string" name="Other_Line_Description1" form="unqualified"/>
                  <xsd:element minOccurs="0" nillable="true" type="xsd:string" name="Other_Line_Description2" form="unqualified"/>
                  <xsd:element minOccurs="0" nillable="true" type="xsd:string" name="Other_Line_Description3" form="unqualified"/>
                  <xsd:element minOccurs="0" nillable="true" type="xsd:string" name="Other_Line_Description4" form="unqualified"/>
                  <xsd:element minOccurs="0" nillable="true" type="xsd:string" name="Other_Line_Description5" form="unqualified"/>
                  <xsd:element minOccurs="0" nillable="true" type="xsd:string" name="Other_Financing_Amount1" form="unqualified"/>
                  <xsd:element minOccurs="0" nillable="true" type="xsd:string" name="Other_Financing_Amount2" form="unqualified"/>
                  <xsd:element minOccurs="0" nillable="true" type="xsd:string" name="Other_Financing_Amount3" form="unqualified"/>
                  <xsd:element minOccurs="0" nillable="true" type="xsd:string" name="Other_Financing_Amount4" form="unqualified"/>
                  <xsd:element minOccurs="0" nillable="true" type="xsd:string" name="Other_Financing_Amount5" form="unqualified"/>
                  <xsd:element minOccurs="0" nillable="true" type="xsd:string" name="Total_Permanent_Financing" form="unqualified"/>
                </xsd:sequence>
              </xsd:complexType>
            </xsd:element>
          </xsd:sequence>
        </xsd:complexType>
      </xsd:element>
    </xsd:schema>
  </Schema>
  <Map ID="1" Name="FinancialUpdate8609_Map" RootElement="FinancialUpdate8609" SchemaID="Schema1" ShowImportExportValidationErrors="false" AutoFit="true" Append="false" PreserveSortAFLayout="true" PreserveFormat="true">
    <DataBinding FileBinding="true" ConnectionID="1" DataBindingLoadMode="1"/>
  </Map>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xmlMaps" Target="xmlMap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85725</xdr:rowOff>
    </xdr:from>
    <xdr:to>
      <xdr:col>1</xdr:col>
      <xdr:colOff>1447800</xdr:colOff>
      <xdr:row>6</xdr:row>
      <xdr:rowOff>9525</xdr:rowOff>
    </xdr:to>
    <xdr:pic>
      <xdr:nvPicPr>
        <xdr:cNvPr id="1160" name="Picture 1" descr="HPD Logo 2007 (Non-Edit)">
          <a:extLst>
            <a:ext uri="{FF2B5EF4-FFF2-40B4-BE49-F238E27FC236}">
              <a16:creationId xmlns:a16="http://schemas.microsoft.com/office/drawing/2014/main" id="{00000000-0008-0000-00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85725"/>
          <a:ext cx="14097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0</xdr:row>
      <xdr:rowOff>38100</xdr:rowOff>
    </xdr:from>
    <xdr:to>
      <xdr:col>1</xdr:col>
      <xdr:colOff>1209675</xdr:colOff>
      <xdr:row>4</xdr:row>
      <xdr:rowOff>9525</xdr:rowOff>
    </xdr:to>
    <xdr:pic>
      <xdr:nvPicPr>
        <xdr:cNvPr id="2184" name="Picture 1" descr="HPD Logo 2007 (Non-Edit)">
          <a:extLst>
            <a:ext uri="{FF2B5EF4-FFF2-40B4-BE49-F238E27FC236}">
              <a16:creationId xmlns:a16="http://schemas.microsoft.com/office/drawing/2014/main" id="{00000000-0008-0000-0C00-000088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25" y="38100"/>
          <a:ext cx="12001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D176" connectionId="1">
    <xmlCellPr id="1" xr6:uid="{00000000-0010-0000-0000-000001000000}" uniqueName="BIN">
      <xmlPr mapId="1" xpath="/FinancialUpdate8609/FinancialUpdate8609_BuildingInformation/FinancialUpdate8609_BuildingInfo1/BIN" xmlDataType="string"/>
    </xmlCellPr>
  </singleXmlCell>
  <singleXmlCell id="2" xr6:uid="{00000000-000C-0000-FFFF-FFFF01000000}" r="E176" connectionId="1">
    <xmlCellPr id="1" xr6:uid="{00000000-0010-0000-0100-000001000000}" uniqueName="BuildingPHN">
      <xmlPr mapId="1" xpath="/FinancialUpdate8609/FinancialUpdate8609_BuildingInformation/FinancialUpdate8609_BuildingInfo1/BuildingPHN" xmlDataType="string"/>
    </xmlCellPr>
  </singleXmlCell>
  <singleXmlCell id="3" xr6:uid="{00000000-000C-0000-FFFF-FFFF02000000}" r="F176" connectionId="1">
    <xmlCellPr id="1" xr6:uid="{00000000-0010-0000-0200-000001000000}" uniqueName="BuildingStreet">
      <xmlPr mapId="1" xpath="/FinancialUpdate8609/FinancialUpdate8609_BuildingInformation/FinancialUpdate8609_BuildingInfo1/BuildingStreet" xmlDataType="string"/>
    </xmlCellPr>
  </singleXmlCell>
  <singleXmlCell id="4" xr6:uid="{00000000-000C-0000-FFFF-FFFF03000000}" r="G176" connectionId="1">
    <xmlCellPr id="1" xr6:uid="{00000000-0010-0000-0300-000001000000}" uniqueName="BuildingCity">
      <xmlPr mapId="1" xpath="/FinancialUpdate8609/FinancialUpdate8609_BuildingInformation/FinancialUpdate8609_BuildingInfo1/BuildingCity" xmlDataType="string"/>
    </xmlCellPr>
  </singleXmlCell>
  <singleXmlCell id="5" xr6:uid="{00000000-000C-0000-FFFF-FFFF04000000}" r="D177" connectionId="1">
    <xmlCellPr id="1" xr6:uid="{00000000-0010-0000-0400-000001000000}" uniqueName="BIN">
      <xmlPr mapId="1" xpath="/FinancialUpdate8609/FinancialUpdate8609_BuildingInformation/FinancialUpdate8609_BuildingInfo2/BIN" xmlDataType="string"/>
    </xmlCellPr>
  </singleXmlCell>
  <singleXmlCell id="6" xr6:uid="{00000000-000C-0000-FFFF-FFFF05000000}" r="E177" connectionId="1">
    <xmlCellPr id="1" xr6:uid="{00000000-0010-0000-0500-000001000000}" uniqueName="BuildingPHN">
      <xmlPr mapId="1" xpath="/FinancialUpdate8609/FinancialUpdate8609_BuildingInformation/FinancialUpdate8609_BuildingInfo2/BuildingPHN" xmlDataType="string"/>
    </xmlCellPr>
  </singleXmlCell>
  <singleXmlCell id="7" xr6:uid="{00000000-000C-0000-FFFF-FFFF06000000}" r="F177" connectionId="1">
    <xmlCellPr id="1" xr6:uid="{00000000-0010-0000-0600-000001000000}" uniqueName="BuildingStreet">
      <xmlPr mapId="1" xpath="/FinancialUpdate8609/FinancialUpdate8609_BuildingInformation/FinancialUpdate8609_BuildingInfo2/BuildingStreet" xmlDataType="string"/>
    </xmlCellPr>
  </singleXmlCell>
  <singleXmlCell id="8" xr6:uid="{00000000-000C-0000-FFFF-FFFF07000000}" r="G177" connectionId="1">
    <xmlCellPr id="1" xr6:uid="{00000000-0010-0000-0700-000001000000}" uniqueName="BuildingCity">
      <xmlPr mapId="1" xpath="/FinancialUpdate8609/FinancialUpdate8609_BuildingInformation/FinancialUpdate8609_BuildingInfo2/BuildingCity" xmlDataType="string"/>
    </xmlCellPr>
  </singleXmlCell>
  <singleXmlCell id="9" xr6:uid="{00000000-000C-0000-FFFF-FFFF08000000}" r="G4" connectionId="1">
    <xmlCellPr id="1" xr6:uid="{00000000-0010-0000-0800-000001000000}" uniqueName="ApplicationNumber">
      <xmlPr mapId="1" xpath="/FinancialUpdate8609/ApplicationNumber" xmlDataType="string"/>
    </xmlCellPr>
  </singleXmlCell>
  <singleXmlCell id="10" xr6:uid="{00000000-000C-0000-FFFF-FFFF09000000}" r="C137" connectionId="1">
    <xmlCellPr id="1" xr6:uid="{00000000-0010-0000-0900-000001000000}" uniqueName="ApplicationNumber">
      <xmlPr mapId="1" xpath="/FinancialUpdate8609/FinancialUpdate8609_ApplicantInformation/ApplicationNumber" xmlDataType="string"/>
    </xmlCellPr>
  </singleXmlCell>
  <singleXmlCell id="12" xr6:uid="{00000000-000C-0000-FFFF-FFFF0A000000}" r="C139" connectionId="1">
    <xmlCellPr id="1" xr6:uid="{00000000-0010-0000-0A00-000001000000}" uniqueName="Sponsor">
      <xmlPr mapId="1" xpath="/FinancialUpdate8609/FinancialUpdate8609_ApplicantInformation/Sponsor" xmlDataType="string"/>
    </xmlCellPr>
  </singleXmlCell>
  <singleXmlCell id="13" xr6:uid="{00000000-000C-0000-FFFF-FFFF0B000000}" r="C140" connectionId="1">
    <xmlCellPr id="1" xr6:uid="{00000000-0010-0000-0B00-000001000000}" uniqueName="Owner">
      <xmlPr mapId="1" xpath="/FinancialUpdate8609/FinancialUpdate8609_ApplicantInformation/Owner" xmlDataType="string"/>
    </xmlCellPr>
  </singleXmlCell>
  <singleXmlCell id="14" xr6:uid="{00000000-000C-0000-FFFF-FFFF0C000000}" r="C141" connectionId="1">
    <xmlCellPr id="1" xr6:uid="{00000000-0010-0000-0C00-000001000000}" uniqueName="OwnerAddress">
      <xmlPr mapId="1" xpath="/FinancialUpdate8609/FinancialUpdate8609_ApplicantInformation/OwnerAddress" xmlDataType="string"/>
    </xmlCellPr>
  </singleXmlCell>
  <singleXmlCell id="15" xr6:uid="{00000000-000C-0000-FFFF-FFFF0D000000}" r="C142" connectionId="1">
    <xmlCellPr id="1" xr6:uid="{00000000-0010-0000-0D00-000001000000}" uniqueName="OwnerTIN">
      <xmlPr mapId="1" xpath="/FinancialUpdate8609/FinancialUpdate8609_ApplicantInformation/OwnerTIN" xmlDataType="string"/>
    </xmlCellPr>
  </singleXmlCell>
  <singleXmlCell id="16" xr6:uid="{00000000-000C-0000-FFFF-FFFF0E000000}" r="C143" connectionId="1">
    <xmlCellPr id="1" xr6:uid="{00000000-0010-0000-0E00-000001000000}" uniqueName="ProjectName">
      <xmlPr mapId="1" xpath="/FinancialUpdate8609/FinancialUpdate8609_ApplicantInformation/ProjectName" xmlDataType="string"/>
    </xmlCellPr>
  </singleXmlCell>
  <singleXmlCell id="17" xr6:uid="{00000000-000C-0000-FFFF-FFFF0F000000}" r="C144" connectionId="1">
    <xmlCellPr id="1" xr6:uid="{00000000-0010-0000-0F00-000001000000}" uniqueName="Program">
      <xmlPr mapId="1" xpath="/FinancialUpdate8609/FinancialUpdate8609_ApplicantInformation/Program" xmlDataType="string"/>
    </xmlCellPr>
  </singleXmlCell>
  <singleXmlCell id="18" xr6:uid="{00000000-000C-0000-FFFF-FFFF10000000}" r="C145" connectionId="1">
    <xmlCellPr id="1" xr6:uid="{00000000-0010-0000-1000-000001000000}" uniqueName="AllocationType">
      <xmlPr mapId="1" xpath="/FinancialUpdate8609/FinancialUpdate8609_ApplicantInformation/AllocationType" xmlDataType="string"/>
    </xmlCellPr>
  </singleXmlCell>
  <singleXmlCell id="19" xr6:uid="{00000000-000C-0000-FFFF-FFFF11000000}" r="K145" connectionId="1">
    <xmlCellPr id="1" xr6:uid="{00000000-0010-0000-1100-000001000000}" uniqueName="CarryoverAllocationAmount">
      <xmlPr mapId="1" xpath="/FinancialUpdate8609/FinancialUpdate8609_ApplicantInformation/CarryoverAllocationAmount" xmlDataType="string"/>
    </xmlCellPr>
  </singleXmlCell>
  <singleXmlCell id="20" xr6:uid="{00000000-000C-0000-FFFF-FFFF12000000}" r="F141" connectionId="1">
    <xmlCellPr id="1" xr6:uid="{00000000-0010-0000-1200-000001000000}" uniqueName="OwnerCity">
      <xmlPr mapId="1" xpath="/FinancialUpdate8609/FinancialUpdate8609_ApplicantInformation/OwnerCity" xmlDataType="string"/>
    </xmlCellPr>
  </singleXmlCell>
  <singleXmlCell id="21" xr6:uid="{00000000-000C-0000-FFFF-FFFF13000000}" r="H141" connectionId="1">
    <xmlCellPr id="1" xr6:uid="{00000000-0010-0000-1300-000001000000}" uniqueName="OwnerState">
      <xmlPr mapId="1" xpath="/FinancialUpdate8609/FinancialUpdate8609_ApplicantInformation/OwnerState" xmlDataType="string"/>
    </xmlCellPr>
  </singleXmlCell>
  <singleXmlCell id="22" xr6:uid="{00000000-000C-0000-FFFF-FFFF14000000}" r="J141" connectionId="1">
    <xmlCellPr id="1" xr6:uid="{00000000-0010-0000-1400-000001000000}" uniqueName="OwnerZip">
      <xmlPr mapId="1" xpath="/FinancialUpdate8609/FinancialUpdate8609_ApplicantInformation/OwnerZip" xmlDataType="string"/>
    </xmlCellPr>
  </singleXmlCell>
  <singleXmlCell id="23" xr6:uid="{00000000-000C-0000-FFFF-FFFF15000000}" r="C148" connectionId="1">
    <xmlCellPr id="1" xr6:uid="{00000000-0010-0000-1500-000001000000}" uniqueName="ApplicationNumber">
      <xmlPr mapId="1" xpath="/FinancialUpdate8609/FinancialUpdate8609_ContactInformation/ApplicationNumber" xmlDataType="string"/>
    </xmlCellPr>
  </singleXmlCell>
  <singleXmlCell id="24" xr6:uid="{00000000-000C-0000-FFFF-FFFF16000000}" r="C150" connectionId="1">
    <xmlCellPr id="1" xr6:uid="{00000000-0010-0000-1600-000001000000}" uniqueName="ContactName">
      <xmlPr mapId="1" xpath="/FinancialUpdate8609/FinancialUpdate8609_ContactInformation/ContactName" xmlDataType="string"/>
    </xmlCellPr>
  </singleXmlCell>
  <singleXmlCell id="25" xr6:uid="{00000000-000C-0000-FFFF-FFFF17000000}" r="C151" connectionId="1">
    <xmlCellPr id="1" xr6:uid="{00000000-0010-0000-1700-000001000000}" uniqueName="ContactPhone">
      <xmlPr mapId="1" xpath="/FinancialUpdate8609/FinancialUpdate8609_ContactInformation/ContactPhone" xmlDataType="string"/>
    </xmlCellPr>
  </singleXmlCell>
  <singleXmlCell id="26" xr6:uid="{00000000-000C-0000-FFFF-FFFF18000000}" r="C152" connectionId="1">
    <xmlCellPr id="1" xr6:uid="{00000000-0010-0000-1800-000001000000}" uniqueName="ContactEmail">
      <xmlPr mapId="1" xpath="/FinancialUpdate8609/FinancialUpdate8609_ContactInformation/ContactEmail" xmlDataType="string"/>
    </xmlCellPr>
  </singleXmlCell>
  <singleXmlCell id="27" xr6:uid="{00000000-000C-0000-FFFF-FFFF19000000}" r="C154" connectionId="1">
    <xmlCellPr id="1" xr6:uid="{00000000-0010-0000-1900-000001000000}" uniqueName="ApplicationNumber">
      <xmlPr mapId="1" xpath="/FinancialUpdate8609/FinancialUpdate8609_SyndicatorInformation/ApplicationNumber" xmlDataType="string"/>
    </xmlCellPr>
  </singleXmlCell>
  <singleXmlCell id="28" xr6:uid="{00000000-000C-0000-FFFF-FFFF1A000000}" r="C156" connectionId="1">
    <xmlCellPr id="1" xr6:uid="{00000000-0010-0000-1A00-000001000000}" uniqueName="SyndicatorName">
      <xmlPr mapId="1" xpath="/FinancialUpdate8609/FinancialUpdate8609_SyndicatorInformation/SyndicatorName" xmlDataType="string"/>
    </xmlCellPr>
  </singleXmlCell>
  <singleXmlCell id="29" xr6:uid="{00000000-000C-0000-FFFF-FFFF1B000000}" r="C157" connectionId="1">
    <xmlCellPr id="1" xr6:uid="{00000000-0010-0000-1B00-000001000000}" uniqueName="SyndicatorAddress">
      <xmlPr mapId="1" xpath="/FinancialUpdate8609/FinancialUpdate8609_SyndicatorInformation/SyndicatorAddress" xmlDataType="string"/>
    </xmlCellPr>
  </singleXmlCell>
  <singleXmlCell id="30" xr6:uid="{00000000-000C-0000-FFFF-FFFF1C000000}" r="C158" connectionId="1">
    <xmlCellPr id="1" xr6:uid="{00000000-0010-0000-1C00-000001000000}" uniqueName="SyndicatorCity">
      <xmlPr mapId="1" xpath="/FinancialUpdate8609/FinancialUpdate8609_SyndicatorInformation/SyndicatorCity" xmlDataType="string"/>
    </xmlCellPr>
  </singleXmlCell>
  <singleXmlCell id="31" xr6:uid="{00000000-000C-0000-FFFF-FFFF1D000000}" r="C159" connectionId="1">
    <xmlCellPr id="1" xr6:uid="{00000000-0010-0000-1D00-000001000000}" uniqueName="SyndicatorContact">
      <xmlPr mapId="1" xpath="/FinancialUpdate8609/FinancialUpdate8609_SyndicatorInformation/SyndicatorContact" xmlDataType="string"/>
    </xmlCellPr>
  </singleXmlCell>
  <singleXmlCell id="32" xr6:uid="{00000000-000C-0000-FFFF-FFFF1E000000}" r="C160" connectionId="1">
    <xmlCellPr id="1" xr6:uid="{00000000-0010-0000-1E00-000001000000}" uniqueName="SyndicatorPhone">
      <xmlPr mapId="1" xpath="/FinancialUpdate8609/FinancialUpdate8609_SyndicatorInformation/SyndicatorPhone" xmlDataType="string"/>
    </xmlCellPr>
  </singleXmlCell>
  <singleXmlCell id="33" xr6:uid="{00000000-000C-0000-FFFF-FFFF1F000000}" r="C161" connectionId="1">
    <xmlCellPr id="1" xr6:uid="{00000000-0010-0000-1F00-000001000000}" uniqueName="SyndicatorEmail">
      <xmlPr mapId="1" xpath="/FinancialUpdate8609/FinancialUpdate8609_SyndicatorInformation/SyndicatorEmail" xmlDataType="string"/>
    </xmlCellPr>
  </singleXmlCell>
  <singleXmlCell id="34" xr6:uid="{00000000-000C-0000-FFFF-FFFF20000000}" r="C162" connectionId="1">
    <xmlCellPr id="1" xr6:uid="{00000000-0010-0000-2000-000001000000}" uniqueName="ApplicationNumber">
      <xmlPr mapId="1" xpath="/FinancialUpdate8609/FinancialUpdate8609_CPAInformation/ApplicationNumber" xmlDataType="string"/>
    </xmlCellPr>
  </singleXmlCell>
  <singleXmlCell id="35" xr6:uid="{00000000-000C-0000-FFFF-FFFF21000000}" r="C164" connectionId="1">
    <xmlCellPr id="1" xr6:uid="{00000000-0010-0000-2100-000001000000}" uniqueName="CPAEntity">
      <xmlPr mapId="1" xpath="/FinancialUpdate8609/FinancialUpdate8609_CPAInformation/CPAEntity" xmlDataType="string"/>
    </xmlCellPr>
  </singleXmlCell>
  <singleXmlCell id="36" xr6:uid="{00000000-000C-0000-FFFF-FFFF22000000}" r="C165" connectionId="1">
    <xmlCellPr id="1" xr6:uid="{00000000-0010-0000-2200-000001000000}" uniqueName="CPAAddress">
      <xmlPr mapId="1" xpath="/FinancialUpdate8609/FinancialUpdate8609_CPAInformation/CPAAddress" xmlDataType="string"/>
    </xmlCellPr>
  </singleXmlCell>
  <singleXmlCell id="37" xr6:uid="{00000000-000C-0000-FFFF-FFFF23000000}" r="C168" connectionId="1">
    <xmlCellPr id="1" xr6:uid="{00000000-0010-0000-2300-000001000000}" uniqueName="CPAPhone">
      <xmlPr mapId="1" xpath="/FinancialUpdate8609/FinancialUpdate8609_CPAInformation/CPAPhone" xmlDataType="string"/>
    </xmlCellPr>
  </singleXmlCell>
  <singleXmlCell id="38" xr6:uid="{00000000-000C-0000-FFFF-FFFF24000000}" r="I176" connectionId="1">
    <xmlCellPr id="1" xr6:uid="{00000000-0010-0000-2400-000001000000}" uniqueName="BuildingZip">
      <xmlPr mapId="1" xpath="/FinancialUpdate8609/FinancialUpdate8609_BuildingInformation/FinancialUpdate8609_BuildingInfo1/BuildingZip" xmlDataType="string"/>
    </xmlCellPr>
  </singleXmlCell>
  <singleXmlCell id="39" xr6:uid="{00000000-000C-0000-FFFF-FFFF25000000}" r="J176" connectionId="1">
    <xmlCellPr id="1" xr6:uid="{00000000-0010-0000-2500-000001000000}" uniqueName="BuildingBoro">
      <xmlPr mapId="1" xpath="/FinancialUpdate8609/FinancialUpdate8609_BuildingInformation/FinancialUpdate8609_BuildingInfo1/BuildingBoro" xmlDataType="string"/>
    </xmlCellPr>
  </singleXmlCell>
  <singleXmlCell id="40" xr6:uid="{00000000-000C-0000-FFFF-FFFF26000000}" r="K176" connectionId="1">
    <xmlCellPr id="1" xr6:uid="{00000000-0010-0000-2600-000001000000}" uniqueName="BuildingBlock">
      <xmlPr mapId="1" xpath="/FinancialUpdate8609/FinancialUpdate8609_BuildingInformation/FinancialUpdate8609_BuildingInfo1/BuildingBlock" xmlDataType="string"/>
    </xmlCellPr>
  </singleXmlCell>
  <singleXmlCell id="41" xr6:uid="{00000000-000C-0000-FFFF-FFFF27000000}" r="L176" connectionId="1">
    <xmlCellPr id="1" xr6:uid="{00000000-0010-0000-2700-000001000000}" uniqueName="BuildingLot">
      <xmlPr mapId="1" xpath="/FinancialUpdate8609/FinancialUpdate8609_BuildingInformation/FinancialUpdate8609_BuildingInfo1/BuildingLot" xmlDataType="string"/>
    </xmlCellPr>
  </singleXmlCell>
  <singleXmlCell id="42" xr6:uid="{00000000-000C-0000-FFFF-FFFF28000000}" r="V176" connectionId="1">
    <xmlCellPr id="1" xr6:uid="{00000000-0010-0000-2800-000001000000}" uniqueName="BuildingRentUpStatus">
      <xmlPr mapId="1" xpath="/FinancialUpdate8609/FinancialUpdate8609_BuildingInformation/FinancialUpdate8609_BuildingInfo1/BuildingRentUpStatus" xmlDataType="string"/>
    </xmlCellPr>
  </singleXmlCell>
  <singleXmlCell id="43" xr6:uid="{00000000-000C-0000-FFFF-FFFF29000000}" r="X176" connectionId="1">
    <xmlCellPr id="1" xr6:uid="{00000000-0010-0000-2900-000001000000}" uniqueName="ApplicationNumber">
      <xmlPr mapId="1" xpath="/FinancialUpdate8609/FinancialUpdate8609_BuildingInformation/FinancialUpdate8609_BuildingInfo1/ApplicationNumber" xmlDataType="string"/>
    </xmlCellPr>
  </singleXmlCell>
  <singleXmlCell id="44" xr6:uid="{00000000-000C-0000-FFFF-FFFF2A000000}" r="M176" connectionId="1">
    <xmlCellPr id="1" xr6:uid="{00000000-0010-0000-2A00-000001000000}" uniqueName="BuildingPISAcquisition">
      <xmlPr mapId="1" xpath="/FinancialUpdate8609/FinancialUpdate8609_BuildingInformation/FinancialUpdate8609_BuildingInfo1/BuildingPISAcquisition" xmlDataType="string"/>
    </xmlCellPr>
  </singleXmlCell>
  <singleXmlCell id="45" xr6:uid="{00000000-000C-0000-FFFF-FFFF2B000000}" r="P176" connectionId="1">
    <xmlCellPr id="1" xr6:uid="{00000000-0010-0000-2B00-000001000000}" uniqueName="BuildingPISRehab">
      <xmlPr mapId="1" xpath="/FinancialUpdate8609/FinancialUpdate8609_BuildingInformation/FinancialUpdate8609_BuildingInfo1/BuildingPISRehab" xmlDataType="string"/>
    </xmlCellPr>
  </singleXmlCell>
  <singleXmlCell id="46" xr6:uid="{00000000-000C-0000-FFFF-FFFF2C000000}" r="S176" connectionId="1">
    <xmlCellPr id="1" xr6:uid="{00000000-0010-0000-2C00-000001000000}" uniqueName="BuildingTCODate">
      <xmlPr mapId="1" xpath="/FinancialUpdate8609/FinancialUpdate8609_BuildingInformation/FinancialUpdate8609_BuildingInfo1/BuildingTCODate" xmlDataType="string"/>
    </xmlCellPr>
  </singleXmlCell>
  <singleXmlCell id="47" xr6:uid="{00000000-000C-0000-FFFF-FFFF2D000000}" r="I177" connectionId="1">
    <xmlCellPr id="1" xr6:uid="{00000000-0010-0000-2D00-000001000000}" uniqueName="BuildingZip">
      <xmlPr mapId="1" xpath="/FinancialUpdate8609/FinancialUpdate8609_BuildingInformation/FinancialUpdate8609_BuildingInfo2/BuildingZip" xmlDataType="string"/>
    </xmlCellPr>
  </singleXmlCell>
  <singleXmlCell id="48" xr6:uid="{00000000-000C-0000-FFFF-FFFF2E000000}" r="J177" connectionId="1">
    <xmlCellPr id="1" xr6:uid="{00000000-0010-0000-2E00-000001000000}" uniqueName="BuildingBoro">
      <xmlPr mapId="1" xpath="/FinancialUpdate8609/FinancialUpdate8609_BuildingInformation/FinancialUpdate8609_BuildingInfo2/BuildingBoro" xmlDataType="string"/>
    </xmlCellPr>
  </singleXmlCell>
  <singleXmlCell id="49" xr6:uid="{00000000-000C-0000-FFFF-FFFF2F000000}" r="K177" connectionId="1">
    <xmlCellPr id="1" xr6:uid="{00000000-0010-0000-2F00-000001000000}" uniqueName="BuildingBlock">
      <xmlPr mapId="1" xpath="/FinancialUpdate8609/FinancialUpdate8609_BuildingInformation/FinancialUpdate8609_BuildingInfo2/BuildingBlock" xmlDataType="string"/>
    </xmlCellPr>
  </singleXmlCell>
  <singleXmlCell id="50" xr6:uid="{00000000-000C-0000-FFFF-FFFF30000000}" r="L177" connectionId="1">
    <xmlCellPr id="1" xr6:uid="{00000000-0010-0000-3000-000001000000}" uniqueName="BuildingLot">
      <xmlPr mapId="1" xpath="/FinancialUpdate8609/FinancialUpdate8609_BuildingInformation/FinancialUpdate8609_BuildingInfo2/BuildingLot" xmlDataType="string"/>
    </xmlCellPr>
  </singleXmlCell>
  <singleXmlCell id="51" xr6:uid="{00000000-000C-0000-FFFF-FFFF31000000}" r="M177" connectionId="1">
    <xmlCellPr id="1" xr6:uid="{00000000-0010-0000-3100-000001000000}" uniqueName="BuildingPISAcquisition">
      <xmlPr mapId="1" xpath="/FinancialUpdate8609/FinancialUpdate8609_BuildingInformation/FinancialUpdate8609_BuildingInfo2/BuildingPISAcquisition" xmlDataType="string"/>
    </xmlCellPr>
  </singleXmlCell>
  <singleXmlCell id="52" xr6:uid="{00000000-000C-0000-FFFF-FFFF32000000}" r="P177" connectionId="1">
    <xmlCellPr id="1" xr6:uid="{00000000-0010-0000-3200-000001000000}" uniqueName="BuildingPISRehab">
      <xmlPr mapId="1" xpath="/FinancialUpdate8609/FinancialUpdate8609_BuildingInformation/FinancialUpdate8609_BuildingInfo2/BuildingPISRehab" xmlDataType="string"/>
    </xmlCellPr>
  </singleXmlCell>
  <singleXmlCell id="53" xr6:uid="{00000000-000C-0000-FFFF-FFFF33000000}" r="S177" connectionId="1">
    <xmlCellPr id="1" xr6:uid="{00000000-0010-0000-3300-000001000000}" uniqueName="BuildingTCODate">
      <xmlPr mapId="1" xpath="/FinancialUpdate8609/FinancialUpdate8609_BuildingInformation/FinancialUpdate8609_BuildingInfo2/BuildingTCODate" xmlDataType="string"/>
    </xmlCellPr>
  </singleXmlCell>
  <singleXmlCell id="54" xr6:uid="{00000000-000C-0000-FFFF-FFFF34000000}" r="V177" connectionId="1">
    <xmlCellPr id="1" xr6:uid="{00000000-0010-0000-3400-000001000000}" uniqueName="BuildingRentUpStatus">
      <xmlPr mapId="1" xpath="/FinancialUpdate8609/FinancialUpdate8609_BuildingInformation/FinancialUpdate8609_BuildingInfo2/BuildingRentUpStatus" xmlDataType="string"/>
    </xmlCellPr>
  </singleXmlCell>
  <singleXmlCell id="55" xr6:uid="{00000000-000C-0000-FFFF-FFFF35000000}" r="X177" connectionId="1">
    <xmlCellPr id="1" xr6:uid="{00000000-0010-0000-3500-000001000000}" uniqueName="ApplicationNumber">
      <xmlPr mapId="1" xpath="/FinancialUpdate8609/FinancialUpdate8609_BuildingInformation/FinancialUpdate8609_BuildingInfo2/ApplicationNumber" xmlDataType="string"/>
    </xmlCellPr>
  </singleXmlCell>
  <singleXmlCell id="56" xr6:uid="{00000000-000C-0000-FFFF-FFFF36000000}" r="X178" connectionId="1">
    <xmlCellPr id="1" xr6:uid="{00000000-0010-0000-3600-000001000000}" uniqueName="ApplicationNumber">
      <xmlPr mapId="1" xpath="/FinancialUpdate8609/FinancialUpdate8609_BuildingInformation/FinancialUpdate8609_BuildingInfo3/ApplicationNumber" xmlDataType="string"/>
    </xmlCellPr>
  </singleXmlCell>
  <singleXmlCell id="57" xr6:uid="{00000000-000C-0000-FFFF-FFFF37000000}" r="D178" connectionId="1">
    <xmlCellPr id="1" xr6:uid="{00000000-0010-0000-3700-000001000000}" uniqueName="BIN">
      <xmlPr mapId="1" xpath="/FinancialUpdate8609/FinancialUpdate8609_BuildingInformation/FinancialUpdate8609_BuildingInfo3/BIN" xmlDataType="string"/>
    </xmlCellPr>
  </singleXmlCell>
  <singleXmlCell id="58" xr6:uid="{00000000-000C-0000-FFFF-FFFF38000000}" r="E178" connectionId="1">
    <xmlCellPr id="1" xr6:uid="{00000000-0010-0000-3800-000001000000}" uniqueName="BuildingPHN">
      <xmlPr mapId="1" xpath="/FinancialUpdate8609/FinancialUpdate8609_BuildingInformation/FinancialUpdate8609_BuildingInfo3/BuildingPHN" xmlDataType="string"/>
    </xmlCellPr>
  </singleXmlCell>
  <singleXmlCell id="59" xr6:uid="{00000000-000C-0000-FFFF-FFFF39000000}" r="F178" connectionId="1">
    <xmlCellPr id="1" xr6:uid="{00000000-0010-0000-3900-000001000000}" uniqueName="BuildingStreet">
      <xmlPr mapId="1" xpath="/FinancialUpdate8609/FinancialUpdate8609_BuildingInformation/FinancialUpdate8609_BuildingInfo3/BuildingStreet" xmlDataType="string"/>
    </xmlCellPr>
  </singleXmlCell>
  <singleXmlCell id="60" xr6:uid="{00000000-000C-0000-FFFF-FFFF3A000000}" r="G178" connectionId="1">
    <xmlCellPr id="1" xr6:uid="{00000000-0010-0000-3A00-000001000000}" uniqueName="BuildingCity">
      <xmlPr mapId="1" xpath="/FinancialUpdate8609/FinancialUpdate8609_BuildingInformation/FinancialUpdate8609_BuildingInfo3/BuildingCity" xmlDataType="string"/>
    </xmlCellPr>
  </singleXmlCell>
  <singleXmlCell id="61" xr6:uid="{00000000-000C-0000-FFFF-FFFF3B000000}" r="I178" connectionId="1">
    <xmlCellPr id="1" xr6:uid="{00000000-0010-0000-3B00-000001000000}" uniqueName="BuildingZip">
      <xmlPr mapId="1" xpath="/FinancialUpdate8609/FinancialUpdate8609_BuildingInformation/FinancialUpdate8609_BuildingInfo3/BuildingZip" xmlDataType="string"/>
    </xmlCellPr>
  </singleXmlCell>
  <singleXmlCell id="62" xr6:uid="{00000000-000C-0000-FFFF-FFFF3C000000}" r="J178" connectionId="1">
    <xmlCellPr id="1" xr6:uid="{00000000-0010-0000-3C00-000001000000}" uniqueName="BuildingBoro">
      <xmlPr mapId="1" xpath="/FinancialUpdate8609/FinancialUpdate8609_BuildingInformation/FinancialUpdate8609_BuildingInfo3/BuildingBoro" xmlDataType="string"/>
    </xmlCellPr>
  </singleXmlCell>
  <singleXmlCell id="63" xr6:uid="{00000000-000C-0000-FFFF-FFFF3D000000}" r="K178" connectionId="1">
    <xmlCellPr id="1" xr6:uid="{00000000-0010-0000-3D00-000001000000}" uniqueName="BuildingBlock">
      <xmlPr mapId="1" xpath="/FinancialUpdate8609/FinancialUpdate8609_BuildingInformation/FinancialUpdate8609_BuildingInfo3/BuildingBlock" xmlDataType="string"/>
    </xmlCellPr>
  </singleXmlCell>
  <singleXmlCell id="64" xr6:uid="{00000000-000C-0000-FFFF-FFFF3E000000}" r="L178" connectionId="1">
    <xmlCellPr id="1" xr6:uid="{00000000-0010-0000-3E00-000001000000}" uniqueName="BuildingLot">
      <xmlPr mapId="1" xpath="/FinancialUpdate8609/FinancialUpdate8609_BuildingInformation/FinancialUpdate8609_BuildingInfo3/BuildingLot" xmlDataType="string"/>
    </xmlCellPr>
  </singleXmlCell>
  <singleXmlCell id="65" xr6:uid="{00000000-000C-0000-FFFF-FFFF3F000000}" r="M178" connectionId="1">
    <xmlCellPr id="1" xr6:uid="{00000000-0010-0000-3F00-000001000000}" uniqueName="BuildingPISAcquisition">
      <xmlPr mapId="1" xpath="/FinancialUpdate8609/FinancialUpdate8609_BuildingInformation/FinancialUpdate8609_BuildingInfo3/BuildingPISAcquisition" xmlDataType="string"/>
    </xmlCellPr>
  </singleXmlCell>
  <singleXmlCell id="66" xr6:uid="{00000000-000C-0000-FFFF-FFFF40000000}" r="P178" connectionId="1">
    <xmlCellPr id="1" xr6:uid="{00000000-0010-0000-4000-000001000000}" uniqueName="BuildingPISRehab">
      <xmlPr mapId="1" xpath="/FinancialUpdate8609/FinancialUpdate8609_BuildingInformation/FinancialUpdate8609_BuildingInfo3/BuildingPISRehab" xmlDataType="string"/>
    </xmlCellPr>
  </singleXmlCell>
  <singleXmlCell id="67" xr6:uid="{00000000-000C-0000-FFFF-FFFF41000000}" r="S178" connectionId="1">
    <xmlCellPr id="1" xr6:uid="{00000000-0010-0000-4100-000001000000}" uniqueName="BuildingTCODate">
      <xmlPr mapId="1" xpath="/FinancialUpdate8609/FinancialUpdate8609_BuildingInformation/FinancialUpdate8609_BuildingInfo3/BuildingTCODate" xmlDataType="string"/>
    </xmlCellPr>
  </singleXmlCell>
  <singleXmlCell id="68" xr6:uid="{00000000-000C-0000-FFFF-FFFF42000000}" r="V178" connectionId="1">
    <xmlCellPr id="1" xr6:uid="{00000000-0010-0000-4200-000001000000}" uniqueName="BuildingRentUpStatus">
      <xmlPr mapId="1" xpath="/FinancialUpdate8609/FinancialUpdate8609_BuildingInformation/FinancialUpdate8609_BuildingInfo3/BuildingRentUpStatus" xmlDataType="string"/>
    </xmlCellPr>
  </singleXmlCell>
  <singleXmlCell id="69" xr6:uid="{00000000-000C-0000-FFFF-FFFF43000000}" r="D179" connectionId="1">
    <xmlCellPr id="1" xr6:uid="{00000000-0010-0000-4300-000001000000}" uniqueName="BIN">
      <xmlPr mapId="1" xpath="/FinancialUpdate8609/FinancialUpdate8609_BuildingInformation/FinancialUpdate8609_BuildingInfo4/BIN" xmlDataType="string"/>
    </xmlCellPr>
  </singleXmlCell>
  <singleXmlCell id="70" xr6:uid="{00000000-000C-0000-FFFF-FFFF44000000}" r="E179" connectionId="1">
    <xmlCellPr id="1" xr6:uid="{00000000-0010-0000-4400-000001000000}" uniqueName="BuildingPHN">
      <xmlPr mapId="1" xpath="/FinancialUpdate8609/FinancialUpdate8609_BuildingInformation/FinancialUpdate8609_BuildingInfo4/BuildingPHN" xmlDataType="string"/>
    </xmlCellPr>
  </singleXmlCell>
  <singleXmlCell id="71" xr6:uid="{00000000-000C-0000-FFFF-FFFF45000000}" r="F179" connectionId="1">
    <xmlCellPr id="1" xr6:uid="{00000000-0010-0000-4500-000001000000}" uniqueName="BuildingStreet">
      <xmlPr mapId="1" xpath="/FinancialUpdate8609/FinancialUpdate8609_BuildingInformation/FinancialUpdate8609_BuildingInfo4/BuildingStreet" xmlDataType="string"/>
    </xmlCellPr>
  </singleXmlCell>
  <singleXmlCell id="72" xr6:uid="{00000000-000C-0000-FFFF-FFFF46000000}" r="G179" connectionId="1">
    <xmlCellPr id="1" xr6:uid="{00000000-0010-0000-4600-000001000000}" uniqueName="BuildingCity">
      <xmlPr mapId="1" xpath="/FinancialUpdate8609/FinancialUpdate8609_BuildingInformation/FinancialUpdate8609_BuildingInfo4/BuildingCity" xmlDataType="string"/>
    </xmlCellPr>
  </singleXmlCell>
  <singleXmlCell id="73" xr6:uid="{00000000-000C-0000-FFFF-FFFF47000000}" r="I179" connectionId="1">
    <xmlCellPr id="1" xr6:uid="{00000000-0010-0000-4700-000001000000}" uniqueName="BuildingZip">
      <xmlPr mapId="1" xpath="/FinancialUpdate8609/FinancialUpdate8609_BuildingInformation/FinancialUpdate8609_BuildingInfo4/BuildingZip" xmlDataType="string"/>
    </xmlCellPr>
  </singleXmlCell>
  <singleXmlCell id="74" xr6:uid="{00000000-000C-0000-FFFF-FFFF48000000}" r="J179" connectionId="1">
    <xmlCellPr id="1" xr6:uid="{00000000-0010-0000-4800-000001000000}" uniqueName="BuildingBoro">
      <xmlPr mapId="1" xpath="/FinancialUpdate8609/FinancialUpdate8609_BuildingInformation/FinancialUpdate8609_BuildingInfo4/BuildingBoro" xmlDataType="string"/>
    </xmlCellPr>
  </singleXmlCell>
  <singleXmlCell id="75" xr6:uid="{00000000-000C-0000-FFFF-FFFF49000000}" r="K179" connectionId="1">
    <xmlCellPr id="1" xr6:uid="{00000000-0010-0000-4900-000001000000}" uniqueName="BuildingBlock">
      <xmlPr mapId="1" xpath="/FinancialUpdate8609/FinancialUpdate8609_BuildingInformation/FinancialUpdate8609_BuildingInfo4/BuildingBlock" xmlDataType="string"/>
    </xmlCellPr>
  </singleXmlCell>
  <singleXmlCell id="76" xr6:uid="{00000000-000C-0000-FFFF-FFFF4A000000}" r="L179" connectionId="1">
    <xmlCellPr id="1" xr6:uid="{00000000-0010-0000-4A00-000001000000}" uniqueName="BuildingLot">
      <xmlPr mapId="1" xpath="/FinancialUpdate8609/FinancialUpdate8609_BuildingInformation/FinancialUpdate8609_BuildingInfo4/BuildingLot" xmlDataType="string"/>
    </xmlCellPr>
  </singleXmlCell>
  <singleXmlCell id="77" xr6:uid="{00000000-000C-0000-FFFF-FFFF4B000000}" r="M179" connectionId="1">
    <xmlCellPr id="1" xr6:uid="{00000000-0010-0000-4B00-000001000000}" uniqueName="BuildingPISAcquisition">
      <xmlPr mapId="1" xpath="/FinancialUpdate8609/FinancialUpdate8609_BuildingInformation/FinancialUpdate8609_BuildingInfo4/BuildingPISAcquisition" xmlDataType="string"/>
    </xmlCellPr>
  </singleXmlCell>
  <singleXmlCell id="78" xr6:uid="{00000000-000C-0000-FFFF-FFFF4C000000}" r="P179" connectionId="1">
    <xmlCellPr id="1" xr6:uid="{00000000-0010-0000-4C00-000001000000}" uniqueName="BuildingPISRehab">
      <xmlPr mapId="1" xpath="/FinancialUpdate8609/FinancialUpdate8609_BuildingInformation/FinancialUpdate8609_BuildingInfo4/BuildingPISRehab" xmlDataType="string"/>
    </xmlCellPr>
  </singleXmlCell>
  <singleXmlCell id="79" xr6:uid="{00000000-000C-0000-FFFF-FFFF4D000000}" r="S179" connectionId="1">
    <xmlCellPr id="1" xr6:uid="{00000000-0010-0000-4D00-000001000000}" uniqueName="BuildingTCODate">
      <xmlPr mapId="1" xpath="/FinancialUpdate8609/FinancialUpdate8609_BuildingInformation/FinancialUpdate8609_BuildingInfo4/BuildingTCODate" xmlDataType="string"/>
    </xmlCellPr>
  </singleXmlCell>
  <singleXmlCell id="80" xr6:uid="{00000000-000C-0000-FFFF-FFFF4E000000}" r="V179" connectionId="1">
    <xmlCellPr id="1" xr6:uid="{00000000-0010-0000-4E00-000001000000}" uniqueName="BuildingRentUpStatus">
      <xmlPr mapId="1" xpath="/FinancialUpdate8609/FinancialUpdate8609_BuildingInformation/FinancialUpdate8609_BuildingInfo4/BuildingRentUpStatus" xmlDataType="string"/>
    </xmlCellPr>
  </singleXmlCell>
  <singleXmlCell id="81" xr6:uid="{00000000-000C-0000-FFFF-FFFF4F000000}" r="X179" connectionId="1">
    <xmlCellPr id="1" xr6:uid="{00000000-0010-0000-4F00-000001000000}" uniqueName="ApplicationNumber">
      <xmlPr mapId="1" xpath="/FinancialUpdate8609/FinancialUpdate8609_BuildingInformation/FinancialUpdate8609_BuildingInfo4/ApplicationNumber" xmlDataType="string"/>
    </xmlCellPr>
  </singleXmlCell>
  <singleXmlCell id="82" xr6:uid="{00000000-000C-0000-FFFF-FFFF50000000}" r="D180" connectionId="1">
    <xmlCellPr id="1" xr6:uid="{00000000-0010-0000-5000-000001000000}" uniqueName="BIN">
      <xmlPr mapId="1" xpath="/FinancialUpdate8609/FinancialUpdate8609_BuildingInformation/FinancialUpdate8609_BuildingInfo5/BIN" xmlDataType="string"/>
    </xmlCellPr>
  </singleXmlCell>
  <singleXmlCell id="83" xr6:uid="{00000000-000C-0000-FFFF-FFFF51000000}" r="E180" connectionId="1">
    <xmlCellPr id="1" xr6:uid="{00000000-0010-0000-5100-000001000000}" uniqueName="BuildingPHN">
      <xmlPr mapId="1" xpath="/FinancialUpdate8609/FinancialUpdate8609_BuildingInformation/FinancialUpdate8609_BuildingInfo5/BuildingPHN" xmlDataType="string"/>
    </xmlCellPr>
  </singleXmlCell>
  <singleXmlCell id="84" xr6:uid="{00000000-000C-0000-FFFF-FFFF52000000}" r="F180" connectionId="1">
    <xmlCellPr id="1" xr6:uid="{00000000-0010-0000-5200-000001000000}" uniqueName="BuildingStreet">
      <xmlPr mapId="1" xpath="/FinancialUpdate8609/FinancialUpdate8609_BuildingInformation/FinancialUpdate8609_BuildingInfo5/BuildingStreet" xmlDataType="string"/>
    </xmlCellPr>
  </singleXmlCell>
  <singleXmlCell id="85" xr6:uid="{00000000-000C-0000-FFFF-FFFF53000000}" r="G180" connectionId="1">
    <xmlCellPr id="1" xr6:uid="{00000000-0010-0000-5300-000001000000}" uniqueName="BuildingCity">
      <xmlPr mapId="1" xpath="/FinancialUpdate8609/FinancialUpdate8609_BuildingInformation/FinancialUpdate8609_BuildingInfo5/BuildingCity" xmlDataType="string"/>
    </xmlCellPr>
  </singleXmlCell>
  <singleXmlCell id="86" xr6:uid="{00000000-000C-0000-FFFF-FFFF54000000}" r="I180" connectionId="1">
    <xmlCellPr id="1" xr6:uid="{00000000-0010-0000-5400-000001000000}" uniqueName="BuildingZip">
      <xmlPr mapId="1" xpath="/FinancialUpdate8609/FinancialUpdate8609_BuildingInformation/FinancialUpdate8609_BuildingInfo5/BuildingZip" xmlDataType="string"/>
    </xmlCellPr>
  </singleXmlCell>
  <singleXmlCell id="87" xr6:uid="{00000000-000C-0000-FFFF-FFFF55000000}" r="J180" connectionId="1">
    <xmlCellPr id="1" xr6:uid="{00000000-0010-0000-5500-000001000000}" uniqueName="BuildingBoro">
      <xmlPr mapId="1" xpath="/FinancialUpdate8609/FinancialUpdate8609_BuildingInformation/FinancialUpdate8609_BuildingInfo5/BuildingBoro" xmlDataType="string"/>
    </xmlCellPr>
  </singleXmlCell>
  <singleXmlCell id="88" xr6:uid="{00000000-000C-0000-FFFF-FFFF56000000}" r="K180" connectionId="1">
    <xmlCellPr id="1" xr6:uid="{00000000-0010-0000-5600-000001000000}" uniqueName="BuildingBlock">
      <xmlPr mapId="1" xpath="/FinancialUpdate8609/FinancialUpdate8609_BuildingInformation/FinancialUpdate8609_BuildingInfo5/BuildingBlock" xmlDataType="string"/>
    </xmlCellPr>
  </singleXmlCell>
  <singleXmlCell id="89" xr6:uid="{00000000-000C-0000-FFFF-FFFF57000000}" r="L180" connectionId="1">
    <xmlCellPr id="1" xr6:uid="{00000000-0010-0000-5700-000001000000}" uniqueName="BuildingLot">
      <xmlPr mapId="1" xpath="/FinancialUpdate8609/FinancialUpdate8609_BuildingInformation/FinancialUpdate8609_BuildingInfo5/BuildingLot" xmlDataType="string"/>
    </xmlCellPr>
  </singleXmlCell>
  <singleXmlCell id="90" xr6:uid="{00000000-000C-0000-FFFF-FFFF58000000}" r="M180" connectionId="1">
    <xmlCellPr id="1" xr6:uid="{00000000-0010-0000-5800-000001000000}" uniqueName="BuildingPISAcquisition">
      <xmlPr mapId="1" xpath="/FinancialUpdate8609/FinancialUpdate8609_BuildingInformation/FinancialUpdate8609_BuildingInfo5/BuildingPISAcquisition" xmlDataType="string"/>
    </xmlCellPr>
  </singleXmlCell>
  <singleXmlCell id="91" xr6:uid="{00000000-000C-0000-FFFF-FFFF59000000}" r="P180" connectionId="1">
    <xmlCellPr id="1" xr6:uid="{00000000-0010-0000-5900-000001000000}" uniqueName="BuildingPISRehab">
      <xmlPr mapId="1" xpath="/FinancialUpdate8609/FinancialUpdate8609_BuildingInformation/FinancialUpdate8609_BuildingInfo5/BuildingPISRehab" xmlDataType="string"/>
    </xmlCellPr>
  </singleXmlCell>
  <singleXmlCell id="92" xr6:uid="{00000000-000C-0000-FFFF-FFFF5A000000}" r="S180" connectionId="1">
    <xmlCellPr id="1" xr6:uid="{00000000-0010-0000-5A00-000001000000}" uniqueName="BuildingTCODate">
      <xmlPr mapId="1" xpath="/FinancialUpdate8609/FinancialUpdate8609_BuildingInformation/FinancialUpdate8609_BuildingInfo5/BuildingTCODate" xmlDataType="string"/>
    </xmlCellPr>
  </singleXmlCell>
  <singleXmlCell id="93" xr6:uid="{00000000-000C-0000-FFFF-FFFF5B000000}" r="V180" connectionId="1">
    <xmlCellPr id="1" xr6:uid="{00000000-0010-0000-5B00-000001000000}" uniqueName="BuildingRentUpStatus">
      <xmlPr mapId="1" xpath="/FinancialUpdate8609/FinancialUpdate8609_BuildingInformation/FinancialUpdate8609_BuildingInfo5/BuildingRentUpStatus" xmlDataType="string"/>
    </xmlCellPr>
  </singleXmlCell>
  <singleXmlCell id="94" xr6:uid="{00000000-000C-0000-FFFF-FFFF5C000000}" r="X180" connectionId="1">
    <xmlCellPr id="1" xr6:uid="{00000000-0010-0000-5C00-000001000000}" uniqueName="ApplicationNumber">
      <xmlPr mapId="1" xpath="/FinancialUpdate8609/FinancialUpdate8609_BuildingInformation/FinancialUpdate8609_BuildingInfo5/ApplicationNumber" xmlDataType="string"/>
    </xmlCellPr>
  </singleXmlCell>
  <singleXmlCell id="95" xr6:uid="{00000000-000C-0000-FFFF-FFFF5D000000}" r="D181" connectionId="1">
    <xmlCellPr id="1" xr6:uid="{00000000-0010-0000-5D00-000001000000}" uniqueName="BIN">
      <xmlPr mapId="1" xpath="/FinancialUpdate8609/FinancialUpdate8609_BuildingInformation/FinancialUpdate8609_BuildingInfo6/BIN" xmlDataType="string"/>
    </xmlCellPr>
  </singleXmlCell>
  <singleXmlCell id="96" xr6:uid="{00000000-000C-0000-FFFF-FFFF5E000000}" r="E181" connectionId="1">
    <xmlCellPr id="1" xr6:uid="{00000000-0010-0000-5E00-000001000000}" uniqueName="BuildingPHN">
      <xmlPr mapId="1" xpath="/FinancialUpdate8609/FinancialUpdate8609_BuildingInformation/FinancialUpdate8609_BuildingInfo6/BuildingPHN" xmlDataType="string"/>
    </xmlCellPr>
  </singleXmlCell>
  <singleXmlCell id="97" xr6:uid="{00000000-000C-0000-FFFF-FFFF5F000000}" r="F181" connectionId="1">
    <xmlCellPr id="1" xr6:uid="{00000000-0010-0000-5F00-000001000000}" uniqueName="BuildingStreet">
      <xmlPr mapId="1" xpath="/FinancialUpdate8609/FinancialUpdate8609_BuildingInformation/FinancialUpdate8609_BuildingInfo6/BuildingStreet" xmlDataType="string"/>
    </xmlCellPr>
  </singleXmlCell>
  <singleXmlCell id="98" xr6:uid="{00000000-000C-0000-FFFF-FFFF60000000}" r="G181" connectionId="1">
    <xmlCellPr id="1" xr6:uid="{00000000-0010-0000-6000-000001000000}" uniqueName="BuildingCity">
      <xmlPr mapId="1" xpath="/FinancialUpdate8609/FinancialUpdate8609_BuildingInformation/FinancialUpdate8609_BuildingInfo6/BuildingCity" xmlDataType="string"/>
    </xmlCellPr>
  </singleXmlCell>
  <singleXmlCell id="99" xr6:uid="{00000000-000C-0000-FFFF-FFFF61000000}" r="I181" connectionId="1">
    <xmlCellPr id="1" xr6:uid="{00000000-0010-0000-6100-000001000000}" uniqueName="BuildingZip">
      <xmlPr mapId="1" xpath="/FinancialUpdate8609/FinancialUpdate8609_BuildingInformation/FinancialUpdate8609_BuildingInfo6/BuildingZip" xmlDataType="string"/>
    </xmlCellPr>
  </singleXmlCell>
  <singleXmlCell id="100" xr6:uid="{00000000-000C-0000-FFFF-FFFF62000000}" r="J181" connectionId="1">
    <xmlCellPr id="1" xr6:uid="{00000000-0010-0000-6200-000001000000}" uniqueName="BuildingBoro">
      <xmlPr mapId="1" xpath="/FinancialUpdate8609/FinancialUpdate8609_BuildingInformation/FinancialUpdate8609_BuildingInfo6/BuildingBoro" xmlDataType="string"/>
    </xmlCellPr>
  </singleXmlCell>
  <singleXmlCell id="101" xr6:uid="{00000000-000C-0000-FFFF-FFFF63000000}" r="K181" connectionId="1">
    <xmlCellPr id="1" xr6:uid="{00000000-0010-0000-6300-000001000000}" uniqueName="BuildingBlock">
      <xmlPr mapId="1" xpath="/FinancialUpdate8609/FinancialUpdate8609_BuildingInformation/FinancialUpdate8609_BuildingInfo6/BuildingBlock" xmlDataType="string"/>
    </xmlCellPr>
  </singleXmlCell>
  <singleXmlCell id="102" xr6:uid="{00000000-000C-0000-FFFF-FFFF64000000}" r="L181" connectionId="1">
    <xmlCellPr id="1" xr6:uid="{00000000-0010-0000-6400-000001000000}" uniqueName="BuildingLot">
      <xmlPr mapId="1" xpath="/FinancialUpdate8609/FinancialUpdate8609_BuildingInformation/FinancialUpdate8609_BuildingInfo6/BuildingLot" xmlDataType="string"/>
    </xmlCellPr>
  </singleXmlCell>
  <singleXmlCell id="103" xr6:uid="{00000000-000C-0000-FFFF-FFFF65000000}" r="M181" connectionId="1">
    <xmlCellPr id="1" xr6:uid="{00000000-0010-0000-6500-000001000000}" uniqueName="BuildingPISAcquisition">
      <xmlPr mapId="1" xpath="/FinancialUpdate8609/FinancialUpdate8609_BuildingInformation/FinancialUpdate8609_BuildingInfo6/BuildingPISAcquisition" xmlDataType="string"/>
    </xmlCellPr>
  </singleXmlCell>
  <singleXmlCell id="104" xr6:uid="{00000000-000C-0000-FFFF-FFFF66000000}" r="P181" connectionId="1">
    <xmlCellPr id="1" xr6:uid="{00000000-0010-0000-6600-000001000000}" uniqueName="BuildingPISRehab">
      <xmlPr mapId="1" xpath="/FinancialUpdate8609/FinancialUpdate8609_BuildingInformation/FinancialUpdate8609_BuildingInfo6/BuildingPISRehab" xmlDataType="string"/>
    </xmlCellPr>
  </singleXmlCell>
  <singleXmlCell id="105" xr6:uid="{00000000-000C-0000-FFFF-FFFF67000000}" r="S181" connectionId="1">
    <xmlCellPr id="1" xr6:uid="{00000000-0010-0000-6700-000001000000}" uniqueName="BuildingTCODate">
      <xmlPr mapId="1" xpath="/FinancialUpdate8609/FinancialUpdate8609_BuildingInformation/FinancialUpdate8609_BuildingInfo6/BuildingTCODate" xmlDataType="string"/>
    </xmlCellPr>
  </singleXmlCell>
  <singleXmlCell id="106" xr6:uid="{00000000-000C-0000-FFFF-FFFF68000000}" r="V181" connectionId="1">
    <xmlCellPr id="1" xr6:uid="{00000000-0010-0000-6800-000001000000}" uniqueName="BuildingRentUpStatus">
      <xmlPr mapId="1" xpath="/FinancialUpdate8609/FinancialUpdate8609_BuildingInformation/FinancialUpdate8609_BuildingInfo6/BuildingRentUpStatus" xmlDataType="string"/>
    </xmlCellPr>
  </singleXmlCell>
  <singleXmlCell id="107" xr6:uid="{00000000-000C-0000-FFFF-FFFF69000000}" r="X181" connectionId="1">
    <xmlCellPr id="1" xr6:uid="{00000000-0010-0000-6900-000001000000}" uniqueName="ApplicationNumber">
      <xmlPr mapId="1" xpath="/FinancialUpdate8609/FinancialUpdate8609_BuildingInformation/FinancialUpdate8609_BuildingInfo6/ApplicationNumber" xmlDataType="string"/>
    </xmlCellPr>
  </singleXmlCell>
  <singleXmlCell id="108" xr6:uid="{00000000-000C-0000-FFFF-FFFF6A000000}" r="D182" connectionId="1">
    <xmlCellPr id="1" xr6:uid="{00000000-0010-0000-6A00-000001000000}" uniqueName="BIN">
      <xmlPr mapId="1" xpath="/FinancialUpdate8609/FinancialUpdate8609_BuildingInformation/FinancialUpdate8609_BuildingInfo7/BIN" xmlDataType="string"/>
    </xmlCellPr>
  </singleXmlCell>
  <singleXmlCell id="109" xr6:uid="{00000000-000C-0000-FFFF-FFFF6B000000}" r="E182" connectionId="1">
    <xmlCellPr id="1" xr6:uid="{00000000-0010-0000-6B00-000001000000}" uniqueName="BuildingPHN">
      <xmlPr mapId="1" xpath="/FinancialUpdate8609/FinancialUpdate8609_BuildingInformation/FinancialUpdate8609_BuildingInfo7/BuildingPHN" xmlDataType="string"/>
    </xmlCellPr>
  </singleXmlCell>
  <singleXmlCell id="110" xr6:uid="{00000000-000C-0000-FFFF-FFFF6C000000}" r="F182" connectionId="1">
    <xmlCellPr id="1" xr6:uid="{00000000-0010-0000-6C00-000001000000}" uniqueName="BuildingStreet">
      <xmlPr mapId="1" xpath="/FinancialUpdate8609/FinancialUpdate8609_BuildingInformation/FinancialUpdate8609_BuildingInfo7/BuildingStreet" xmlDataType="string"/>
    </xmlCellPr>
  </singleXmlCell>
  <singleXmlCell id="111" xr6:uid="{00000000-000C-0000-FFFF-FFFF6D000000}" r="G182" connectionId="1">
    <xmlCellPr id="1" xr6:uid="{00000000-0010-0000-6D00-000001000000}" uniqueName="BuildingCity">
      <xmlPr mapId="1" xpath="/FinancialUpdate8609/FinancialUpdate8609_BuildingInformation/FinancialUpdate8609_BuildingInfo7/BuildingCity" xmlDataType="string"/>
    </xmlCellPr>
  </singleXmlCell>
  <singleXmlCell id="112" xr6:uid="{00000000-000C-0000-FFFF-FFFF6E000000}" r="I182" connectionId="1">
    <xmlCellPr id="1" xr6:uid="{00000000-0010-0000-6E00-000001000000}" uniqueName="BuildingZip">
      <xmlPr mapId="1" xpath="/FinancialUpdate8609/FinancialUpdate8609_BuildingInformation/FinancialUpdate8609_BuildingInfo7/BuildingZip" xmlDataType="string"/>
    </xmlCellPr>
  </singleXmlCell>
  <singleXmlCell id="113" xr6:uid="{00000000-000C-0000-FFFF-FFFF6F000000}" r="J182" connectionId="1">
    <xmlCellPr id="1" xr6:uid="{00000000-0010-0000-6F00-000001000000}" uniqueName="BuildingBoro">
      <xmlPr mapId="1" xpath="/FinancialUpdate8609/FinancialUpdate8609_BuildingInformation/FinancialUpdate8609_BuildingInfo7/BuildingBoro" xmlDataType="string"/>
    </xmlCellPr>
  </singleXmlCell>
  <singleXmlCell id="114" xr6:uid="{00000000-000C-0000-FFFF-FFFF70000000}" r="K182" connectionId="1">
    <xmlCellPr id="1" xr6:uid="{00000000-0010-0000-7000-000001000000}" uniqueName="BuildingBlock">
      <xmlPr mapId="1" xpath="/FinancialUpdate8609/FinancialUpdate8609_BuildingInformation/FinancialUpdate8609_BuildingInfo7/BuildingBlock" xmlDataType="string"/>
    </xmlCellPr>
  </singleXmlCell>
  <singleXmlCell id="115" xr6:uid="{00000000-000C-0000-FFFF-FFFF71000000}" r="L182" connectionId="1">
    <xmlCellPr id="1" xr6:uid="{00000000-0010-0000-7100-000001000000}" uniqueName="BuildingLot">
      <xmlPr mapId="1" xpath="/FinancialUpdate8609/FinancialUpdate8609_BuildingInformation/FinancialUpdate8609_BuildingInfo7/BuildingLot" xmlDataType="string"/>
    </xmlCellPr>
  </singleXmlCell>
  <singleXmlCell id="116" xr6:uid="{00000000-000C-0000-FFFF-FFFF72000000}" r="M182" connectionId="1">
    <xmlCellPr id="1" xr6:uid="{00000000-0010-0000-7200-000001000000}" uniqueName="BuildingPISAcquisition">
      <xmlPr mapId="1" xpath="/FinancialUpdate8609/FinancialUpdate8609_BuildingInformation/FinancialUpdate8609_BuildingInfo7/BuildingPISAcquisition" xmlDataType="string"/>
    </xmlCellPr>
  </singleXmlCell>
  <singleXmlCell id="117" xr6:uid="{00000000-000C-0000-FFFF-FFFF73000000}" r="P182" connectionId="1">
    <xmlCellPr id="1" xr6:uid="{00000000-0010-0000-7300-000001000000}" uniqueName="BuildingPISRehab">
      <xmlPr mapId="1" xpath="/FinancialUpdate8609/FinancialUpdate8609_BuildingInformation/FinancialUpdate8609_BuildingInfo7/BuildingPISRehab" xmlDataType="string"/>
    </xmlCellPr>
  </singleXmlCell>
  <singleXmlCell id="118" xr6:uid="{00000000-000C-0000-FFFF-FFFF74000000}" r="S182" connectionId="1">
    <xmlCellPr id="1" xr6:uid="{00000000-0010-0000-7400-000001000000}" uniqueName="BuildingTCODate">
      <xmlPr mapId="1" xpath="/FinancialUpdate8609/FinancialUpdate8609_BuildingInformation/FinancialUpdate8609_BuildingInfo7/BuildingTCODate" xmlDataType="string"/>
    </xmlCellPr>
  </singleXmlCell>
  <singleXmlCell id="119" xr6:uid="{00000000-000C-0000-FFFF-FFFF75000000}" r="V182" connectionId="1">
    <xmlCellPr id="1" xr6:uid="{00000000-0010-0000-7500-000001000000}" uniqueName="BuildingRentUpStatus">
      <xmlPr mapId="1" xpath="/FinancialUpdate8609/FinancialUpdate8609_BuildingInformation/FinancialUpdate8609_BuildingInfo7/BuildingRentUpStatus" xmlDataType="string"/>
    </xmlCellPr>
  </singleXmlCell>
  <singleXmlCell id="120" xr6:uid="{00000000-000C-0000-FFFF-FFFF76000000}" r="X182" connectionId="1">
    <xmlCellPr id="1" xr6:uid="{00000000-0010-0000-7600-000001000000}" uniqueName="ApplicationNumber">
      <xmlPr mapId="1" xpath="/FinancialUpdate8609/FinancialUpdate8609_BuildingInformation/FinancialUpdate8609_BuildingInfo7/ApplicationNumber" xmlDataType="string"/>
    </xmlCellPr>
  </singleXmlCell>
  <singleXmlCell id="121" xr6:uid="{00000000-000C-0000-FFFF-FFFF77000000}" r="D183" connectionId="1">
    <xmlCellPr id="1" xr6:uid="{00000000-0010-0000-7700-000001000000}" uniqueName="BIN">
      <xmlPr mapId="1" xpath="/FinancialUpdate8609/FinancialUpdate8609_BuildingInformation/FinancialUpdate8609_BuildingInfo8/BIN" xmlDataType="string"/>
    </xmlCellPr>
  </singleXmlCell>
  <singleXmlCell id="122" xr6:uid="{00000000-000C-0000-FFFF-FFFF78000000}" r="E183" connectionId="1">
    <xmlCellPr id="1" xr6:uid="{00000000-0010-0000-7800-000001000000}" uniqueName="BuildingPHN">
      <xmlPr mapId="1" xpath="/FinancialUpdate8609/FinancialUpdate8609_BuildingInformation/FinancialUpdate8609_BuildingInfo8/BuildingPHN" xmlDataType="string"/>
    </xmlCellPr>
  </singleXmlCell>
  <singleXmlCell id="123" xr6:uid="{00000000-000C-0000-FFFF-FFFF79000000}" r="F183" connectionId="1">
    <xmlCellPr id="1" xr6:uid="{00000000-0010-0000-7900-000001000000}" uniqueName="BuildingStreet">
      <xmlPr mapId="1" xpath="/FinancialUpdate8609/FinancialUpdate8609_BuildingInformation/FinancialUpdate8609_BuildingInfo8/BuildingStreet" xmlDataType="string"/>
    </xmlCellPr>
  </singleXmlCell>
  <singleXmlCell id="124" xr6:uid="{00000000-000C-0000-FFFF-FFFF7A000000}" r="G183" connectionId="1">
    <xmlCellPr id="1" xr6:uid="{00000000-0010-0000-7A00-000001000000}" uniqueName="BuildingCity">
      <xmlPr mapId="1" xpath="/FinancialUpdate8609/FinancialUpdate8609_BuildingInformation/FinancialUpdate8609_BuildingInfo8/BuildingCity" xmlDataType="string"/>
    </xmlCellPr>
  </singleXmlCell>
  <singleXmlCell id="125" xr6:uid="{00000000-000C-0000-FFFF-FFFF7B000000}" r="I183" connectionId="1">
    <xmlCellPr id="1" xr6:uid="{00000000-0010-0000-7B00-000001000000}" uniqueName="BuildingZip">
      <xmlPr mapId="1" xpath="/FinancialUpdate8609/FinancialUpdate8609_BuildingInformation/FinancialUpdate8609_BuildingInfo8/BuildingZip" xmlDataType="string"/>
    </xmlCellPr>
  </singleXmlCell>
  <singleXmlCell id="126" xr6:uid="{00000000-000C-0000-FFFF-FFFF7C000000}" r="J183" connectionId="1">
    <xmlCellPr id="1" xr6:uid="{00000000-0010-0000-7C00-000001000000}" uniqueName="BuildingBoro">
      <xmlPr mapId="1" xpath="/FinancialUpdate8609/FinancialUpdate8609_BuildingInformation/FinancialUpdate8609_BuildingInfo8/BuildingBoro" xmlDataType="string"/>
    </xmlCellPr>
  </singleXmlCell>
  <singleXmlCell id="127" xr6:uid="{00000000-000C-0000-FFFF-FFFF7D000000}" r="K183" connectionId="1">
    <xmlCellPr id="1" xr6:uid="{00000000-0010-0000-7D00-000001000000}" uniqueName="BuildingBlock">
      <xmlPr mapId="1" xpath="/FinancialUpdate8609/FinancialUpdate8609_BuildingInformation/FinancialUpdate8609_BuildingInfo8/BuildingBlock" xmlDataType="string"/>
    </xmlCellPr>
  </singleXmlCell>
  <singleXmlCell id="128" xr6:uid="{00000000-000C-0000-FFFF-FFFF7E000000}" r="L183" connectionId="1">
    <xmlCellPr id="1" xr6:uid="{00000000-0010-0000-7E00-000001000000}" uniqueName="BuildingLot">
      <xmlPr mapId="1" xpath="/FinancialUpdate8609/FinancialUpdate8609_BuildingInformation/FinancialUpdate8609_BuildingInfo8/BuildingLot" xmlDataType="string"/>
    </xmlCellPr>
  </singleXmlCell>
  <singleXmlCell id="129" xr6:uid="{00000000-000C-0000-FFFF-FFFF7F000000}" r="M183" connectionId="1">
    <xmlCellPr id="1" xr6:uid="{00000000-0010-0000-7F00-000001000000}" uniqueName="BuildingPISAcquisition">
      <xmlPr mapId="1" xpath="/FinancialUpdate8609/FinancialUpdate8609_BuildingInformation/FinancialUpdate8609_BuildingInfo8/BuildingPISAcquisition" xmlDataType="string"/>
    </xmlCellPr>
  </singleXmlCell>
  <singleXmlCell id="130" xr6:uid="{00000000-000C-0000-FFFF-FFFF80000000}" r="P183" connectionId="1">
    <xmlCellPr id="1" xr6:uid="{00000000-0010-0000-8000-000001000000}" uniqueName="BuildingPISRehab">
      <xmlPr mapId="1" xpath="/FinancialUpdate8609/FinancialUpdate8609_BuildingInformation/FinancialUpdate8609_BuildingInfo8/BuildingPISRehab" xmlDataType="string"/>
    </xmlCellPr>
  </singleXmlCell>
  <singleXmlCell id="131" xr6:uid="{00000000-000C-0000-FFFF-FFFF81000000}" r="S183" connectionId="1">
    <xmlCellPr id="1" xr6:uid="{00000000-0010-0000-8100-000001000000}" uniqueName="BuildingTCODate">
      <xmlPr mapId="1" xpath="/FinancialUpdate8609/FinancialUpdate8609_BuildingInformation/FinancialUpdate8609_BuildingInfo8/BuildingTCODate" xmlDataType="string"/>
    </xmlCellPr>
  </singleXmlCell>
  <singleXmlCell id="132" xr6:uid="{00000000-000C-0000-FFFF-FFFF82000000}" r="V183" connectionId="1">
    <xmlCellPr id="1" xr6:uid="{00000000-0010-0000-8200-000001000000}" uniqueName="BuildingRentUpStatus">
      <xmlPr mapId="1" xpath="/FinancialUpdate8609/FinancialUpdate8609_BuildingInformation/FinancialUpdate8609_BuildingInfo8/BuildingRentUpStatus" xmlDataType="string"/>
    </xmlCellPr>
  </singleXmlCell>
  <singleXmlCell id="133" xr6:uid="{00000000-000C-0000-FFFF-FFFF83000000}" r="X183" connectionId="1">
    <xmlCellPr id="1" xr6:uid="{00000000-0010-0000-8300-000001000000}" uniqueName="ApplicationNumber">
      <xmlPr mapId="1" xpath="/FinancialUpdate8609/FinancialUpdate8609_BuildingInformation/FinancialUpdate8609_BuildingInfo8/ApplicationNumber" xmlDataType="string"/>
    </xmlCellPr>
  </singleXmlCell>
  <singleXmlCell id="134" xr6:uid="{00000000-000C-0000-FFFF-FFFF84000000}" r="D184" connectionId="1">
    <xmlCellPr id="1" xr6:uid="{00000000-0010-0000-8400-000001000000}" uniqueName="BIN">
      <xmlPr mapId="1" xpath="/FinancialUpdate8609/FinancialUpdate8609_BuildingInformation/FinancialUpdate8609_BuildingInfo9/BIN" xmlDataType="string"/>
    </xmlCellPr>
  </singleXmlCell>
  <singleXmlCell id="135" xr6:uid="{00000000-000C-0000-FFFF-FFFF85000000}" r="E184" connectionId="1">
    <xmlCellPr id="1" xr6:uid="{00000000-0010-0000-8500-000001000000}" uniqueName="BuildingPHN">
      <xmlPr mapId="1" xpath="/FinancialUpdate8609/FinancialUpdate8609_BuildingInformation/FinancialUpdate8609_BuildingInfo9/BuildingPHN" xmlDataType="string"/>
    </xmlCellPr>
  </singleXmlCell>
  <singleXmlCell id="136" xr6:uid="{00000000-000C-0000-FFFF-FFFF86000000}" r="F184" connectionId="1">
    <xmlCellPr id="1" xr6:uid="{00000000-0010-0000-8600-000001000000}" uniqueName="BuildingStreet">
      <xmlPr mapId="1" xpath="/FinancialUpdate8609/FinancialUpdate8609_BuildingInformation/FinancialUpdate8609_BuildingInfo9/BuildingStreet" xmlDataType="string"/>
    </xmlCellPr>
  </singleXmlCell>
  <singleXmlCell id="137" xr6:uid="{00000000-000C-0000-FFFF-FFFF87000000}" r="G184" connectionId="1">
    <xmlCellPr id="1" xr6:uid="{00000000-0010-0000-8700-000001000000}" uniqueName="BuildingCity">
      <xmlPr mapId="1" xpath="/FinancialUpdate8609/FinancialUpdate8609_BuildingInformation/FinancialUpdate8609_BuildingInfo9/BuildingCity" xmlDataType="string"/>
    </xmlCellPr>
  </singleXmlCell>
  <singleXmlCell id="138" xr6:uid="{00000000-000C-0000-FFFF-FFFF88000000}" r="I184" connectionId="1">
    <xmlCellPr id="1" xr6:uid="{00000000-0010-0000-8800-000001000000}" uniqueName="BuildingZip">
      <xmlPr mapId="1" xpath="/FinancialUpdate8609/FinancialUpdate8609_BuildingInformation/FinancialUpdate8609_BuildingInfo9/BuildingZip" xmlDataType="string"/>
    </xmlCellPr>
  </singleXmlCell>
  <singleXmlCell id="139" xr6:uid="{00000000-000C-0000-FFFF-FFFF89000000}" r="J184" connectionId="1">
    <xmlCellPr id="1" xr6:uid="{00000000-0010-0000-8900-000001000000}" uniqueName="BuildingBoro">
      <xmlPr mapId="1" xpath="/FinancialUpdate8609/FinancialUpdate8609_BuildingInformation/FinancialUpdate8609_BuildingInfo9/BuildingBoro" xmlDataType="string"/>
    </xmlCellPr>
  </singleXmlCell>
  <singleXmlCell id="140" xr6:uid="{00000000-000C-0000-FFFF-FFFF8A000000}" r="K184" connectionId="1">
    <xmlCellPr id="1" xr6:uid="{00000000-0010-0000-8A00-000001000000}" uniqueName="BuildingBlock">
      <xmlPr mapId="1" xpath="/FinancialUpdate8609/FinancialUpdate8609_BuildingInformation/FinancialUpdate8609_BuildingInfo9/BuildingBlock" xmlDataType="string"/>
    </xmlCellPr>
  </singleXmlCell>
  <singleXmlCell id="141" xr6:uid="{00000000-000C-0000-FFFF-FFFF8B000000}" r="L184" connectionId="1">
    <xmlCellPr id="1" xr6:uid="{00000000-0010-0000-8B00-000001000000}" uniqueName="BuildingLot">
      <xmlPr mapId="1" xpath="/FinancialUpdate8609/FinancialUpdate8609_BuildingInformation/FinancialUpdate8609_BuildingInfo9/BuildingLot" xmlDataType="string"/>
    </xmlCellPr>
  </singleXmlCell>
  <singleXmlCell id="142" xr6:uid="{00000000-000C-0000-FFFF-FFFF8C000000}" r="M184" connectionId="1">
    <xmlCellPr id="1" xr6:uid="{00000000-0010-0000-8C00-000001000000}" uniqueName="BuildingPISAcquisition">
      <xmlPr mapId="1" xpath="/FinancialUpdate8609/FinancialUpdate8609_BuildingInformation/FinancialUpdate8609_BuildingInfo9/BuildingPISAcquisition" xmlDataType="string"/>
    </xmlCellPr>
  </singleXmlCell>
  <singleXmlCell id="143" xr6:uid="{00000000-000C-0000-FFFF-FFFF8D000000}" r="P184" connectionId="1">
    <xmlCellPr id="1" xr6:uid="{00000000-0010-0000-8D00-000001000000}" uniqueName="BuildingPISRehab">
      <xmlPr mapId="1" xpath="/FinancialUpdate8609/FinancialUpdate8609_BuildingInformation/FinancialUpdate8609_BuildingInfo9/BuildingPISRehab" xmlDataType="string"/>
    </xmlCellPr>
  </singleXmlCell>
  <singleXmlCell id="144" xr6:uid="{00000000-000C-0000-FFFF-FFFF8E000000}" r="S184" connectionId="1">
    <xmlCellPr id="1" xr6:uid="{00000000-0010-0000-8E00-000001000000}" uniqueName="BuildingTCODate">
      <xmlPr mapId="1" xpath="/FinancialUpdate8609/FinancialUpdate8609_BuildingInformation/FinancialUpdate8609_BuildingInfo9/BuildingTCODate" xmlDataType="string"/>
    </xmlCellPr>
  </singleXmlCell>
  <singleXmlCell id="145" xr6:uid="{00000000-000C-0000-FFFF-FFFF8F000000}" r="V184" connectionId="1">
    <xmlCellPr id="1" xr6:uid="{00000000-0010-0000-8F00-000001000000}" uniqueName="BuildingRentUpStatus">
      <xmlPr mapId="1" xpath="/FinancialUpdate8609/FinancialUpdate8609_BuildingInformation/FinancialUpdate8609_BuildingInfo9/BuildingRentUpStatus" xmlDataType="string"/>
    </xmlCellPr>
  </singleXmlCell>
  <singleXmlCell id="146" xr6:uid="{00000000-000C-0000-FFFF-FFFF90000000}" r="X184" connectionId="1">
    <xmlCellPr id="1" xr6:uid="{00000000-0010-0000-9000-000001000000}" uniqueName="ApplicationNumber">
      <xmlPr mapId="1" xpath="/FinancialUpdate8609/FinancialUpdate8609_BuildingInformation/FinancialUpdate8609_BuildingInfo9/ApplicationNumber" xmlDataType="string"/>
    </xmlCellPr>
  </singleXmlCell>
  <singleXmlCell id="147" xr6:uid="{00000000-000C-0000-FFFF-FFFF91000000}" r="D185" connectionId="1">
    <xmlCellPr id="1" xr6:uid="{00000000-0010-0000-9100-000001000000}" uniqueName="BIN">
      <xmlPr mapId="1" xpath="/FinancialUpdate8609/FinancialUpdate8609_BuildingInformation/FinancialUpdate8609_BuildingInfo10/BIN" xmlDataType="string"/>
    </xmlCellPr>
  </singleXmlCell>
  <singleXmlCell id="148" xr6:uid="{00000000-000C-0000-FFFF-FFFF92000000}" r="E185" connectionId="1">
    <xmlCellPr id="1" xr6:uid="{00000000-0010-0000-9200-000001000000}" uniqueName="BuildingPHN">
      <xmlPr mapId="1" xpath="/FinancialUpdate8609/FinancialUpdate8609_BuildingInformation/FinancialUpdate8609_BuildingInfo10/BuildingPHN" xmlDataType="string"/>
    </xmlCellPr>
  </singleXmlCell>
  <singleXmlCell id="149" xr6:uid="{00000000-000C-0000-FFFF-FFFF93000000}" r="F185" connectionId="1">
    <xmlCellPr id="1" xr6:uid="{00000000-0010-0000-9300-000001000000}" uniqueName="BuildingStreet">
      <xmlPr mapId="1" xpath="/FinancialUpdate8609/FinancialUpdate8609_BuildingInformation/FinancialUpdate8609_BuildingInfo10/BuildingStreet" xmlDataType="string"/>
    </xmlCellPr>
  </singleXmlCell>
  <singleXmlCell id="150" xr6:uid="{00000000-000C-0000-FFFF-FFFF94000000}" r="G185" connectionId="1">
    <xmlCellPr id="1" xr6:uid="{00000000-0010-0000-9400-000001000000}" uniqueName="BuildingCity">
      <xmlPr mapId="1" xpath="/FinancialUpdate8609/FinancialUpdate8609_BuildingInformation/FinancialUpdate8609_BuildingInfo10/BuildingCity" xmlDataType="string"/>
    </xmlCellPr>
  </singleXmlCell>
  <singleXmlCell id="151" xr6:uid="{00000000-000C-0000-FFFF-FFFF95000000}" r="I185" connectionId="1">
    <xmlCellPr id="1" xr6:uid="{00000000-0010-0000-9500-000001000000}" uniqueName="BuildingZip">
      <xmlPr mapId="1" xpath="/FinancialUpdate8609/FinancialUpdate8609_BuildingInformation/FinancialUpdate8609_BuildingInfo10/BuildingZip" xmlDataType="string"/>
    </xmlCellPr>
  </singleXmlCell>
  <singleXmlCell id="152" xr6:uid="{00000000-000C-0000-FFFF-FFFF96000000}" r="J185" connectionId="1">
    <xmlCellPr id="1" xr6:uid="{00000000-0010-0000-9600-000001000000}" uniqueName="BuildingBoro">
      <xmlPr mapId="1" xpath="/FinancialUpdate8609/FinancialUpdate8609_BuildingInformation/FinancialUpdate8609_BuildingInfo10/BuildingBoro" xmlDataType="string"/>
    </xmlCellPr>
  </singleXmlCell>
  <singleXmlCell id="153" xr6:uid="{00000000-000C-0000-FFFF-FFFF97000000}" r="K185" connectionId="1">
    <xmlCellPr id="1" xr6:uid="{00000000-0010-0000-9700-000001000000}" uniqueName="BuildingBlock">
      <xmlPr mapId="1" xpath="/FinancialUpdate8609/FinancialUpdate8609_BuildingInformation/FinancialUpdate8609_BuildingInfo10/BuildingBlock" xmlDataType="string"/>
    </xmlCellPr>
  </singleXmlCell>
  <singleXmlCell id="154" xr6:uid="{00000000-000C-0000-FFFF-FFFF98000000}" r="L185" connectionId="1">
    <xmlCellPr id="1" xr6:uid="{00000000-0010-0000-9800-000001000000}" uniqueName="BuildingLot">
      <xmlPr mapId="1" xpath="/FinancialUpdate8609/FinancialUpdate8609_BuildingInformation/FinancialUpdate8609_BuildingInfo10/BuildingLot" xmlDataType="string"/>
    </xmlCellPr>
  </singleXmlCell>
  <singleXmlCell id="155" xr6:uid="{00000000-000C-0000-FFFF-FFFF99000000}" r="M185" connectionId="1">
    <xmlCellPr id="1" xr6:uid="{00000000-0010-0000-9900-000001000000}" uniqueName="BuildingPISAcquisition">
      <xmlPr mapId="1" xpath="/FinancialUpdate8609/FinancialUpdate8609_BuildingInformation/FinancialUpdate8609_BuildingInfo10/BuildingPISAcquisition" xmlDataType="string"/>
    </xmlCellPr>
  </singleXmlCell>
  <singleXmlCell id="156" xr6:uid="{00000000-000C-0000-FFFF-FFFF9A000000}" r="P185" connectionId="1">
    <xmlCellPr id="1" xr6:uid="{00000000-0010-0000-9A00-000001000000}" uniqueName="BuildingPISRehab">
      <xmlPr mapId="1" xpath="/FinancialUpdate8609/FinancialUpdate8609_BuildingInformation/FinancialUpdate8609_BuildingInfo10/BuildingPISRehab" xmlDataType="string"/>
    </xmlCellPr>
  </singleXmlCell>
  <singleXmlCell id="157" xr6:uid="{00000000-000C-0000-FFFF-FFFF9B000000}" r="S185" connectionId="1">
    <xmlCellPr id="1" xr6:uid="{00000000-0010-0000-9B00-000001000000}" uniqueName="BuildingTCODate">
      <xmlPr mapId="1" xpath="/FinancialUpdate8609/FinancialUpdate8609_BuildingInformation/FinancialUpdate8609_BuildingInfo10/BuildingTCODate" xmlDataType="string"/>
    </xmlCellPr>
  </singleXmlCell>
  <singleXmlCell id="158" xr6:uid="{00000000-000C-0000-FFFF-FFFF9C000000}" r="V185" connectionId="1">
    <xmlCellPr id="1" xr6:uid="{00000000-0010-0000-9C00-000001000000}" uniqueName="BuildingRentUpStatus">
      <xmlPr mapId="1" xpath="/FinancialUpdate8609/FinancialUpdate8609_BuildingInformation/FinancialUpdate8609_BuildingInfo10/BuildingRentUpStatus" xmlDataType="string"/>
    </xmlCellPr>
  </singleXmlCell>
  <singleXmlCell id="159" xr6:uid="{00000000-000C-0000-FFFF-FFFF9D000000}" r="X185" connectionId="1">
    <xmlCellPr id="1" xr6:uid="{00000000-0010-0000-9D00-000001000000}" uniqueName="ApplicationNumber">
      <xmlPr mapId="1" xpath="/FinancialUpdate8609/FinancialUpdate8609_BuildingInformation/FinancialUpdate8609_BuildingInfo10/ApplicationNumber" xmlDataType="string"/>
    </xmlCellPr>
  </singleXmlCell>
  <singleXmlCell id="160" xr6:uid="{00000000-000C-0000-FFFF-FFFF9E000000}" r="D186" connectionId="1">
    <xmlCellPr id="1" xr6:uid="{00000000-0010-0000-9E00-000001000000}" uniqueName="BIN">
      <xmlPr mapId="1" xpath="/FinancialUpdate8609/FinancialUpdate8609_BuildingInformation/FinancialUpdate8609_BuildingInfo11/BIN" xmlDataType="string"/>
    </xmlCellPr>
  </singleXmlCell>
  <singleXmlCell id="161" xr6:uid="{00000000-000C-0000-FFFF-FFFF9F000000}" r="E186" connectionId="1">
    <xmlCellPr id="1" xr6:uid="{00000000-0010-0000-9F00-000001000000}" uniqueName="BuildingPHN">
      <xmlPr mapId="1" xpath="/FinancialUpdate8609/FinancialUpdate8609_BuildingInformation/FinancialUpdate8609_BuildingInfo11/BuildingPHN" xmlDataType="string"/>
    </xmlCellPr>
  </singleXmlCell>
  <singleXmlCell id="162" xr6:uid="{00000000-000C-0000-FFFF-FFFFA0000000}" r="F186" connectionId="1">
    <xmlCellPr id="1" xr6:uid="{00000000-0010-0000-A000-000001000000}" uniqueName="BuildingStreet">
      <xmlPr mapId="1" xpath="/FinancialUpdate8609/FinancialUpdate8609_BuildingInformation/FinancialUpdate8609_BuildingInfo11/BuildingStreet" xmlDataType="string"/>
    </xmlCellPr>
  </singleXmlCell>
  <singleXmlCell id="163" xr6:uid="{00000000-000C-0000-FFFF-FFFFA1000000}" r="G186" connectionId="1">
    <xmlCellPr id="1" xr6:uid="{00000000-0010-0000-A100-000001000000}" uniqueName="BuildingCity">
      <xmlPr mapId="1" xpath="/FinancialUpdate8609/FinancialUpdate8609_BuildingInformation/FinancialUpdate8609_BuildingInfo11/BuildingCity" xmlDataType="string"/>
    </xmlCellPr>
  </singleXmlCell>
  <singleXmlCell id="164" xr6:uid="{00000000-000C-0000-FFFF-FFFFA2000000}" r="I186" connectionId="1">
    <xmlCellPr id="1" xr6:uid="{00000000-0010-0000-A200-000001000000}" uniqueName="BuildingZip">
      <xmlPr mapId="1" xpath="/FinancialUpdate8609/FinancialUpdate8609_BuildingInformation/FinancialUpdate8609_BuildingInfo11/BuildingZip" xmlDataType="string"/>
    </xmlCellPr>
  </singleXmlCell>
  <singleXmlCell id="165" xr6:uid="{00000000-000C-0000-FFFF-FFFFA3000000}" r="J186" connectionId="1">
    <xmlCellPr id="1" xr6:uid="{00000000-0010-0000-A300-000001000000}" uniqueName="BuildingBoro">
      <xmlPr mapId="1" xpath="/FinancialUpdate8609/FinancialUpdate8609_BuildingInformation/FinancialUpdate8609_BuildingInfo11/BuildingBoro" xmlDataType="string"/>
    </xmlCellPr>
  </singleXmlCell>
  <singleXmlCell id="166" xr6:uid="{00000000-000C-0000-FFFF-FFFFA4000000}" r="K186" connectionId="1">
    <xmlCellPr id="1" xr6:uid="{00000000-0010-0000-A400-000001000000}" uniqueName="BuildingBlock">
      <xmlPr mapId="1" xpath="/FinancialUpdate8609/FinancialUpdate8609_BuildingInformation/FinancialUpdate8609_BuildingInfo11/BuildingBlock" xmlDataType="string"/>
    </xmlCellPr>
  </singleXmlCell>
  <singleXmlCell id="167" xr6:uid="{00000000-000C-0000-FFFF-FFFFA5000000}" r="L186" connectionId="1">
    <xmlCellPr id="1" xr6:uid="{00000000-0010-0000-A500-000001000000}" uniqueName="BuildingLot">
      <xmlPr mapId="1" xpath="/FinancialUpdate8609/FinancialUpdate8609_BuildingInformation/FinancialUpdate8609_BuildingInfo11/BuildingLot" xmlDataType="string"/>
    </xmlCellPr>
  </singleXmlCell>
  <singleXmlCell id="168" xr6:uid="{00000000-000C-0000-FFFF-FFFFA6000000}" r="M186" connectionId="1">
    <xmlCellPr id="1" xr6:uid="{00000000-0010-0000-A600-000001000000}" uniqueName="BuildingPISAcquisition">
      <xmlPr mapId="1" xpath="/FinancialUpdate8609/FinancialUpdate8609_BuildingInformation/FinancialUpdate8609_BuildingInfo11/BuildingPISAcquisition" xmlDataType="string"/>
    </xmlCellPr>
  </singleXmlCell>
  <singleXmlCell id="169" xr6:uid="{00000000-000C-0000-FFFF-FFFFA7000000}" r="P186" connectionId="1">
    <xmlCellPr id="1" xr6:uid="{00000000-0010-0000-A700-000001000000}" uniqueName="BuildingPISRehab">
      <xmlPr mapId="1" xpath="/FinancialUpdate8609/FinancialUpdate8609_BuildingInformation/FinancialUpdate8609_BuildingInfo11/BuildingPISRehab" xmlDataType="string"/>
    </xmlCellPr>
  </singleXmlCell>
  <singleXmlCell id="170" xr6:uid="{00000000-000C-0000-FFFF-FFFFA8000000}" r="S186" connectionId="1">
    <xmlCellPr id="1" xr6:uid="{00000000-0010-0000-A800-000001000000}" uniqueName="BuildingTCODate">
      <xmlPr mapId="1" xpath="/FinancialUpdate8609/FinancialUpdate8609_BuildingInformation/FinancialUpdate8609_BuildingInfo11/BuildingTCODate" xmlDataType="string"/>
    </xmlCellPr>
  </singleXmlCell>
  <singleXmlCell id="171" xr6:uid="{00000000-000C-0000-FFFF-FFFFA9000000}" r="V186" connectionId="1">
    <xmlCellPr id="1" xr6:uid="{00000000-0010-0000-A900-000001000000}" uniqueName="BuildingRentUpStatus">
      <xmlPr mapId="1" xpath="/FinancialUpdate8609/FinancialUpdate8609_BuildingInformation/FinancialUpdate8609_BuildingInfo11/BuildingRentUpStatus" xmlDataType="string"/>
    </xmlCellPr>
  </singleXmlCell>
  <singleXmlCell id="172" xr6:uid="{00000000-000C-0000-FFFF-FFFFAA000000}" r="X186" connectionId="1">
    <xmlCellPr id="1" xr6:uid="{00000000-0010-0000-AA00-000001000000}" uniqueName="ApplicationNumber">
      <xmlPr mapId="1" xpath="/FinancialUpdate8609/FinancialUpdate8609_BuildingInformation/FinancialUpdate8609_BuildingInfo11/ApplicationNumber" xmlDataType="string"/>
    </xmlCellPr>
  </singleXmlCell>
  <singleXmlCell id="173" xr6:uid="{00000000-000C-0000-FFFF-FFFFAB000000}" r="D187" connectionId="1">
    <xmlCellPr id="1" xr6:uid="{00000000-0010-0000-AB00-000001000000}" uniqueName="BIN">
      <xmlPr mapId="1" xpath="/FinancialUpdate8609/FinancialUpdate8609_BuildingInformation/FinancialUpdate8609_BuildingInfo12/BIN" xmlDataType="string"/>
    </xmlCellPr>
  </singleXmlCell>
  <singleXmlCell id="174" xr6:uid="{00000000-000C-0000-FFFF-FFFFAC000000}" r="E187" connectionId="1">
    <xmlCellPr id="1" xr6:uid="{00000000-0010-0000-AC00-000001000000}" uniqueName="BuildingPHN">
      <xmlPr mapId="1" xpath="/FinancialUpdate8609/FinancialUpdate8609_BuildingInformation/FinancialUpdate8609_BuildingInfo12/BuildingPHN" xmlDataType="string"/>
    </xmlCellPr>
  </singleXmlCell>
  <singleXmlCell id="175" xr6:uid="{00000000-000C-0000-FFFF-FFFFAD000000}" r="F187" connectionId="1">
    <xmlCellPr id="1" xr6:uid="{00000000-0010-0000-AD00-000001000000}" uniqueName="BuildingStreet">
      <xmlPr mapId="1" xpath="/FinancialUpdate8609/FinancialUpdate8609_BuildingInformation/FinancialUpdate8609_BuildingInfo12/BuildingStreet" xmlDataType="string"/>
    </xmlCellPr>
  </singleXmlCell>
  <singleXmlCell id="176" xr6:uid="{00000000-000C-0000-FFFF-FFFFAE000000}" r="G187" connectionId="1">
    <xmlCellPr id="1" xr6:uid="{00000000-0010-0000-AE00-000001000000}" uniqueName="BuildingCity">
      <xmlPr mapId="1" xpath="/FinancialUpdate8609/FinancialUpdate8609_BuildingInformation/FinancialUpdate8609_BuildingInfo12/BuildingCity" xmlDataType="string"/>
    </xmlCellPr>
  </singleXmlCell>
  <singleXmlCell id="177" xr6:uid="{00000000-000C-0000-FFFF-FFFFAF000000}" r="I187" connectionId="1">
    <xmlCellPr id="1" xr6:uid="{00000000-0010-0000-AF00-000001000000}" uniqueName="BuildingZip">
      <xmlPr mapId="1" xpath="/FinancialUpdate8609/FinancialUpdate8609_BuildingInformation/FinancialUpdate8609_BuildingInfo12/BuildingZip" xmlDataType="string"/>
    </xmlCellPr>
  </singleXmlCell>
  <singleXmlCell id="178" xr6:uid="{00000000-000C-0000-FFFF-FFFFB0000000}" r="J187" connectionId="1">
    <xmlCellPr id="1" xr6:uid="{00000000-0010-0000-B000-000001000000}" uniqueName="BuildingBoro">
      <xmlPr mapId="1" xpath="/FinancialUpdate8609/FinancialUpdate8609_BuildingInformation/FinancialUpdate8609_BuildingInfo12/BuildingBoro" xmlDataType="string"/>
    </xmlCellPr>
  </singleXmlCell>
  <singleXmlCell id="179" xr6:uid="{00000000-000C-0000-FFFF-FFFFB1000000}" r="K187" connectionId="1">
    <xmlCellPr id="1" xr6:uid="{00000000-0010-0000-B100-000001000000}" uniqueName="BuildingBlock">
      <xmlPr mapId="1" xpath="/FinancialUpdate8609/FinancialUpdate8609_BuildingInformation/FinancialUpdate8609_BuildingInfo12/BuildingBlock" xmlDataType="string"/>
    </xmlCellPr>
  </singleXmlCell>
  <singleXmlCell id="180" xr6:uid="{00000000-000C-0000-FFFF-FFFFB2000000}" r="L187" connectionId="1">
    <xmlCellPr id="1" xr6:uid="{00000000-0010-0000-B200-000001000000}" uniqueName="BuildingLot">
      <xmlPr mapId="1" xpath="/FinancialUpdate8609/FinancialUpdate8609_BuildingInformation/FinancialUpdate8609_BuildingInfo12/BuildingLot" xmlDataType="string"/>
    </xmlCellPr>
  </singleXmlCell>
  <singleXmlCell id="181" xr6:uid="{00000000-000C-0000-FFFF-FFFFB3000000}" r="M187" connectionId="1">
    <xmlCellPr id="1" xr6:uid="{00000000-0010-0000-B300-000001000000}" uniqueName="BuildingPISAcquisition">
      <xmlPr mapId="1" xpath="/FinancialUpdate8609/FinancialUpdate8609_BuildingInformation/FinancialUpdate8609_BuildingInfo12/BuildingPISAcquisition" xmlDataType="string"/>
    </xmlCellPr>
  </singleXmlCell>
  <singleXmlCell id="182" xr6:uid="{00000000-000C-0000-FFFF-FFFFB4000000}" r="P187" connectionId="1">
    <xmlCellPr id="1" xr6:uid="{00000000-0010-0000-B400-000001000000}" uniqueName="BuildingPISRehab">
      <xmlPr mapId="1" xpath="/FinancialUpdate8609/FinancialUpdate8609_BuildingInformation/FinancialUpdate8609_BuildingInfo12/BuildingPISRehab" xmlDataType="string"/>
    </xmlCellPr>
  </singleXmlCell>
  <singleXmlCell id="183" xr6:uid="{00000000-000C-0000-FFFF-FFFFB5000000}" r="S187" connectionId="1">
    <xmlCellPr id="1" xr6:uid="{00000000-0010-0000-B500-000001000000}" uniqueName="BuildingTCODate">
      <xmlPr mapId="1" xpath="/FinancialUpdate8609/FinancialUpdate8609_BuildingInformation/FinancialUpdate8609_BuildingInfo12/BuildingTCODate" xmlDataType="string"/>
    </xmlCellPr>
  </singleXmlCell>
  <singleXmlCell id="184" xr6:uid="{00000000-000C-0000-FFFF-FFFFB6000000}" r="V187" connectionId="1">
    <xmlCellPr id="1" xr6:uid="{00000000-0010-0000-B600-000001000000}" uniqueName="BuildingRentUpStatus">
      <xmlPr mapId="1" xpath="/FinancialUpdate8609/FinancialUpdate8609_BuildingInformation/FinancialUpdate8609_BuildingInfo12/BuildingRentUpStatus" xmlDataType="string"/>
    </xmlCellPr>
  </singleXmlCell>
  <singleXmlCell id="185" xr6:uid="{00000000-000C-0000-FFFF-FFFFB7000000}" r="X187" connectionId="1">
    <xmlCellPr id="1" xr6:uid="{00000000-0010-0000-B700-000001000000}" uniqueName="ApplicationNumber">
      <xmlPr mapId="1" xpath="/FinancialUpdate8609/FinancialUpdate8609_BuildingInformation/FinancialUpdate8609_BuildingInfo12/ApplicationNumber" xmlDataType="string"/>
    </xmlCellPr>
  </singleXmlCell>
  <singleXmlCell id="186" xr6:uid="{00000000-000C-0000-FFFF-FFFFB8000000}" r="D188" connectionId="1">
    <xmlCellPr id="1" xr6:uid="{00000000-0010-0000-B800-000001000000}" uniqueName="BIN">
      <xmlPr mapId="1" xpath="/FinancialUpdate8609/FinancialUpdate8609_BuildingInformation/FinancialUpdate8609_BuildingInfo13/BIN" xmlDataType="string"/>
    </xmlCellPr>
  </singleXmlCell>
  <singleXmlCell id="187" xr6:uid="{00000000-000C-0000-FFFF-FFFFB9000000}" r="E188" connectionId="1">
    <xmlCellPr id="1" xr6:uid="{00000000-0010-0000-B900-000001000000}" uniqueName="BuildingPHN">
      <xmlPr mapId="1" xpath="/FinancialUpdate8609/FinancialUpdate8609_BuildingInformation/FinancialUpdate8609_BuildingInfo13/BuildingPHN" xmlDataType="string"/>
    </xmlCellPr>
  </singleXmlCell>
  <singleXmlCell id="188" xr6:uid="{00000000-000C-0000-FFFF-FFFFBA000000}" r="F188" connectionId="1">
    <xmlCellPr id="1" xr6:uid="{00000000-0010-0000-BA00-000001000000}" uniqueName="BuildingStreet">
      <xmlPr mapId="1" xpath="/FinancialUpdate8609/FinancialUpdate8609_BuildingInformation/FinancialUpdate8609_BuildingInfo13/BuildingStreet" xmlDataType="string"/>
    </xmlCellPr>
  </singleXmlCell>
  <singleXmlCell id="189" xr6:uid="{00000000-000C-0000-FFFF-FFFFBB000000}" r="G188" connectionId="1">
    <xmlCellPr id="1" xr6:uid="{00000000-0010-0000-BB00-000001000000}" uniqueName="BuildingCity">
      <xmlPr mapId="1" xpath="/FinancialUpdate8609/FinancialUpdate8609_BuildingInformation/FinancialUpdate8609_BuildingInfo13/BuildingCity" xmlDataType="string"/>
    </xmlCellPr>
  </singleXmlCell>
  <singleXmlCell id="190" xr6:uid="{00000000-000C-0000-FFFF-FFFFBC000000}" r="I188" connectionId="1">
    <xmlCellPr id="1" xr6:uid="{00000000-0010-0000-BC00-000001000000}" uniqueName="BuildingZip">
      <xmlPr mapId="1" xpath="/FinancialUpdate8609/FinancialUpdate8609_BuildingInformation/FinancialUpdate8609_BuildingInfo13/BuildingZip" xmlDataType="string"/>
    </xmlCellPr>
  </singleXmlCell>
  <singleXmlCell id="191" xr6:uid="{00000000-000C-0000-FFFF-FFFFBD000000}" r="J188" connectionId="1">
    <xmlCellPr id="1" xr6:uid="{00000000-0010-0000-BD00-000001000000}" uniqueName="BuildingBoro">
      <xmlPr mapId="1" xpath="/FinancialUpdate8609/FinancialUpdate8609_BuildingInformation/FinancialUpdate8609_BuildingInfo13/BuildingBoro" xmlDataType="string"/>
    </xmlCellPr>
  </singleXmlCell>
  <singleXmlCell id="192" xr6:uid="{00000000-000C-0000-FFFF-FFFFBE000000}" r="K188" connectionId="1">
    <xmlCellPr id="1" xr6:uid="{00000000-0010-0000-BE00-000001000000}" uniqueName="BuildingBlock">
      <xmlPr mapId="1" xpath="/FinancialUpdate8609/FinancialUpdate8609_BuildingInformation/FinancialUpdate8609_BuildingInfo13/BuildingBlock" xmlDataType="string"/>
    </xmlCellPr>
  </singleXmlCell>
  <singleXmlCell id="193" xr6:uid="{00000000-000C-0000-FFFF-FFFFBF000000}" r="L188" connectionId="1">
    <xmlCellPr id="1" xr6:uid="{00000000-0010-0000-BF00-000001000000}" uniqueName="BuildingLot">
      <xmlPr mapId="1" xpath="/FinancialUpdate8609/FinancialUpdate8609_BuildingInformation/FinancialUpdate8609_BuildingInfo13/BuildingLot" xmlDataType="string"/>
    </xmlCellPr>
  </singleXmlCell>
  <singleXmlCell id="194" xr6:uid="{00000000-000C-0000-FFFF-FFFFC0000000}" r="M188" connectionId="1">
    <xmlCellPr id="1" xr6:uid="{00000000-0010-0000-C000-000001000000}" uniqueName="BuildingPISAcquisition">
      <xmlPr mapId="1" xpath="/FinancialUpdate8609/FinancialUpdate8609_BuildingInformation/FinancialUpdate8609_BuildingInfo13/BuildingPISAcquisition" xmlDataType="string"/>
    </xmlCellPr>
  </singleXmlCell>
  <singleXmlCell id="195" xr6:uid="{00000000-000C-0000-FFFF-FFFFC1000000}" r="P188" connectionId="1">
    <xmlCellPr id="1" xr6:uid="{00000000-0010-0000-C100-000001000000}" uniqueName="BuildingPISRehab">
      <xmlPr mapId="1" xpath="/FinancialUpdate8609/FinancialUpdate8609_BuildingInformation/FinancialUpdate8609_BuildingInfo13/BuildingPISRehab" xmlDataType="string"/>
    </xmlCellPr>
  </singleXmlCell>
  <singleXmlCell id="196" xr6:uid="{00000000-000C-0000-FFFF-FFFFC2000000}" r="S188" connectionId="1">
    <xmlCellPr id="1" xr6:uid="{00000000-0010-0000-C200-000001000000}" uniqueName="BuildingTCODate">
      <xmlPr mapId="1" xpath="/FinancialUpdate8609/FinancialUpdate8609_BuildingInformation/FinancialUpdate8609_BuildingInfo13/BuildingTCODate" xmlDataType="string"/>
    </xmlCellPr>
  </singleXmlCell>
  <singleXmlCell id="197" xr6:uid="{00000000-000C-0000-FFFF-FFFFC3000000}" r="V188" connectionId="1">
    <xmlCellPr id="1" xr6:uid="{00000000-0010-0000-C300-000001000000}" uniqueName="BuildingRentUpStatus">
      <xmlPr mapId="1" xpath="/FinancialUpdate8609/FinancialUpdate8609_BuildingInformation/FinancialUpdate8609_BuildingInfo13/BuildingRentUpStatus" xmlDataType="string"/>
    </xmlCellPr>
  </singleXmlCell>
  <singleXmlCell id="198" xr6:uid="{00000000-000C-0000-FFFF-FFFFC4000000}" r="X188" connectionId="1">
    <xmlCellPr id="1" xr6:uid="{00000000-0010-0000-C400-000001000000}" uniqueName="ApplicationNumber">
      <xmlPr mapId="1" xpath="/FinancialUpdate8609/FinancialUpdate8609_BuildingInformation/FinancialUpdate8609_BuildingInfo13/ApplicationNumber" xmlDataType="string"/>
    </xmlCellPr>
  </singleXmlCell>
  <singleXmlCell id="199" xr6:uid="{00000000-000C-0000-FFFF-FFFFC5000000}" r="D189" connectionId="1">
    <xmlCellPr id="1" xr6:uid="{00000000-0010-0000-C500-000001000000}" uniqueName="BIN">
      <xmlPr mapId="1" xpath="/FinancialUpdate8609/FinancialUpdate8609_BuildingInformation/FinancialUpdate8609_BuildingInfo14/BIN" xmlDataType="string"/>
    </xmlCellPr>
  </singleXmlCell>
  <singleXmlCell id="200" xr6:uid="{00000000-000C-0000-FFFF-FFFFC6000000}" r="E189" connectionId="1">
    <xmlCellPr id="1" xr6:uid="{00000000-0010-0000-C600-000001000000}" uniqueName="BuildingPHN">
      <xmlPr mapId="1" xpath="/FinancialUpdate8609/FinancialUpdate8609_BuildingInformation/FinancialUpdate8609_BuildingInfo14/BuildingPHN" xmlDataType="string"/>
    </xmlCellPr>
  </singleXmlCell>
  <singleXmlCell id="201" xr6:uid="{00000000-000C-0000-FFFF-FFFFC7000000}" r="F189" connectionId="1">
    <xmlCellPr id="1" xr6:uid="{00000000-0010-0000-C700-000001000000}" uniqueName="BuildingStreet">
      <xmlPr mapId="1" xpath="/FinancialUpdate8609/FinancialUpdate8609_BuildingInformation/FinancialUpdate8609_BuildingInfo14/BuildingStreet" xmlDataType="string"/>
    </xmlCellPr>
  </singleXmlCell>
  <singleXmlCell id="202" xr6:uid="{00000000-000C-0000-FFFF-FFFFC8000000}" r="G189" connectionId="1">
    <xmlCellPr id="1" xr6:uid="{00000000-0010-0000-C800-000001000000}" uniqueName="BuildingCity">
      <xmlPr mapId="1" xpath="/FinancialUpdate8609/FinancialUpdate8609_BuildingInformation/FinancialUpdate8609_BuildingInfo14/BuildingCity" xmlDataType="string"/>
    </xmlCellPr>
  </singleXmlCell>
  <singleXmlCell id="203" xr6:uid="{00000000-000C-0000-FFFF-FFFFC9000000}" r="I189" connectionId="1">
    <xmlCellPr id="1" xr6:uid="{00000000-0010-0000-C900-000001000000}" uniqueName="BuildingZip">
      <xmlPr mapId="1" xpath="/FinancialUpdate8609/FinancialUpdate8609_BuildingInformation/FinancialUpdate8609_BuildingInfo14/BuildingZip" xmlDataType="string"/>
    </xmlCellPr>
  </singleXmlCell>
  <singleXmlCell id="204" xr6:uid="{00000000-000C-0000-FFFF-FFFFCA000000}" r="J189" connectionId="1">
    <xmlCellPr id="1" xr6:uid="{00000000-0010-0000-CA00-000001000000}" uniqueName="BuildingBoro">
      <xmlPr mapId="1" xpath="/FinancialUpdate8609/FinancialUpdate8609_BuildingInformation/FinancialUpdate8609_BuildingInfo14/BuildingBoro" xmlDataType="string"/>
    </xmlCellPr>
  </singleXmlCell>
  <singleXmlCell id="205" xr6:uid="{00000000-000C-0000-FFFF-FFFFCB000000}" r="K189" connectionId="1">
    <xmlCellPr id="1" xr6:uid="{00000000-0010-0000-CB00-000001000000}" uniqueName="BuildingBlock">
      <xmlPr mapId="1" xpath="/FinancialUpdate8609/FinancialUpdate8609_BuildingInformation/FinancialUpdate8609_BuildingInfo14/BuildingBlock" xmlDataType="string"/>
    </xmlCellPr>
  </singleXmlCell>
  <singleXmlCell id="206" xr6:uid="{00000000-000C-0000-FFFF-FFFFCC000000}" r="L189" connectionId="1">
    <xmlCellPr id="1" xr6:uid="{00000000-0010-0000-CC00-000001000000}" uniqueName="BuildingLot">
      <xmlPr mapId="1" xpath="/FinancialUpdate8609/FinancialUpdate8609_BuildingInformation/FinancialUpdate8609_BuildingInfo14/BuildingLot" xmlDataType="string"/>
    </xmlCellPr>
  </singleXmlCell>
  <singleXmlCell id="207" xr6:uid="{00000000-000C-0000-FFFF-FFFFCD000000}" r="M189" connectionId="1">
    <xmlCellPr id="1" xr6:uid="{00000000-0010-0000-CD00-000001000000}" uniqueName="BuildingPISAcquisition">
      <xmlPr mapId="1" xpath="/FinancialUpdate8609/FinancialUpdate8609_BuildingInformation/FinancialUpdate8609_BuildingInfo14/BuildingPISAcquisition" xmlDataType="string"/>
    </xmlCellPr>
  </singleXmlCell>
  <singleXmlCell id="208" xr6:uid="{00000000-000C-0000-FFFF-FFFFCE000000}" r="P189" connectionId="1">
    <xmlCellPr id="1" xr6:uid="{00000000-0010-0000-CE00-000001000000}" uniqueName="BuildingPISRehab">
      <xmlPr mapId="1" xpath="/FinancialUpdate8609/FinancialUpdate8609_BuildingInformation/FinancialUpdate8609_BuildingInfo14/BuildingPISRehab" xmlDataType="string"/>
    </xmlCellPr>
  </singleXmlCell>
  <singleXmlCell id="209" xr6:uid="{00000000-000C-0000-FFFF-FFFFCF000000}" r="S189" connectionId="1">
    <xmlCellPr id="1" xr6:uid="{00000000-0010-0000-CF00-000001000000}" uniqueName="BuildingTCODate">
      <xmlPr mapId="1" xpath="/FinancialUpdate8609/FinancialUpdate8609_BuildingInformation/FinancialUpdate8609_BuildingInfo14/BuildingTCODate" xmlDataType="string"/>
    </xmlCellPr>
  </singleXmlCell>
  <singleXmlCell id="210" xr6:uid="{00000000-000C-0000-FFFF-FFFFD0000000}" r="V189" connectionId="1">
    <xmlCellPr id="1" xr6:uid="{00000000-0010-0000-D000-000001000000}" uniqueName="BuildingRentUpStatus">
      <xmlPr mapId="1" xpath="/FinancialUpdate8609/FinancialUpdate8609_BuildingInformation/FinancialUpdate8609_BuildingInfo14/BuildingRentUpStatus" xmlDataType="string"/>
    </xmlCellPr>
  </singleXmlCell>
  <singleXmlCell id="211" xr6:uid="{00000000-000C-0000-FFFF-FFFFD1000000}" r="X189" connectionId="1">
    <xmlCellPr id="1" xr6:uid="{00000000-0010-0000-D100-000001000000}" uniqueName="ApplicationNumber">
      <xmlPr mapId="1" xpath="/FinancialUpdate8609/FinancialUpdate8609_BuildingInformation/FinancialUpdate8609_BuildingInfo14/ApplicationNumber" xmlDataType="string"/>
    </xmlCellPr>
  </singleXmlCell>
  <singleXmlCell id="212" xr6:uid="{00000000-000C-0000-FFFF-FFFFD2000000}" r="D190" connectionId="1">
    <xmlCellPr id="1" xr6:uid="{00000000-0010-0000-D200-000001000000}" uniqueName="BIN">
      <xmlPr mapId="1" xpath="/FinancialUpdate8609/FinancialUpdate8609_BuildingInformation/FinancialUpdate8609_BuildingInfo15/BIN" xmlDataType="string"/>
    </xmlCellPr>
  </singleXmlCell>
  <singleXmlCell id="213" xr6:uid="{00000000-000C-0000-FFFF-FFFFD3000000}" r="E190" connectionId="1">
    <xmlCellPr id="1" xr6:uid="{00000000-0010-0000-D300-000001000000}" uniqueName="BuildingPHN">
      <xmlPr mapId="1" xpath="/FinancialUpdate8609/FinancialUpdate8609_BuildingInformation/FinancialUpdate8609_BuildingInfo15/BuildingPHN" xmlDataType="string"/>
    </xmlCellPr>
  </singleXmlCell>
  <singleXmlCell id="214" xr6:uid="{00000000-000C-0000-FFFF-FFFFD4000000}" r="F190" connectionId="1">
    <xmlCellPr id="1" xr6:uid="{00000000-0010-0000-D400-000001000000}" uniqueName="BuildingStreet">
      <xmlPr mapId="1" xpath="/FinancialUpdate8609/FinancialUpdate8609_BuildingInformation/FinancialUpdate8609_BuildingInfo15/BuildingStreet" xmlDataType="string"/>
    </xmlCellPr>
  </singleXmlCell>
  <singleXmlCell id="215" xr6:uid="{00000000-000C-0000-FFFF-FFFFD5000000}" r="G190" connectionId="1">
    <xmlCellPr id="1" xr6:uid="{00000000-0010-0000-D500-000001000000}" uniqueName="BuildingCity">
      <xmlPr mapId="1" xpath="/FinancialUpdate8609/FinancialUpdate8609_BuildingInformation/FinancialUpdate8609_BuildingInfo15/BuildingCity" xmlDataType="string"/>
    </xmlCellPr>
  </singleXmlCell>
  <singleXmlCell id="216" xr6:uid="{00000000-000C-0000-FFFF-FFFFD6000000}" r="I190" connectionId="1">
    <xmlCellPr id="1" xr6:uid="{00000000-0010-0000-D600-000001000000}" uniqueName="BuildingZip">
      <xmlPr mapId="1" xpath="/FinancialUpdate8609/FinancialUpdate8609_BuildingInformation/FinancialUpdate8609_BuildingInfo15/BuildingZip" xmlDataType="string"/>
    </xmlCellPr>
  </singleXmlCell>
  <singleXmlCell id="217" xr6:uid="{00000000-000C-0000-FFFF-FFFFD7000000}" r="J190" connectionId="1">
    <xmlCellPr id="1" xr6:uid="{00000000-0010-0000-D700-000001000000}" uniqueName="BuildingBoro">
      <xmlPr mapId="1" xpath="/FinancialUpdate8609/FinancialUpdate8609_BuildingInformation/FinancialUpdate8609_BuildingInfo15/BuildingBoro" xmlDataType="string"/>
    </xmlCellPr>
  </singleXmlCell>
  <singleXmlCell id="218" xr6:uid="{00000000-000C-0000-FFFF-FFFFD8000000}" r="K190" connectionId="1">
    <xmlCellPr id="1" xr6:uid="{00000000-0010-0000-D800-000001000000}" uniqueName="BuildingBlock">
      <xmlPr mapId="1" xpath="/FinancialUpdate8609/FinancialUpdate8609_BuildingInformation/FinancialUpdate8609_BuildingInfo15/BuildingBlock" xmlDataType="string"/>
    </xmlCellPr>
  </singleXmlCell>
  <singleXmlCell id="219" xr6:uid="{00000000-000C-0000-FFFF-FFFFD9000000}" r="L190" connectionId="1">
    <xmlCellPr id="1" xr6:uid="{00000000-0010-0000-D900-000001000000}" uniqueName="BuildingLot">
      <xmlPr mapId="1" xpath="/FinancialUpdate8609/FinancialUpdate8609_BuildingInformation/FinancialUpdate8609_BuildingInfo15/BuildingLot" xmlDataType="string"/>
    </xmlCellPr>
  </singleXmlCell>
  <singleXmlCell id="221" xr6:uid="{00000000-000C-0000-FFFF-FFFFDA000000}" r="M190" connectionId="1">
    <xmlCellPr id="1" xr6:uid="{00000000-0010-0000-DA00-000001000000}" uniqueName="BuildingPISAcquisition">
      <xmlPr mapId="1" xpath="/FinancialUpdate8609/FinancialUpdate8609_BuildingInformation/FinancialUpdate8609_BuildingInfo15/BuildingPISAcquisition" xmlDataType="string"/>
    </xmlCellPr>
  </singleXmlCell>
  <singleXmlCell id="222" xr6:uid="{00000000-000C-0000-FFFF-FFFFDB000000}" r="P190" connectionId="1">
    <xmlCellPr id="1" xr6:uid="{00000000-0010-0000-DB00-000001000000}" uniqueName="BuildingPISRehab">
      <xmlPr mapId="1" xpath="/FinancialUpdate8609/FinancialUpdate8609_BuildingInformation/FinancialUpdate8609_BuildingInfo15/BuildingPISRehab" xmlDataType="string"/>
    </xmlCellPr>
  </singleXmlCell>
  <singleXmlCell id="223" xr6:uid="{00000000-000C-0000-FFFF-FFFFDC000000}" r="S190" connectionId="1">
    <xmlCellPr id="1" xr6:uid="{00000000-0010-0000-DC00-000001000000}" uniqueName="BuildingTCODate">
      <xmlPr mapId="1" xpath="/FinancialUpdate8609/FinancialUpdate8609_BuildingInformation/FinancialUpdate8609_BuildingInfo15/BuildingTCODate" xmlDataType="string"/>
    </xmlCellPr>
  </singleXmlCell>
  <singleXmlCell id="224" xr6:uid="{00000000-000C-0000-FFFF-FFFFDD000000}" r="V190" connectionId="1">
    <xmlCellPr id="1" xr6:uid="{00000000-0010-0000-DD00-000001000000}" uniqueName="BuildingRentUpStatus">
      <xmlPr mapId="1" xpath="/FinancialUpdate8609/FinancialUpdate8609_BuildingInformation/FinancialUpdate8609_BuildingInfo15/BuildingRentUpStatus" xmlDataType="string"/>
    </xmlCellPr>
  </singleXmlCell>
  <singleXmlCell id="225" xr6:uid="{00000000-000C-0000-FFFF-FFFFDE000000}" r="X190" connectionId="1">
    <xmlCellPr id="1" xr6:uid="{00000000-0010-0000-DE00-000001000000}" uniqueName="ApplicationNumber">
      <xmlPr mapId="1" xpath="/FinancialUpdate8609/FinancialUpdate8609_BuildingInformation/FinancialUpdate8609_BuildingInfo15/ApplicationNumber" xmlDataType="string"/>
    </xmlCellPr>
  </singleXmlCell>
  <singleXmlCell id="226" xr6:uid="{00000000-000C-0000-FFFF-FFFFDF000000}" r="D191" connectionId="1">
    <xmlCellPr id="1" xr6:uid="{00000000-0010-0000-DF00-000001000000}" uniqueName="BIN">
      <xmlPr mapId="1" xpath="/FinancialUpdate8609/FinancialUpdate8609_BuildingInformation/FinancialUpdate8609_BuildingInfo16/BIN" xmlDataType="string"/>
    </xmlCellPr>
  </singleXmlCell>
  <singleXmlCell id="227" xr6:uid="{00000000-000C-0000-FFFF-FFFFE0000000}" r="E191" connectionId="1">
    <xmlCellPr id="1" xr6:uid="{00000000-0010-0000-E000-000001000000}" uniqueName="BuildingPHN">
      <xmlPr mapId="1" xpath="/FinancialUpdate8609/FinancialUpdate8609_BuildingInformation/FinancialUpdate8609_BuildingInfo16/BuildingPHN" xmlDataType="string"/>
    </xmlCellPr>
  </singleXmlCell>
  <singleXmlCell id="228" xr6:uid="{00000000-000C-0000-FFFF-FFFFE1000000}" r="F191" connectionId="1">
    <xmlCellPr id="1" xr6:uid="{00000000-0010-0000-E100-000001000000}" uniqueName="BuildingStreet">
      <xmlPr mapId="1" xpath="/FinancialUpdate8609/FinancialUpdate8609_BuildingInformation/FinancialUpdate8609_BuildingInfo16/BuildingStreet" xmlDataType="string"/>
    </xmlCellPr>
  </singleXmlCell>
  <singleXmlCell id="229" xr6:uid="{00000000-000C-0000-FFFF-FFFFE2000000}" r="G191" connectionId="1">
    <xmlCellPr id="1" xr6:uid="{00000000-0010-0000-E200-000001000000}" uniqueName="BuildingCity">
      <xmlPr mapId="1" xpath="/FinancialUpdate8609/FinancialUpdate8609_BuildingInformation/FinancialUpdate8609_BuildingInfo16/BuildingCity" xmlDataType="string"/>
    </xmlCellPr>
  </singleXmlCell>
  <singleXmlCell id="230" xr6:uid="{00000000-000C-0000-FFFF-FFFFE3000000}" r="I191" connectionId="1">
    <xmlCellPr id="1" xr6:uid="{00000000-0010-0000-E300-000001000000}" uniqueName="BuildingZip">
      <xmlPr mapId="1" xpath="/FinancialUpdate8609/FinancialUpdate8609_BuildingInformation/FinancialUpdate8609_BuildingInfo16/BuildingZip" xmlDataType="string"/>
    </xmlCellPr>
  </singleXmlCell>
  <singleXmlCell id="231" xr6:uid="{00000000-000C-0000-FFFF-FFFFE4000000}" r="J191" connectionId="1">
    <xmlCellPr id="1" xr6:uid="{00000000-0010-0000-E400-000001000000}" uniqueName="BuildingBoro">
      <xmlPr mapId="1" xpath="/FinancialUpdate8609/FinancialUpdate8609_BuildingInformation/FinancialUpdate8609_BuildingInfo16/BuildingBoro" xmlDataType="string"/>
    </xmlCellPr>
  </singleXmlCell>
  <singleXmlCell id="232" xr6:uid="{00000000-000C-0000-FFFF-FFFFE5000000}" r="K191" connectionId="1">
    <xmlCellPr id="1" xr6:uid="{00000000-0010-0000-E500-000001000000}" uniqueName="BuildingBlock">
      <xmlPr mapId="1" xpath="/FinancialUpdate8609/FinancialUpdate8609_BuildingInformation/FinancialUpdate8609_BuildingInfo16/BuildingBlock" xmlDataType="string"/>
    </xmlCellPr>
  </singleXmlCell>
  <singleXmlCell id="233" xr6:uid="{00000000-000C-0000-FFFF-FFFFE6000000}" r="L191" connectionId="1">
    <xmlCellPr id="1" xr6:uid="{00000000-0010-0000-E600-000001000000}" uniqueName="BuildingLot">
      <xmlPr mapId="1" xpath="/FinancialUpdate8609/FinancialUpdate8609_BuildingInformation/FinancialUpdate8609_BuildingInfo16/BuildingLot" xmlDataType="string"/>
    </xmlCellPr>
  </singleXmlCell>
  <singleXmlCell id="236" xr6:uid="{00000000-000C-0000-FFFF-FFFFE7000000}" r="M191" connectionId="1">
    <xmlCellPr id="1" xr6:uid="{00000000-0010-0000-E700-000001000000}" uniqueName="BuildingPISAcquisition">
      <xmlPr mapId="1" xpath="/FinancialUpdate8609/FinancialUpdate8609_BuildingInformation/FinancialUpdate8609_BuildingInfo16/BuildingPISAcquisition" xmlDataType="string"/>
    </xmlCellPr>
  </singleXmlCell>
  <singleXmlCell id="237" xr6:uid="{00000000-000C-0000-FFFF-FFFFE8000000}" r="P191" connectionId="1">
    <xmlCellPr id="1" xr6:uid="{00000000-0010-0000-E800-000001000000}" uniqueName="BuildingPISRehab">
      <xmlPr mapId="1" xpath="/FinancialUpdate8609/FinancialUpdate8609_BuildingInformation/FinancialUpdate8609_BuildingInfo16/BuildingPISRehab" xmlDataType="string"/>
    </xmlCellPr>
  </singleXmlCell>
  <singleXmlCell id="238" xr6:uid="{00000000-000C-0000-FFFF-FFFFE9000000}" r="S191" connectionId="1">
    <xmlCellPr id="1" xr6:uid="{00000000-0010-0000-E900-000001000000}" uniqueName="BuildingTCODate">
      <xmlPr mapId="1" xpath="/FinancialUpdate8609/FinancialUpdate8609_BuildingInformation/FinancialUpdate8609_BuildingInfo16/BuildingTCODate" xmlDataType="string"/>
    </xmlCellPr>
  </singleXmlCell>
  <singleXmlCell id="239" xr6:uid="{00000000-000C-0000-FFFF-FFFFEA000000}" r="V191" connectionId="1">
    <xmlCellPr id="1" xr6:uid="{00000000-0010-0000-EA00-000001000000}" uniqueName="BuildingRentUpStatus">
      <xmlPr mapId="1" xpath="/FinancialUpdate8609/FinancialUpdate8609_BuildingInformation/FinancialUpdate8609_BuildingInfo16/BuildingRentUpStatus" xmlDataType="string"/>
    </xmlCellPr>
  </singleXmlCell>
  <singleXmlCell id="240" xr6:uid="{00000000-000C-0000-FFFF-FFFFEB000000}" r="X191" connectionId="1">
    <xmlCellPr id="1" xr6:uid="{00000000-0010-0000-EB00-000001000000}" uniqueName="ApplicationNumber">
      <xmlPr mapId="1" xpath="/FinancialUpdate8609/FinancialUpdate8609_BuildingInformation/FinancialUpdate8609_BuildingInfo16/ApplicationNumber" xmlDataType="string"/>
    </xmlCellPr>
  </singleXmlCell>
  <singleXmlCell id="241" xr6:uid="{00000000-000C-0000-FFFF-FFFFEC000000}" r="D192" connectionId="1">
    <xmlCellPr id="1" xr6:uid="{00000000-0010-0000-EC00-000001000000}" uniqueName="BIN">
      <xmlPr mapId="1" xpath="/FinancialUpdate8609/FinancialUpdate8609_BuildingInformation/FinancialUpdate8609_BuildingInfo17/BIN" xmlDataType="string"/>
    </xmlCellPr>
  </singleXmlCell>
  <singleXmlCell id="242" xr6:uid="{00000000-000C-0000-FFFF-FFFFED000000}" r="E192" connectionId="1">
    <xmlCellPr id="1" xr6:uid="{00000000-0010-0000-ED00-000001000000}" uniqueName="BuildingPHN">
      <xmlPr mapId="1" xpath="/FinancialUpdate8609/FinancialUpdate8609_BuildingInformation/FinancialUpdate8609_BuildingInfo17/BuildingPHN" xmlDataType="string"/>
    </xmlCellPr>
  </singleXmlCell>
  <singleXmlCell id="243" xr6:uid="{00000000-000C-0000-FFFF-FFFFEE000000}" r="F192" connectionId="1">
    <xmlCellPr id="1" xr6:uid="{00000000-0010-0000-EE00-000001000000}" uniqueName="BuildingStreet">
      <xmlPr mapId="1" xpath="/FinancialUpdate8609/FinancialUpdate8609_BuildingInformation/FinancialUpdate8609_BuildingInfo17/BuildingStreet" xmlDataType="string"/>
    </xmlCellPr>
  </singleXmlCell>
  <singleXmlCell id="244" xr6:uid="{00000000-000C-0000-FFFF-FFFFEF000000}" r="G192" connectionId="1">
    <xmlCellPr id="1" xr6:uid="{00000000-0010-0000-EF00-000001000000}" uniqueName="BuildingCity">
      <xmlPr mapId="1" xpath="/FinancialUpdate8609/FinancialUpdate8609_BuildingInformation/FinancialUpdate8609_BuildingInfo17/BuildingCity" xmlDataType="string"/>
    </xmlCellPr>
  </singleXmlCell>
  <singleXmlCell id="245" xr6:uid="{00000000-000C-0000-FFFF-FFFFF0000000}" r="I192" connectionId="1">
    <xmlCellPr id="1" xr6:uid="{00000000-0010-0000-F000-000001000000}" uniqueName="BuildingZip">
      <xmlPr mapId="1" xpath="/FinancialUpdate8609/FinancialUpdate8609_BuildingInformation/FinancialUpdate8609_BuildingInfo17/BuildingZip" xmlDataType="string"/>
    </xmlCellPr>
  </singleXmlCell>
  <singleXmlCell id="246" xr6:uid="{00000000-000C-0000-FFFF-FFFFF1000000}" r="J192" connectionId="1">
    <xmlCellPr id="1" xr6:uid="{00000000-0010-0000-F100-000001000000}" uniqueName="BuildingBoro">
      <xmlPr mapId="1" xpath="/FinancialUpdate8609/FinancialUpdate8609_BuildingInformation/FinancialUpdate8609_BuildingInfo17/BuildingBoro" xmlDataType="string"/>
    </xmlCellPr>
  </singleXmlCell>
  <singleXmlCell id="247" xr6:uid="{00000000-000C-0000-FFFF-FFFFF2000000}" r="K192" connectionId="1">
    <xmlCellPr id="1" xr6:uid="{00000000-0010-0000-F200-000001000000}" uniqueName="BuildingBlock">
      <xmlPr mapId="1" xpath="/FinancialUpdate8609/FinancialUpdate8609_BuildingInformation/FinancialUpdate8609_BuildingInfo17/BuildingBlock" xmlDataType="string"/>
    </xmlCellPr>
  </singleXmlCell>
  <singleXmlCell id="248" xr6:uid="{00000000-000C-0000-FFFF-FFFFF3000000}" r="L192" connectionId="1">
    <xmlCellPr id="1" xr6:uid="{00000000-0010-0000-F300-000001000000}" uniqueName="BuildingLot">
      <xmlPr mapId="1" xpath="/FinancialUpdate8609/FinancialUpdate8609_BuildingInformation/FinancialUpdate8609_BuildingInfo17/BuildingLot" xmlDataType="string"/>
    </xmlCellPr>
  </singleXmlCell>
  <singleXmlCell id="249" xr6:uid="{00000000-000C-0000-FFFF-FFFFF4000000}" r="M192" connectionId="1">
    <xmlCellPr id="1" xr6:uid="{00000000-0010-0000-F400-000001000000}" uniqueName="BuildingPISAcquisition">
      <xmlPr mapId="1" xpath="/FinancialUpdate8609/FinancialUpdate8609_BuildingInformation/FinancialUpdate8609_BuildingInfo17/BuildingPISAcquisition" xmlDataType="string"/>
    </xmlCellPr>
  </singleXmlCell>
  <singleXmlCell id="250" xr6:uid="{00000000-000C-0000-FFFF-FFFFF5000000}" r="P192" connectionId="1">
    <xmlCellPr id="1" xr6:uid="{00000000-0010-0000-F500-000001000000}" uniqueName="BuildingPISRehab">
      <xmlPr mapId="1" xpath="/FinancialUpdate8609/FinancialUpdate8609_BuildingInformation/FinancialUpdate8609_BuildingInfo17/BuildingPISRehab" xmlDataType="string"/>
    </xmlCellPr>
  </singleXmlCell>
  <singleXmlCell id="251" xr6:uid="{00000000-000C-0000-FFFF-FFFFF6000000}" r="S192" connectionId="1">
    <xmlCellPr id="1" xr6:uid="{00000000-0010-0000-F600-000001000000}" uniqueName="BuildingTCODate">
      <xmlPr mapId="1" xpath="/FinancialUpdate8609/FinancialUpdate8609_BuildingInformation/FinancialUpdate8609_BuildingInfo17/BuildingTCODate" xmlDataType="string"/>
    </xmlCellPr>
  </singleXmlCell>
  <singleXmlCell id="252" xr6:uid="{00000000-000C-0000-FFFF-FFFFF7000000}" r="V192" connectionId="1">
    <xmlCellPr id="1" xr6:uid="{00000000-0010-0000-F700-000001000000}" uniqueName="BuildingRentUpStatus">
      <xmlPr mapId="1" xpath="/FinancialUpdate8609/FinancialUpdate8609_BuildingInformation/FinancialUpdate8609_BuildingInfo17/BuildingRentUpStatus" xmlDataType="string"/>
    </xmlCellPr>
  </singleXmlCell>
  <singleXmlCell id="253" xr6:uid="{00000000-000C-0000-FFFF-FFFFF8000000}" r="X192" connectionId="1">
    <xmlCellPr id="1" xr6:uid="{00000000-0010-0000-F800-000001000000}" uniqueName="ApplicationNumber">
      <xmlPr mapId="1" xpath="/FinancialUpdate8609/FinancialUpdate8609_BuildingInformation/FinancialUpdate8609_BuildingInfo17/ApplicationNumber" xmlDataType="string"/>
    </xmlCellPr>
  </singleXmlCell>
  <singleXmlCell id="254" xr6:uid="{00000000-000C-0000-FFFF-FFFFF9000000}" r="D193" connectionId="1">
    <xmlCellPr id="1" xr6:uid="{00000000-0010-0000-F900-000001000000}" uniqueName="BIN">
      <xmlPr mapId="1" xpath="/FinancialUpdate8609/FinancialUpdate8609_BuildingInformation/FinancialUpdate8609_BuildingInfo18/BIN" xmlDataType="string"/>
    </xmlCellPr>
  </singleXmlCell>
  <singleXmlCell id="255" xr6:uid="{00000000-000C-0000-FFFF-FFFFFA000000}" r="E193" connectionId="1">
    <xmlCellPr id="1" xr6:uid="{00000000-0010-0000-FA00-000001000000}" uniqueName="BuildingPHN">
      <xmlPr mapId="1" xpath="/FinancialUpdate8609/FinancialUpdate8609_BuildingInformation/FinancialUpdate8609_BuildingInfo18/BuildingPHN" xmlDataType="string"/>
    </xmlCellPr>
  </singleXmlCell>
  <singleXmlCell id="256" xr6:uid="{00000000-000C-0000-FFFF-FFFFFB000000}" r="F193" connectionId="1">
    <xmlCellPr id="1" xr6:uid="{00000000-0010-0000-FB00-000001000000}" uniqueName="BuildingStreet">
      <xmlPr mapId="1" xpath="/FinancialUpdate8609/FinancialUpdate8609_BuildingInformation/FinancialUpdate8609_BuildingInfo18/BuildingStreet" xmlDataType="string"/>
    </xmlCellPr>
  </singleXmlCell>
  <singleXmlCell id="257" xr6:uid="{00000000-000C-0000-FFFF-FFFFFC000000}" r="G193" connectionId="1">
    <xmlCellPr id="1" xr6:uid="{00000000-0010-0000-FC00-000001000000}" uniqueName="BuildingCity">
      <xmlPr mapId="1" xpath="/FinancialUpdate8609/FinancialUpdate8609_BuildingInformation/FinancialUpdate8609_BuildingInfo18/BuildingCity" xmlDataType="string"/>
    </xmlCellPr>
  </singleXmlCell>
  <singleXmlCell id="258" xr6:uid="{00000000-000C-0000-FFFF-FFFFFD000000}" r="I193" connectionId="1">
    <xmlCellPr id="1" xr6:uid="{00000000-0010-0000-FD00-000001000000}" uniqueName="BuildingZip">
      <xmlPr mapId="1" xpath="/FinancialUpdate8609/FinancialUpdate8609_BuildingInformation/FinancialUpdate8609_BuildingInfo18/BuildingZip" xmlDataType="string"/>
    </xmlCellPr>
  </singleXmlCell>
  <singleXmlCell id="259" xr6:uid="{00000000-000C-0000-FFFF-FFFFFE000000}" r="J193" connectionId="1">
    <xmlCellPr id="1" xr6:uid="{00000000-0010-0000-FE00-000001000000}" uniqueName="BuildingBoro">
      <xmlPr mapId="1" xpath="/FinancialUpdate8609/FinancialUpdate8609_BuildingInformation/FinancialUpdate8609_BuildingInfo18/BuildingBoro" xmlDataType="string"/>
    </xmlCellPr>
  </singleXmlCell>
  <singleXmlCell id="260" xr6:uid="{00000000-000C-0000-FFFF-FFFFFF000000}" r="K193" connectionId="1">
    <xmlCellPr id="1" xr6:uid="{00000000-0010-0000-FF00-000001000000}" uniqueName="BuildingBlock">
      <xmlPr mapId="1" xpath="/FinancialUpdate8609/FinancialUpdate8609_BuildingInformation/FinancialUpdate8609_BuildingInfo18/BuildingBlock" xmlDataType="string"/>
    </xmlCellPr>
  </singleXmlCell>
  <singleXmlCell id="261" xr6:uid="{00000000-000C-0000-FFFF-FFFF00010000}" r="L193" connectionId="1">
    <xmlCellPr id="1" xr6:uid="{00000000-0010-0000-0001-000001000000}" uniqueName="BuildingLot">
      <xmlPr mapId="1" xpath="/FinancialUpdate8609/FinancialUpdate8609_BuildingInformation/FinancialUpdate8609_BuildingInfo18/BuildingLot" xmlDataType="string"/>
    </xmlCellPr>
  </singleXmlCell>
  <singleXmlCell id="262" xr6:uid="{00000000-000C-0000-FFFF-FFFF01010000}" r="M193" connectionId="1">
    <xmlCellPr id="1" xr6:uid="{00000000-0010-0000-0101-000001000000}" uniqueName="BuildingPISAcquisition">
      <xmlPr mapId="1" xpath="/FinancialUpdate8609/FinancialUpdate8609_BuildingInformation/FinancialUpdate8609_BuildingInfo18/BuildingPISAcquisition" xmlDataType="string"/>
    </xmlCellPr>
  </singleXmlCell>
  <singleXmlCell id="263" xr6:uid="{00000000-000C-0000-FFFF-FFFF02010000}" r="P193" connectionId="1">
    <xmlCellPr id="1" xr6:uid="{00000000-0010-0000-0201-000001000000}" uniqueName="BuildingPISRehab">
      <xmlPr mapId="1" xpath="/FinancialUpdate8609/FinancialUpdate8609_BuildingInformation/FinancialUpdate8609_BuildingInfo18/BuildingPISRehab" xmlDataType="string"/>
    </xmlCellPr>
  </singleXmlCell>
  <singleXmlCell id="264" xr6:uid="{00000000-000C-0000-FFFF-FFFF03010000}" r="S193" connectionId="1">
    <xmlCellPr id="1" xr6:uid="{00000000-0010-0000-0301-000001000000}" uniqueName="BuildingTCODate">
      <xmlPr mapId="1" xpath="/FinancialUpdate8609/FinancialUpdate8609_BuildingInformation/FinancialUpdate8609_BuildingInfo18/BuildingTCODate" xmlDataType="string"/>
    </xmlCellPr>
  </singleXmlCell>
  <singleXmlCell id="265" xr6:uid="{00000000-000C-0000-FFFF-FFFF04010000}" r="V193" connectionId="1">
    <xmlCellPr id="1" xr6:uid="{00000000-0010-0000-0401-000001000000}" uniqueName="BuildingRentUpStatus">
      <xmlPr mapId="1" xpath="/FinancialUpdate8609/FinancialUpdate8609_BuildingInformation/FinancialUpdate8609_BuildingInfo18/BuildingRentUpStatus" xmlDataType="string"/>
    </xmlCellPr>
  </singleXmlCell>
  <singleXmlCell id="266" xr6:uid="{00000000-000C-0000-FFFF-FFFF05010000}" r="X193" connectionId="1">
    <xmlCellPr id="1" xr6:uid="{00000000-0010-0000-0501-000001000000}" uniqueName="ApplicationNumber">
      <xmlPr mapId="1" xpath="/FinancialUpdate8609/FinancialUpdate8609_BuildingInformation/FinancialUpdate8609_BuildingInfo18/ApplicationNumber" xmlDataType="string"/>
    </xmlCellPr>
  </singleXmlCell>
  <singleXmlCell id="267" xr6:uid="{00000000-000C-0000-FFFF-FFFF06010000}" r="D194" connectionId="1">
    <xmlCellPr id="1" xr6:uid="{00000000-0010-0000-0601-000001000000}" uniqueName="BIN">
      <xmlPr mapId="1" xpath="/FinancialUpdate8609/FinancialUpdate8609_BuildingInformation/FinancialUpdate8609_BuildingInfo19/BIN" xmlDataType="string"/>
    </xmlCellPr>
  </singleXmlCell>
  <singleXmlCell id="268" xr6:uid="{00000000-000C-0000-FFFF-FFFF07010000}" r="E194" connectionId="1">
    <xmlCellPr id="1" xr6:uid="{00000000-0010-0000-0701-000001000000}" uniqueName="BuildingPHN">
      <xmlPr mapId="1" xpath="/FinancialUpdate8609/FinancialUpdate8609_BuildingInformation/FinancialUpdate8609_BuildingInfo19/BuildingPHN" xmlDataType="string"/>
    </xmlCellPr>
  </singleXmlCell>
  <singleXmlCell id="269" xr6:uid="{00000000-000C-0000-FFFF-FFFF08010000}" r="F194" connectionId="1">
    <xmlCellPr id="1" xr6:uid="{00000000-0010-0000-0801-000001000000}" uniqueName="BuildingStreet">
      <xmlPr mapId="1" xpath="/FinancialUpdate8609/FinancialUpdate8609_BuildingInformation/FinancialUpdate8609_BuildingInfo19/BuildingStreet" xmlDataType="string"/>
    </xmlCellPr>
  </singleXmlCell>
  <singleXmlCell id="270" xr6:uid="{00000000-000C-0000-FFFF-FFFF09010000}" r="G194" connectionId="1">
    <xmlCellPr id="1" xr6:uid="{00000000-0010-0000-0901-000001000000}" uniqueName="BuildingCity">
      <xmlPr mapId="1" xpath="/FinancialUpdate8609/FinancialUpdate8609_BuildingInformation/FinancialUpdate8609_BuildingInfo19/BuildingCity" xmlDataType="string"/>
    </xmlCellPr>
  </singleXmlCell>
  <singleXmlCell id="271" xr6:uid="{00000000-000C-0000-FFFF-FFFF0A010000}" r="I194" connectionId="1">
    <xmlCellPr id="1" xr6:uid="{00000000-0010-0000-0A01-000001000000}" uniqueName="BuildingZip">
      <xmlPr mapId="1" xpath="/FinancialUpdate8609/FinancialUpdate8609_BuildingInformation/FinancialUpdate8609_BuildingInfo19/BuildingZip" xmlDataType="string"/>
    </xmlCellPr>
  </singleXmlCell>
  <singleXmlCell id="272" xr6:uid="{00000000-000C-0000-FFFF-FFFF0B010000}" r="J194" connectionId="1">
    <xmlCellPr id="1" xr6:uid="{00000000-0010-0000-0B01-000001000000}" uniqueName="BuildingBoro">
      <xmlPr mapId="1" xpath="/FinancialUpdate8609/FinancialUpdate8609_BuildingInformation/FinancialUpdate8609_BuildingInfo19/BuildingBoro" xmlDataType="string"/>
    </xmlCellPr>
  </singleXmlCell>
  <singleXmlCell id="273" xr6:uid="{00000000-000C-0000-FFFF-FFFF0C010000}" r="K194" connectionId="1">
    <xmlCellPr id="1" xr6:uid="{00000000-0010-0000-0C01-000001000000}" uniqueName="BuildingBlock">
      <xmlPr mapId="1" xpath="/FinancialUpdate8609/FinancialUpdate8609_BuildingInformation/FinancialUpdate8609_BuildingInfo19/BuildingBlock" xmlDataType="string"/>
    </xmlCellPr>
  </singleXmlCell>
  <singleXmlCell id="274" xr6:uid="{00000000-000C-0000-FFFF-FFFF0D010000}" r="L194" connectionId="1">
    <xmlCellPr id="1" xr6:uid="{00000000-0010-0000-0D01-000001000000}" uniqueName="BuildingLot">
      <xmlPr mapId="1" xpath="/FinancialUpdate8609/FinancialUpdate8609_BuildingInformation/FinancialUpdate8609_BuildingInfo19/BuildingLot" xmlDataType="string"/>
    </xmlCellPr>
  </singleXmlCell>
  <singleXmlCell id="275" xr6:uid="{00000000-000C-0000-FFFF-FFFF0E010000}" r="M194" connectionId="1">
    <xmlCellPr id="1" xr6:uid="{00000000-0010-0000-0E01-000001000000}" uniqueName="BuildingPISAcquisition">
      <xmlPr mapId="1" xpath="/FinancialUpdate8609/FinancialUpdate8609_BuildingInformation/FinancialUpdate8609_BuildingInfo19/BuildingPISAcquisition" xmlDataType="string"/>
    </xmlCellPr>
  </singleXmlCell>
  <singleXmlCell id="276" xr6:uid="{00000000-000C-0000-FFFF-FFFF0F010000}" r="P194" connectionId="1">
    <xmlCellPr id="1" xr6:uid="{00000000-0010-0000-0F01-000001000000}" uniqueName="BuildingPISRehab">
      <xmlPr mapId="1" xpath="/FinancialUpdate8609/FinancialUpdate8609_BuildingInformation/FinancialUpdate8609_BuildingInfo19/BuildingPISRehab" xmlDataType="string"/>
    </xmlCellPr>
  </singleXmlCell>
  <singleXmlCell id="277" xr6:uid="{00000000-000C-0000-FFFF-FFFF10010000}" r="S194" connectionId="1">
    <xmlCellPr id="1" xr6:uid="{00000000-0010-0000-1001-000001000000}" uniqueName="BuildingTCODate">
      <xmlPr mapId="1" xpath="/FinancialUpdate8609/FinancialUpdate8609_BuildingInformation/FinancialUpdate8609_BuildingInfo19/BuildingTCODate" xmlDataType="string"/>
    </xmlCellPr>
  </singleXmlCell>
  <singleXmlCell id="278" xr6:uid="{00000000-000C-0000-FFFF-FFFF11010000}" r="V194" connectionId="1">
    <xmlCellPr id="1" xr6:uid="{00000000-0010-0000-1101-000001000000}" uniqueName="BuildingRentUpStatus">
      <xmlPr mapId="1" xpath="/FinancialUpdate8609/FinancialUpdate8609_BuildingInformation/FinancialUpdate8609_BuildingInfo19/BuildingRentUpStatus" xmlDataType="string"/>
    </xmlCellPr>
  </singleXmlCell>
  <singleXmlCell id="279" xr6:uid="{00000000-000C-0000-FFFF-FFFF12010000}" r="X194" connectionId="1">
    <xmlCellPr id="1" xr6:uid="{00000000-0010-0000-1201-000001000000}" uniqueName="ApplicationNumber">
      <xmlPr mapId="1" xpath="/FinancialUpdate8609/FinancialUpdate8609_BuildingInformation/FinancialUpdate8609_BuildingInfo19/ApplicationNumber" xmlDataType="string"/>
    </xmlCellPr>
  </singleXmlCell>
  <singleXmlCell id="280" xr6:uid="{00000000-000C-0000-FFFF-FFFF13010000}" r="D195" connectionId="1">
    <xmlCellPr id="1" xr6:uid="{00000000-0010-0000-1301-000001000000}" uniqueName="BIN">
      <xmlPr mapId="1" xpath="/FinancialUpdate8609/FinancialUpdate8609_BuildingInformation/FinancialUpdate8609_BuildingInfo20/BIN" xmlDataType="string"/>
    </xmlCellPr>
  </singleXmlCell>
  <singleXmlCell id="281" xr6:uid="{00000000-000C-0000-FFFF-FFFF14010000}" r="E195" connectionId="1">
    <xmlCellPr id="1" xr6:uid="{00000000-0010-0000-1401-000001000000}" uniqueName="BuildingPHN">
      <xmlPr mapId="1" xpath="/FinancialUpdate8609/FinancialUpdate8609_BuildingInformation/FinancialUpdate8609_BuildingInfo20/BuildingPHN" xmlDataType="string"/>
    </xmlCellPr>
  </singleXmlCell>
  <singleXmlCell id="282" xr6:uid="{00000000-000C-0000-FFFF-FFFF15010000}" r="F195" connectionId="1">
    <xmlCellPr id="1" xr6:uid="{00000000-0010-0000-1501-000001000000}" uniqueName="BuildingStreet">
      <xmlPr mapId="1" xpath="/FinancialUpdate8609/FinancialUpdate8609_BuildingInformation/FinancialUpdate8609_BuildingInfo20/BuildingStreet" xmlDataType="string"/>
    </xmlCellPr>
  </singleXmlCell>
  <singleXmlCell id="283" xr6:uid="{00000000-000C-0000-FFFF-FFFF16010000}" r="G195" connectionId="1">
    <xmlCellPr id="1" xr6:uid="{00000000-0010-0000-1601-000001000000}" uniqueName="BuildingCity">
      <xmlPr mapId="1" xpath="/FinancialUpdate8609/FinancialUpdate8609_BuildingInformation/FinancialUpdate8609_BuildingInfo20/BuildingCity" xmlDataType="string"/>
    </xmlCellPr>
  </singleXmlCell>
  <singleXmlCell id="284" xr6:uid="{00000000-000C-0000-FFFF-FFFF17010000}" r="I195" connectionId="1">
    <xmlCellPr id="1" xr6:uid="{00000000-0010-0000-1701-000001000000}" uniqueName="BuildingZip">
      <xmlPr mapId="1" xpath="/FinancialUpdate8609/FinancialUpdate8609_BuildingInformation/FinancialUpdate8609_BuildingInfo20/BuildingZip" xmlDataType="string"/>
    </xmlCellPr>
  </singleXmlCell>
  <singleXmlCell id="285" xr6:uid="{00000000-000C-0000-FFFF-FFFF18010000}" r="J195" connectionId="1">
    <xmlCellPr id="1" xr6:uid="{00000000-0010-0000-1801-000001000000}" uniqueName="BuildingBoro">
      <xmlPr mapId="1" xpath="/FinancialUpdate8609/FinancialUpdate8609_BuildingInformation/FinancialUpdate8609_BuildingInfo20/BuildingBoro" xmlDataType="string"/>
    </xmlCellPr>
  </singleXmlCell>
  <singleXmlCell id="286" xr6:uid="{00000000-000C-0000-FFFF-FFFF19010000}" r="K195" connectionId="1">
    <xmlCellPr id="1" xr6:uid="{00000000-0010-0000-1901-000001000000}" uniqueName="BuildingBlock">
      <xmlPr mapId="1" xpath="/FinancialUpdate8609/FinancialUpdate8609_BuildingInformation/FinancialUpdate8609_BuildingInfo20/BuildingBlock" xmlDataType="string"/>
    </xmlCellPr>
  </singleXmlCell>
  <singleXmlCell id="287" xr6:uid="{00000000-000C-0000-FFFF-FFFF1A010000}" r="L195" connectionId="1">
    <xmlCellPr id="1" xr6:uid="{00000000-0010-0000-1A01-000001000000}" uniqueName="BuildingLot">
      <xmlPr mapId="1" xpath="/FinancialUpdate8609/FinancialUpdate8609_BuildingInformation/FinancialUpdate8609_BuildingInfo20/BuildingLot" xmlDataType="string"/>
    </xmlCellPr>
  </singleXmlCell>
  <singleXmlCell id="288" xr6:uid="{00000000-000C-0000-FFFF-FFFF1B010000}" r="M195" connectionId="1">
    <xmlCellPr id="1" xr6:uid="{00000000-0010-0000-1B01-000001000000}" uniqueName="BuildingPISAcquisition">
      <xmlPr mapId="1" xpath="/FinancialUpdate8609/FinancialUpdate8609_BuildingInformation/FinancialUpdate8609_BuildingInfo20/BuildingPISAcquisition" xmlDataType="string"/>
    </xmlCellPr>
  </singleXmlCell>
  <singleXmlCell id="289" xr6:uid="{00000000-000C-0000-FFFF-FFFF1C010000}" r="P195" connectionId="1">
    <xmlCellPr id="1" xr6:uid="{00000000-0010-0000-1C01-000001000000}" uniqueName="BuildingPISRehab">
      <xmlPr mapId="1" xpath="/FinancialUpdate8609/FinancialUpdate8609_BuildingInformation/FinancialUpdate8609_BuildingInfo20/BuildingPISRehab" xmlDataType="string"/>
    </xmlCellPr>
  </singleXmlCell>
  <singleXmlCell id="290" xr6:uid="{00000000-000C-0000-FFFF-FFFF1D010000}" r="S195" connectionId="1">
    <xmlCellPr id="1" xr6:uid="{00000000-0010-0000-1D01-000001000000}" uniqueName="BuildingTCODate">
      <xmlPr mapId="1" xpath="/FinancialUpdate8609/FinancialUpdate8609_BuildingInformation/FinancialUpdate8609_BuildingInfo20/BuildingTCODate" xmlDataType="string"/>
    </xmlCellPr>
  </singleXmlCell>
  <singleXmlCell id="291" xr6:uid="{00000000-000C-0000-FFFF-FFFF1E010000}" r="V195" connectionId="1">
    <xmlCellPr id="1" xr6:uid="{00000000-0010-0000-1E01-000001000000}" uniqueName="BuildingRentUpStatus">
      <xmlPr mapId="1" xpath="/FinancialUpdate8609/FinancialUpdate8609_BuildingInformation/FinancialUpdate8609_BuildingInfo20/BuildingRentUpStatus" xmlDataType="string"/>
    </xmlCellPr>
  </singleXmlCell>
  <singleXmlCell id="292" xr6:uid="{00000000-000C-0000-FFFF-FFFF1F010000}" r="X195" connectionId="1">
    <xmlCellPr id="1" xr6:uid="{00000000-0010-0000-1F01-000001000000}" uniqueName="ApplicationNumber">
      <xmlPr mapId="1" xpath="/FinancialUpdate8609/FinancialUpdate8609_BuildingInformation/FinancialUpdate8609_BuildingInfo20/ApplicationNumber" xmlDataType="string"/>
    </xmlCellPr>
  </singleXmlCell>
  <singleXmlCell id="293" xr6:uid="{00000000-000C-0000-FFFF-FFFF20010000}" r="K1" connectionId="1">
    <xmlCellPr id="1" xr6:uid="{00000000-0010-0000-2001-000001000000}" uniqueName="ApplicationNumber">
      <xmlPr mapId="1" xpath="/FinancialUpdate8609/FinancialUpdate8609_DevelopmentBudget/FinancialUpdate8609_Dev_Budget_Building1/FinancialUpdate8609_Dev_Budget_Building1_Total_Costs/ApplicationNumber" xmlDataType="string"/>
    </xmlCellPr>
  </singleXmlCell>
  <singleXmlCell id="294" xr6:uid="{00000000-000C-0000-FFFF-FFFF21010000}" r="K2" connectionId="1">
    <xmlCellPr id="1" xr6:uid="{00000000-0010-0000-2101-000001000000}" uniqueName="BIN">
      <xmlPr mapId="1" xpath="/FinancialUpdate8609/FinancialUpdate8609_DevelopmentBudget/FinancialUpdate8609_Dev_Budget_Building1/FinancialUpdate8609_Dev_Budget_Building1_Total_Costs/BIN" xmlDataType="string"/>
    </xmlCellPr>
  </singleXmlCell>
  <singleXmlCell id="295" xr6:uid="{00000000-000C-0000-FFFF-FFFF22010000}" r="J7" connectionId="1">
    <xmlCellPr id="1" xr6:uid="{00000000-0010-0000-2201-000001000000}" uniqueName="Land_Acquisition">
      <xmlPr mapId="1" xpath="/FinancialUpdate8609/FinancialUpdate8609_DevelopmentBudget/FinancialUpdate8609_Dev_Budget_Building1/FinancialUpdate8609_Dev_Budget_Building1_Total_Costs/Land_Acquisition" xmlDataType="string"/>
    </xmlCellPr>
  </singleXmlCell>
  <singleXmlCell id="296" xr6:uid="{00000000-000C-0000-FFFF-FFFF23010000}" r="J8" connectionId="1">
    <xmlCellPr id="1" xr6:uid="{00000000-0010-0000-2301-000001000000}" uniqueName="Building_Acquisition">
      <xmlPr mapId="1" xpath="/FinancialUpdate8609/FinancialUpdate8609_DevelopmentBudget/FinancialUpdate8609_Dev_Budget_Building1/FinancialUpdate8609_Dev_Budget_Building1_Total_Costs/Building_Acquisition" xmlDataType="string"/>
    </xmlCellPr>
  </singleXmlCell>
  <singleXmlCell id="297" xr6:uid="{00000000-000C-0000-FFFF-FFFF24010000}" r="J9" connectionId="1">
    <xmlCellPr id="1" xr6:uid="{00000000-0010-0000-2401-000001000000}" uniqueName="Contractor_Price">
      <xmlPr mapId="1" xpath="/FinancialUpdate8609/FinancialUpdate8609_DevelopmentBudget/FinancialUpdate8609_Dev_Budget_Building1/FinancialUpdate8609_Dev_Budget_Building1_Total_Costs/Contractor_Price" xmlDataType="string"/>
    </xmlCellPr>
  </singleXmlCell>
  <singleXmlCell id="298" xr6:uid="{00000000-000C-0000-FFFF-FFFF25010000}" r="J10" connectionId="1">
    <xmlCellPr id="1" xr6:uid="{00000000-0010-0000-2501-000001000000}" uniqueName="Furnishings">
      <xmlPr mapId="1" xpath="/FinancialUpdate8609/FinancialUpdate8609_DevelopmentBudget/FinancialUpdate8609_Dev_Budget_Building1/FinancialUpdate8609_Dev_Budget_Building1_Total_Costs/Furnishings" xmlDataType="string"/>
    </xmlCellPr>
  </singleXmlCell>
  <singleXmlCell id="301" xr6:uid="{00000000-000C-0000-FFFF-FFFF26010000}" r="J11" connectionId="1">
    <xmlCellPr id="1" xr6:uid="{00000000-0010-0000-2601-000001000000}" uniqueName="Hard_Cost_Other_Description1">
      <xmlPr mapId="1" xpath="/FinancialUpdate8609/FinancialUpdate8609_DevelopmentBudget/FinancialUpdate8609_Dev_Budget_Building1/FinancialUpdate8609_Dev_Budget_Building1_Total_Costs/Hard_Cost_Other_Description1" xmlDataType="string"/>
    </xmlCellPr>
  </singleXmlCell>
  <singleXmlCell id="302" xr6:uid="{00000000-000C-0000-FFFF-FFFF27010000}" r="J14" connectionId="1">
    <xmlCellPr id="1" xr6:uid="{00000000-0010-0000-2701-000001000000}" uniqueName="Architect">
      <xmlPr mapId="1" xpath="/FinancialUpdate8609/FinancialUpdate8609_DevelopmentBudget/FinancialUpdate8609_Dev_Budget_Building1/FinancialUpdate8609_Dev_Budget_Building1_Total_Costs/Architect" xmlDataType="string"/>
    </xmlCellPr>
  </singleXmlCell>
  <singleXmlCell id="303" xr6:uid="{00000000-000C-0000-FFFF-FFFF28010000}" r="J15" connectionId="1">
    <xmlCellPr id="1" xr6:uid="{00000000-0010-0000-2801-000001000000}" uniqueName="Owners_Legal">
      <xmlPr mapId="1" xpath="/FinancialUpdate8609/FinancialUpdate8609_DevelopmentBudget/FinancialUpdate8609_Dev_Budget_Building1/FinancialUpdate8609_Dev_Budget_Building1_Total_Costs/Owners_Legal" xmlDataType="string"/>
    </xmlCellPr>
  </singleXmlCell>
  <singleXmlCell id="304" xr6:uid="{00000000-000C-0000-FFFF-FFFF29010000}" r="J16" connectionId="1">
    <xmlCellPr id="1" xr6:uid="{00000000-0010-0000-2901-000001000000}" uniqueName="Development_Consultant">
      <xmlPr mapId="1" xpath="/FinancialUpdate8609/FinancialUpdate8609_DevelopmentBudget/FinancialUpdate8609_Dev_Budget_Building1/FinancialUpdate8609_Dev_Budget_Building1_Total_Costs/Development_Consultant" xmlDataType="string"/>
    </xmlCellPr>
  </singleXmlCell>
  <singleXmlCell id="305" xr6:uid="{00000000-000C-0000-FFFF-FFFF2A010000}" r="J17" connectionId="1">
    <xmlCellPr id="1" xr6:uid="{00000000-0010-0000-2A01-000001000000}" uniqueName="J51_421a_421b_Filing_Fees">
      <xmlPr mapId="1" xpath="/FinancialUpdate8609/FinancialUpdate8609_DevelopmentBudget/FinancialUpdate8609_Dev_Budget_Building1/FinancialUpdate8609_Dev_Budget_Building1_Total_Costs/J51_421a_421b_Filing_Fees" xmlDataType="string"/>
    </xmlCellPr>
  </singleXmlCell>
  <singleXmlCell id="306" xr6:uid="{00000000-000C-0000-FFFF-FFFF2B010000}" r="J18" connectionId="1">
    <xmlCellPr id="1" xr6:uid="{00000000-0010-0000-2B01-000001000000}" uniqueName="Construction_Interest">
      <xmlPr mapId="1" xpath="/FinancialUpdate8609/FinancialUpdate8609_DevelopmentBudget/FinancialUpdate8609_Dev_Budget_Building1/FinancialUpdate8609_Dev_Budget_Building1_Total_Costs/Construction_Interest" xmlDataType="string"/>
    </xmlCellPr>
  </singleXmlCell>
  <singleXmlCell id="307" xr6:uid="{00000000-000C-0000-FFFF-FFFF2C010000}" r="J19" connectionId="1">
    <xmlCellPr id="1" xr6:uid="{00000000-0010-0000-2C01-000001000000}" uniqueName="Real_Estate_Taxes">
      <xmlPr mapId="1" xpath="/FinancialUpdate8609/FinancialUpdate8609_DevelopmentBudget/FinancialUpdate8609_Dev_Budget_Building1/FinancialUpdate8609_Dev_Budget_Building1_Total_Costs/Real_Estate_Taxes" xmlDataType="string"/>
    </xmlCellPr>
  </singleXmlCell>
  <singleXmlCell id="308" xr6:uid="{00000000-000C-0000-FFFF-FFFF2D010000}" r="J20" connectionId="1">
    <xmlCellPr id="1" xr6:uid="{00000000-0010-0000-2D01-000001000000}" uniqueName="Water_Sewer">
      <xmlPr mapId="1" xpath="/FinancialUpdate8609/FinancialUpdate8609_DevelopmentBudget/FinancialUpdate8609_Dev_Budget_Building1/FinancialUpdate8609_Dev_Budget_Building1_Total_Costs/Water_Sewer" xmlDataType="string"/>
    </xmlCellPr>
  </singleXmlCell>
  <singleXmlCell id="309" xr6:uid="{00000000-000C-0000-FFFF-FFFF2E010000}" r="J21" connectionId="1">
    <xmlCellPr id="1" xr6:uid="{00000000-0010-0000-2E01-000001000000}" uniqueName="Title_Insurance">
      <xmlPr mapId="1" xpath="/FinancialUpdate8609/FinancialUpdate8609_DevelopmentBudget/FinancialUpdate8609_Dev_Budget_Building1/FinancialUpdate8609_Dev_Budget_Building1_Total_Costs/Title_Insurance" xmlDataType="string"/>
    </xmlCellPr>
  </singleXmlCell>
  <singleXmlCell id="310" xr6:uid="{00000000-000C-0000-FFFF-FFFF2F010000}" r="J22" connectionId="1">
    <xmlCellPr id="1" xr6:uid="{00000000-0010-0000-2F01-000001000000}" uniqueName="Constr_Insurance">
      <xmlPr mapId="1" xpath="/FinancialUpdate8609/FinancialUpdate8609_DevelopmentBudget/FinancialUpdate8609_Dev_Budget_Building1/FinancialUpdate8609_Dev_Budget_Building1_Total_Costs/Constr_Insurance" xmlDataType="string"/>
    </xmlCellPr>
  </singleXmlCell>
  <singleXmlCell id="311" xr6:uid="{00000000-000C-0000-FFFF-FFFF30010000}" r="J23" connectionId="1">
    <xmlCellPr id="1" xr6:uid="{00000000-0010-0000-3001-000001000000}" uniqueName="License_Agreement_Insurance">
      <xmlPr mapId="1" xpath="/FinancialUpdate8609/FinancialUpdate8609_DevelopmentBudget/FinancialUpdate8609_Dev_Budget_Building1/FinancialUpdate8609_Dev_Budget_Building1_Total_Costs/License_Agreement_Insurance" xmlDataType="string"/>
    </xmlCellPr>
  </singleXmlCell>
  <singleXmlCell id="312" xr6:uid="{00000000-000C-0000-FFFF-FFFF31010000}" r="J24" connectionId="1">
    <xmlCellPr id="1" xr6:uid="{00000000-0010-0000-3101-000001000000}" uniqueName="Leasing_Marketing_Expense">
      <xmlPr mapId="1" xpath="/FinancialUpdate8609/FinancialUpdate8609_DevelopmentBudget/FinancialUpdate8609_Dev_Budget_Building1/FinancialUpdate8609_Dev_Budget_Building1_Total_Costs/Leasing_Marketing_Expense" xmlDataType="string"/>
    </xmlCellPr>
  </singleXmlCell>
  <singleXmlCell id="313" xr6:uid="{00000000-000C-0000-FFFF-FFFF32010000}" r="J25" connectionId="1">
    <xmlCellPr id="1" xr6:uid="{00000000-0010-0000-3201-000001000000}" uniqueName="Lease_Up_Period_Expense">
      <xmlPr mapId="1" xpath="/FinancialUpdate8609/FinancialUpdate8609_DevelopmentBudget/FinancialUpdate8609_Dev_Budget_Building1/FinancialUpdate8609_Dev_Budget_Building1_Total_Costs/Lease_Up_Period_Expense" xmlDataType="string"/>
    </xmlCellPr>
  </singleXmlCell>
  <singleXmlCell id="314" xr6:uid="{00000000-000C-0000-FFFF-FFFF33010000}" r="J26" connectionId="1">
    <xmlCellPr id="1" xr6:uid="{00000000-0010-0000-3301-000001000000}" uniqueName="Working_Capital">
      <xmlPr mapId="1" xpath="/FinancialUpdate8609/FinancialUpdate8609_DevelopmentBudget/FinancialUpdate8609_Dev_Budget_Building1/FinancialUpdate8609_Dev_Budget_Building1_Total_Costs/Working_Capital" xmlDataType="string"/>
    </xmlCellPr>
  </singleXmlCell>
  <singleXmlCell id="315" xr6:uid="{00000000-000C-0000-FFFF-FFFF34010000}" r="J27" connectionId="1">
    <xmlCellPr id="1" xr6:uid="{00000000-0010-0000-3401-000001000000}" uniqueName="Survey_Environmental_Reports">
      <xmlPr mapId="1" xpath="/FinancialUpdate8609/FinancialUpdate8609_DevelopmentBudget/FinancialUpdate8609_Dev_Budget_Building1/FinancialUpdate8609_Dev_Budget_Building1_Total_Costs/Survey_Environmental_Reports" xmlDataType="string"/>
    </xmlCellPr>
  </singleXmlCell>
  <singleXmlCell id="316" xr6:uid="{00000000-000C-0000-FFFF-FFFF35010000}" r="J28" connectionId="1">
    <xmlCellPr id="1" xr6:uid="{00000000-0010-0000-3501-000001000000}" uniqueName="Loan_Commitment_Fees">
      <xmlPr mapId="1" xpath="/FinancialUpdate8609/FinancialUpdate8609_DevelopmentBudget/FinancialUpdate8609_Dev_Budget_Building1/FinancialUpdate8609_Dev_Budget_Building1_Total_Costs/Loan_Commitment_Fees" xmlDataType="string"/>
    </xmlCellPr>
  </singleXmlCell>
  <singleXmlCell id="317" xr6:uid="{00000000-000C-0000-FFFF-FFFF36010000}" r="J29" connectionId="1">
    <xmlCellPr id="1" xr6:uid="{00000000-0010-0000-3601-000001000000}" uniqueName="Relocation">
      <xmlPr mapId="1" xpath="/FinancialUpdate8609/FinancialUpdate8609_DevelopmentBudget/FinancialUpdate8609_Dev_Budget_Building1/FinancialUpdate8609_Dev_Budget_Building1_Total_Costs/Relocation" xmlDataType="string"/>
    </xmlCellPr>
  </singleXmlCell>
  <singleXmlCell id="318" xr6:uid="{00000000-000C-0000-FFFF-FFFF37010000}" r="J30" connectionId="1">
    <xmlCellPr id="1" xr6:uid="{00000000-0010-0000-3701-000001000000}" uniqueName="NPHDFC_Administration_Fee">
      <xmlPr mapId="1" xpath="/FinancialUpdate8609/FinancialUpdate8609_DevelopmentBudget/FinancialUpdate8609_Dev_Budget_Building1/FinancialUpdate8609_Dev_Budget_Building1_Total_Costs/NPHDFC_Administration_Fee" xmlDataType="string"/>
    </xmlCellPr>
  </singleXmlCell>
  <singleXmlCell id="319" xr6:uid="{00000000-000C-0000-FFFF-FFFF38010000}" r="J31" connectionId="1">
    <xmlCellPr id="1" xr6:uid="{00000000-0010-0000-3801-000001000000}" uniqueName="Project_Supervision">
      <xmlPr mapId="1" xpath="/FinancialUpdate8609/FinancialUpdate8609_DevelopmentBudget/FinancialUpdate8609_Dev_Budget_Building1/FinancialUpdate8609_Dev_Budget_Building1_Total_Costs/Project_Supervision" xmlDataType="string"/>
    </xmlCellPr>
  </singleXmlCell>
  <singleXmlCell id="320" xr6:uid="{00000000-000C-0000-FFFF-FFFF39010000}" r="J32" connectionId="1">
    <xmlCellPr id="1" xr6:uid="{00000000-0010-0000-3901-000001000000}" uniqueName="Tax_Credit_Allocation_Fee">
      <xmlPr mapId="1" xpath="/FinancialUpdate8609/FinancialUpdate8609_DevelopmentBudget/FinancialUpdate8609_Dev_Budget_Building1/FinancialUpdate8609_Dev_Budget_Building1_Total_Costs/Tax_Credit_Allocation_Fee" xmlDataType="string"/>
    </xmlCellPr>
  </singleXmlCell>
  <singleXmlCell id="321" xr6:uid="{00000000-000C-0000-FFFF-FFFF3A010000}" r="J33" connectionId="1">
    <xmlCellPr id="1" xr6:uid="{00000000-0010-0000-3A01-000001000000}" uniqueName="Bond_Fees_Cost_of_Issuance_Fee">
      <xmlPr mapId="1" xpath="/FinancialUpdate8609/FinancialUpdate8609_DevelopmentBudget/FinancialUpdate8609_Dev_Budget_Building1/FinancialUpdate8609_Dev_Budget_Building1_Total_Costs/Bond_Fees_Cost_of_Issuance_Fee" xmlDataType="string"/>
    </xmlCellPr>
  </singleXmlCell>
  <singleXmlCell id="322" xr6:uid="{00000000-000C-0000-FFFF-FFFF3B010000}" r="J34" connectionId="1">
    <xmlCellPr id="1" xr6:uid="{00000000-0010-0000-3B01-000001000000}" uniqueName="Letter_of_Credit_Fee">
      <xmlPr mapId="1" xpath="/FinancialUpdate8609/FinancialUpdate8609_DevelopmentBudget/FinancialUpdate8609_Dev_Budget_Building1/FinancialUpdate8609_Dev_Budget_Building1_Total_Costs/Letter_of_Credit_Fee" xmlDataType="string"/>
    </xmlCellPr>
  </singleXmlCell>
  <singleXmlCell id="323" xr6:uid="{00000000-000C-0000-FFFF-FFFF3C010000}" r="J35" connectionId="1">
    <xmlCellPr id="1" xr6:uid="{00000000-0010-0000-3C01-000001000000}" uniqueName="Interest_Rate_Cap">
      <xmlPr mapId="1" xpath="/FinancialUpdate8609/FinancialUpdate8609_DevelopmentBudget/FinancialUpdate8609_Dev_Budget_Building1/FinancialUpdate8609_Dev_Budget_Building1_Total_Costs/Interest_Rate_Cap" xmlDataType="string"/>
    </xmlCellPr>
  </singleXmlCell>
  <singleXmlCell id="324" xr6:uid="{00000000-000C-0000-FFFF-FFFF3D010000}" r="J36" connectionId="1">
    <xmlCellPr id="1" xr6:uid="{00000000-0010-0000-3D01-000001000000}" uniqueName="Bank_Engineering_Fee">
      <xmlPr mapId="1" xpath="/FinancialUpdate8609/FinancialUpdate8609_DevelopmentBudget/FinancialUpdate8609_Dev_Budget_Building1/FinancialUpdate8609_Dev_Budget_Building1_Total_Costs/Bank_Engineering_Fee" xmlDataType="string"/>
    </xmlCellPr>
  </singleXmlCell>
  <singleXmlCell id="325" xr6:uid="{00000000-000C-0000-FFFF-FFFF3E010000}" r="J37" connectionId="1">
    <xmlCellPr id="1" xr6:uid="{00000000-0010-0000-3E01-000001000000}" uniqueName="NYS_Transfer_Tax">
      <xmlPr mapId="1" xpath="/FinancialUpdate8609/FinancialUpdate8609_DevelopmentBudget/FinancialUpdate8609_Dev_Budget_Building1/FinancialUpdate8609_Dev_Budget_Building1_Total_Costs/NYS_Transfer_Tax" xmlDataType="string"/>
    </xmlCellPr>
  </singleXmlCell>
  <singleXmlCell id="326" xr6:uid="{00000000-000C-0000-FFFF-FFFF3F010000}" r="J38" connectionId="1">
    <xmlCellPr id="1" xr6:uid="{00000000-0010-0000-3F01-000001000000}" uniqueName="Soft_Cost_Other_Description1">
      <xmlPr mapId="1" xpath="/FinancialUpdate8609/FinancialUpdate8609_DevelopmentBudget/FinancialUpdate8609_Dev_Budget_Building1/FinancialUpdate8609_Dev_Budget_Building1_Total_Costs/Soft_Cost_Other_Description1" xmlDataType="string"/>
    </xmlCellPr>
  </singleXmlCell>
  <singleXmlCell id="327" xr6:uid="{00000000-000C-0000-FFFF-FFFF40010000}" r="J39" connectionId="1">
    <xmlCellPr id="1" xr6:uid="{00000000-0010-0000-4001-000001000000}" uniqueName="Soft_Cost_Other_Description2">
      <xmlPr mapId="1" xpath="/FinancialUpdate8609/FinancialUpdate8609_DevelopmentBudget/FinancialUpdate8609_Dev_Budget_Building1/FinancialUpdate8609_Dev_Budget_Building1_Total_Costs/Soft_Cost_Other_Description2" xmlDataType="string"/>
    </xmlCellPr>
  </singleXmlCell>
  <singleXmlCell id="328" xr6:uid="{00000000-000C-0000-FFFF-FFFF41010000}" r="J40" connectionId="1">
    <xmlCellPr id="1" xr6:uid="{00000000-0010-0000-4101-000001000000}" uniqueName="Soft_Cost_Other_Description3">
      <xmlPr mapId="1" xpath="/FinancialUpdate8609/FinancialUpdate8609_DevelopmentBudget/FinancialUpdate8609_Dev_Budget_Building1/FinancialUpdate8609_Dev_Budget_Building1_Total_Costs/Soft_Cost_Other_Description3" xmlDataType="string"/>
    </xmlCellPr>
  </singleXmlCell>
  <singleXmlCell id="329" xr6:uid="{00000000-000C-0000-FFFF-FFFF42010000}" r="J41" connectionId="1">
    <xmlCellPr id="1" xr6:uid="{00000000-0010-0000-4201-000001000000}" uniqueName="Soft_Cost_Other_Description4">
      <xmlPr mapId="1" xpath="/FinancialUpdate8609/FinancialUpdate8609_DevelopmentBudget/FinancialUpdate8609_Dev_Budget_Building1/FinancialUpdate8609_Dev_Budget_Building1_Total_Costs/Soft_Cost_Other_Description4" xmlDataType="string"/>
    </xmlCellPr>
  </singleXmlCell>
  <singleXmlCell id="330" xr6:uid="{00000000-000C-0000-FFFF-FFFF43010000}" r="J44" connectionId="1">
    <xmlCellPr id="1" xr6:uid="{00000000-0010-0000-4301-000001000000}" uniqueName="Developer_Financing_or_Equity">
      <xmlPr mapId="1" xpath="/FinancialUpdate8609/FinancialUpdate8609_DevelopmentBudget/FinancialUpdate8609_Dev_Budget_Building1/FinancialUpdate8609_Dev_Budget_Building1_Total_Costs/Developer_Financing_or_Equity" xmlDataType="string"/>
    </xmlCellPr>
  </singleXmlCell>
  <singleXmlCell id="331" xr6:uid="{00000000-000C-0000-FFFF-FFFF44010000}" r="J45" connectionId="1">
    <xmlCellPr id="1" xr6:uid="{00000000-0010-0000-4401-000001000000}" uniqueName="Deferred_Developer_Fee">
      <xmlPr mapId="1" xpath="/FinancialUpdate8609/FinancialUpdate8609_DevelopmentBudget/FinancialUpdate8609_Dev_Budget_Building1/FinancialUpdate8609_Dev_Budget_Building1_Total_Costs/Deferred_Developer_Fee" xmlDataType="string"/>
    </xmlCellPr>
  </singleXmlCell>
  <singleXmlCell id="332" xr6:uid="{00000000-000C-0000-FFFF-FFFF45010000}" r="J48" connectionId="1">
    <xmlCellPr id="1" xr6:uid="{00000000-0010-0000-4501-000001000000}" uniqueName="Syndicator_Fee_and_Overhead">
      <xmlPr mapId="1" xpath="/FinancialUpdate8609/FinancialUpdate8609_DevelopmentBudget/FinancialUpdate8609_Dev_Budget_Building1/FinancialUpdate8609_Dev_Budget_Building1_Total_Costs/Syndicator_Fee_and_Overhead" xmlDataType="string"/>
    </xmlCellPr>
  </singleXmlCell>
  <singleXmlCell id="333" xr6:uid="{00000000-000C-0000-FFFF-FFFF46010000}" r="J49" connectionId="1">
    <xmlCellPr id="1" xr6:uid="{00000000-0010-0000-4601-000001000000}" uniqueName="LP_Upper_Tier_Reserves">
      <xmlPr mapId="1" xpath="/FinancialUpdate8609/FinancialUpdate8609_DevelopmentBudget/FinancialUpdate8609_Dev_Budget_Building1/FinancialUpdate8609_Dev_Budget_Building1_Total_Costs/LP_Upper_Tier_Reserves" xmlDataType="string"/>
    </xmlCellPr>
  </singleXmlCell>
  <singleXmlCell id="334" xr6:uid="{00000000-000C-0000-FFFF-FFFF47010000}" r="J50" connectionId="1">
    <xmlCellPr id="1" xr6:uid="{00000000-0010-0000-4701-000001000000}" uniqueName="Tax_Credit_Consultant">
      <xmlPr mapId="1" xpath="/FinancialUpdate8609/FinancialUpdate8609_DevelopmentBudget/FinancialUpdate8609_Dev_Budget_Building1/FinancialUpdate8609_Dev_Budget_Building1_Total_Costs/Tax_Credit_Consultant" xmlDataType="string"/>
    </xmlCellPr>
  </singleXmlCell>
  <singleXmlCell id="335" xr6:uid="{00000000-000C-0000-FFFF-FFFF48010000}" r="J51" connectionId="1">
    <xmlCellPr id="1" xr6:uid="{00000000-0010-0000-4801-000001000000}" uniqueName="Tax_Opinion">
      <xmlPr mapId="1" xpath="/FinancialUpdate8609/FinancialUpdate8609_DevelopmentBudget/FinancialUpdate8609_Dev_Budget_Building1/FinancialUpdate8609_Dev_Budget_Building1_Total_Costs/Tax_Opinion" xmlDataType="string"/>
    </xmlCellPr>
  </singleXmlCell>
  <singleXmlCell id="336" xr6:uid="{00000000-000C-0000-FFFF-FFFF49010000}" r="J52" connectionId="1">
    <xmlCellPr id="1" xr6:uid="{00000000-0010-0000-4901-000001000000}" uniqueName="Accounting_Cost_Certification">
      <xmlPr mapId="1" xpath="/FinancialUpdate8609/FinancialUpdate8609_DevelopmentBudget/FinancialUpdate8609_Dev_Budget_Building1/FinancialUpdate8609_Dev_Budget_Building1_Total_Costs/Accounting_Cost_Certification" xmlDataType="string"/>
    </xmlCellPr>
  </singleXmlCell>
  <singleXmlCell id="337" xr6:uid="{00000000-000C-0000-FFFF-FFFF4A010000}" r="J53" connectionId="1">
    <xmlCellPr id="1" xr6:uid="{00000000-0010-0000-4A01-000001000000}" uniqueName="Partnership_Management_Fee">
      <xmlPr mapId="1" xpath="/FinancialUpdate8609/FinancialUpdate8609_DevelopmentBudget/FinancialUpdate8609_Dev_Budget_Building1/FinancialUpdate8609_Dev_Budget_Building1_Total_Costs/Partnership_Management_Fee" xmlDataType="string"/>
    </xmlCellPr>
  </singleXmlCell>
  <singleXmlCell id="338" xr6:uid="{00000000-000C-0000-FFFF-FFFF4B010000}" r="J54" connectionId="1">
    <xmlCellPr id="1" xr6:uid="{00000000-0010-0000-4B01-000001000000}" uniqueName="Partnership_Publication">
      <xmlPr mapId="1" xpath="/FinancialUpdate8609/FinancialUpdate8609_DevelopmentBudget/FinancialUpdate8609_Dev_Budget_Building1/FinancialUpdate8609_Dev_Budget_Building1_Total_Costs/Partnership_Publication" xmlDataType="string"/>
    </xmlCellPr>
  </singleXmlCell>
  <singleXmlCell id="339" xr6:uid="{00000000-000C-0000-FFFF-FFFF4C010000}" r="J55" connectionId="1">
    <xmlCellPr id="1" xr6:uid="{00000000-0010-0000-4C01-000001000000}" uniqueName="Bridge_Loan_Fees_and_Interest">
      <xmlPr mapId="1" xpath="/FinancialUpdate8609/FinancialUpdate8609_DevelopmentBudget/FinancialUpdate8609_Dev_Budget_Building1/FinancialUpdate8609_Dev_Budget_Building1_Total_Costs/Bridge_Loan_Fees_and_Interest" xmlDataType="string"/>
    </xmlCellPr>
  </singleXmlCell>
  <singleXmlCell id="340" xr6:uid="{00000000-000C-0000-FFFF-FFFF4D010000}" r="J56" connectionId="1">
    <xmlCellPr id="1" xr6:uid="{00000000-0010-0000-4D01-000001000000}" uniqueName="Partnership_Organization_Legal">
      <xmlPr mapId="1" xpath="/FinancialUpdate8609/FinancialUpdate8609_DevelopmentBudget/FinancialUpdate8609_Dev_Budget_Building1/FinancialUpdate8609_Dev_Budget_Building1_Total_Costs/Partnership_Organization_Legal" xmlDataType="string"/>
    </xmlCellPr>
  </singleXmlCell>
  <singleXmlCell id="341" xr6:uid="{00000000-000C-0000-FFFF-FFFF4E010000}" r="J57" connectionId="1">
    <xmlCellPr id="1" xr6:uid="{00000000-0010-0000-4E01-000001000000}" uniqueName="Syndication_Expense_Other_Description1">
      <xmlPr mapId="1" xpath="/FinancialUpdate8609/FinancialUpdate8609_DevelopmentBudget/FinancialUpdate8609_Dev_Budget_Building1/FinancialUpdate8609_Dev_Budget_Building1_Total_Costs/Syndication_Expense_Other_Description1" xmlDataType="string"/>
    </xmlCellPr>
  </singleXmlCell>
  <singleXmlCell id="342" xr6:uid="{00000000-000C-0000-FFFF-FFFF4F010000}" r="J60" connectionId="1">
    <xmlCellPr id="1" xr6:uid="{00000000-0010-0000-4F01-000001000000}" uniqueName="Operating_Reserve">
      <xmlPr mapId="1" xpath="/FinancialUpdate8609/FinancialUpdate8609_DevelopmentBudget/FinancialUpdate8609_Dev_Budget_Building1/FinancialUpdate8609_Dev_Budget_Building1_Total_Costs/Operating_Reserve" xmlDataType="string"/>
    </xmlCellPr>
  </singleXmlCell>
  <singleXmlCell id="343" xr6:uid="{00000000-000C-0000-FFFF-FFFF50010000}" r="J61" connectionId="1">
    <xmlCellPr id="1" xr6:uid="{00000000-0010-0000-5001-000001000000}" uniqueName="Social_Service_Reserves">
      <xmlPr mapId="1" xpath="/FinancialUpdate8609/FinancialUpdate8609_DevelopmentBudget/FinancialUpdate8609_Dev_Budget_Building1/FinancialUpdate8609_Dev_Budget_Building1_Total_Costs/Social_Service_Reserves" xmlDataType="string"/>
    </xmlCellPr>
  </singleXmlCell>
  <singleXmlCell id="344" xr6:uid="{00000000-000C-0000-FFFF-FFFF51010000}" r="J62" connectionId="1">
    <xmlCellPr id="1" xr6:uid="{00000000-0010-0000-5101-000001000000}" uniqueName="Reserve_Other_Description1">
      <xmlPr mapId="1" xpath="/FinancialUpdate8609/FinancialUpdate8609_DevelopmentBudget/FinancialUpdate8609_Dev_Budget_Building1/FinancialUpdate8609_Dev_Budget_Building1_Total_Costs/Reserve_Other_Description1" xmlDataType="string"/>
    </xmlCellPr>
  </singleXmlCell>
  <singleXmlCell id="345" xr6:uid="{00000000-000C-0000-FFFF-FFFF52010000}" r="L1" connectionId="1">
    <xmlCellPr id="1" xr6:uid="{00000000-0010-0000-5201-000001000000}" uniqueName="ApplicationNumber">
      <xmlPr mapId="1" xpath="/FinancialUpdate8609/FinancialUpdate8609_DevelopmentBudget/FinancialUpdate8609_Dev_Budget_Building1/FinancialUpdate8609_Dev_Budget_Building1_Acquisition_Basis/ApplicationNumber" xmlDataType="string"/>
    </xmlCellPr>
  </singleXmlCell>
  <singleXmlCell id="346" xr6:uid="{00000000-000C-0000-FFFF-FFFF53010000}" r="L2" connectionId="1">
    <xmlCellPr id="1" xr6:uid="{00000000-0010-0000-5301-000001000000}" uniqueName="BIN">
      <xmlPr mapId="1" xpath="/FinancialUpdate8609/FinancialUpdate8609_DevelopmentBudget/FinancialUpdate8609_Dev_Budget_Building1/FinancialUpdate8609_Dev_Budget_Building1_Acquisition_Basis/BIN" xmlDataType="string"/>
    </xmlCellPr>
  </singleXmlCell>
  <singleXmlCell id="347" xr6:uid="{00000000-000C-0000-FFFF-FFFF54010000}" r="K7" connectionId="1">
    <xmlCellPr id="1" xr6:uid="{00000000-0010-0000-5401-000001000000}" uniqueName="Land_Acquisition">
      <xmlPr mapId="1" xpath="/FinancialUpdate8609/FinancialUpdate8609_DevelopmentBudget/FinancialUpdate8609_Dev_Budget_Building1/FinancialUpdate8609_Dev_Budget_Building1_Acquisition_Basis/Land_Acquisition" xmlDataType="string"/>
    </xmlCellPr>
  </singleXmlCell>
  <singleXmlCell id="348" xr6:uid="{00000000-000C-0000-FFFF-FFFF55010000}" r="K8" connectionId="1">
    <xmlCellPr id="1" xr6:uid="{00000000-0010-0000-5501-000001000000}" uniqueName="Building_Acquisition">
      <xmlPr mapId="1" xpath="/FinancialUpdate8609/FinancialUpdate8609_DevelopmentBudget/FinancialUpdate8609_Dev_Budget_Building1/FinancialUpdate8609_Dev_Budget_Building1_Acquisition_Basis/Building_Acquisition" xmlDataType="string"/>
    </xmlCellPr>
  </singleXmlCell>
  <singleXmlCell id="349" xr6:uid="{00000000-000C-0000-FFFF-FFFF56010000}" r="K9" connectionId="1">
    <xmlCellPr id="1" xr6:uid="{00000000-0010-0000-5601-000001000000}" uniqueName="Contractor_Price">
      <xmlPr mapId="1" xpath="/FinancialUpdate8609/FinancialUpdate8609_DevelopmentBudget/FinancialUpdate8609_Dev_Budget_Building1/FinancialUpdate8609_Dev_Budget_Building1_Acquisition_Basis/Contractor_Price" xmlDataType="string"/>
    </xmlCellPr>
  </singleXmlCell>
  <singleXmlCell id="350" xr6:uid="{00000000-000C-0000-FFFF-FFFF57010000}" r="K10" connectionId="1">
    <xmlCellPr id="1" xr6:uid="{00000000-0010-0000-5701-000001000000}" uniqueName="Furnishings">
      <xmlPr mapId="1" xpath="/FinancialUpdate8609/FinancialUpdate8609_DevelopmentBudget/FinancialUpdate8609_Dev_Budget_Building1/FinancialUpdate8609_Dev_Budget_Building1_Acquisition_Basis/Furnishings" xmlDataType="string"/>
    </xmlCellPr>
  </singleXmlCell>
  <singleXmlCell id="351" xr6:uid="{00000000-000C-0000-FFFF-FFFF58010000}" r="K11" connectionId="1">
    <xmlCellPr id="1" xr6:uid="{00000000-0010-0000-5801-000001000000}" uniqueName="Hard_Cost_Other_Description1">
      <xmlPr mapId="1" xpath="/FinancialUpdate8609/FinancialUpdate8609_DevelopmentBudget/FinancialUpdate8609_Dev_Budget_Building1/FinancialUpdate8609_Dev_Budget_Building1_Acquisition_Basis/Hard_Cost_Other_Description1" xmlDataType="string"/>
    </xmlCellPr>
  </singleXmlCell>
  <singleXmlCell id="352" xr6:uid="{00000000-000C-0000-FFFF-FFFF59010000}" r="K14" connectionId="1">
    <xmlCellPr id="1" xr6:uid="{00000000-0010-0000-5901-000001000000}" uniqueName="Architect">
      <xmlPr mapId="1" xpath="/FinancialUpdate8609/FinancialUpdate8609_DevelopmentBudget/FinancialUpdate8609_Dev_Budget_Building1/FinancialUpdate8609_Dev_Budget_Building1_Acquisition_Basis/Architect" xmlDataType="string"/>
    </xmlCellPr>
  </singleXmlCell>
  <singleXmlCell id="353" xr6:uid="{00000000-000C-0000-FFFF-FFFF5A010000}" r="K15" connectionId="1">
    <xmlCellPr id="1" xr6:uid="{00000000-0010-0000-5A01-000001000000}" uniqueName="Owners_Legal">
      <xmlPr mapId="1" xpath="/FinancialUpdate8609/FinancialUpdate8609_DevelopmentBudget/FinancialUpdate8609_Dev_Budget_Building1/FinancialUpdate8609_Dev_Budget_Building1_Acquisition_Basis/Owners_Legal" xmlDataType="string"/>
    </xmlCellPr>
  </singleXmlCell>
  <singleXmlCell id="354" xr6:uid="{00000000-000C-0000-FFFF-FFFF5B010000}" r="K16" connectionId="1">
    <xmlCellPr id="1" xr6:uid="{00000000-0010-0000-5B01-000001000000}" uniqueName="Development_Consultant">
      <xmlPr mapId="1" xpath="/FinancialUpdate8609/FinancialUpdate8609_DevelopmentBudget/FinancialUpdate8609_Dev_Budget_Building1/FinancialUpdate8609_Dev_Budget_Building1_Acquisition_Basis/Development_Consultant" xmlDataType="string"/>
    </xmlCellPr>
  </singleXmlCell>
  <singleXmlCell id="355" xr6:uid="{00000000-000C-0000-FFFF-FFFF5C010000}" r="K17" connectionId="1">
    <xmlCellPr id="1" xr6:uid="{00000000-0010-0000-5C01-000001000000}" uniqueName="J51_421a_421b_Filing_Fees">
      <xmlPr mapId="1" xpath="/FinancialUpdate8609/FinancialUpdate8609_DevelopmentBudget/FinancialUpdate8609_Dev_Budget_Building1/FinancialUpdate8609_Dev_Budget_Building1_Acquisition_Basis/J51_421a_421b_Filing_Fees" xmlDataType="string"/>
    </xmlCellPr>
  </singleXmlCell>
  <singleXmlCell id="356" xr6:uid="{00000000-000C-0000-FFFF-FFFF5D010000}" r="K18" connectionId="1">
    <xmlCellPr id="1" xr6:uid="{00000000-0010-0000-5D01-000001000000}" uniqueName="Construction_Interest">
      <xmlPr mapId="1" xpath="/FinancialUpdate8609/FinancialUpdate8609_DevelopmentBudget/FinancialUpdate8609_Dev_Budget_Building1/FinancialUpdate8609_Dev_Budget_Building1_Acquisition_Basis/Construction_Interest" xmlDataType="string"/>
    </xmlCellPr>
  </singleXmlCell>
  <singleXmlCell id="357" xr6:uid="{00000000-000C-0000-FFFF-FFFF5E010000}" r="K19" connectionId="1">
    <xmlCellPr id="1" xr6:uid="{00000000-0010-0000-5E01-000001000000}" uniqueName="Real_Estate_Taxes">
      <xmlPr mapId="1" xpath="/FinancialUpdate8609/FinancialUpdate8609_DevelopmentBudget/FinancialUpdate8609_Dev_Budget_Building1/FinancialUpdate8609_Dev_Budget_Building1_Acquisition_Basis/Real_Estate_Taxes" xmlDataType="string"/>
    </xmlCellPr>
  </singleXmlCell>
  <singleXmlCell id="358" xr6:uid="{00000000-000C-0000-FFFF-FFFF5F010000}" r="K20" connectionId="1">
    <xmlCellPr id="1" xr6:uid="{00000000-0010-0000-5F01-000001000000}" uniqueName="Water_Sewer">
      <xmlPr mapId="1" xpath="/FinancialUpdate8609/FinancialUpdate8609_DevelopmentBudget/FinancialUpdate8609_Dev_Budget_Building1/FinancialUpdate8609_Dev_Budget_Building1_Acquisition_Basis/Water_Sewer" xmlDataType="string"/>
    </xmlCellPr>
  </singleXmlCell>
  <singleXmlCell id="359" xr6:uid="{00000000-000C-0000-FFFF-FFFF60010000}" r="K21" connectionId="1">
    <xmlCellPr id="1" xr6:uid="{00000000-0010-0000-6001-000001000000}" uniqueName="Title_Insurance">
      <xmlPr mapId="1" xpath="/FinancialUpdate8609/FinancialUpdate8609_DevelopmentBudget/FinancialUpdate8609_Dev_Budget_Building1/FinancialUpdate8609_Dev_Budget_Building1_Acquisition_Basis/Title_Insurance" xmlDataType="string"/>
    </xmlCellPr>
  </singleXmlCell>
  <singleXmlCell id="360" xr6:uid="{00000000-000C-0000-FFFF-FFFF61010000}" r="K22" connectionId="1">
    <xmlCellPr id="1" xr6:uid="{00000000-0010-0000-6101-000001000000}" uniqueName="Constr_Insurance">
      <xmlPr mapId="1" xpath="/FinancialUpdate8609/FinancialUpdate8609_DevelopmentBudget/FinancialUpdate8609_Dev_Budget_Building1/FinancialUpdate8609_Dev_Budget_Building1_Acquisition_Basis/Constr_Insurance" xmlDataType="string"/>
    </xmlCellPr>
  </singleXmlCell>
  <singleXmlCell id="361" xr6:uid="{00000000-000C-0000-FFFF-FFFF62010000}" r="K23" connectionId="1">
    <xmlCellPr id="1" xr6:uid="{00000000-0010-0000-6201-000001000000}" uniqueName="License_Agreement_Insurance">
      <xmlPr mapId="1" xpath="/FinancialUpdate8609/FinancialUpdate8609_DevelopmentBudget/FinancialUpdate8609_Dev_Budget_Building1/FinancialUpdate8609_Dev_Budget_Building1_Acquisition_Basis/License_Agreement_Insurance" xmlDataType="string"/>
    </xmlCellPr>
  </singleXmlCell>
  <singleXmlCell id="362" xr6:uid="{00000000-000C-0000-FFFF-FFFF63010000}" r="K24" connectionId="1">
    <xmlCellPr id="1" xr6:uid="{00000000-0010-0000-6301-000001000000}" uniqueName="Leasing_Marketing_Expense">
      <xmlPr mapId="1" xpath="/FinancialUpdate8609/FinancialUpdate8609_DevelopmentBudget/FinancialUpdate8609_Dev_Budget_Building1/FinancialUpdate8609_Dev_Budget_Building1_Acquisition_Basis/Leasing_Marketing_Expense" xmlDataType="string"/>
    </xmlCellPr>
  </singleXmlCell>
  <singleXmlCell id="363" xr6:uid="{00000000-000C-0000-FFFF-FFFF64010000}" r="K25" connectionId="1">
    <xmlCellPr id="1" xr6:uid="{00000000-0010-0000-6401-000001000000}" uniqueName="Lease_Up_Period_Expense">
      <xmlPr mapId="1" xpath="/FinancialUpdate8609/FinancialUpdate8609_DevelopmentBudget/FinancialUpdate8609_Dev_Budget_Building1/FinancialUpdate8609_Dev_Budget_Building1_Acquisition_Basis/Lease_Up_Period_Expense" xmlDataType="string"/>
    </xmlCellPr>
  </singleXmlCell>
  <singleXmlCell id="364" xr6:uid="{00000000-000C-0000-FFFF-FFFF65010000}" r="K26" connectionId="1">
    <xmlCellPr id="1" xr6:uid="{00000000-0010-0000-6501-000001000000}" uniqueName="Working_Capital">
      <xmlPr mapId="1" xpath="/FinancialUpdate8609/FinancialUpdate8609_DevelopmentBudget/FinancialUpdate8609_Dev_Budget_Building1/FinancialUpdate8609_Dev_Budget_Building1_Acquisition_Basis/Working_Capital" xmlDataType="string"/>
    </xmlCellPr>
  </singleXmlCell>
  <singleXmlCell id="365" xr6:uid="{00000000-000C-0000-FFFF-FFFF66010000}" r="K27" connectionId="1">
    <xmlCellPr id="1" xr6:uid="{00000000-0010-0000-6601-000001000000}" uniqueName="Survey_Environmental_Reports">
      <xmlPr mapId="1" xpath="/FinancialUpdate8609/FinancialUpdate8609_DevelopmentBudget/FinancialUpdate8609_Dev_Budget_Building1/FinancialUpdate8609_Dev_Budget_Building1_Acquisition_Basis/Survey_Environmental_Reports" xmlDataType="string"/>
    </xmlCellPr>
  </singleXmlCell>
  <singleXmlCell id="366" xr6:uid="{00000000-000C-0000-FFFF-FFFF67010000}" r="K28" connectionId="1">
    <xmlCellPr id="1" xr6:uid="{00000000-0010-0000-6701-000001000000}" uniqueName="Loan_Commitment_Fees">
      <xmlPr mapId="1" xpath="/FinancialUpdate8609/FinancialUpdate8609_DevelopmentBudget/FinancialUpdate8609_Dev_Budget_Building1/FinancialUpdate8609_Dev_Budget_Building1_Acquisition_Basis/Loan_Commitment_Fees" xmlDataType="string"/>
    </xmlCellPr>
  </singleXmlCell>
  <singleXmlCell id="367" xr6:uid="{00000000-000C-0000-FFFF-FFFF68010000}" r="K29" connectionId="1">
    <xmlCellPr id="1" xr6:uid="{00000000-0010-0000-6801-000001000000}" uniqueName="Relocation">
      <xmlPr mapId="1" xpath="/FinancialUpdate8609/FinancialUpdate8609_DevelopmentBudget/FinancialUpdate8609_Dev_Budget_Building1/FinancialUpdate8609_Dev_Budget_Building1_Acquisition_Basis/Relocation" xmlDataType="string"/>
    </xmlCellPr>
  </singleXmlCell>
  <singleXmlCell id="368" xr6:uid="{00000000-000C-0000-FFFF-FFFF69010000}" r="K30" connectionId="1">
    <xmlCellPr id="1" xr6:uid="{00000000-0010-0000-6901-000001000000}" uniqueName="NPHDFC_Administration_Fee">
      <xmlPr mapId="1" xpath="/FinancialUpdate8609/FinancialUpdate8609_DevelopmentBudget/FinancialUpdate8609_Dev_Budget_Building1/FinancialUpdate8609_Dev_Budget_Building1_Acquisition_Basis/NPHDFC_Administration_Fee" xmlDataType="string"/>
    </xmlCellPr>
  </singleXmlCell>
  <singleXmlCell id="369" xr6:uid="{00000000-000C-0000-FFFF-FFFF6A010000}" r="K31" connectionId="1">
    <xmlCellPr id="1" xr6:uid="{00000000-0010-0000-6A01-000001000000}" uniqueName="Project_Supervision">
      <xmlPr mapId="1" xpath="/FinancialUpdate8609/FinancialUpdate8609_DevelopmentBudget/FinancialUpdate8609_Dev_Budget_Building1/FinancialUpdate8609_Dev_Budget_Building1_Acquisition_Basis/Project_Supervision" xmlDataType="string"/>
    </xmlCellPr>
  </singleXmlCell>
  <singleXmlCell id="370" xr6:uid="{00000000-000C-0000-FFFF-FFFF6B010000}" r="K32" connectionId="1">
    <xmlCellPr id="1" xr6:uid="{00000000-0010-0000-6B01-000001000000}" uniqueName="Tax_Credit_Allocation_Fee">
      <xmlPr mapId="1" xpath="/FinancialUpdate8609/FinancialUpdate8609_DevelopmentBudget/FinancialUpdate8609_Dev_Budget_Building1/FinancialUpdate8609_Dev_Budget_Building1_Acquisition_Basis/Tax_Credit_Allocation_Fee" xmlDataType="string"/>
    </xmlCellPr>
  </singleXmlCell>
  <singleXmlCell id="371" xr6:uid="{00000000-000C-0000-FFFF-FFFF6C010000}" r="K33" connectionId="1">
    <xmlCellPr id="1" xr6:uid="{00000000-0010-0000-6C01-000001000000}" uniqueName="Bond_Fees_Cost_of_Issuance_Fee">
      <xmlPr mapId="1" xpath="/FinancialUpdate8609/FinancialUpdate8609_DevelopmentBudget/FinancialUpdate8609_Dev_Budget_Building1/FinancialUpdate8609_Dev_Budget_Building1_Acquisition_Basis/Bond_Fees_Cost_of_Issuance_Fee" xmlDataType="string"/>
    </xmlCellPr>
  </singleXmlCell>
  <singleXmlCell id="372" xr6:uid="{00000000-000C-0000-FFFF-FFFF6D010000}" r="K34" connectionId="1">
    <xmlCellPr id="1" xr6:uid="{00000000-0010-0000-6D01-000001000000}" uniqueName="Letter_of_Credit_Fee">
      <xmlPr mapId="1" xpath="/FinancialUpdate8609/FinancialUpdate8609_DevelopmentBudget/FinancialUpdate8609_Dev_Budget_Building1/FinancialUpdate8609_Dev_Budget_Building1_Acquisition_Basis/Letter_of_Credit_Fee" xmlDataType="string"/>
    </xmlCellPr>
  </singleXmlCell>
  <singleXmlCell id="373" xr6:uid="{00000000-000C-0000-FFFF-FFFF6E010000}" r="K35" connectionId="1">
    <xmlCellPr id="1" xr6:uid="{00000000-0010-0000-6E01-000001000000}" uniqueName="Interest_Rate_Cap">
      <xmlPr mapId="1" xpath="/FinancialUpdate8609/FinancialUpdate8609_DevelopmentBudget/FinancialUpdate8609_Dev_Budget_Building1/FinancialUpdate8609_Dev_Budget_Building1_Acquisition_Basis/Interest_Rate_Cap" xmlDataType="string"/>
    </xmlCellPr>
  </singleXmlCell>
  <singleXmlCell id="374" xr6:uid="{00000000-000C-0000-FFFF-FFFF6F010000}" r="K36" connectionId="1">
    <xmlCellPr id="1" xr6:uid="{00000000-0010-0000-6F01-000001000000}" uniqueName="Bank_Engineering_Fee">
      <xmlPr mapId="1" xpath="/FinancialUpdate8609/FinancialUpdate8609_DevelopmentBudget/FinancialUpdate8609_Dev_Budget_Building1/FinancialUpdate8609_Dev_Budget_Building1_Acquisition_Basis/Bank_Engineering_Fee" xmlDataType="string"/>
    </xmlCellPr>
  </singleXmlCell>
  <singleXmlCell id="375" xr6:uid="{00000000-000C-0000-FFFF-FFFF70010000}" r="K37" connectionId="1">
    <xmlCellPr id="1" xr6:uid="{00000000-0010-0000-7001-000001000000}" uniqueName="NYS_Transfer_Tax">
      <xmlPr mapId="1" xpath="/FinancialUpdate8609/FinancialUpdate8609_DevelopmentBudget/FinancialUpdate8609_Dev_Budget_Building1/FinancialUpdate8609_Dev_Budget_Building1_Acquisition_Basis/NYS_Transfer_Tax" xmlDataType="string"/>
    </xmlCellPr>
  </singleXmlCell>
  <singleXmlCell id="376" xr6:uid="{00000000-000C-0000-FFFF-FFFF71010000}" r="K38" connectionId="1">
    <xmlCellPr id="1" xr6:uid="{00000000-0010-0000-7101-000001000000}" uniqueName="Soft_Cost_Other_Description1">
      <xmlPr mapId="1" xpath="/FinancialUpdate8609/FinancialUpdate8609_DevelopmentBudget/FinancialUpdate8609_Dev_Budget_Building1/FinancialUpdate8609_Dev_Budget_Building1_Acquisition_Basis/Soft_Cost_Other_Description1" xmlDataType="string"/>
    </xmlCellPr>
  </singleXmlCell>
  <singleXmlCell id="377" xr6:uid="{00000000-000C-0000-FFFF-FFFF72010000}" r="K39" connectionId="1">
    <xmlCellPr id="1" xr6:uid="{00000000-0010-0000-7201-000001000000}" uniqueName="Soft_Cost_Other_Description2">
      <xmlPr mapId="1" xpath="/FinancialUpdate8609/FinancialUpdate8609_DevelopmentBudget/FinancialUpdate8609_Dev_Budget_Building1/FinancialUpdate8609_Dev_Budget_Building1_Acquisition_Basis/Soft_Cost_Other_Description2" xmlDataType="string"/>
    </xmlCellPr>
  </singleXmlCell>
  <singleXmlCell id="378" xr6:uid="{00000000-000C-0000-FFFF-FFFF73010000}" r="K40" connectionId="1">
    <xmlCellPr id="1" xr6:uid="{00000000-0010-0000-7301-000001000000}" uniqueName="Soft_Cost_Other_Description3">
      <xmlPr mapId="1" xpath="/FinancialUpdate8609/FinancialUpdate8609_DevelopmentBudget/FinancialUpdate8609_Dev_Budget_Building1/FinancialUpdate8609_Dev_Budget_Building1_Acquisition_Basis/Soft_Cost_Other_Description3" xmlDataType="string"/>
    </xmlCellPr>
  </singleXmlCell>
  <singleXmlCell id="379" xr6:uid="{00000000-000C-0000-FFFF-FFFF74010000}" r="K41" connectionId="1">
    <xmlCellPr id="1" xr6:uid="{00000000-0010-0000-7401-000001000000}" uniqueName="Soft_Cost_Other_Description4">
      <xmlPr mapId="1" xpath="/FinancialUpdate8609/FinancialUpdate8609_DevelopmentBudget/FinancialUpdate8609_Dev_Budget_Building1/FinancialUpdate8609_Dev_Budget_Building1_Acquisition_Basis/Soft_Cost_Other_Description4" xmlDataType="string"/>
    </xmlCellPr>
  </singleXmlCell>
  <singleXmlCell id="380" xr6:uid="{00000000-000C-0000-FFFF-FFFF75010000}" r="K44" connectionId="1">
    <xmlCellPr id="1" xr6:uid="{00000000-0010-0000-7501-000001000000}" uniqueName="Developer_Financing_or_Equity">
      <xmlPr mapId="1" xpath="/FinancialUpdate8609/FinancialUpdate8609_DevelopmentBudget/FinancialUpdate8609_Dev_Budget_Building1/FinancialUpdate8609_Dev_Budget_Building1_Acquisition_Basis/Developer_Financing_or_Equity" xmlDataType="string"/>
    </xmlCellPr>
  </singleXmlCell>
  <singleXmlCell id="381" xr6:uid="{00000000-000C-0000-FFFF-FFFF76010000}" r="K45" connectionId="1">
    <xmlCellPr id="1" xr6:uid="{00000000-0010-0000-7601-000001000000}" uniqueName="Deferred_Developer_Fee">
      <xmlPr mapId="1" xpath="/FinancialUpdate8609/FinancialUpdate8609_DevelopmentBudget/FinancialUpdate8609_Dev_Budget_Building1/FinancialUpdate8609_Dev_Budget_Building1_Acquisition_Basis/Deferred_Developer_Fee" xmlDataType="string"/>
    </xmlCellPr>
  </singleXmlCell>
  <singleXmlCell id="382" xr6:uid="{00000000-000C-0000-FFFF-FFFF77010000}" r="K48" connectionId="1">
    <xmlCellPr id="1" xr6:uid="{00000000-0010-0000-7701-000001000000}" uniqueName="Syndicator_Fee_and_Overhead">
      <xmlPr mapId="1" xpath="/FinancialUpdate8609/FinancialUpdate8609_DevelopmentBudget/FinancialUpdate8609_Dev_Budget_Building1/FinancialUpdate8609_Dev_Budget_Building1_Acquisition_Basis/Syndicator_Fee_and_Overhead" xmlDataType="string"/>
    </xmlCellPr>
  </singleXmlCell>
  <singleXmlCell id="383" xr6:uid="{00000000-000C-0000-FFFF-FFFF78010000}" r="K49" connectionId="1">
    <xmlCellPr id="1" xr6:uid="{00000000-0010-0000-7801-000001000000}" uniqueName="LP_Upper_Tier_Reserves">
      <xmlPr mapId="1" xpath="/FinancialUpdate8609/FinancialUpdate8609_DevelopmentBudget/FinancialUpdate8609_Dev_Budget_Building1/FinancialUpdate8609_Dev_Budget_Building1_Acquisition_Basis/LP_Upper_Tier_Reserves" xmlDataType="string"/>
    </xmlCellPr>
  </singleXmlCell>
  <singleXmlCell id="384" xr6:uid="{00000000-000C-0000-FFFF-FFFF79010000}" r="K50" connectionId="1">
    <xmlCellPr id="1" xr6:uid="{00000000-0010-0000-7901-000001000000}" uniqueName="Tax_Credit_Consultant">
      <xmlPr mapId="1" xpath="/FinancialUpdate8609/FinancialUpdate8609_DevelopmentBudget/FinancialUpdate8609_Dev_Budget_Building1/FinancialUpdate8609_Dev_Budget_Building1_Acquisition_Basis/Tax_Credit_Consultant" xmlDataType="string"/>
    </xmlCellPr>
  </singleXmlCell>
  <singleXmlCell id="385" xr6:uid="{00000000-000C-0000-FFFF-FFFF7A010000}" r="K51" connectionId="1">
    <xmlCellPr id="1" xr6:uid="{00000000-0010-0000-7A01-000001000000}" uniqueName="Tax_Opinion">
      <xmlPr mapId="1" xpath="/FinancialUpdate8609/FinancialUpdate8609_DevelopmentBudget/FinancialUpdate8609_Dev_Budget_Building1/FinancialUpdate8609_Dev_Budget_Building1_Acquisition_Basis/Tax_Opinion" xmlDataType="string"/>
    </xmlCellPr>
  </singleXmlCell>
  <singleXmlCell id="386" xr6:uid="{00000000-000C-0000-FFFF-FFFF7B010000}" r="K52" connectionId="1">
    <xmlCellPr id="1" xr6:uid="{00000000-0010-0000-7B01-000001000000}" uniqueName="Accounting_Cost_Certification">
      <xmlPr mapId="1" xpath="/FinancialUpdate8609/FinancialUpdate8609_DevelopmentBudget/FinancialUpdate8609_Dev_Budget_Building1/FinancialUpdate8609_Dev_Budget_Building1_Acquisition_Basis/Accounting_Cost_Certification" xmlDataType="string"/>
    </xmlCellPr>
  </singleXmlCell>
  <singleXmlCell id="387" xr6:uid="{00000000-000C-0000-FFFF-FFFF7C010000}" r="K53" connectionId="1">
    <xmlCellPr id="1" xr6:uid="{00000000-0010-0000-7C01-000001000000}" uniqueName="Partnership_Management_Fee">
      <xmlPr mapId="1" xpath="/FinancialUpdate8609/FinancialUpdate8609_DevelopmentBudget/FinancialUpdate8609_Dev_Budget_Building1/FinancialUpdate8609_Dev_Budget_Building1_Acquisition_Basis/Partnership_Management_Fee" xmlDataType="string"/>
    </xmlCellPr>
  </singleXmlCell>
  <singleXmlCell id="388" xr6:uid="{00000000-000C-0000-FFFF-FFFF7D010000}" r="K54" connectionId="1">
    <xmlCellPr id="1" xr6:uid="{00000000-0010-0000-7D01-000001000000}" uniqueName="Partnership_Publication">
      <xmlPr mapId="1" xpath="/FinancialUpdate8609/FinancialUpdate8609_DevelopmentBudget/FinancialUpdate8609_Dev_Budget_Building1/FinancialUpdate8609_Dev_Budget_Building1_Acquisition_Basis/Partnership_Publication" xmlDataType="string"/>
    </xmlCellPr>
  </singleXmlCell>
  <singleXmlCell id="389" xr6:uid="{00000000-000C-0000-FFFF-FFFF7E010000}" r="K55" connectionId="1">
    <xmlCellPr id="1" xr6:uid="{00000000-0010-0000-7E01-000001000000}" uniqueName="Bridge_Loan_Fees_and_Interest">
      <xmlPr mapId="1" xpath="/FinancialUpdate8609/FinancialUpdate8609_DevelopmentBudget/FinancialUpdate8609_Dev_Budget_Building1/FinancialUpdate8609_Dev_Budget_Building1_Acquisition_Basis/Bridge_Loan_Fees_and_Interest" xmlDataType="string"/>
    </xmlCellPr>
  </singleXmlCell>
  <singleXmlCell id="390" xr6:uid="{00000000-000C-0000-FFFF-FFFF7F010000}" r="K56" connectionId="1">
    <xmlCellPr id="1" xr6:uid="{00000000-0010-0000-7F01-000001000000}" uniqueName="Partnership_Organization_Legal">
      <xmlPr mapId="1" xpath="/FinancialUpdate8609/FinancialUpdate8609_DevelopmentBudget/FinancialUpdate8609_Dev_Budget_Building1/FinancialUpdate8609_Dev_Budget_Building1_Acquisition_Basis/Partnership_Organization_Legal" xmlDataType="string"/>
    </xmlCellPr>
  </singleXmlCell>
  <singleXmlCell id="391" xr6:uid="{00000000-000C-0000-FFFF-FFFF80010000}" r="K57" connectionId="1">
    <xmlCellPr id="1" xr6:uid="{00000000-0010-0000-8001-000001000000}" uniqueName="Syndication_Expense_Other_Description1">
      <xmlPr mapId="1" xpath="/FinancialUpdate8609/FinancialUpdate8609_DevelopmentBudget/FinancialUpdate8609_Dev_Budget_Building1/FinancialUpdate8609_Dev_Budget_Building1_Acquisition_Basis/Syndication_Expense_Other_Description1" xmlDataType="string"/>
    </xmlCellPr>
  </singleXmlCell>
  <singleXmlCell id="392" xr6:uid="{00000000-000C-0000-FFFF-FFFF81010000}" r="K60" connectionId="1">
    <xmlCellPr id="1" xr6:uid="{00000000-0010-0000-8101-000001000000}" uniqueName="Operating_Reserve">
      <xmlPr mapId="1" xpath="/FinancialUpdate8609/FinancialUpdate8609_DevelopmentBudget/FinancialUpdate8609_Dev_Budget_Building1/FinancialUpdate8609_Dev_Budget_Building1_Acquisition_Basis/Operating_Reserve" xmlDataType="string"/>
    </xmlCellPr>
  </singleXmlCell>
  <singleXmlCell id="393" xr6:uid="{00000000-000C-0000-FFFF-FFFF82010000}" r="K61" connectionId="1">
    <xmlCellPr id="1" xr6:uid="{00000000-0010-0000-8201-000001000000}" uniqueName="Social_Service_Reserves">
      <xmlPr mapId="1" xpath="/FinancialUpdate8609/FinancialUpdate8609_DevelopmentBudget/FinancialUpdate8609_Dev_Budget_Building1/FinancialUpdate8609_Dev_Budget_Building1_Acquisition_Basis/Social_Service_Reserves" xmlDataType="string"/>
    </xmlCellPr>
  </singleXmlCell>
  <singleXmlCell id="394" xr6:uid="{00000000-000C-0000-FFFF-FFFF83010000}" r="K62" connectionId="1">
    <xmlCellPr id="1" xr6:uid="{00000000-0010-0000-8301-000001000000}" uniqueName="Reserve_Other_Description1">
      <xmlPr mapId="1" xpath="/FinancialUpdate8609/FinancialUpdate8609_DevelopmentBudget/FinancialUpdate8609_Dev_Budget_Building1/FinancialUpdate8609_Dev_Budget_Building1_Acquisition_Basis/Reserve_Other_Description1" xmlDataType="string"/>
    </xmlCellPr>
  </singleXmlCell>
  <singleXmlCell id="395" xr6:uid="{00000000-000C-0000-FFFF-FFFF84010000}" r="M1" connectionId="1">
    <xmlCellPr id="1" xr6:uid="{00000000-0010-0000-8401-000001000000}" uniqueName="ApplicationNumber">
      <xmlPr mapId="1" xpath="/FinancialUpdate8609/FinancialUpdate8609_DevelopmentBudget/FinancialUpdate8609_Dev_Budget_Building1/FinancialUpdate8609_Dev_Budget_Building1_Rehab_Basis/ApplicationNumber" xmlDataType="string"/>
    </xmlCellPr>
  </singleXmlCell>
  <singleXmlCell id="396" xr6:uid="{00000000-000C-0000-FFFF-FFFF85010000}" r="M2" connectionId="1">
    <xmlCellPr id="1" xr6:uid="{00000000-0010-0000-8501-000001000000}" uniqueName="BIN">
      <xmlPr mapId="1" xpath="/FinancialUpdate8609/FinancialUpdate8609_DevelopmentBudget/FinancialUpdate8609_Dev_Budget_Building1/FinancialUpdate8609_Dev_Budget_Building1_Rehab_Basis/BIN" xmlDataType="string"/>
    </xmlCellPr>
  </singleXmlCell>
  <singleXmlCell id="397" xr6:uid="{00000000-000C-0000-FFFF-FFFF86010000}" r="L8" connectionId="1">
    <xmlCellPr id="1" xr6:uid="{00000000-0010-0000-8601-000001000000}" uniqueName="Building_Acquisition">
      <xmlPr mapId="1" xpath="/FinancialUpdate8609/FinancialUpdate8609_DevelopmentBudget/FinancialUpdate8609_Dev_Budget_Building1/FinancialUpdate8609_Dev_Budget_Building1_Rehab_Basis/Building_Acquisition" xmlDataType="string"/>
    </xmlCellPr>
  </singleXmlCell>
  <singleXmlCell id="398" xr6:uid="{00000000-000C-0000-FFFF-FFFF87010000}" r="L7" connectionId="1">
    <xmlCellPr id="1" xr6:uid="{00000000-0010-0000-8701-000001000000}" uniqueName="Land_Acquisition">
      <xmlPr mapId="1" xpath="/FinancialUpdate8609/FinancialUpdate8609_DevelopmentBudget/FinancialUpdate8609_Dev_Budget_Building1/FinancialUpdate8609_Dev_Budget_Building1_Rehab_Basis/Land_Acquisition" xmlDataType="string"/>
    </xmlCellPr>
  </singleXmlCell>
  <singleXmlCell id="399" xr6:uid="{00000000-000C-0000-FFFF-FFFF88010000}" r="L9" connectionId="1">
    <xmlCellPr id="1" xr6:uid="{00000000-0010-0000-8801-000001000000}" uniqueName="Contractor_Price">
      <xmlPr mapId="1" xpath="/FinancialUpdate8609/FinancialUpdate8609_DevelopmentBudget/FinancialUpdate8609_Dev_Budget_Building1/FinancialUpdate8609_Dev_Budget_Building1_Rehab_Basis/Contractor_Price" xmlDataType="string"/>
    </xmlCellPr>
  </singleXmlCell>
  <singleXmlCell id="400" xr6:uid="{00000000-000C-0000-FFFF-FFFF89010000}" r="L10" connectionId="1">
    <xmlCellPr id="1" xr6:uid="{00000000-0010-0000-8901-000001000000}" uniqueName="Furnishings">
      <xmlPr mapId="1" xpath="/FinancialUpdate8609/FinancialUpdate8609_DevelopmentBudget/FinancialUpdate8609_Dev_Budget_Building1/FinancialUpdate8609_Dev_Budget_Building1_Rehab_Basis/Furnishings" xmlDataType="string"/>
    </xmlCellPr>
  </singleXmlCell>
  <singleXmlCell id="401" xr6:uid="{00000000-000C-0000-FFFF-FFFF8A010000}" r="L11" connectionId="1">
    <xmlCellPr id="1" xr6:uid="{00000000-0010-0000-8A01-000001000000}" uniqueName="Hard_Cost_Other_Description1">
      <xmlPr mapId="1" xpath="/FinancialUpdate8609/FinancialUpdate8609_DevelopmentBudget/FinancialUpdate8609_Dev_Budget_Building1/FinancialUpdate8609_Dev_Budget_Building1_Rehab_Basis/Hard_Cost_Other_Description1" xmlDataType="string"/>
    </xmlCellPr>
  </singleXmlCell>
  <singleXmlCell id="402" xr6:uid="{00000000-000C-0000-FFFF-FFFF8B010000}" r="L14" connectionId="1">
    <xmlCellPr id="1" xr6:uid="{00000000-0010-0000-8B01-000001000000}" uniqueName="Architect">
      <xmlPr mapId="1" xpath="/FinancialUpdate8609/FinancialUpdate8609_DevelopmentBudget/FinancialUpdate8609_Dev_Budget_Building1/FinancialUpdate8609_Dev_Budget_Building1_Rehab_Basis/Architect" xmlDataType="string"/>
    </xmlCellPr>
  </singleXmlCell>
  <singleXmlCell id="403" xr6:uid="{00000000-000C-0000-FFFF-FFFF8C010000}" r="L15" connectionId="1">
    <xmlCellPr id="1" xr6:uid="{00000000-0010-0000-8C01-000001000000}" uniqueName="Owners_Legal">
      <xmlPr mapId="1" xpath="/FinancialUpdate8609/FinancialUpdate8609_DevelopmentBudget/FinancialUpdate8609_Dev_Budget_Building1/FinancialUpdate8609_Dev_Budget_Building1_Rehab_Basis/Owners_Legal" xmlDataType="string"/>
    </xmlCellPr>
  </singleXmlCell>
  <singleXmlCell id="404" xr6:uid="{00000000-000C-0000-FFFF-FFFF8D010000}" r="L16" connectionId="1">
    <xmlCellPr id="1" xr6:uid="{00000000-0010-0000-8D01-000001000000}" uniqueName="Development_Consultant">
      <xmlPr mapId="1" xpath="/FinancialUpdate8609/FinancialUpdate8609_DevelopmentBudget/FinancialUpdate8609_Dev_Budget_Building1/FinancialUpdate8609_Dev_Budget_Building1_Rehab_Basis/Development_Consultant" xmlDataType="string"/>
    </xmlCellPr>
  </singleXmlCell>
  <singleXmlCell id="405" xr6:uid="{00000000-000C-0000-FFFF-FFFF8E010000}" r="L17" connectionId="1">
    <xmlCellPr id="1" xr6:uid="{00000000-0010-0000-8E01-000001000000}" uniqueName="J51_421a_421b_Filing_Fees">
      <xmlPr mapId="1" xpath="/FinancialUpdate8609/FinancialUpdate8609_DevelopmentBudget/FinancialUpdate8609_Dev_Budget_Building1/FinancialUpdate8609_Dev_Budget_Building1_Rehab_Basis/J51_421a_421b_Filing_Fees" xmlDataType="string"/>
    </xmlCellPr>
  </singleXmlCell>
  <singleXmlCell id="406" xr6:uid="{00000000-000C-0000-FFFF-FFFF8F010000}" r="L18" connectionId="1">
    <xmlCellPr id="1" xr6:uid="{00000000-0010-0000-8F01-000001000000}" uniqueName="Construction_Interest">
      <xmlPr mapId="1" xpath="/FinancialUpdate8609/FinancialUpdate8609_DevelopmentBudget/FinancialUpdate8609_Dev_Budget_Building1/FinancialUpdate8609_Dev_Budget_Building1_Rehab_Basis/Construction_Interest" xmlDataType="string"/>
    </xmlCellPr>
  </singleXmlCell>
  <singleXmlCell id="407" xr6:uid="{00000000-000C-0000-FFFF-FFFF90010000}" r="L19" connectionId="1">
    <xmlCellPr id="1" xr6:uid="{00000000-0010-0000-9001-000001000000}" uniqueName="Real_Estate_Taxes">
      <xmlPr mapId="1" xpath="/FinancialUpdate8609/FinancialUpdate8609_DevelopmentBudget/FinancialUpdate8609_Dev_Budget_Building1/FinancialUpdate8609_Dev_Budget_Building1_Rehab_Basis/Real_Estate_Taxes" xmlDataType="string"/>
    </xmlCellPr>
  </singleXmlCell>
  <singleXmlCell id="408" xr6:uid="{00000000-000C-0000-FFFF-FFFF91010000}" r="L20" connectionId="1">
    <xmlCellPr id="1" xr6:uid="{00000000-0010-0000-9101-000001000000}" uniqueName="Water_Sewer">
      <xmlPr mapId="1" xpath="/FinancialUpdate8609/FinancialUpdate8609_DevelopmentBudget/FinancialUpdate8609_Dev_Budget_Building1/FinancialUpdate8609_Dev_Budget_Building1_Rehab_Basis/Water_Sewer" xmlDataType="string"/>
    </xmlCellPr>
  </singleXmlCell>
  <singleXmlCell id="409" xr6:uid="{00000000-000C-0000-FFFF-FFFF92010000}" r="L21" connectionId="1">
    <xmlCellPr id="1" xr6:uid="{00000000-0010-0000-9201-000001000000}" uniqueName="Title_Insurance">
      <xmlPr mapId="1" xpath="/FinancialUpdate8609/FinancialUpdate8609_DevelopmentBudget/FinancialUpdate8609_Dev_Budget_Building1/FinancialUpdate8609_Dev_Budget_Building1_Rehab_Basis/Title_Insurance" xmlDataType="string"/>
    </xmlCellPr>
  </singleXmlCell>
  <singleXmlCell id="410" xr6:uid="{00000000-000C-0000-FFFF-FFFF93010000}" r="L22" connectionId="1">
    <xmlCellPr id="1" xr6:uid="{00000000-0010-0000-9301-000001000000}" uniqueName="Constr_Insurance">
      <xmlPr mapId="1" xpath="/FinancialUpdate8609/FinancialUpdate8609_DevelopmentBudget/FinancialUpdate8609_Dev_Budget_Building1/FinancialUpdate8609_Dev_Budget_Building1_Rehab_Basis/Constr_Insurance" xmlDataType="string"/>
    </xmlCellPr>
  </singleXmlCell>
  <singleXmlCell id="411" xr6:uid="{00000000-000C-0000-FFFF-FFFF94010000}" r="L23" connectionId="1">
    <xmlCellPr id="1" xr6:uid="{00000000-0010-0000-9401-000001000000}" uniqueName="License_Agreement_Insurance">
      <xmlPr mapId="1" xpath="/FinancialUpdate8609/FinancialUpdate8609_DevelopmentBudget/FinancialUpdate8609_Dev_Budget_Building1/FinancialUpdate8609_Dev_Budget_Building1_Rehab_Basis/License_Agreement_Insurance" xmlDataType="string"/>
    </xmlCellPr>
  </singleXmlCell>
  <singleXmlCell id="412" xr6:uid="{00000000-000C-0000-FFFF-FFFF95010000}" r="L24" connectionId="1">
    <xmlCellPr id="1" xr6:uid="{00000000-0010-0000-9501-000001000000}" uniqueName="Leasing_Marketing_Expense">
      <xmlPr mapId="1" xpath="/FinancialUpdate8609/FinancialUpdate8609_DevelopmentBudget/FinancialUpdate8609_Dev_Budget_Building1/FinancialUpdate8609_Dev_Budget_Building1_Rehab_Basis/Leasing_Marketing_Expense" xmlDataType="string"/>
    </xmlCellPr>
  </singleXmlCell>
  <singleXmlCell id="413" xr6:uid="{00000000-000C-0000-FFFF-FFFF96010000}" r="L25" connectionId="1">
    <xmlCellPr id="1" xr6:uid="{00000000-0010-0000-9601-000001000000}" uniqueName="Lease_Up_Period_Expense">
      <xmlPr mapId="1" xpath="/FinancialUpdate8609/FinancialUpdate8609_DevelopmentBudget/FinancialUpdate8609_Dev_Budget_Building1/FinancialUpdate8609_Dev_Budget_Building1_Rehab_Basis/Lease_Up_Period_Expense" xmlDataType="string"/>
    </xmlCellPr>
  </singleXmlCell>
  <singleXmlCell id="414" xr6:uid="{00000000-000C-0000-FFFF-FFFF97010000}" r="L26" connectionId="1">
    <xmlCellPr id="1" xr6:uid="{00000000-0010-0000-9701-000001000000}" uniqueName="Working_Capital">
      <xmlPr mapId="1" xpath="/FinancialUpdate8609/FinancialUpdate8609_DevelopmentBudget/FinancialUpdate8609_Dev_Budget_Building1/FinancialUpdate8609_Dev_Budget_Building1_Rehab_Basis/Working_Capital" xmlDataType="string"/>
    </xmlCellPr>
  </singleXmlCell>
  <singleXmlCell id="415" xr6:uid="{00000000-000C-0000-FFFF-FFFF98010000}" r="L27" connectionId="1">
    <xmlCellPr id="1" xr6:uid="{00000000-0010-0000-9801-000001000000}" uniqueName="Survey_Environmental_Reports">
      <xmlPr mapId="1" xpath="/FinancialUpdate8609/FinancialUpdate8609_DevelopmentBudget/FinancialUpdate8609_Dev_Budget_Building1/FinancialUpdate8609_Dev_Budget_Building1_Rehab_Basis/Survey_Environmental_Reports" xmlDataType="string"/>
    </xmlCellPr>
  </singleXmlCell>
  <singleXmlCell id="416" xr6:uid="{00000000-000C-0000-FFFF-FFFF99010000}" r="L28" connectionId="1">
    <xmlCellPr id="1" xr6:uid="{00000000-0010-0000-9901-000001000000}" uniqueName="Loan_Commitment_Fees">
      <xmlPr mapId="1" xpath="/FinancialUpdate8609/FinancialUpdate8609_DevelopmentBudget/FinancialUpdate8609_Dev_Budget_Building1/FinancialUpdate8609_Dev_Budget_Building1_Rehab_Basis/Loan_Commitment_Fees" xmlDataType="string"/>
    </xmlCellPr>
  </singleXmlCell>
  <singleXmlCell id="417" xr6:uid="{00000000-000C-0000-FFFF-FFFF9A010000}" r="L29" connectionId="1">
    <xmlCellPr id="1" xr6:uid="{00000000-0010-0000-9A01-000001000000}" uniqueName="Relocation">
      <xmlPr mapId="1" xpath="/FinancialUpdate8609/FinancialUpdate8609_DevelopmentBudget/FinancialUpdate8609_Dev_Budget_Building1/FinancialUpdate8609_Dev_Budget_Building1_Rehab_Basis/Relocation" xmlDataType="string"/>
    </xmlCellPr>
  </singleXmlCell>
  <singleXmlCell id="418" xr6:uid="{00000000-000C-0000-FFFF-FFFF9B010000}" r="L30" connectionId="1">
    <xmlCellPr id="1" xr6:uid="{00000000-0010-0000-9B01-000001000000}" uniqueName="NPHDFC_Administration_Fee">
      <xmlPr mapId="1" xpath="/FinancialUpdate8609/FinancialUpdate8609_DevelopmentBudget/FinancialUpdate8609_Dev_Budget_Building1/FinancialUpdate8609_Dev_Budget_Building1_Rehab_Basis/NPHDFC_Administration_Fee" xmlDataType="string"/>
    </xmlCellPr>
  </singleXmlCell>
  <singleXmlCell id="419" xr6:uid="{00000000-000C-0000-FFFF-FFFF9C010000}" r="L31" connectionId="1">
    <xmlCellPr id="1" xr6:uid="{00000000-0010-0000-9C01-000001000000}" uniqueName="Project_Supervision">
      <xmlPr mapId="1" xpath="/FinancialUpdate8609/FinancialUpdate8609_DevelopmentBudget/FinancialUpdate8609_Dev_Budget_Building1/FinancialUpdate8609_Dev_Budget_Building1_Rehab_Basis/Project_Supervision" xmlDataType="string"/>
    </xmlCellPr>
  </singleXmlCell>
  <singleXmlCell id="420" xr6:uid="{00000000-000C-0000-FFFF-FFFF9D010000}" r="L32" connectionId="1">
    <xmlCellPr id="1" xr6:uid="{00000000-0010-0000-9D01-000001000000}" uniqueName="Tax_Credit_Allocation_Fee">
      <xmlPr mapId="1" xpath="/FinancialUpdate8609/FinancialUpdate8609_DevelopmentBudget/FinancialUpdate8609_Dev_Budget_Building1/FinancialUpdate8609_Dev_Budget_Building1_Rehab_Basis/Tax_Credit_Allocation_Fee" xmlDataType="string"/>
    </xmlCellPr>
  </singleXmlCell>
  <singleXmlCell id="421" xr6:uid="{00000000-000C-0000-FFFF-FFFF9E010000}" r="L33" connectionId="1">
    <xmlCellPr id="1" xr6:uid="{00000000-0010-0000-9E01-000001000000}" uniqueName="Bond_Fees_Cost_of_Issuance_Fee">
      <xmlPr mapId="1" xpath="/FinancialUpdate8609/FinancialUpdate8609_DevelopmentBudget/FinancialUpdate8609_Dev_Budget_Building1/FinancialUpdate8609_Dev_Budget_Building1_Rehab_Basis/Bond_Fees_Cost_of_Issuance_Fee" xmlDataType="string"/>
    </xmlCellPr>
  </singleXmlCell>
  <singleXmlCell id="422" xr6:uid="{00000000-000C-0000-FFFF-FFFF9F010000}" r="L34" connectionId="1">
    <xmlCellPr id="1" xr6:uid="{00000000-0010-0000-9F01-000001000000}" uniqueName="Letter_of_Credit_Fee">
      <xmlPr mapId="1" xpath="/FinancialUpdate8609/FinancialUpdate8609_DevelopmentBudget/FinancialUpdate8609_Dev_Budget_Building1/FinancialUpdate8609_Dev_Budget_Building1_Rehab_Basis/Letter_of_Credit_Fee" xmlDataType="string"/>
    </xmlCellPr>
  </singleXmlCell>
  <singleXmlCell id="423" xr6:uid="{00000000-000C-0000-FFFF-FFFFA0010000}" r="L35" connectionId="1">
    <xmlCellPr id="1" xr6:uid="{00000000-0010-0000-A001-000001000000}" uniqueName="Interest_Rate_Cap">
      <xmlPr mapId="1" xpath="/FinancialUpdate8609/FinancialUpdate8609_DevelopmentBudget/FinancialUpdate8609_Dev_Budget_Building1/FinancialUpdate8609_Dev_Budget_Building1_Rehab_Basis/Interest_Rate_Cap" xmlDataType="string"/>
    </xmlCellPr>
  </singleXmlCell>
  <singleXmlCell id="424" xr6:uid="{00000000-000C-0000-FFFF-FFFFA1010000}" r="L36" connectionId="1">
    <xmlCellPr id="1" xr6:uid="{00000000-0010-0000-A101-000001000000}" uniqueName="Bank_Engineering_Fee">
      <xmlPr mapId="1" xpath="/FinancialUpdate8609/FinancialUpdate8609_DevelopmentBudget/FinancialUpdate8609_Dev_Budget_Building1/FinancialUpdate8609_Dev_Budget_Building1_Rehab_Basis/Bank_Engineering_Fee" xmlDataType="string"/>
    </xmlCellPr>
  </singleXmlCell>
  <singleXmlCell id="425" xr6:uid="{00000000-000C-0000-FFFF-FFFFA2010000}" r="L37" connectionId="1">
    <xmlCellPr id="1" xr6:uid="{00000000-0010-0000-A201-000001000000}" uniqueName="NYS_Transfer_Tax">
      <xmlPr mapId="1" xpath="/FinancialUpdate8609/FinancialUpdate8609_DevelopmentBudget/FinancialUpdate8609_Dev_Budget_Building1/FinancialUpdate8609_Dev_Budget_Building1_Rehab_Basis/NYS_Transfer_Tax" xmlDataType="string"/>
    </xmlCellPr>
  </singleXmlCell>
  <singleXmlCell id="426" xr6:uid="{00000000-000C-0000-FFFF-FFFFA3010000}" r="L38" connectionId="1">
    <xmlCellPr id="1" xr6:uid="{00000000-0010-0000-A301-000001000000}" uniqueName="Soft_Cost_Other_Description1">
      <xmlPr mapId="1" xpath="/FinancialUpdate8609/FinancialUpdate8609_DevelopmentBudget/FinancialUpdate8609_Dev_Budget_Building1/FinancialUpdate8609_Dev_Budget_Building1_Rehab_Basis/Soft_Cost_Other_Description1" xmlDataType="string"/>
    </xmlCellPr>
  </singleXmlCell>
  <singleXmlCell id="427" xr6:uid="{00000000-000C-0000-FFFF-FFFFA4010000}" r="L39" connectionId="1">
    <xmlCellPr id="1" xr6:uid="{00000000-0010-0000-A401-000001000000}" uniqueName="Soft_Cost_Other_Description2">
      <xmlPr mapId="1" xpath="/FinancialUpdate8609/FinancialUpdate8609_DevelopmentBudget/FinancialUpdate8609_Dev_Budget_Building1/FinancialUpdate8609_Dev_Budget_Building1_Rehab_Basis/Soft_Cost_Other_Description2" xmlDataType="string"/>
    </xmlCellPr>
  </singleXmlCell>
  <singleXmlCell id="428" xr6:uid="{00000000-000C-0000-FFFF-FFFFA5010000}" r="L40" connectionId="1">
    <xmlCellPr id="1" xr6:uid="{00000000-0010-0000-A501-000001000000}" uniqueName="Soft_Cost_Other_Description3">
      <xmlPr mapId="1" xpath="/FinancialUpdate8609/FinancialUpdate8609_DevelopmentBudget/FinancialUpdate8609_Dev_Budget_Building1/FinancialUpdate8609_Dev_Budget_Building1_Rehab_Basis/Soft_Cost_Other_Description3" xmlDataType="string"/>
    </xmlCellPr>
  </singleXmlCell>
  <singleXmlCell id="429" xr6:uid="{00000000-000C-0000-FFFF-FFFFA6010000}" r="L41" connectionId="1">
    <xmlCellPr id="1" xr6:uid="{00000000-0010-0000-A601-000001000000}" uniqueName="Soft_Cost_Other_Description4">
      <xmlPr mapId="1" xpath="/FinancialUpdate8609/FinancialUpdate8609_DevelopmentBudget/FinancialUpdate8609_Dev_Budget_Building1/FinancialUpdate8609_Dev_Budget_Building1_Rehab_Basis/Soft_Cost_Other_Description4" xmlDataType="string"/>
    </xmlCellPr>
  </singleXmlCell>
  <singleXmlCell id="430" xr6:uid="{00000000-000C-0000-FFFF-FFFFA7010000}" r="L44" connectionId="1">
    <xmlCellPr id="1" xr6:uid="{00000000-0010-0000-A701-000001000000}" uniqueName="Developer_Financing_or_Equity">
      <xmlPr mapId="1" xpath="/FinancialUpdate8609/FinancialUpdate8609_DevelopmentBudget/FinancialUpdate8609_Dev_Budget_Building1/FinancialUpdate8609_Dev_Budget_Building1_Rehab_Basis/Developer_Financing_or_Equity" xmlDataType="string"/>
    </xmlCellPr>
  </singleXmlCell>
  <singleXmlCell id="431" xr6:uid="{00000000-000C-0000-FFFF-FFFFA8010000}" r="L45" connectionId="1">
    <xmlCellPr id="1" xr6:uid="{00000000-0010-0000-A801-000001000000}" uniqueName="Deferred_Developer_Fee">
      <xmlPr mapId="1" xpath="/FinancialUpdate8609/FinancialUpdate8609_DevelopmentBudget/FinancialUpdate8609_Dev_Budget_Building1/FinancialUpdate8609_Dev_Budget_Building1_Rehab_Basis/Deferred_Developer_Fee" xmlDataType="string"/>
    </xmlCellPr>
  </singleXmlCell>
  <singleXmlCell id="432" xr6:uid="{00000000-000C-0000-FFFF-FFFFA9010000}" r="L48" connectionId="1">
    <xmlCellPr id="1" xr6:uid="{00000000-0010-0000-A901-000001000000}" uniqueName="Syndicator_Fee_and_Overhead">
      <xmlPr mapId="1" xpath="/FinancialUpdate8609/FinancialUpdate8609_DevelopmentBudget/FinancialUpdate8609_Dev_Budget_Building1/FinancialUpdate8609_Dev_Budget_Building1_Rehab_Basis/Syndicator_Fee_and_Overhead" xmlDataType="string"/>
    </xmlCellPr>
  </singleXmlCell>
  <singleXmlCell id="433" xr6:uid="{00000000-000C-0000-FFFF-FFFFAA010000}" r="L49" connectionId="1">
    <xmlCellPr id="1" xr6:uid="{00000000-0010-0000-AA01-000001000000}" uniqueName="LP_Upper_Tier_Reserves">
      <xmlPr mapId="1" xpath="/FinancialUpdate8609/FinancialUpdate8609_DevelopmentBudget/FinancialUpdate8609_Dev_Budget_Building1/FinancialUpdate8609_Dev_Budget_Building1_Rehab_Basis/LP_Upper_Tier_Reserves" xmlDataType="string"/>
    </xmlCellPr>
  </singleXmlCell>
  <singleXmlCell id="434" xr6:uid="{00000000-000C-0000-FFFF-FFFFAB010000}" r="L50" connectionId="1">
    <xmlCellPr id="1" xr6:uid="{00000000-0010-0000-AB01-000001000000}" uniqueName="Tax_Credit_Consultant">
      <xmlPr mapId="1" xpath="/FinancialUpdate8609/FinancialUpdate8609_DevelopmentBudget/FinancialUpdate8609_Dev_Budget_Building1/FinancialUpdate8609_Dev_Budget_Building1_Rehab_Basis/Tax_Credit_Consultant" xmlDataType="string"/>
    </xmlCellPr>
  </singleXmlCell>
  <singleXmlCell id="435" xr6:uid="{00000000-000C-0000-FFFF-FFFFAC010000}" r="L51" connectionId="1">
    <xmlCellPr id="1" xr6:uid="{00000000-0010-0000-AC01-000001000000}" uniqueName="Tax_Opinion">
      <xmlPr mapId="1" xpath="/FinancialUpdate8609/FinancialUpdate8609_DevelopmentBudget/FinancialUpdate8609_Dev_Budget_Building1/FinancialUpdate8609_Dev_Budget_Building1_Rehab_Basis/Tax_Opinion" xmlDataType="string"/>
    </xmlCellPr>
  </singleXmlCell>
  <singleXmlCell id="436" xr6:uid="{00000000-000C-0000-FFFF-FFFFAD010000}" r="L52" connectionId="1">
    <xmlCellPr id="1" xr6:uid="{00000000-0010-0000-AD01-000001000000}" uniqueName="Accounting_Cost_Certification">
      <xmlPr mapId="1" xpath="/FinancialUpdate8609/FinancialUpdate8609_DevelopmentBudget/FinancialUpdate8609_Dev_Budget_Building1/FinancialUpdate8609_Dev_Budget_Building1_Rehab_Basis/Accounting_Cost_Certification" xmlDataType="string"/>
    </xmlCellPr>
  </singleXmlCell>
  <singleXmlCell id="437" xr6:uid="{00000000-000C-0000-FFFF-FFFFAE010000}" r="L53" connectionId="1">
    <xmlCellPr id="1" xr6:uid="{00000000-0010-0000-AE01-000001000000}" uniqueName="Partnership_Management_Fee">
      <xmlPr mapId="1" xpath="/FinancialUpdate8609/FinancialUpdate8609_DevelopmentBudget/FinancialUpdate8609_Dev_Budget_Building1/FinancialUpdate8609_Dev_Budget_Building1_Rehab_Basis/Partnership_Management_Fee" xmlDataType="string"/>
    </xmlCellPr>
  </singleXmlCell>
  <singleXmlCell id="438" xr6:uid="{00000000-000C-0000-FFFF-FFFFAF010000}" r="L54" connectionId="1">
    <xmlCellPr id="1" xr6:uid="{00000000-0010-0000-AF01-000001000000}" uniqueName="Partnership_Publication">
      <xmlPr mapId="1" xpath="/FinancialUpdate8609/FinancialUpdate8609_DevelopmentBudget/FinancialUpdate8609_Dev_Budget_Building1/FinancialUpdate8609_Dev_Budget_Building1_Rehab_Basis/Partnership_Publication" xmlDataType="string"/>
    </xmlCellPr>
  </singleXmlCell>
  <singleXmlCell id="439" xr6:uid="{00000000-000C-0000-FFFF-FFFFB0010000}" r="L55" connectionId="1">
    <xmlCellPr id="1" xr6:uid="{00000000-0010-0000-B001-000001000000}" uniqueName="Bridge_Loan_Fees_and_Interest">
      <xmlPr mapId="1" xpath="/FinancialUpdate8609/FinancialUpdate8609_DevelopmentBudget/FinancialUpdate8609_Dev_Budget_Building1/FinancialUpdate8609_Dev_Budget_Building1_Rehab_Basis/Bridge_Loan_Fees_and_Interest" xmlDataType="string"/>
    </xmlCellPr>
  </singleXmlCell>
  <singleXmlCell id="440" xr6:uid="{00000000-000C-0000-FFFF-FFFFB1010000}" r="L56" connectionId="1">
    <xmlCellPr id="1" xr6:uid="{00000000-0010-0000-B101-000001000000}" uniqueName="Partnership_Organization_Legal">
      <xmlPr mapId="1" xpath="/FinancialUpdate8609/FinancialUpdate8609_DevelopmentBudget/FinancialUpdate8609_Dev_Budget_Building1/FinancialUpdate8609_Dev_Budget_Building1_Rehab_Basis/Partnership_Organization_Legal" xmlDataType="string"/>
    </xmlCellPr>
  </singleXmlCell>
  <singleXmlCell id="441" xr6:uid="{00000000-000C-0000-FFFF-FFFFB2010000}" r="L57" connectionId="1">
    <xmlCellPr id="1" xr6:uid="{00000000-0010-0000-B201-000001000000}" uniqueName="Syndication_Expense_Other_Description1">
      <xmlPr mapId="1" xpath="/FinancialUpdate8609/FinancialUpdate8609_DevelopmentBudget/FinancialUpdate8609_Dev_Budget_Building1/FinancialUpdate8609_Dev_Budget_Building1_Rehab_Basis/Syndication_Expense_Other_Description1" xmlDataType="string"/>
    </xmlCellPr>
  </singleXmlCell>
  <singleXmlCell id="442" xr6:uid="{00000000-000C-0000-FFFF-FFFFB3010000}" r="L60" connectionId="1">
    <xmlCellPr id="1" xr6:uid="{00000000-0010-0000-B301-000001000000}" uniqueName="Operating_Reserve">
      <xmlPr mapId="1" xpath="/FinancialUpdate8609/FinancialUpdate8609_DevelopmentBudget/FinancialUpdate8609_Dev_Budget_Building1/FinancialUpdate8609_Dev_Budget_Building1_Rehab_Basis/Operating_Reserve" xmlDataType="string"/>
    </xmlCellPr>
  </singleXmlCell>
  <singleXmlCell id="443" xr6:uid="{00000000-000C-0000-FFFF-FFFFB4010000}" r="L61" connectionId="1">
    <xmlCellPr id="1" xr6:uid="{00000000-0010-0000-B401-000001000000}" uniqueName="Social_Service_Reserves">
      <xmlPr mapId="1" xpath="/FinancialUpdate8609/FinancialUpdate8609_DevelopmentBudget/FinancialUpdate8609_Dev_Budget_Building1/FinancialUpdate8609_Dev_Budget_Building1_Rehab_Basis/Social_Service_Reserves" xmlDataType="string"/>
    </xmlCellPr>
  </singleXmlCell>
  <singleXmlCell id="444" xr6:uid="{00000000-000C-0000-FFFF-FFFFB5010000}" r="L62" connectionId="1">
    <xmlCellPr id="1" xr6:uid="{00000000-0010-0000-B501-000001000000}" uniqueName="Reserve_Other_Description1">
      <xmlPr mapId="1" xpath="/FinancialUpdate8609/FinancialUpdate8609_DevelopmentBudget/FinancialUpdate8609_Dev_Budget_Building1/FinancialUpdate8609_Dev_Budget_Building1_Rehab_Basis/Reserve_Other_Description1" xmlDataType="string"/>
    </xmlCellPr>
  </singleXmlCell>
  <singleXmlCell id="445" xr6:uid="{00000000-000C-0000-FFFF-FFFFB6010000}" r="O1" connectionId="1">
    <xmlCellPr id="1" xr6:uid="{00000000-0010-0000-B601-000001000000}" uniqueName="ApplicationNumber">
      <xmlPr mapId="1" xpath="/FinancialUpdate8609/FinancialUpdate8609_DevelopmentBudget/FinancialUpdate8609_Dev_Budget_Building2/FinancialUpdate8609_Dev_Budget_Building2_Total_Costs/ApplicationNumber" xmlDataType="string"/>
    </xmlCellPr>
  </singleXmlCell>
  <singleXmlCell id="446" xr6:uid="{00000000-000C-0000-FFFF-FFFFB7010000}" r="O2" connectionId="1">
    <xmlCellPr id="1" xr6:uid="{00000000-0010-0000-B701-000001000000}" uniqueName="BIN">
      <xmlPr mapId="1" xpath="/FinancialUpdate8609/FinancialUpdate8609_DevelopmentBudget/FinancialUpdate8609_Dev_Budget_Building2/FinancialUpdate8609_Dev_Budget_Building2_Total_Costs/BIN" xmlDataType="string"/>
    </xmlCellPr>
  </singleXmlCell>
  <singleXmlCell id="447" xr6:uid="{00000000-000C-0000-FFFF-FFFFB8010000}" r="N7" connectionId="1">
    <xmlCellPr id="1" xr6:uid="{00000000-0010-0000-B801-000001000000}" uniqueName="Land_Acquisition">
      <xmlPr mapId="1" xpath="/FinancialUpdate8609/FinancialUpdate8609_DevelopmentBudget/FinancialUpdate8609_Dev_Budget_Building2/FinancialUpdate8609_Dev_Budget_Building2_Total_Costs/Land_Acquisition" xmlDataType="string"/>
    </xmlCellPr>
  </singleXmlCell>
  <singleXmlCell id="448" xr6:uid="{00000000-000C-0000-FFFF-FFFFB9010000}" r="N8" connectionId="1">
    <xmlCellPr id="1" xr6:uid="{00000000-0010-0000-B901-000001000000}" uniqueName="Building_Acquisition">
      <xmlPr mapId="1" xpath="/FinancialUpdate8609/FinancialUpdate8609_DevelopmentBudget/FinancialUpdate8609_Dev_Budget_Building2/FinancialUpdate8609_Dev_Budget_Building2_Total_Costs/Building_Acquisition" xmlDataType="string"/>
    </xmlCellPr>
  </singleXmlCell>
  <singleXmlCell id="449" xr6:uid="{00000000-000C-0000-FFFF-FFFFBA010000}" r="N9" connectionId="1">
    <xmlCellPr id="1" xr6:uid="{00000000-0010-0000-BA01-000001000000}" uniqueName="Contractor_Price">
      <xmlPr mapId="1" xpath="/FinancialUpdate8609/FinancialUpdate8609_DevelopmentBudget/FinancialUpdate8609_Dev_Budget_Building2/FinancialUpdate8609_Dev_Budget_Building2_Total_Costs/Contractor_Price" xmlDataType="string"/>
    </xmlCellPr>
  </singleXmlCell>
  <singleXmlCell id="450" xr6:uid="{00000000-000C-0000-FFFF-FFFFBB010000}" r="N10" connectionId="1">
    <xmlCellPr id="1" xr6:uid="{00000000-0010-0000-BB01-000001000000}" uniqueName="Furnishings">
      <xmlPr mapId="1" xpath="/FinancialUpdate8609/FinancialUpdate8609_DevelopmentBudget/FinancialUpdate8609_Dev_Budget_Building2/FinancialUpdate8609_Dev_Budget_Building2_Total_Costs/Furnishings" xmlDataType="string"/>
    </xmlCellPr>
  </singleXmlCell>
  <singleXmlCell id="451" xr6:uid="{00000000-000C-0000-FFFF-FFFFBC010000}" r="N11" connectionId="1">
    <xmlCellPr id="1" xr6:uid="{00000000-0010-0000-BC01-000001000000}" uniqueName="Hard_Cost_Other_Description1">
      <xmlPr mapId="1" xpath="/FinancialUpdate8609/FinancialUpdate8609_DevelopmentBudget/FinancialUpdate8609_Dev_Budget_Building2/FinancialUpdate8609_Dev_Budget_Building2_Total_Costs/Hard_Cost_Other_Description1" xmlDataType="string"/>
    </xmlCellPr>
  </singleXmlCell>
  <singleXmlCell id="452" xr6:uid="{00000000-000C-0000-FFFF-FFFFBD010000}" r="N14" connectionId="1">
    <xmlCellPr id="1" xr6:uid="{00000000-0010-0000-BD01-000001000000}" uniqueName="Architect">
      <xmlPr mapId="1" xpath="/FinancialUpdate8609/FinancialUpdate8609_DevelopmentBudget/FinancialUpdate8609_Dev_Budget_Building2/FinancialUpdate8609_Dev_Budget_Building2_Total_Costs/Architect" xmlDataType="string"/>
    </xmlCellPr>
  </singleXmlCell>
  <singleXmlCell id="453" xr6:uid="{00000000-000C-0000-FFFF-FFFFBE010000}" r="N15" connectionId="1">
    <xmlCellPr id="1" xr6:uid="{00000000-0010-0000-BE01-000001000000}" uniqueName="Owners_Legal">
      <xmlPr mapId="1" xpath="/FinancialUpdate8609/FinancialUpdate8609_DevelopmentBudget/FinancialUpdate8609_Dev_Budget_Building2/FinancialUpdate8609_Dev_Budget_Building2_Total_Costs/Owners_Legal" xmlDataType="string"/>
    </xmlCellPr>
  </singleXmlCell>
  <singleXmlCell id="454" xr6:uid="{00000000-000C-0000-FFFF-FFFFBF010000}" r="N16" connectionId="1">
    <xmlCellPr id="1" xr6:uid="{00000000-0010-0000-BF01-000001000000}" uniqueName="Development_Consultant">
      <xmlPr mapId="1" xpath="/FinancialUpdate8609/FinancialUpdate8609_DevelopmentBudget/FinancialUpdate8609_Dev_Budget_Building2/FinancialUpdate8609_Dev_Budget_Building2_Total_Costs/Development_Consultant" xmlDataType="string"/>
    </xmlCellPr>
  </singleXmlCell>
  <singleXmlCell id="455" xr6:uid="{00000000-000C-0000-FFFF-FFFFC0010000}" r="N17" connectionId="1">
    <xmlCellPr id="1" xr6:uid="{00000000-0010-0000-C001-000001000000}" uniqueName="J51_421a_421b_Filing_Fees">
      <xmlPr mapId="1" xpath="/FinancialUpdate8609/FinancialUpdate8609_DevelopmentBudget/FinancialUpdate8609_Dev_Budget_Building2/FinancialUpdate8609_Dev_Budget_Building2_Total_Costs/J51_421a_421b_Filing_Fees" xmlDataType="string"/>
    </xmlCellPr>
  </singleXmlCell>
  <singleXmlCell id="456" xr6:uid="{00000000-000C-0000-FFFF-FFFFC1010000}" r="N18" connectionId="1">
    <xmlCellPr id="1" xr6:uid="{00000000-0010-0000-C101-000001000000}" uniqueName="Construction_Interest">
      <xmlPr mapId="1" xpath="/FinancialUpdate8609/FinancialUpdate8609_DevelopmentBudget/FinancialUpdate8609_Dev_Budget_Building2/FinancialUpdate8609_Dev_Budget_Building2_Total_Costs/Construction_Interest" xmlDataType="string"/>
    </xmlCellPr>
  </singleXmlCell>
  <singleXmlCell id="457" xr6:uid="{00000000-000C-0000-FFFF-FFFFC2010000}" r="N19" connectionId="1">
    <xmlCellPr id="1" xr6:uid="{00000000-0010-0000-C201-000001000000}" uniqueName="Real_Estate_Taxes">
      <xmlPr mapId="1" xpath="/FinancialUpdate8609/FinancialUpdate8609_DevelopmentBudget/FinancialUpdate8609_Dev_Budget_Building2/FinancialUpdate8609_Dev_Budget_Building2_Total_Costs/Real_Estate_Taxes" xmlDataType="string"/>
    </xmlCellPr>
  </singleXmlCell>
  <singleXmlCell id="458" xr6:uid="{00000000-000C-0000-FFFF-FFFFC3010000}" r="N20" connectionId="1">
    <xmlCellPr id="1" xr6:uid="{00000000-0010-0000-C301-000001000000}" uniqueName="Water_Sewer">
      <xmlPr mapId="1" xpath="/FinancialUpdate8609/FinancialUpdate8609_DevelopmentBudget/FinancialUpdate8609_Dev_Budget_Building2/FinancialUpdate8609_Dev_Budget_Building2_Total_Costs/Water_Sewer" xmlDataType="string"/>
    </xmlCellPr>
  </singleXmlCell>
  <singleXmlCell id="459" xr6:uid="{00000000-000C-0000-FFFF-FFFFC4010000}" r="N21" connectionId="1">
    <xmlCellPr id="1" xr6:uid="{00000000-0010-0000-C401-000001000000}" uniqueName="Title_Insurance">
      <xmlPr mapId="1" xpath="/FinancialUpdate8609/FinancialUpdate8609_DevelopmentBudget/FinancialUpdate8609_Dev_Budget_Building2/FinancialUpdate8609_Dev_Budget_Building2_Total_Costs/Title_Insurance" xmlDataType="string"/>
    </xmlCellPr>
  </singleXmlCell>
  <singleXmlCell id="460" xr6:uid="{00000000-000C-0000-FFFF-FFFFC5010000}" r="N22" connectionId="1">
    <xmlCellPr id="1" xr6:uid="{00000000-0010-0000-C501-000001000000}" uniqueName="Constr_Insurance">
      <xmlPr mapId="1" xpath="/FinancialUpdate8609/FinancialUpdate8609_DevelopmentBudget/FinancialUpdate8609_Dev_Budget_Building2/FinancialUpdate8609_Dev_Budget_Building2_Total_Costs/Constr_Insurance" xmlDataType="string"/>
    </xmlCellPr>
  </singleXmlCell>
  <singleXmlCell id="461" xr6:uid="{00000000-000C-0000-FFFF-FFFFC6010000}" r="N23" connectionId="1">
    <xmlCellPr id="1" xr6:uid="{00000000-0010-0000-C601-000001000000}" uniqueName="License_Agreement_Insurance">
      <xmlPr mapId="1" xpath="/FinancialUpdate8609/FinancialUpdate8609_DevelopmentBudget/FinancialUpdate8609_Dev_Budget_Building2/FinancialUpdate8609_Dev_Budget_Building2_Total_Costs/License_Agreement_Insurance" xmlDataType="string"/>
    </xmlCellPr>
  </singleXmlCell>
  <singleXmlCell id="462" xr6:uid="{00000000-000C-0000-FFFF-FFFFC7010000}" r="N24" connectionId="1">
    <xmlCellPr id="1" xr6:uid="{00000000-0010-0000-C701-000001000000}" uniqueName="Leasing_Marketing_Expense">
      <xmlPr mapId="1" xpath="/FinancialUpdate8609/FinancialUpdate8609_DevelopmentBudget/FinancialUpdate8609_Dev_Budget_Building2/FinancialUpdate8609_Dev_Budget_Building2_Total_Costs/Leasing_Marketing_Expense" xmlDataType="string"/>
    </xmlCellPr>
  </singleXmlCell>
  <singleXmlCell id="463" xr6:uid="{00000000-000C-0000-FFFF-FFFFC8010000}" r="N25" connectionId="1">
    <xmlCellPr id="1" xr6:uid="{00000000-0010-0000-C801-000001000000}" uniqueName="Lease_Up_Period_Expense">
      <xmlPr mapId="1" xpath="/FinancialUpdate8609/FinancialUpdate8609_DevelopmentBudget/FinancialUpdate8609_Dev_Budget_Building2/FinancialUpdate8609_Dev_Budget_Building2_Total_Costs/Lease_Up_Period_Expense" xmlDataType="string"/>
    </xmlCellPr>
  </singleXmlCell>
  <singleXmlCell id="464" xr6:uid="{00000000-000C-0000-FFFF-FFFFC9010000}" r="N26" connectionId="1">
    <xmlCellPr id="1" xr6:uid="{00000000-0010-0000-C901-000001000000}" uniqueName="Working_Capital">
      <xmlPr mapId="1" xpath="/FinancialUpdate8609/FinancialUpdate8609_DevelopmentBudget/FinancialUpdate8609_Dev_Budget_Building2/FinancialUpdate8609_Dev_Budget_Building2_Total_Costs/Working_Capital" xmlDataType="string"/>
    </xmlCellPr>
  </singleXmlCell>
  <singleXmlCell id="465" xr6:uid="{00000000-000C-0000-FFFF-FFFFCA010000}" r="N27" connectionId="1">
    <xmlCellPr id="1" xr6:uid="{00000000-0010-0000-CA01-000001000000}" uniqueName="Survey_Environmental_Reports">
      <xmlPr mapId="1" xpath="/FinancialUpdate8609/FinancialUpdate8609_DevelopmentBudget/FinancialUpdate8609_Dev_Budget_Building2/FinancialUpdate8609_Dev_Budget_Building2_Total_Costs/Survey_Environmental_Reports" xmlDataType="string"/>
    </xmlCellPr>
  </singleXmlCell>
  <singleXmlCell id="466" xr6:uid="{00000000-000C-0000-FFFF-FFFFCB010000}" r="N28" connectionId="1">
    <xmlCellPr id="1" xr6:uid="{00000000-0010-0000-CB01-000001000000}" uniqueName="Loan_Commitment_Fees">
      <xmlPr mapId="1" xpath="/FinancialUpdate8609/FinancialUpdate8609_DevelopmentBudget/FinancialUpdate8609_Dev_Budget_Building2/FinancialUpdate8609_Dev_Budget_Building2_Total_Costs/Loan_Commitment_Fees" xmlDataType="string"/>
    </xmlCellPr>
  </singleXmlCell>
  <singleXmlCell id="467" xr6:uid="{00000000-000C-0000-FFFF-FFFFCC010000}" r="N29" connectionId="1">
    <xmlCellPr id="1" xr6:uid="{00000000-0010-0000-CC01-000001000000}" uniqueName="Relocation">
      <xmlPr mapId="1" xpath="/FinancialUpdate8609/FinancialUpdate8609_DevelopmentBudget/FinancialUpdate8609_Dev_Budget_Building2/FinancialUpdate8609_Dev_Budget_Building2_Total_Costs/Relocation" xmlDataType="string"/>
    </xmlCellPr>
  </singleXmlCell>
  <singleXmlCell id="468" xr6:uid="{00000000-000C-0000-FFFF-FFFFCD010000}" r="N30" connectionId="1">
    <xmlCellPr id="1" xr6:uid="{00000000-0010-0000-CD01-000001000000}" uniqueName="NPHDFC_Administration_Fee">
      <xmlPr mapId="1" xpath="/FinancialUpdate8609/FinancialUpdate8609_DevelopmentBudget/FinancialUpdate8609_Dev_Budget_Building2/FinancialUpdate8609_Dev_Budget_Building2_Total_Costs/NPHDFC_Administration_Fee" xmlDataType="string"/>
    </xmlCellPr>
  </singleXmlCell>
  <singleXmlCell id="469" xr6:uid="{00000000-000C-0000-FFFF-FFFFCE010000}" r="N31" connectionId="1">
    <xmlCellPr id="1" xr6:uid="{00000000-0010-0000-CE01-000001000000}" uniqueName="Project_Supervision">
      <xmlPr mapId="1" xpath="/FinancialUpdate8609/FinancialUpdate8609_DevelopmentBudget/FinancialUpdate8609_Dev_Budget_Building2/FinancialUpdate8609_Dev_Budget_Building2_Total_Costs/Project_Supervision" xmlDataType="string"/>
    </xmlCellPr>
  </singleXmlCell>
  <singleXmlCell id="470" xr6:uid="{00000000-000C-0000-FFFF-FFFFCF010000}" r="N32" connectionId="1">
    <xmlCellPr id="1" xr6:uid="{00000000-0010-0000-CF01-000001000000}" uniqueName="Tax_Credit_Allocation_Fee">
      <xmlPr mapId="1" xpath="/FinancialUpdate8609/FinancialUpdate8609_DevelopmentBudget/FinancialUpdate8609_Dev_Budget_Building2/FinancialUpdate8609_Dev_Budget_Building2_Total_Costs/Tax_Credit_Allocation_Fee" xmlDataType="string"/>
    </xmlCellPr>
  </singleXmlCell>
  <singleXmlCell id="471" xr6:uid="{00000000-000C-0000-FFFF-FFFFD0010000}" r="N33" connectionId="1">
    <xmlCellPr id="1" xr6:uid="{00000000-0010-0000-D001-000001000000}" uniqueName="Bond_Fees_Cost_of_Issuance_Fee">
      <xmlPr mapId="1" xpath="/FinancialUpdate8609/FinancialUpdate8609_DevelopmentBudget/FinancialUpdate8609_Dev_Budget_Building2/FinancialUpdate8609_Dev_Budget_Building2_Total_Costs/Bond_Fees_Cost_of_Issuance_Fee" xmlDataType="string"/>
    </xmlCellPr>
  </singleXmlCell>
  <singleXmlCell id="472" xr6:uid="{00000000-000C-0000-FFFF-FFFFD1010000}" r="N34" connectionId="1">
    <xmlCellPr id="1" xr6:uid="{00000000-0010-0000-D101-000001000000}" uniqueName="Letter_of_Credit_Fee">
      <xmlPr mapId="1" xpath="/FinancialUpdate8609/FinancialUpdate8609_DevelopmentBudget/FinancialUpdate8609_Dev_Budget_Building2/FinancialUpdate8609_Dev_Budget_Building2_Total_Costs/Letter_of_Credit_Fee" xmlDataType="string"/>
    </xmlCellPr>
  </singleXmlCell>
  <singleXmlCell id="473" xr6:uid="{00000000-000C-0000-FFFF-FFFFD2010000}" r="N35" connectionId="1">
    <xmlCellPr id="1" xr6:uid="{00000000-0010-0000-D201-000001000000}" uniqueName="Interest_Rate_Cap">
      <xmlPr mapId="1" xpath="/FinancialUpdate8609/FinancialUpdate8609_DevelopmentBudget/FinancialUpdate8609_Dev_Budget_Building2/FinancialUpdate8609_Dev_Budget_Building2_Total_Costs/Interest_Rate_Cap" xmlDataType="string"/>
    </xmlCellPr>
  </singleXmlCell>
  <singleXmlCell id="474" xr6:uid="{00000000-000C-0000-FFFF-FFFFD3010000}" r="N36" connectionId="1">
    <xmlCellPr id="1" xr6:uid="{00000000-0010-0000-D301-000001000000}" uniqueName="Bank_Engineering_Fee">
      <xmlPr mapId="1" xpath="/FinancialUpdate8609/FinancialUpdate8609_DevelopmentBudget/FinancialUpdate8609_Dev_Budget_Building2/FinancialUpdate8609_Dev_Budget_Building2_Total_Costs/Bank_Engineering_Fee" xmlDataType="string"/>
    </xmlCellPr>
  </singleXmlCell>
  <singleXmlCell id="475" xr6:uid="{00000000-000C-0000-FFFF-FFFFD4010000}" r="N37" connectionId="1">
    <xmlCellPr id="1" xr6:uid="{00000000-0010-0000-D401-000001000000}" uniqueName="NYS_Transfer_Tax">
      <xmlPr mapId="1" xpath="/FinancialUpdate8609/FinancialUpdate8609_DevelopmentBudget/FinancialUpdate8609_Dev_Budget_Building2/FinancialUpdate8609_Dev_Budget_Building2_Total_Costs/NYS_Transfer_Tax" xmlDataType="string"/>
    </xmlCellPr>
  </singleXmlCell>
  <singleXmlCell id="476" xr6:uid="{00000000-000C-0000-FFFF-FFFFD5010000}" r="N38" connectionId="1">
    <xmlCellPr id="1" xr6:uid="{00000000-0010-0000-D501-000001000000}" uniqueName="Soft_Cost_Other_Description1">
      <xmlPr mapId="1" xpath="/FinancialUpdate8609/FinancialUpdate8609_DevelopmentBudget/FinancialUpdate8609_Dev_Budget_Building2/FinancialUpdate8609_Dev_Budget_Building2_Total_Costs/Soft_Cost_Other_Description1" xmlDataType="string"/>
    </xmlCellPr>
  </singleXmlCell>
  <singleXmlCell id="477" xr6:uid="{00000000-000C-0000-FFFF-FFFFD6010000}" r="N39" connectionId="1">
    <xmlCellPr id="1" xr6:uid="{00000000-0010-0000-D601-000001000000}" uniqueName="Soft_Cost_Other_Description2">
      <xmlPr mapId="1" xpath="/FinancialUpdate8609/FinancialUpdate8609_DevelopmentBudget/FinancialUpdate8609_Dev_Budget_Building2/FinancialUpdate8609_Dev_Budget_Building2_Total_Costs/Soft_Cost_Other_Description2" xmlDataType="string"/>
    </xmlCellPr>
  </singleXmlCell>
  <singleXmlCell id="478" xr6:uid="{00000000-000C-0000-FFFF-FFFFD7010000}" r="N40" connectionId="1">
    <xmlCellPr id="1" xr6:uid="{00000000-0010-0000-D701-000001000000}" uniqueName="Soft_Cost_Other_Description3">
      <xmlPr mapId="1" xpath="/FinancialUpdate8609/FinancialUpdate8609_DevelopmentBudget/FinancialUpdate8609_Dev_Budget_Building2/FinancialUpdate8609_Dev_Budget_Building2_Total_Costs/Soft_Cost_Other_Description3" xmlDataType="string"/>
    </xmlCellPr>
  </singleXmlCell>
  <singleXmlCell id="479" xr6:uid="{00000000-000C-0000-FFFF-FFFFD8010000}" r="N41" connectionId="1">
    <xmlCellPr id="1" xr6:uid="{00000000-0010-0000-D801-000001000000}" uniqueName="Soft_Cost_Other_Description4">
      <xmlPr mapId="1" xpath="/FinancialUpdate8609/FinancialUpdate8609_DevelopmentBudget/FinancialUpdate8609_Dev_Budget_Building2/FinancialUpdate8609_Dev_Budget_Building2_Total_Costs/Soft_Cost_Other_Description4" xmlDataType="string"/>
    </xmlCellPr>
  </singleXmlCell>
  <singleXmlCell id="480" xr6:uid="{00000000-000C-0000-FFFF-FFFFD9010000}" r="N44" connectionId="1">
    <xmlCellPr id="1" xr6:uid="{00000000-0010-0000-D901-000001000000}" uniqueName="Developer_Financing_or_Equity">
      <xmlPr mapId="1" xpath="/FinancialUpdate8609/FinancialUpdate8609_DevelopmentBudget/FinancialUpdate8609_Dev_Budget_Building2/FinancialUpdate8609_Dev_Budget_Building2_Total_Costs/Developer_Financing_or_Equity" xmlDataType="string"/>
    </xmlCellPr>
  </singleXmlCell>
  <singleXmlCell id="481" xr6:uid="{00000000-000C-0000-FFFF-FFFFDA010000}" r="N45" connectionId="1">
    <xmlCellPr id="1" xr6:uid="{00000000-0010-0000-DA01-000001000000}" uniqueName="Deferred_Developer_Fee">
      <xmlPr mapId="1" xpath="/FinancialUpdate8609/FinancialUpdate8609_DevelopmentBudget/FinancialUpdate8609_Dev_Budget_Building2/FinancialUpdate8609_Dev_Budget_Building2_Total_Costs/Deferred_Developer_Fee" xmlDataType="string"/>
    </xmlCellPr>
  </singleXmlCell>
  <singleXmlCell id="482" xr6:uid="{00000000-000C-0000-FFFF-FFFFDB010000}" r="N48" connectionId="1">
    <xmlCellPr id="1" xr6:uid="{00000000-0010-0000-DB01-000001000000}" uniqueName="Syndicator_Fee_and_Overhead">
      <xmlPr mapId="1" xpath="/FinancialUpdate8609/FinancialUpdate8609_DevelopmentBudget/FinancialUpdate8609_Dev_Budget_Building2/FinancialUpdate8609_Dev_Budget_Building2_Total_Costs/Syndicator_Fee_and_Overhead" xmlDataType="string"/>
    </xmlCellPr>
  </singleXmlCell>
  <singleXmlCell id="483" xr6:uid="{00000000-000C-0000-FFFF-FFFFDC010000}" r="N49" connectionId="1">
    <xmlCellPr id="1" xr6:uid="{00000000-0010-0000-DC01-000001000000}" uniqueName="LP_Upper_Tier_Reserves">
      <xmlPr mapId="1" xpath="/FinancialUpdate8609/FinancialUpdate8609_DevelopmentBudget/FinancialUpdate8609_Dev_Budget_Building2/FinancialUpdate8609_Dev_Budget_Building2_Total_Costs/LP_Upper_Tier_Reserves" xmlDataType="string"/>
    </xmlCellPr>
  </singleXmlCell>
  <singleXmlCell id="484" xr6:uid="{00000000-000C-0000-FFFF-FFFFDD010000}" r="N50" connectionId="1">
    <xmlCellPr id="1" xr6:uid="{00000000-0010-0000-DD01-000001000000}" uniqueName="Tax_Credit_Consultant">
      <xmlPr mapId="1" xpath="/FinancialUpdate8609/FinancialUpdate8609_DevelopmentBudget/FinancialUpdate8609_Dev_Budget_Building2/FinancialUpdate8609_Dev_Budget_Building2_Total_Costs/Tax_Credit_Consultant" xmlDataType="string"/>
    </xmlCellPr>
  </singleXmlCell>
  <singleXmlCell id="485" xr6:uid="{00000000-000C-0000-FFFF-FFFFDE010000}" r="N51" connectionId="1">
    <xmlCellPr id="1" xr6:uid="{00000000-0010-0000-DE01-000001000000}" uniqueName="Tax_Opinion">
      <xmlPr mapId="1" xpath="/FinancialUpdate8609/FinancialUpdate8609_DevelopmentBudget/FinancialUpdate8609_Dev_Budget_Building2/FinancialUpdate8609_Dev_Budget_Building2_Total_Costs/Tax_Opinion" xmlDataType="string"/>
    </xmlCellPr>
  </singleXmlCell>
  <singleXmlCell id="486" xr6:uid="{00000000-000C-0000-FFFF-FFFFDF010000}" r="N52" connectionId="1">
    <xmlCellPr id="1" xr6:uid="{00000000-0010-0000-DF01-000001000000}" uniqueName="Accounting_Cost_Certification">
      <xmlPr mapId="1" xpath="/FinancialUpdate8609/FinancialUpdate8609_DevelopmentBudget/FinancialUpdate8609_Dev_Budget_Building2/FinancialUpdate8609_Dev_Budget_Building2_Total_Costs/Accounting_Cost_Certification" xmlDataType="string"/>
    </xmlCellPr>
  </singleXmlCell>
  <singleXmlCell id="487" xr6:uid="{00000000-000C-0000-FFFF-FFFFE0010000}" r="N53" connectionId="1">
    <xmlCellPr id="1" xr6:uid="{00000000-0010-0000-E001-000001000000}" uniqueName="Partnership_Management_Fee">
      <xmlPr mapId="1" xpath="/FinancialUpdate8609/FinancialUpdate8609_DevelopmentBudget/FinancialUpdate8609_Dev_Budget_Building2/FinancialUpdate8609_Dev_Budget_Building2_Total_Costs/Partnership_Management_Fee" xmlDataType="string"/>
    </xmlCellPr>
  </singleXmlCell>
  <singleXmlCell id="488" xr6:uid="{00000000-000C-0000-FFFF-FFFFE1010000}" r="N54" connectionId="1">
    <xmlCellPr id="1" xr6:uid="{00000000-0010-0000-E101-000001000000}" uniqueName="Partnership_Publication">
      <xmlPr mapId="1" xpath="/FinancialUpdate8609/FinancialUpdate8609_DevelopmentBudget/FinancialUpdate8609_Dev_Budget_Building2/FinancialUpdate8609_Dev_Budget_Building2_Total_Costs/Partnership_Publication" xmlDataType="string"/>
    </xmlCellPr>
  </singleXmlCell>
  <singleXmlCell id="489" xr6:uid="{00000000-000C-0000-FFFF-FFFFE2010000}" r="N55" connectionId="1">
    <xmlCellPr id="1" xr6:uid="{00000000-0010-0000-E201-000001000000}" uniqueName="Bridge_Loan_Fees_and_Interest">
      <xmlPr mapId="1" xpath="/FinancialUpdate8609/FinancialUpdate8609_DevelopmentBudget/FinancialUpdate8609_Dev_Budget_Building2/FinancialUpdate8609_Dev_Budget_Building2_Total_Costs/Bridge_Loan_Fees_and_Interest" xmlDataType="string"/>
    </xmlCellPr>
  </singleXmlCell>
  <singleXmlCell id="490" xr6:uid="{00000000-000C-0000-FFFF-FFFFE3010000}" r="N56" connectionId="1">
    <xmlCellPr id="1" xr6:uid="{00000000-0010-0000-E301-000001000000}" uniqueName="Partnership_Organization_Legal">
      <xmlPr mapId="1" xpath="/FinancialUpdate8609/FinancialUpdate8609_DevelopmentBudget/FinancialUpdate8609_Dev_Budget_Building2/FinancialUpdate8609_Dev_Budget_Building2_Total_Costs/Partnership_Organization_Legal" xmlDataType="string"/>
    </xmlCellPr>
  </singleXmlCell>
  <singleXmlCell id="491" xr6:uid="{00000000-000C-0000-FFFF-FFFFE4010000}" r="N57" connectionId="1">
    <xmlCellPr id="1" xr6:uid="{00000000-0010-0000-E401-000001000000}" uniqueName="Syndication_Expense_Other_Description1">
      <xmlPr mapId="1" xpath="/FinancialUpdate8609/FinancialUpdate8609_DevelopmentBudget/FinancialUpdate8609_Dev_Budget_Building2/FinancialUpdate8609_Dev_Budget_Building2_Total_Costs/Syndication_Expense_Other_Description1" xmlDataType="string"/>
    </xmlCellPr>
  </singleXmlCell>
  <singleXmlCell id="492" xr6:uid="{00000000-000C-0000-FFFF-FFFFE5010000}" r="N60" connectionId="1">
    <xmlCellPr id="1" xr6:uid="{00000000-0010-0000-E501-000001000000}" uniqueName="Operating_Reserve">
      <xmlPr mapId="1" xpath="/FinancialUpdate8609/FinancialUpdate8609_DevelopmentBudget/FinancialUpdate8609_Dev_Budget_Building2/FinancialUpdate8609_Dev_Budget_Building2_Total_Costs/Operating_Reserve" xmlDataType="string"/>
    </xmlCellPr>
  </singleXmlCell>
  <singleXmlCell id="493" xr6:uid="{00000000-000C-0000-FFFF-FFFFE6010000}" r="N61" connectionId="1">
    <xmlCellPr id="1" xr6:uid="{00000000-0010-0000-E601-000001000000}" uniqueName="Social_Service_Reserves">
      <xmlPr mapId="1" xpath="/FinancialUpdate8609/FinancialUpdate8609_DevelopmentBudget/FinancialUpdate8609_Dev_Budget_Building2/FinancialUpdate8609_Dev_Budget_Building2_Total_Costs/Social_Service_Reserves" xmlDataType="string"/>
    </xmlCellPr>
  </singleXmlCell>
  <singleXmlCell id="494" xr6:uid="{00000000-000C-0000-FFFF-FFFFE7010000}" r="N62" connectionId="1">
    <xmlCellPr id="1" xr6:uid="{00000000-0010-0000-E701-000001000000}" uniqueName="Reserve_Other_Description1">
      <xmlPr mapId="1" xpath="/FinancialUpdate8609/FinancialUpdate8609_DevelopmentBudget/FinancialUpdate8609_Dev_Budget_Building2/FinancialUpdate8609_Dev_Budget_Building2_Total_Costs/Reserve_Other_Description1" xmlDataType="string"/>
    </xmlCellPr>
  </singleXmlCell>
  <singleXmlCell id="495" xr6:uid="{00000000-000C-0000-FFFF-FFFFE8010000}" r="P1" connectionId="1">
    <xmlCellPr id="1" xr6:uid="{00000000-0010-0000-E801-000001000000}" uniqueName="ApplicationNumber">
      <xmlPr mapId="1" xpath="/FinancialUpdate8609/FinancialUpdate8609_DevelopmentBudget/FinancialUpdate8609_Dev_Budget_Building2/FinancialUpdate8609_Dev_Budget_Building2_Acquisition_Basis/ApplicationNumber" xmlDataType="string"/>
    </xmlCellPr>
  </singleXmlCell>
  <singleXmlCell id="496" xr6:uid="{00000000-000C-0000-FFFF-FFFFE9010000}" r="P2" connectionId="1">
    <xmlCellPr id="1" xr6:uid="{00000000-0010-0000-E901-000001000000}" uniqueName="BIN">
      <xmlPr mapId="1" xpath="/FinancialUpdate8609/FinancialUpdate8609_DevelopmentBudget/FinancialUpdate8609_Dev_Budget_Building2/FinancialUpdate8609_Dev_Budget_Building2_Acquisition_Basis/BIN" xmlDataType="string"/>
    </xmlCellPr>
  </singleXmlCell>
  <singleXmlCell id="497" xr6:uid="{00000000-000C-0000-FFFF-FFFFEA010000}" r="O7" connectionId="1">
    <xmlCellPr id="1" xr6:uid="{00000000-0010-0000-EA01-000001000000}" uniqueName="Land_Acquisition">
      <xmlPr mapId="1" xpath="/FinancialUpdate8609/FinancialUpdate8609_DevelopmentBudget/FinancialUpdate8609_Dev_Budget_Building2/FinancialUpdate8609_Dev_Budget_Building2_Acquisition_Basis/Land_Acquisition" xmlDataType="string"/>
    </xmlCellPr>
  </singleXmlCell>
  <singleXmlCell id="498" xr6:uid="{00000000-000C-0000-FFFF-FFFFEB010000}" r="O8" connectionId="1">
    <xmlCellPr id="1" xr6:uid="{00000000-0010-0000-EB01-000001000000}" uniqueName="Building_Acquisition">
      <xmlPr mapId="1" xpath="/FinancialUpdate8609/FinancialUpdate8609_DevelopmentBudget/FinancialUpdate8609_Dev_Budget_Building2/FinancialUpdate8609_Dev_Budget_Building2_Acquisition_Basis/Building_Acquisition" xmlDataType="string"/>
    </xmlCellPr>
  </singleXmlCell>
  <singleXmlCell id="499" xr6:uid="{00000000-000C-0000-FFFF-FFFFEC010000}" r="O9" connectionId="1">
    <xmlCellPr id="1" xr6:uid="{00000000-0010-0000-EC01-000001000000}" uniqueName="Contractor_Price">
      <xmlPr mapId="1" xpath="/FinancialUpdate8609/FinancialUpdate8609_DevelopmentBudget/FinancialUpdate8609_Dev_Budget_Building2/FinancialUpdate8609_Dev_Budget_Building2_Acquisition_Basis/Contractor_Price" xmlDataType="string"/>
    </xmlCellPr>
  </singleXmlCell>
  <singleXmlCell id="500" xr6:uid="{00000000-000C-0000-FFFF-FFFFED010000}" r="O10" connectionId="1">
    <xmlCellPr id="1" xr6:uid="{00000000-0010-0000-ED01-000001000000}" uniqueName="Furnishings">
      <xmlPr mapId="1" xpath="/FinancialUpdate8609/FinancialUpdate8609_DevelopmentBudget/FinancialUpdate8609_Dev_Budget_Building2/FinancialUpdate8609_Dev_Budget_Building2_Acquisition_Basis/Furnishings" xmlDataType="string"/>
    </xmlCellPr>
  </singleXmlCell>
  <singleXmlCell id="501" xr6:uid="{00000000-000C-0000-FFFF-FFFFEE010000}" r="O11" connectionId="1">
    <xmlCellPr id="1" xr6:uid="{00000000-0010-0000-EE01-000001000000}" uniqueName="Hard_Cost_Other_Description1">
      <xmlPr mapId="1" xpath="/FinancialUpdate8609/FinancialUpdate8609_DevelopmentBudget/FinancialUpdate8609_Dev_Budget_Building2/FinancialUpdate8609_Dev_Budget_Building2_Acquisition_Basis/Hard_Cost_Other_Description1" xmlDataType="string"/>
    </xmlCellPr>
  </singleXmlCell>
  <singleXmlCell id="502" xr6:uid="{00000000-000C-0000-FFFF-FFFFEF010000}" r="O14" connectionId="1">
    <xmlCellPr id="1" xr6:uid="{00000000-0010-0000-EF01-000001000000}" uniqueName="Architect">
      <xmlPr mapId="1" xpath="/FinancialUpdate8609/FinancialUpdate8609_DevelopmentBudget/FinancialUpdate8609_Dev_Budget_Building2/FinancialUpdate8609_Dev_Budget_Building2_Acquisition_Basis/Architect" xmlDataType="string"/>
    </xmlCellPr>
  </singleXmlCell>
  <singleXmlCell id="503" xr6:uid="{00000000-000C-0000-FFFF-FFFFF0010000}" r="O15" connectionId="1">
    <xmlCellPr id="1" xr6:uid="{00000000-0010-0000-F001-000001000000}" uniqueName="Owners_Legal">
      <xmlPr mapId="1" xpath="/FinancialUpdate8609/FinancialUpdate8609_DevelopmentBudget/FinancialUpdate8609_Dev_Budget_Building2/FinancialUpdate8609_Dev_Budget_Building2_Acquisition_Basis/Owners_Legal" xmlDataType="string"/>
    </xmlCellPr>
  </singleXmlCell>
  <singleXmlCell id="504" xr6:uid="{00000000-000C-0000-FFFF-FFFFF1010000}" r="O16" connectionId="1">
    <xmlCellPr id="1" xr6:uid="{00000000-0010-0000-F101-000001000000}" uniqueName="Development_Consultant">
      <xmlPr mapId="1" xpath="/FinancialUpdate8609/FinancialUpdate8609_DevelopmentBudget/FinancialUpdate8609_Dev_Budget_Building2/FinancialUpdate8609_Dev_Budget_Building2_Acquisition_Basis/Development_Consultant" xmlDataType="string"/>
    </xmlCellPr>
  </singleXmlCell>
  <singleXmlCell id="505" xr6:uid="{00000000-000C-0000-FFFF-FFFFF2010000}" r="O17" connectionId="1">
    <xmlCellPr id="1" xr6:uid="{00000000-0010-0000-F201-000001000000}" uniqueName="J51_421a_421b_Filing_Fees">
      <xmlPr mapId="1" xpath="/FinancialUpdate8609/FinancialUpdate8609_DevelopmentBudget/FinancialUpdate8609_Dev_Budget_Building2/FinancialUpdate8609_Dev_Budget_Building2_Acquisition_Basis/J51_421a_421b_Filing_Fees" xmlDataType="string"/>
    </xmlCellPr>
  </singleXmlCell>
  <singleXmlCell id="506" xr6:uid="{00000000-000C-0000-FFFF-FFFFF3010000}" r="O18" connectionId="1">
    <xmlCellPr id="1" xr6:uid="{00000000-0010-0000-F301-000001000000}" uniqueName="Construction_Interest">
      <xmlPr mapId="1" xpath="/FinancialUpdate8609/FinancialUpdate8609_DevelopmentBudget/FinancialUpdate8609_Dev_Budget_Building2/FinancialUpdate8609_Dev_Budget_Building2_Acquisition_Basis/Construction_Interest" xmlDataType="string"/>
    </xmlCellPr>
  </singleXmlCell>
  <singleXmlCell id="507" xr6:uid="{00000000-000C-0000-FFFF-FFFFF4010000}" r="O19" connectionId="1">
    <xmlCellPr id="1" xr6:uid="{00000000-0010-0000-F401-000001000000}" uniqueName="Real_Estate_Taxes">
      <xmlPr mapId="1" xpath="/FinancialUpdate8609/FinancialUpdate8609_DevelopmentBudget/FinancialUpdate8609_Dev_Budget_Building2/FinancialUpdate8609_Dev_Budget_Building2_Acquisition_Basis/Real_Estate_Taxes" xmlDataType="string"/>
    </xmlCellPr>
  </singleXmlCell>
  <singleXmlCell id="508" xr6:uid="{00000000-000C-0000-FFFF-FFFFF5010000}" r="O20" connectionId="1">
    <xmlCellPr id="1" xr6:uid="{00000000-0010-0000-F501-000001000000}" uniqueName="Water_Sewer">
      <xmlPr mapId="1" xpath="/FinancialUpdate8609/FinancialUpdate8609_DevelopmentBudget/FinancialUpdate8609_Dev_Budget_Building2/FinancialUpdate8609_Dev_Budget_Building2_Acquisition_Basis/Water_Sewer" xmlDataType="string"/>
    </xmlCellPr>
  </singleXmlCell>
  <singleXmlCell id="509" xr6:uid="{00000000-000C-0000-FFFF-FFFFF6010000}" r="O21" connectionId="1">
    <xmlCellPr id="1" xr6:uid="{00000000-0010-0000-F601-000001000000}" uniqueName="Title_Insurance">
      <xmlPr mapId="1" xpath="/FinancialUpdate8609/FinancialUpdate8609_DevelopmentBudget/FinancialUpdate8609_Dev_Budget_Building2/FinancialUpdate8609_Dev_Budget_Building2_Acquisition_Basis/Title_Insurance" xmlDataType="string"/>
    </xmlCellPr>
  </singleXmlCell>
  <singleXmlCell id="510" xr6:uid="{00000000-000C-0000-FFFF-FFFFF7010000}" r="O22" connectionId="1">
    <xmlCellPr id="1" xr6:uid="{00000000-0010-0000-F701-000001000000}" uniqueName="Constr_Insurance">
      <xmlPr mapId="1" xpath="/FinancialUpdate8609/FinancialUpdate8609_DevelopmentBudget/FinancialUpdate8609_Dev_Budget_Building2/FinancialUpdate8609_Dev_Budget_Building2_Acquisition_Basis/Constr_Insurance" xmlDataType="string"/>
    </xmlCellPr>
  </singleXmlCell>
  <singleXmlCell id="511" xr6:uid="{00000000-000C-0000-FFFF-FFFFF8010000}" r="O23" connectionId="1">
    <xmlCellPr id="1" xr6:uid="{00000000-0010-0000-F801-000001000000}" uniqueName="License_Agreement_Insurance">
      <xmlPr mapId="1" xpath="/FinancialUpdate8609/FinancialUpdate8609_DevelopmentBudget/FinancialUpdate8609_Dev_Budget_Building2/FinancialUpdate8609_Dev_Budget_Building2_Acquisition_Basis/License_Agreement_Insurance" xmlDataType="string"/>
    </xmlCellPr>
  </singleXmlCell>
  <singleXmlCell id="512" xr6:uid="{00000000-000C-0000-FFFF-FFFFF9010000}" r="O24" connectionId="1">
    <xmlCellPr id="1" xr6:uid="{00000000-0010-0000-F901-000001000000}" uniqueName="Leasing_Marketing_Expense">
      <xmlPr mapId="1" xpath="/FinancialUpdate8609/FinancialUpdate8609_DevelopmentBudget/FinancialUpdate8609_Dev_Budget_Building2/FinancialUpdate8609_Dev_Budget_Building2_Acquisition_Basis/Leasing_Marketing_Expense" xmlDataType="string"/>
    </xmlCellPr>
  </singleXmlCell>
  <singleXmlCell id="513" xr6:uid="{00000000-000C-0000-FFFF-FFFFFA010000}" r="O25" connectionId="1">
    <xmlCellPr id="1" xr6:uid="{00000000-0010-0000-FA01-000001000000}" uniqueName="Lease_Up_Period_Expense">
      <xmlPr mapId="1" xpath="/FinancialUpdate8609/FinancialUpdate8609_DevelopmentBudget/FinancialUpdate8609_Dev_Budget_Building2/FinancialUpdate8609_Dev_Budget_Building2_Acquisition_Basis/Lease_Up_Period_Expense" xmlDataType="string"/>
    </xmlCellPr>
  </singleXmlCell>
  <singleXmlCell id="514" xr6:uid="{00000000-000C-0000-FFFF-FFFFFB010000}" r="O26" connectionId="1">
    <xmlCellPr id="1" xr6:uid="{00000000-0010-0000-FB01-000001000000}" uniqueName="Working_Capital">
      <xmlPr mapId="1" xpath="/FinancialUpdate8609/FinancialUpdate8609_DevelopmentBudget/FinancialUpdate8609_Dev_Budget_Building2/FinancialUpdate8609_Dev_Budget_Building2_Acquisition_Basis/Working_Capital" xmlDataType="string"/>
    </xmlCellPr>
  </singleXmlCell>
  <singleXmlCell id="515" xr6:uid="{00000000-000C-0000-FFFF-FFFFFC010000}" r="O27" connectionId="1">
    <xmlCellPr id="1" xr6:uid="{00000000-0010-0000-FC01-000001000000}" uniqueName="Survey_Environmental_Reports">
      <xmlPr mapId="1" xpath="/FinancialUpdate8609/FinancialUpdate8609_DevelopmentBudget/FinancialUpdate8609_Dev_Budget_Building2/FinancialUpdate8609_Dev_Budget_Building2_Acquisition_Basis/Survey_Environmental_Reports" xmlDataType="string"/>
    </xmlCellPr>
  </singleXmlCell>
  <singleXmlCell id="516" xr6:uid="{00000000-000C-0000-FFFF-FFFFFD010000}" r="O28" connectionId="1">
    <xmlCellPr id="1" xr6:uid="{00000000-0010-0000-FD01-000001000000}" uniqueName="Loan_Commitment_Fees">
      <xmlPr mapId="1" xpath="/FinancialUpdate8609/FinancialUpdate8609_DevelopmentBudget/FinancialUpdate8609_Dev_Budget_Building2/FinancialUpdate8609_Dev_Budget_Building2_Acquisition_Basis/Loan_Commitment_Fees" xmlDataType="string"/>
    </xmlCellPr>
  </singleXmlCell>
  <singleXmlCell id="517" xr6:uid="{00000000-000C-0000-FFFF-FFFFFE010000}" r="O29" connectionId="1">
    <xmlCellPr id="1" xr6:uid="{00000000-0010-0000-FE01-000001000000}" uniqueName="Relocation">
      <xmlPr mapId="1" xpath="/FinancialUpdate8609/FinancialUpdate8609_DevelopmentBudget/FinancialUpdate8609_Dev_Budget_Building2/FinancialUpdate8609_Dev_Budget_Building2_Acquisition_Basis/Relocation" xmlDataType="string"/>
    </xmlCellPr>
  </singleXmlCell>
  <singleXmlCell id="518" xr6:uid="{00000000-000C-0000-FFFF-FFFFFF010000}" r="O30" connectionId="1">
    <xmlCellPr id="1" xr6:uid="{00000000-0010-0000-FF01-000001000000}" uniqueName="NPHDFC_Administration_Fee">
      <xmlPr mapId="1" xpath="/FinancialUpdate8609/FinancialUpdate8609_DevelopmentBudget/FinancialUpdate8609_Dev_Budget_Building2/FinancialUpdate8609_Dev_Budget_Building2_Acquisition_Basis/NPHDFC_Administration_Fee" xmlDataType="string"/>
    </xmlCellPr>
  </singleXmlCell>
  <singleXmlCell id="519" xr6:uid="{00000000-000C-0000-FFFF-FFFF00020000}" r="O31" connectionId="1">
    <xmlCellPr id="1" xr6:uid="{00000000-0010-0000-0002-000001000000}" uniqueName="Project_Supervision">
      <xmlPr mapId="1" xpath="/FinancialUpdate8609/FinancialUpdate8609_DevelopmentBudget/FinancialUpdate8609_Dev_Budget_Building2/FinancialUpdate8609_Dev_Budget_Building2_Acquisition_Basis/Project_Supervision" xmlDataType="string"/>
    </xmlCellPr>
  </singleXmlCell>
  <singleXmlCell id="520" xr6:uid="{00000000-000C-0000-FFFF-FFFF01020000}" r="O32" connectionId="1">
    <xmlCellPr id="1" xr6:uid="{00000000-0010-0000-0102-000001000000}" uniqueName="Tax_Credit_Allocation_Fee">
      <xmlPr mapId="1" xpath="/FinancialUpdate8609/FinancialUpdate8609_DevelopmentBudget/FinancialUpdate8609_Dev_Budget_Building2/FinancialUpdate8609_Dev_Budget_Building2_Acquisition_Basis/Tax_Credit_Allocation_Fee" xmlDataType="string"/>
    </xmlCellPr>
  </singleXmlCell>
  <singleXmlCell id="521" xr6:uid="{00000000-000C-0000-FFFF-FFFF02020000}" r="O33" connectionId="1">
    <xmlCellPr id="1" xr6:uid="{00000000-0010-0000-0202-000001000000}" uniqueName="Bond_Fees_Cost_of_Issuance_Fee">
      <xmlPr mapId="1" xpath="/FinancialUpdate8609/FinancialUpdate8609_DevelopmentBudget/FinancialUpdate8609_Dev_Budget_Building2/FinancialUpdate8609_Dev_Budget_Building2_Acquisition_Basis/Bond_Fees_Cost_of_Issuance_Fee" xmlDataType="string"/>
    </xmlCellPr>
  </singleXmlCell>
  <singleXmlCell id="522" xr6:uid="{00000000-000C-0000-FFFF-FFFF03020000}" r="O34" connectionId="1">
    <xmlCellPr id="1" xr6:uid="{00000000-0010-0000-0302-000001000000}" uniqueName="Letter_of_Credit_Fee">
      <xmlPr mapId="1" xpath="/FinancialUpdate8609/FinancialUpdate8609_DevelopmentBudget/FinancialUpdate8609_Dev_Budget_Building2/FinancialUpdate8609_Dev_Budget_Building2_Acquisition_Basis/Letter_of_Credit_Fee" xmlDataType="string"/>
    </xmlCellPr>
  </singleXmlCell>
  <singleXmlCell id="523" xr6:uid="{00000000-000C-0000-FFFF-FFFF04020000}" r="O35" connectionId="1">
    <xmlCellPr id="1" xr6:uid="{00000000-0010-0000-0402-000001000000}" uniqueName="Interest_Rate_Cap">
      <xmlPr mapId="1" xpath="/FinancialUpdate8609/FinancialUpdate8609_DevelopmentBudget/FinancialUpdate8609_Dev_Budget_Building2/FinancialUpdate8609_Dev_Budget_Building2_Acquisition_Basis/Interest_Rate_Cap" xmlDataType="string"/>
    </xmlCellPr>
  </singleXmlCell>
  <singleXmlCell id="524" xr6:uid="{00000000-000C-0000-FFFF-FFFF05020000}" r="O36" connectionId="1">
    <xmlCellPr id="1" xr6:uid="{00000000-0010-0000-0502-000001000000}" uniqueName="Bank_Engineering_Fee">
      <xmlPr mapId="1" xpath="/FinancialUpdate8609/FinancialUpdate8609_DevelopmentBudget/FinancialUpdate8609_Dev_Budget_Building2/FinancialUpdate8609_Dev_Budget_Building2_Acquisition_Basis/Bank_Engineering_Fee" xmlDataType="string"/>
    </xmlCellPr>
  </singleXmlCell>
  <singleXmlCell id="525" xr6:uid="{00000000-000C-0000-FFFF-FFFF06020000}" r="O37" connectionId="1">
    <xmlCellPr id="1" xr6:uid="{00000000-0010-0000-0602-000001000000}" uniqueName="NYS_Transfer_Tax">
      <xmlPr mapId="1" xpath="/FinancialUpdate8609/FinancialUpdate8609_DevelopmentBudget/FinancialUpdate8609_Dev_Budget_Building2/FinancialUpdate8609_Dev_Budget_Building2_Acquisition_Basis/NYS_Transfer_Tax" xmlDataType="string"/>
    </xmlCellPr>
  </singleXmlCell>
  <singleXmlCell id="526" xr6:uid="{00000000-000C-0000-FFFF-FFFF07020000}" r="O38" connectionId="1">
    <xmlCellPr id="1" xr6:uid="{00000000-0010-0000-0702-000001000000}" uniqueName="Soft_Cost_Other_Description1">
      <xmlPr mapId="1" xpath="/FinancialUpdate8609/FinancialUpdate8609_DevelopmentBudget/FinancialUpdate8609_Dev_Budget_Building2/FinancialUpdate8609_Dev_Budget_Building2_Acquisition_Basis/Soft_Cost_Other_Description1" xmlDataType="string"/>
    </xmlCellPr>
  </singleXmlCell>
  <singleXmlCell id="527" xr6:uid="{00000000-000C-0000-FFFF-FFFF08020000}" r="O39" connectionId="1">
    <xmlCellPr id="1" xr6:uid="{00000000-0010-0000-0802-000001000000}" uniqueName="Soft_Cost_Other_Description2">
      <xmlPr mapId="1" xpath="/FinancialUpdate8609/FinancialUpdate8609_DevelopmentBudget/FinancialUpdate8609_Dev_Budget_Building2/FinancialUpdate8609_Dev_Budget_Building2_Acquisition_Basis/Soft_Cost_Other_Description2" xmlDataType="string"/>
    </xmlCellPr>
  </singleXmlCell>
  <singleXmlCell id="528" xr6:uid="{00000000-000C-0000-FFFF-FFFF09020000}" r="O40" connectionId="1">
    <xmlCellPr id="1" xr6:uid="{00000000-0010-0000-0902-000001000000}" uniqueName="Soft_Cost_Other_Description3">
      <xmlPr mapId="1" xpath="/FinancialUpdate8609/FinancialUpdate8609_DevelopmentBudget/FinancialUpdate8609_Dev_Budget_Building2/FinancialUpdate8609_Dev_Budget_Building2_Acquisition_Basis/Soft_Cost_Other_Description3" xmlDataType="string"/>
    </xmlCellPr>
  </singleXmlCell>
  <singleXmlCell id="529" xr6:uid="{00000000-000C-0000-FFFF-FFFF0A020000}" r="O41" connectionId="1">
    <xmlCellPr id="1" xr6:uid="{00000000-0010-0000-0A02-000001000000}" uniqueName="Soft_Cost_Other_Description4">
      <xmlPr mapId="1" xpath="/FinancialUpdate8609/FinancialUpdate8609_DevelopmentBudget/FinancialUpdate8609_Dev_Budget_Building2/FinancialUpdate8609_Dev_Budget_Building2_Acquisition_Basis/Soft_Cost_Other_Description4" xmlDataType="string"/>
    </xmlCellPr>
  </singleXmlCell>
  <singleXmlCell id="530" xr6:uid="{00000000-000C-0000-FFFF-FFFF0B020000}" r="O44" connectionId="1">
    <xmlCellPr id="1" xr6:uid="{00000000-0010-0000-0B02-000001000000}" uniqueName="Developer_Financing_or_Equity">
      <xmlPr mapId="1" xpath="/FinancialUpdate8609/FinancialUpdate8609_DevelopmentBudget/FinancialUpdate8609_Dev_Budget_Building2/FinancialUpdate8609_Dev_Budget_Building2_Acquisition_Basis/Developer_Financing_or_Equity" xmlDataType="string"/>
    </xmlCellPr>
  </singleXmlCell>
  <singleXmlCell id="531" xr6:uid="{00000000-000C-0000-FFFF-FFFF0C020000}" r="O45" connectionId="1">
    <xmlCellPr id="1" xr6:uid="{00000000-0010-0000-0C02-000001000000}" uniqueName="Deferred_Developer_Fee">
      <xmlPr mapId="1" xpath="/FinancialUpdate8609/FinancialUpdate8609_DevelopmentBudget/FinancialUpdate8609_Dev_Budget_Building2/FinancialUpdate8609_Dev_Budget_Building2_Acquisition_Basis/Deferred_Developer_Fee" xmlDataType="string"/>
    </xmlCellPr>
  </singleXmlCell>
  <singleXmlCell id="532" xr6:uid="{00000000-000C-0000-FFFF-FFFF0D020000}" r="O48" connectionId="1">
    <xmlCellPr id="1" xr6:uid="{00000000-0010-0000-0D02-000001000000}" uniqueName="Syndicator_Fee_and_Overhead">
      <xmlPr mapId="1" xpath="/FinancialUpdate8609/FinancialUpdate8609_DevelopmentBudget/FinancialUpdate8609_Dev_Budget_Building2/FinancialUpdate8609_Dev_Budget_Building2_Acquisition_Basis/Syndicator_Fee_and_Overhead" xmlDataType="string"/>
    </xmlCellPr>
  </singleXmlCell>
  <singleXmlCell id="533" xr6:uid="{00000000-000C-0000-FFFF-FFFF0E020000}" r="O49" connectionId="1">
    <xmlCellPr id="1" xr6:uid="{00000000-0010-0000-0E02-000001000000}" uniqueName="LP_Upper_Tier_Reserves">
      <xmlPr mapId="1" xpath="/FinancialUpdate8609/FinancialUpdate8609_DevelopmentBudget/FinancialUpdate8609_Dev_Budget_Building2/FinancialUpdate8609_Dev_Budget_Building2_Acquisition_Basis/LP_Upper_Tier_Reserves" xmlDataType="string"/>
    </xmlCellPr>
  </singleXmlCell>
  <singleXmlCell id="534" xr6:uid="{00000000-000C-0000-FFFF-FFFF0F020000}" r="O50" connectionId="1">
    <xmlCellPr id="1" xr6:uid="{00000000-0010-0000-0F02-000001000000}" uniqueName="Tax_Credit_Consultant">
      <xmlPr mapId="1" xpath="/FinancialUpdate8609/FinancialUpdate8609_DevelopmentBudget/FinancialUpdate8609_Dev_Budget_Building2/FinancialUpdate8609_Dev_Budget_Building2_Acquisition_Basis/Tax_Credit_Consultant" xmlDataType="string"/>
    </xmlCellPr>
  </singleXmlCell>
  <singleXmlCell id="535" xr6:uid="{00000000-000C-0000-FFFF-FFFF10020000}" r="O51" connectionId="1">
    <xmlCellPr id="1" xr6:uid="{00000000-0010-0000-1002-000001000000}" uniqueName="Tax_Opinion">
      <xmlPr mapId="1" xpath="/FinancialUpdate8609/FinancialUpdate8609_DevelopmentBudget/FinancialUpdate8609_Dev_Budget_Building2/FinancialUpdate8609_Dev_Budget_Building2_Acquisition_Basis/Tax_Opinion" xmlDataType="string"/>
    </xmlCellPr>
  </singleXmlCell>
  <singleXmlCell id="536" xr6:uid="{00000000-000C-0000-FFFF-FFFF11020000}" r="O52" connectionId="1">
    <xmlCellPr id="1" xr6:uid="{00000000-0010-0000-1102-000001000000}" uniqueName="Accounting_Cost_Certification">
      <xmlPr mapId="1" xpath="/FinancialUpdate8609/FinancialUpdate8609_DevelopmentBudget/FinancialUpdate8609_Dev_Budget_Building2/FinancialUpdate8609_Dev_Budget_Building2_Acquisition_Basis/Accounting_Cost_Certification" xmlDataType="string"/>
    </xmlCellPr>
  </singleXmlCell>
  <singleXmlCell id="537" xr6:uid="{00000000-000C-0000-FFFF-FFFF12020000}" r="O53" connectionId="1">
    <xmlCellPr id="1" xr6:uid="{00000000-0010-0000-1202-000001000000}" uniqueName="Partnership_Management_Fee">
      <xmlPr mapId="1" xpath="/FinancialUpdate8609/FinancialUpdate8609_DevelopmentBudget/FinancialUpdate8609_Dev_Budget_Building2/FinancialUpdate8609_Dev_Budget_Building2_Acquisition_Basis/Partnership_Management_Fee" xmlDataType="string"/>
    </xmlCellPr>
  </singleXmlCell>
  <singleXmlCell id="538" xr6:uid="{00000000-000C-0000-FFFF-FFFF13020000}" r="O54" connectionId="1">
    <xmlCellPr id="1" xr6:uid="{00000000-0010-0000-1302-000001000000}" uniqueName="Partnership_Publication">
      <xmlPr mapId="1" xpath="/FinancialUpdate8609/FinancialUpdate8609_DevelopmentBudget/FinancialUpdate8609_Dev_Budget_Building2/FinancialUpdate8609_Dev_Budget_Building2_Acquisition_Basis/Partnership_Publication" xmlDataType="string"/>
    </xmlCellPr>
  </singleXmlCell>
  <singleXmlCell id="539" xr6:uid="{00000000-000C-0000-FFFF-FFFF14020000}" r="O55" connectionId="1">
    <xmlCellPr id="1" xr6:uid="{00000000-0010-0000-1402-000001000000}" uniqueName="Bridge_Loan_Fees_and_Interest">
      <xmlPr mapId="1" xpath="/FinancialUpdate8609/FinancialUpdate8609_DevelopmentBudget/FinancialUpdate8609_Dev_Budget_Building2/FinancialUpdate8609_Dev_Budget_Building2_Acquisition_Basis/Bridge_Loan_Fees_and_Interest" xmlDataType="string"/>
    </xmlCellPr>
  </singleXmlCell>
  <singleXmlCell id="540" xr6:uid="{00000000-000C-0000-FFFF-FFFF15020000}" r="O56" connectionId="1">
    <xmlCellPr id="1" xr6:uid="{00000000-0010-0000-1502-000001000000}" uniqueName="Partnership_Organization_Legal">
      <xmlPr mapId="1" xpath="/FinancialUpdate8609/FinancialUpdate8609_DevelopmentBudget/FinancialUpdate8609_Dev_Budget_Building2/FinancialUpdate8609_Dev_Budget_Building2_Acquisition_Basis/Partnership_Organization_Legal" xmlDataType="string"/>
    </xmlCellPr>
  </singleXmlCell>
  <singleXmlCell id="541" xr6:uid="{00000000-000C-0000-FFFF-FFFF16020000}" r="O57" connectionId="1">
    <xmlCellPr id="1" xr6:uid="{00000000-0010-0000-1602-000001000000}" uniqueName="Syndication_Expense_Other_Description1">
      <xmlPr mapId="1" xpath="/FinancialUpdate8609/FinancialUpdate8609_DevelopmentBudget/FinancialUpdate8609_Dev_Budget_Building2/FinancialUpdate8609_Dev_Budget_Building2_Acquisition_Basis/Syndication_Expense_Other_Description1" xmlDataType="string"/>
    </xmlCellPr>
  </singleXmlCell>
  <singleXmlCell id="542" xr6:uid="{00000000-000C-0000-FFFF-FFFF17020000}" r="O60" connectionId="1">
    <xmlCellPr id="1" xr6:uid="{00000000-0010-0000-1702-000001000000}" uniqueName="Operating_Reserve">
      <xmlPr mapId="1" xpath="/FinancialUpdate8609/FinancialUpdate8609_DevelopmentBudget/FinancialUpdate8609_Dev_Budget_Building2/FinancialUpdate8609_Dev_Budget_Building2_Acquisition_Basis/Operating_Reserve" xmlDataType="string"/>
    </xmlCellPr>
  </singleXmlCell>
  <singleXmlCell id="543" xr6:uid="{00000000-000C-0000-FFFF-FFFF18020000}" r="O61" connectionId="1">
    <xmlCellPr id="1" xr6:uid="{00000000-0010-0000-1802-000001000000}" uniqueName="Social_Service_Reserves">
      <xmlPr mapId="1" xpath="/FinancialUpdate8609/FinancialUpdate8609_DevelopmentBudget/FinancialUpdate8609_Dev_Budget_Building2/FinancialUpdate8609_Dev_Budget_Building2_Acquisition_Basis/Social_Service_Reserves" xmlDataType="string"/>
    </xmlCellPr>
  </singleXmlCell>
  <singleXmlCell id="544" xr6:uid="{00000000-000C-0000-FFFF-FFFF19020000}" r="O62" connectionId="1">
    <xmlCellPr id="1" xr6:uid="{00000000-0010-0000-1902-000001000000}" uniqueName="Reserve_Other_Description1">
      <xmlPr mapId="1" xpath="/FinancialUpdate8609/FinancialUpdate8609_DevelopmentBudget/FinancialUpdate8609_Dev_Budget_Building2/FinancialUpdate8609_Dev_Budget_Building2_Acquisition_Basis/Reserve_Other_Description1" xmlDataType="string"/>
    </xmlCellPr>
  </singleXmlCell>
  <singleXmlCell id="545" xr6:uid="{00000000-000C-0000-FFFF-FFFF1A020000}" r="Q1" connectionId="1">
    <xmlCellPr id="1" xr6:uid="{00000000-0010-0000-1A02-000001000000}" uniqueName="ApplicationNumber">
      <xmlPr mapId="1" xpath="/FinancialUpdate8609/FinancialUpdate8609_DevelopmentBudget/FinancialUpdate8609_Dev_Budget_Building2/FinancialUpdate8609_Dev_Budget_Building2_Rehab_Basis/ApplicationNumber" xmlDataType="string"/>
    </xmlCellPr>
  </singleXmlCell>
  <singleXmlCell id="546" xr6:uid="{00000000-000C-0000-FFFF-FFFF1B020000}" r="Q2" connectionId="1">
    <xmlCellPr id="1" xr6:uid="{00000000-0010-0000-1B02-000001000000}" uniqueName="BIN">
      <xmlPr mapId="1" xpath="/FinancialUpdate8609/FinancialUpdate8609_DevelopmentBudget/FinancialUpdate8609_Dev_Budget_Building2/FinancialUpdate8609_Dev_Budget_Building2_Rehab_Basis/BIN" xmlDataType="string"/>
    </xmlCellPr>
  </singleXmlCell>
  <singleXmlCell id="547" xr6:uid="{00000000-000C-0000-FFFF-FFFF1C020000}" r="P7" connectionId="1">
    <xmlCellPr id="1" xr6:uid="{00000000-0010-0000-1C02-000001000000}" uniqueName="Land_Acquisition">
      <xmlPr mapId="1" xpath="/FinancialUpdate8609/FinancialUpdate8609_DevelopmentBudget/FinancialUpdate8609_Dev_Budget_Building2/FinancialUpdate8609_Dev_Budget_Building2_Rehab_Basis/Land_Acquisition" xmlDataType="string"/>
    </xmlCellPr>
  </singleXmlCell>
  <singleXmlCell id="548" xr6:uid="{00000000-000C-0000-FFFF-FFFF1D020000}" r="P8" connectionId="1">
    <xmlCellPr id="1" xr6:uid="{00000000-0010-0000-1D02-000001000000}" uniqueName="Building_Acquisition">
      <xmlPr mapId="1" xpath="/FinancialUpdate8609/FinancialUpdate8609_DevelopmentBudget/FinancialUpdate8609_Dev_Budget_Building2/FinancialUpdate8609_Dev_Budget_Building2_Rehab_Basis/Building_Acquisition" xmlDataType="string"/>
    </xmlCellPr>
  </singleXmlCell>
  <singleXmlCell id="549" xr6:uid="{00000000-000C-0000-FFFF-FFFF1E020000}" r="P9" connectionId="1">
    <xmlCellPr id="1" xr6:uid="{00000000-0010-0000-1E02-000001000000}" uniqueName="Contractor_Price">
      <xmlPr mapId="1" xpath="/FinancialUpdate8609/FinancialUpdate8609_DevelopmentBudget/FinancialUpdate8609_Dev_Budget_Building2/FinancialUpdate8609_Dev_Budget_Building2_Rehab_Basis/Contractor_Price" xmlDataType="string"/>
    </xmlCellPr>
  </singleXmlCell>
  <singleXmlCell id="550" xr6:uid="{00000000-000C-0000-FFFF-FFFF1F020000}" r="P10" connectionId="1">
    <xmlCellPr id="1" xr6:uid="{00000000-0010-0000-1F02-000001000000}" uniqueName="Furnishings">
      <xmlPr mapId="1" xpath="/FinancialUpdate8609/FinancialUpdate8609_DevelopmentBudget/FinancialUpdate8609_Dev_Budget_Building2/FinancialUpdate8609_Dev_Budget_Building2_Rehab_Basis/Furnishings" xmlDataType="string"/>
    </xmlCellPr>
  </singleXmlCell>
  <singleXmlCell id="551" xr6:uid="{00000000-000C-0000-FFFF-FFFF20020000}" r="P11" connectionId="1">
    <xmlCellPr id="1" xr6:uid="{00000000-0010-0000-2002-000001000000}" uniqueName="Hard_Cost_Other_Description1">
      <xmlPr mapId="1" xpath="/FinancialUpdate8609/FinancialUpdate8609_DevelopmentBudget/FinancialUpdate8609_Dev_Budget_Building2/FinancialUpdate8609_Dev_Budget_Building2_Rehab_Basis/Hard_Cost_Other_Description1" xmlDataType="string"/>
    </xmlCellPr>
  </singleXmlCell>
  <singleXmlCell id="552" xr6:uid="{00000000-000C-0000-FFFF-FFFF21020000}" r="P14" connectionId="1">
    <xmlCellPr id="1" xr6:uid="{00000000-0010-0000-2102-000001000000}" uniqueName="Architect">
      <xmlPr mapId="1" xpath="/FinancialUpdate8609/FinancialUpdate8609_DevelopmentBudget/FinancialUpdate8609_Dev_Budget_Building2/FinancialUpdate8609_Dev_Budget_Building2_Rehab_Basis/Architect" xmlDataType="string"/>
    </xmlCellPr>
  </singleXmlCell>
  <singleXmlCell id="553" xr6:uid="{00000000-000C-0000-FFFF-FFFF22020000}" r="P15" connectionId="1">
    <xmlCellPr id="1" xr6:uid="{00000000-0010-0000-2202-000001000000}" uniqueName="Owners_Legal">
      <xmlPr mapId="1" xpath="/FinancialUpdate8609/FinancialUpdate8609_DevelopmentBudget/FinancialUpdate8609_Dev_Budget_Building2/FinancialUpdate8609_Dev_Budget_Building2_Rehab_Basis/Owners_Legal" xmlDataType="string"/>
    </xmlCellPr>
  </singleXmlCell>
  <singleXmlCell id="554" xr6:uid="{00000000-000C-0000-FFFF-FFFF23020000}" r="P16" connectionId="1">
    <xmlCellPr id="1" xr6:uid="{00000000-0010-0000-2302-000001000000}" uniqueName="Development_Consultant">
      <xmlPr mapId="1" xpath="/FinancialUpdate8609/FinancialUpdate8609_DevelopmentBudget/FinancialUpdate8609_Dev_Budget_Building2/FinancialUpdate8609_Dev_Budget_Building2_Rehab_Basis/Development_Consultant" xmlDataType="string"/>
    </xmlCellPr>
  </singleXmlCell>
  <singleXmlCell id="555" xr6:uid="{00000000-000C-0000-FFFF-FFFF24020000}" r="P17" connectionId="1">
    <xmlCellPr id="1" xr6:uid="{00000000-0010-0000-2402-000001000000}" uniqueName="J51_421a_421b_Filing_Fees">
      <xmlPr mapId="1" xpath="/FinancialUpdate8609/FinancialUpdate8609_DevelopmentBudget/FinancialUpdate8609_Dev_Budget_Building2/FinancialUpdate8609_Dev_Budget_Building2_Rehab_Basis/J51_421a_421b_Filing_Fees" xmlDataType="string"/>
    </xmlCellPr>
  </singleXmlCell>
  <singleXmlCell id="556" xr6:uid="{00000000-000C-0000-FFFF-FFFF25020000}" r="P18" connectionId="1">
    <xmlCellPr id="1" xr6:uid="{00000000-0010-0000-2502-000001000000}" uniqueName="Construction_Interest">
      <xmlPr mapId="1" xpath="/FinancialUpdate8609/FinancialUpdate8609_DevelopmentBudget/FinancialUpdate8609_Dev_Budget_Building2/FinancialUpdate8609_Dev_Budget_Building2_Rehab_Basis/Construction_Interest" xmlDataType="string"/>
    </xmlCellPr>
  </singleXmlCell>
  <singleXmlCell id="557" xr6:uid="{00000000-000C-0000-FFFF-FFFF26020000}" r="P19" connectionId="1">
    <xmlCellPr id="1" xr6:uid="{00000000-0010-0000-2602-000001000000}" uniqueName="Real_Estate_Taxes">
      <xmlPr mapId="1" xpath="/FinancialUpdate8609/FinancialUpdate8609_DevelopmentBudget/FinancialUpdate8609_Dev_Budget_Building2/FinancialUpdate8609_Dev_Budget_Building2_Rehab_Basis/Real_Estate_Taxes" xmlDataType="string"/>
    </xmlCellPr>
  </singleXmlCell>
  <singleXmlCell id="558" xr6:uid="{00000000-000C-0000-FFFF-FFFF27020000}" r="P20" connectionId="1">
    <xmlCellPr id="1" xr6:uid="{00000000-0010-0000-2702-000001000000}" uniqueName="Water_Sewer">
      <xmlPr mapId="1" xpath="/FinancialUpdate8609/FinancialUpdate8609_DevelopmentBudget/FinancialUpdate8609_Dev_Budget_Building2/FinancialUpdate8609_Dev_Budget_Building2_Rehab_Basis/Water_Sewer" xmlDataType="string"/>
    </xmlCellPr>
  </singleXmlCell>
  <singleXmlCell id="559" xr6:uid="{00000000-000C-0000-FFFF-FFFF28020000}" r="P21" connectionId="1">
    <xmlCellPr id="1" xr6:uid="{00000000-0010-0000-2802-000001000000}" uniqueName="Title_Insurance">
      <xmlPr mapId="1" xpath="/FinancialUpdate8609/FinancialUpdate8609_DevelopmentBudget/FinancialUpdate8609_Dev_Budget_Building2/FinancialUpdate8609_Dev_Budget_Building2_Rehab_Basis/Title_Insurance" xmlDataType="string"/>
    </xmlCellPr>
  </singleXmlCell>
  <singleXmlCell id="560" xr6:uid="{00000000-000C-0000-FFFF-FFFF29020000}" r="P22" connectionId="1">
    <xmlCellPr id="1" xr6:uid="{00000000-0010-0000-2902-000001000000}" uniqueName="Constr_Insurance">
      <xmlPr mapId="1" xpath="/FinancialUpdate8609/FinancialUpdate8609_DevelopmentBudget/FinancialUpdate8609_Dev_Budget_Building2/FinancialUpdate8609_Dev_Budget_Building2_Rehab_Basis/Constr_Insurance" xmlDataType="string"/>
    </xmlCellPr>
  </singleXmlCell>
  <singleXmlCell id="561" xr6:uid="{00000000-000C-0000-FFFF-FFFF2A020000}" r="P23" connectionId="1">
    <xmlCellPr id="1" xr6:uid="{00000000-0010-0000-2A02-000001000000}" uniqueName="License_Agreement_Insurance">
      <xmlPr mapId="1" xpath="/FinancialUpdate8609/FinancialUpdate8609_DevelopmentBudget/FinancialUpdate8609_Dev_Budget_Building2/FinancialUpdate8609_Dev_Budget_Building2_Rehab_Basis/License_Agreement_Insurance" xmlDataType="string"/>
    </xmlCellPr>
  </singleXmlCell>
  <singleXmlCell id="562" xr6:uid="{00000000-000C-0000-FFFF-FFFF2B020000}" r="P24" connectionId="1">
    <xmlCellPr id="1" xr6:uid="{00000000-0010-0000-2B02-000001000000}" uniqueName="Leasing_Marketing_Expense">
      <xmlPr mapId="1" xpath="/FinancialUpdate8609/FinancialUpdate8609_DevelopmentBudget/FinancialUpdate8609_Dev_Budget_Building2/FinancialUpdate8609_Dev_Budget_Building2_Rehab_Basis/Leasing_Marketing_Expense" xmlDataType="string"/>
    </xmlCellPr>
  </singleXmlCell>
  <singleXmlCell id="563" xr6:uid="{00000000-000C-0000-FFFF-FFFF2C020000}" r="P25" connectionId="1">
    <xmlCellPr id="1" xr6:uid="{00000000-0010-0000-2C02-000001000000}" uniqueName="Lease_Up_Period_Expense">
      <xmlPr mapId="1" xpath="/FinancialUpdate8609/FinancialUpdate8609_DevelopmentBudget/FinancialUpdate8609_Dev_Budget_Building2/FinancialUpdate8609_Dev_Budget_Building2_Rehab_Basis/Lease_Up_Period_Expense" xmlDataType="string"/>
    </xmlCellPr>
  </singleXmlCell>
  <singleXmlCell id="564" xr6:uid="{00000000-000C-0000-FFFF-FFFF2D020000}" r="P26" connectionId="1">
    <xmlCellPr id="1" xr6:uid="{00000000-0010-0000-2D02-000001000000}" uniqueName="Working_Capital">
      <xmlPr mapId="1" xpath="/FinancialUpdate8609/FinancialUpdate8609_DevelopmentBudget/FinancialUpdate8609_Dev_Budget_Building2/FinancialUpdate8609_Dev_Budget_Building2_Rehab_Basis/Working_Capital" xmlDataType="string"/>
    </xmlCellPr>
  </singleXmlCell>
  <singleXmlCell id="565" xr6:uid="{00000000-000C-0000-FFFF-FFFF2E020000}" r="P27" connectionId="1">
    <xmlCellPr id="1" xr6:uid="{00000000-0010-0000-2E02-000001000000}" uniqueName="Survey_Environmental_Reports">
      <xmlPr mapId="1" xpath="/FinancialUpdate8609/FinancialUpdate8609_DevelopmentBudget/FinancialUpdate8609_Dev_Budget_Building2/FinancialUpdate8609_Dev_Budget_Building2_Rehab_Basis/Survey_Environmental_Reports" xmlDataType="string"/>
    </xmlCellPr>
  </singleXmlCell>
  <singleXmlCell id="566" xr6:uid="{00000000-000C-0000-FFFF-FFFF2F020000}" r="P28" connectionId="1">
    <xmlCellPr id="1" xr6:uid="{00000000-0010-0000-2F02-000001000000}" uniqueName="Loan_Commitment_Fees">
      <xmlPr mapId="1" xpath="/FinancialUpdate8609/FinancialUpdate8609_DevelopmentBudget/FinancialUpdate8609_Dev_Budget_Building2/FinancialUpdate8609_Dev_Budget_Building2_Rehab_Basis/Loan_Commitment_Fees" xmlDataType="string"/>
    </xmlCellPr>
  </singleXmlCell>
  <singleXmlCell id="567" xr6:uid="{00000000-000C-0000-FFFF-FFFF30020000}" r="P29" connectionId="1">
    <xmlCellPr id="1" xr6:uid="{00000000-0010-0000-3002-000001000000}" uniqueName="Relocation">
      <xmlPr mapId="1" xpath="/FinancialUpdate8609/FinancialUpdate8609_DevelopmentBudget/FinancialUpdate8609_Dev_Budget_Building2/FinancialUpdate8609_Dev_Budget_Building2_Rehab_Basis/Relocation" xmlDataType="string"/>
    </xmlCellPr>
  </singleXmlCell>
  <singleXmlCell id="568" xr6:uid="{00000000-000C-0000-FFFF-FFFF31020000}" r="P30" connectionId="1">
    <xmlCellPr id="1" xr6:uid="{00000000-0010-0000-3102-000001000000}" uniqueName="NPHDFC_Administration_Fee">
      <xmlPr mapId="1" xpath="/FinancialUpdate8609/FinancialUpdate8609_DevelopmentBudget/FinancialUpdate8609_Dev_Budget_Building2/FinancialUpdate8609_Dev_Budget_Building2_Rehab_Basis/NPHDFC_Administration_Fee" xmlDataType="string"/>
    </xmlCellPr>
  </singleXmlCell>
  <singleXmlCell id="569" xr6:uid="{00000000-000C-0000-FFFF-FFFF32020000}" r="P31" connectionId="1">
    <xmlCellPr id="1" xr6:uid="{00000000-0010-0000-3202-000001000000}" uniqueName="Project_Supervision">
      <xmlPr mapId="1" xpath="/FinancialUpdate8609/FinancialUpdate8609_DevelopmentBudget/FinancialUpdate8609_Dev_Budget_Building2/FinancialUpdate8609_Dev_Budget_Building2_Rehab_Basis/Project_Supervision" xmlDataType="string"/>
    </xmlCellPr>
  </singleXmlCell>
  <singleXmlCell id="570" xr6:uid="{00000000-000C-0000-FFFF-FFFF33020000}" r="P32" connectionId="1">
    <xmlCellPr id="1" xr6:uid="{00000000-0010-0000-3302-000001000000}" uniqueName="Tax_Credit_Allocation_Fee">
      <xmlPr mapId="1" xpath="/FinancialUpdate8609/FinancialUpdate8609_DevelopmentBudget/FinancialUpdate8609_Dev_Budget_Building2/FinancialUpdate8609_Dev_Budget_Building2_Rehab_Basis/Tax_Credit_Allocation_Fee" xmlDataType="string"/>
    </xmlCellPr>
  </singleXmlCell>
  <singleXmlCell id="571" xr6:uid="{00000000-000C-0000-FFFF-FFFF34020000}" r="P33" connectionId="1">
    <xmlCellPr id="1" xr6:uid="{00000000-0010-0000-3402-000001000000}" uniqueName="Bond_Fees_Cost_of_Issuance_Fee">
      <xmlPr mapId="1" xpath="/FinancialUpdate8609/FinancialUpdate8609_DevelopmentBudget/FinancialUpdate8609_Dev_Budget_Building2/FinancialUpdate8609_Dev_Budget_Building2_Rehab_Basis/Bond_Fees_Cost_of_Issuance_Fee" xmlDataType="string"/>
    </xmlCellPr>
  </singleXmlCell>
  <singleXmlCell id="572" xr6:uid="{00000000-000C-0000-FFFF-FFFF35020000}" r="P34" connectionId="1">
    <xmlCellPr id="1" xr6:uid="{00000000-0010-0000-3502-000001000000}" uniqueName="Letter_of_Credit_Fee">
      <xmlPr mapId="1" xpath="/FinancialUpdate8609/FinancialUpdate8609_DevelopmentBudget/FinancialUpdate8609_Dev_Budget_Building2/FinancialUpdate8609_Dev_Budget_Building2_Rehab_Basis/Letter_of_Credit_Fee" xmlDataType="string"/>
    </xmlCellPr>
  </singleXmlCell>
  <singleXmlCell id="573" xr6:uid="{00000000-000C-0000-FFFF-FFFF36020000}" r="P35" connectionId="1">
    <xmlCellPr id="1" xr6:uid="{00000000-0010-0000-3602-000001000000}" uniqueName="Interest_Rate_Cap">
      <xmlPr mapId="1" xpath="/FinancialUpdate8609/FinancialUpdate8609_DevelopmentBudget/FinancialUpdate8609_Dev_Budget_Building2/FinancialUpdate8609_Dev_Budget_Building2_Rehab_Basis/Interest_Rate_Cap" xmlDataType="string"/>
    </xmlCellPr>
  </singleXmlCell>
  <singleXmlCell id="574" xr6:uid="{00000000-000C-0000-FFFF-FFFF37020000}" r="P36" connectionId="1">
    <xmlCellPr id="1" xr6:uid="{00000000-0010-0000-3702-000001000000}" uniqueName="Bank_Engineering_Fee">
      <xmlPr mapId="1" xpath="/FinancialUpdate8609/FinancialUpdate8609_DevelopmentBudget/FinancialUpdate8609_Dev_Budget_Building2/FinancialUpdate8609_Dev_Budget_Building2_Rehab_Basis/Bank_Engineering_Fee" xmlDataType="string"/>
    </xmlCellPr>
  </singleXmlCell>
  <singleXmlCell id="575" xr6:uid="{00000000-000C-0000-FFFF-FFFF38020000}" r="P37" connectionId="1">
    <xmlCellPr id="1" xr6:uid="{00000000-0010-0000-3802-000001000000}" uniqueName="NYS_Transfer_Tax">
      <xmlPr mapId="1" xpath="/FinancialUpdate8609/FinancialUpdate8609_DevelopmentBudget/FinancialUpdate8609_Dev_Budget_Building2/FinancialUpdate8609_Dev_Budget_Building2_Rehab_Basis/NYS_Transfer_Tax" xmlDataType="string"/>
    </xmlCellPr>
  </singleXmlCell>
  <singleXmlCell id="576" xr6:uid="{00000000-000C-0000-FFFF-FFFF39020000}" r="P38" connectionId="1">
    <xmlCellPr id="1" xr6:uid="{00000000-0010-0000-3902-000001000000}" uniqueName="Soft_Cost_Other_Description1">
      <xmlPr mapId="1" xpath="/FinancialUpdate8609/FinancialUpdate8609_DevelopmentBudget/FinancialUpdate8609_Dev_Budget_Building2/FinancialUpdate8609_Dev_Budget_Building2_Rehab_Basis/Soft_Cost_Other_Description1" xmlDataType="string"/>
    </xmlCellPr>
  </singleXmlCell>
  <singleXmlCell id="577" xr6:uid="{00000000-000C-0000-FFFF-FFFF3A020000}" r="P39" connectionId="1">
    <xmlCellPr id="1" xr6:uid="{00000000-0010-0000-3A02-000001000000}" uniqueName="Soft_Cost_Other_Description2">
      <xmlPr mapId="1" xpath="/FinancialUpdate8609/FinancialUpdate8609_DevelopmentBudget/FinancialUpdate8609_Dev_Budget_Building2/FinancialUpdate8609_Dev_Budget_Building2_Rehab_Basis/Soft_Cost_Other_Description2" xmlDataType="string"/>
    </xmlCellPr>
  </singleXmlCell>
  <singleXmlCell id="578" xr6:uid="{00000000-000C-0000-FFFF-FFFF3B020000}" r="P40" connectionId="1">
    <xmlCellPr id="1" xr6:uid="{00000000-0010-0000-3B02-000001000000}" uniqueName="Soft_Cost_Other_Description3">
      <xmlPr mapId="1" xpath="/FinancialUpdate8609/FinancialUpdate8609_DevelopmentBudget/FinancialUpdate8609_Dev_Budget_Building2/FinancialUpdate8609_Dev_Budget_Building2_Rehab_Basis/Soft_Cost_Other_Description3" xmlDataType="string"/>
    </xmlCellPr>
  </singleXmlCell>
  <singleXmlCell id="579" xr6:uid="{00000000-000C-0000-FFFF-FFFF3C020000}" r="P41" connectionId="1">
    <xmlCellPr id="1" xr6:uid="{00000000-0010-0000-3C02-000001000000}" uniqueName="Soft_Cost_Other_Description4">
      <xmlPr mapId="1" xpath="/FinancialUpdate8609/FinancialUpdate8609_DevelopmentBudget/FinancialUpdate8609_Dev_Budget_Building2/FinancialUpdate8609_Dev_Budget_Building2_Rehab_Basis/Soft_Cost_Other_Description4" xmlDataType="string"/>
    </xmlCellPr>
  </singleXmlCell>
  <singleXmlCell id="580" xr6:uid="{00000000-000C-0000-FFFF-FFFF3D020000}" r="P44" connectionId="1">
    <xmlCellPr id="1" xr6:uid="{00000000-0010-0000-3D02-000001000000}" uniqueName="Developer_Financing_or_Equity">
      <xmlPr mapId="1" xpath="/FinancialUpdate8609/FinancialUpdate8609_DevelopmentBudget/FinancialUpdate8609_Dev_Budget_Building2/FinancialUpdate8609_Dev_Budget_Building2_Rehab_Basis/Developer_Financing_or_Equity" xmlDataType="string"/>
    </xmlCellPr>
  </singleXmlCell>
  <singleXmlCell id="581" xr6:uid="{00000000-000C-0000-FFFF-FFFF3E020000}" r="P45" connectionId="1">
    <xmlCellPr id="1" xr6:uid="{00000000-0010-0000-3E02-000001000000}" uniqueName="Deferred_Developer_Fee">
      <xmlPr mapId="1" xpath="/FinancialUpdate8609/FinancialUpdate8609_DevelopmentBudget/FinancialUpdate8609_Dev_Budget_Building2/FinancialUpdate8609_Dev_Budget_Building2_Rehab_Basis/Deferred_Developer_Fee" xmlDataType="string"/>
    </xmlCellPr>
  </singleXmlCell>
  <singleXmlCell id="582" xr6:uid="{00000000-000C-0000-FFFF-FFFF3F020000}" r="P48" connectionId="1">
    <xmlCellPr id="1" xr6:uid="{00000000-0010-0000-3F02-000001000000}" uniqueName="Syndicator_Fee_and_Overhead">
      <xmlPr mapId="1" xpath="/FinancialUpdate8609/FinancialUpdate8609_DevelopmentBudget/FinancialUpdate8609_Dev_Budget_Building2/FinancialUpdate8609_Dev_Budget_Building2_Rehab_Basis/Syndicator_Fee_and_Overhead" xmlDataType="string"/>
    </xmlCellPr>
  </singleXmlCell>
  <singleXmlCell id="583" xr6:uid="{00000000-000C-0000-FFFF-FFFF40020000}" r="P49" connectionId="1">
    <xmlCellPr id="1" xr6:uid="{00000000-0010-0000-4002-000001000000}" uniqueName="LP_Upper_Tier_Reserves">
      <xmlPr mapId="1" xpath="/FinancialUpdate8609/FinancialUpdate8609_DevelopmentBudget/FinancialUpdate8609_Dev_Budget_Building2/FinancialUpdate8609_Dev_Budget_Building2_Rehab_Basis/LP_Upper_Tier_Reserves" xmlDataType="string"/>
    </xmlCellPr>
  </singleXmlCell>
  <singleXmlCell id="584" xr6:uid="{00000000-000C-0000-FFFF-FFFF41020000}" r="P50" connectionId="1">
    <xmlCellPr id="1" xr6:uid="{00000000-0010-0000-4102-000001000000}" uniqueName="Tax_Credit_Consultant">
      <xmlPr mapId="1" xpath="/FinancialUpdate8609/FinancialUpdate8609_DevelopmentBudget/FinancialUpdate8609_Dev_Budget_Building2/FinancialUpdate8609_Dev_Budget_Building2_Rehab_Basis/Tax_Credit_Consultant" xmlDataType="string"/>
    </xmlCellPr>
  </singleXmlCell>
  <singleXmlCell id="585" xr6:uid="{00000000-000C-0000-FFFF-FFFF42020000}" r="P51" connectionId="1">
    <xmlCellPr id="1" xr6:uid="{00000000-0010-0000-4202-000001000000}" uniqueName="Tax_Opinion">
      <xmlPr mapId="1" xpath="/FinancialUpdate8609/FinancialUpdate8609_DevelopmentBudget/FinancialUpdate8609_Dev_Budget_Building2/FinancialUpdate8609_Dev_Budget_Building2_Rehab_Basis/Tax_Opinion" xmlDataType="string"/>
    </xmlCellPr>
  </singleXmlCell>
  <singleXmlCell id="586" xr6:uid="{00000000-000C-0000-FFFF-FFFF43020000}" r="P52" connectionId="1">
    <xmlCellPr id="1" xr6:uid="{00000000-0010-0000-4302-000001000000}" uniqueName="Accounting_Cost_Certification">
      <xmlPr mapId="1" xpath="/FinancialUpdate8609/FinancialUpdate8609_DevelopmentBudget/FinancialUpdate8609_Dev_Budget_Building2/FinancialUpdate8609_Dev_Budget_Building2_Rehab_Basis/Accounting_Cost_Certification" xmlDataType="string"/>
    </xmlCellPr>
  </singleXmlCell>
  <singleXmlCell id="587" xr6:uid="{00000000-000C-0000-FFFF-FFFF44020000}" r="P53" connectionId="1">
    <xmlCellPr id="1" xr6:uid="{00000000-0010-0000-4402-000001000000}" uniqueName="Partnership_Management_Fee">
      <xmlPr mapId="1" xpath="/FinancialUpdate8609/FinancialUpdate8609_DevelopmentBudget/FinancialUpdate8609_Dev_Budget_Building2/FinancialUpdate8609_Dev_Budget_Building2_Rehab_Basis/Partnership_Management_Fee" xmlDataType="string"/>
    </xmlCellPr>
  </singleXmlCell>
  <singleXmlCell id="588" xr6:uid="{00000000-000C-0000-FFFF-FFFF45020000}" r="P54" connectionId="1">
    <xmlCellPr id="1" xr6:uid="{00000000-0010-0000-4502-000001000000}" uniqueName="Partnership_Publication">
      <xmlPr mapId="1" xpath="/FinancialUpdate8609/FinancialUpdate8609_DevelopmentBudget/FinancialUpdate8609_Dev_Budget_Building2/FinancialUpdate8609_Dev_Budget_Building2_Rehab_Basis/Partnership_Publication" xmlDataType="string"/>
    </xmlCellPr>
  </singleXmlCell>
  <singleXmlCell id="589" xr6:uid="{00000000-000C-0000-FFFF-FFFF46020000}" r="P55" connectionId="1">
    <xmlCellPr id="1" xr6:uid="{00000000-0010-0000-4602-000001000000}" uniqueName="Bridge_Loan_Fees_and_Interest">
      <xmlPr mapId="1" xpath="/FinancialUpdate8609/FinancialUpdate8609_DevelopmentBudget/FinancialUpdate8609_Dev_Budget_Building2/FinancialUpdate8609_Dev_Budget_Building2_Rehab_Basis/Bridge_Loan_Fees_and_Interest" xmlDataType="string"/>
    </xmlCellPr>
  </singleXmlCell>
  <singleXmlCell id="590" xr6:uid="{00000000-000C-0000-FFFF-FFFF47020000}" r="P56" connectionId="1">
    <xmlCellPr id="1" xr6:uid="{00000000-0010-0000-4702-000001000000}" uniqueName="Partnership_Organization_Legal">
      <xmlPr mapId="1" xpath="/FinancialUpdate8609/FinancialUpdate8609_DevelopmentBudget/FinancialUpdate8609_Dev_Budget_Building2/FinancialUpdate8609_Dev_Budget_Building2_Rehab_Basis/Partnership_Organization_Legal" xmlDataType="string"/>
    </xmlCellPr>
  </singleXmlCell>
  <singleXmlCell id="591" xr6:uid="{00000000-000C-0000-FFFF-FFFF48020000}" r="P57" connectionId="1">
    <xmlCellPr id="1" xr6:uid="{00000000-0010-0000-4802-000001000000}" uniqueName="Syndication_Expense_Other_Description1">
      <xmlPr mapId="1" xpath="/FinancialUpdate8609/FinancialUpdate8609_DevelopmentBudget/FinancialUpdate8609_Dev_Budget_Building2/FinancialUpdate8609_Dev_Budget_Building2_Rehab_Basis/Syndication_Expense_Other_Description1" xmlDataType="string"/>
    </xmlCellPr>
  </singleXmlCell>
  <singleXmlCell id="592" xr6:uid="{00000000-000C-0000-FFFF-FFFF49020000}" r="P60" connectionId="1">
    <xmlCellPr id="1" xr6:uid="{00000000-0010-0000-4902-000001000000}" uniqueName="Operating_Reserve">
      <xmlPr mapId="1" xpath="/FinancialUpdate8609/FinancialUpdate8609_DevelopmentBudget/FinancialUpdate8609_Dev_Budget_Building2/FinancialUpdate8609_Dev_Budget_Building2_Rehab_Basis/Operating_Reserve" xmlDataType="string"/>
    </xmlCellPr>
  </singleXmlCell>
  <singleXmlCell id="593" xr6:uid="{00000000-000C-0000-FFFF-FFFF4A020000}" r="P61" connectionId="1">
    <xmlCellPr id="1" xr6:uid="{00000000-0010-0000-4A02-000001000000}" uniqueName="Social_Service_Reserves">
      <xmlPr mapId="1" xpath="/FinancialUpdate8609/FinancialUpdate8609_DevelopmentBudget/FinancialUpdate8609_Dev_Budget_Building2/FinancialUpdate8609_Dev_Budget_Building2_Rehab_Basis/Social_Service_Reserves" xmlDataType="string"/>
    </xmlCellPr>
  </singleXmlCell>
  <singleXmlCell id="594" xr6:uid="{00000000-000C-0000-FFFF-FFFF4B020000}" r="P62" connectionId="1">
    <xmlCellPr id="1" xr6:uid="{00000000-0010-0000-4B02-000001000000}" uniqueName="Reserve_Other_Description1">
      <xmlPr mapId="1" xpath="/FinancialUpdate8609/FinancialUpdate8609_DevelopmentBudget/FinancialUpdate8609_Dev_Budget_Building2/FinancialUpdate8609_Dev_Budget_Building2_Rehab_Basis/Reserve_Other_Description1" xmlDataType="string"/>
    </xmlCellPr>
  </singleXmlCell>
  <singleXmlCell id="595" xr6:uid="{00000000-000C-0000-FFFF-FFFF4C020000}" r="CQ3" connectionId="1">
    <xmlCellPr id="1" xr6:uid="{00000000-0010-0000-4C02-000001000000}" uniqueName="ApplicationNumber">
      <xmlPr mapId="1" xpath="/FinancialUpdate8609/FinancialUpdate8609_Construction_Financing_Summary/ApplicationNumber" xmlDataType="string"/>
    </xmlCellPr>
  </singleXmlCell>
  <singleXmlCell id="596" xr6:uid="{00000000-000C-0000-FFFF-FFFF4D020000}" r="CQ6" connectionId="1">
    <xmlCellPr id="1" xr6:uid="{00000000-0010-0000-4D02-000001000000}" uniqueName="HPD_Loan">
      <xmlPr mapId="1" xpath="/FinancialUpdate8609/FinancialUpdate8609_Construction_Financing_Summary/HPD_Loan" xmlDataType="string"/>
    </xmlCellPr>
  </singleXmlCell>
  <singleXmlCell id="597" xr6:uid="{00000000-000C-0000-FFFF-FFFF4E020000}" r="CQ7" connectionId="1">
    <xmlCellPr id="1" xr6:uid="{00000000-0010-0000-4E02-000001000000}" uniqueName="HDC_Tax_Exempt_Bonds">
      <xmlPr mapId="1" xpath="/FinancialUpdate8609/FinancialUpdate8609_Construction_Financing_Summary/HDC_Tax_Exempt_Bonds" xmlDataType="string"/>
    </xmlCellPr>
  </singleXmlCell>
  <singleXmlCell id="598" xr6:uid="{00000000-000C-0000-FFFF-FFFF4F020000}" r="CQ8" connectionId="1">
    <xmlCellPr id="1" xr6:uid="{00000000-0010-0000-4F02-000001000000}" uniqueName="HDC_Loan">
      <xmlPr mapId="1" xpath="/FinancialUpdate8609/FinancialUpdate8609_Construction_Financing_Summary/HDC_Loan" xmlDataType="string"/>
    </xmlCellPr>
  </singleXmlCell>
  <singleXmlCell id="599" xr6:uid="{00000000-000C-0000-FFFF-FFFF50020000}" r="CQ9" connectionId="1">
    <xmlCellPr id="1" xr6:uid="{00000000-0010-0000-5002-000001000000}" uniqueName="Deferred_Developer_Fee">
      <xmlPr mapId="1" xpath="/FinancialUpdate8609/FinancialUpdate8609_Construction_Financing_Summary/Deferred_Developer_Fee" xmlDataType="string"/>
    </xmlCellPr>
  </singleXmlCell>
  <singleXmlCell id="600" xr6:uid="{00000000-000C-0000-FFFF-FFFF51020000}" r="CO10" connectionId="1">
    <xmlCellPr id="1" xr6:uid="{00000000-0010-0000-5102-000001000000}" uniqueName="Other_Line_Description1">
      <xmlPr mapId="1" xpath="/FinancialUpdate8609/FinancialUpdate8609_Construction_Financing_Summary/Other_Line_Description1" xmlDataType="string"/>
    </xmlCellPr>
  </singleXmlCell>
  <singleXmlCell id="601" xr6:uid="{00000000-000C-0000-FFFF-FFFF52020000}" r="CO11" connectionId="1">
    <xmlCellPr id="1" xr6:uid="{00000000-0010-0000-5202-000001000000}" uniqueName="Other_Line_Description2">
      <xmlPr mapId="1" xpath="/FinancialUpdate8609/FinancialUpdate8609_Construction_Financing_Summary/Other_Line_Description2" xmlDataType="string"/>
    </xmlCellPr>
  </singleXmlCell>
  <singleXmlCell id="602" xr6:uid="{00000000-000C-0000-FFFF-FFFF53020000}" r="CO12" connectionId="1">
    <xmlCellPr id="1" xr6:uid="{00000000-0010-0000-5302-000001000000}" uniqueName="Other_Line_Description3">
      <xmlPr mapId="1" xpath="/FinancialUpdate8609/FinancialUpdate8609_Construction_Financing_Summary/Other_Line_Description3" xmlDataType="string"/>
    </xmlCellPr>
  </singleXmlCell>
  <singleXmlCell id="603" xr6:uid="{00000000-000C-0000-FFFF-FFFF54020000}" r="CO13" connectionId="1">
    <xmlCellPr id="1" xr6:uid="{00000000-0010-0000-5402-000001000000}" uniqueName="Other_Line_Description4">
      <xmlPr mapId="1" xpath="/FinancialUpdate8609/FinancialUpdate8609_Construction_Financing_Summary/Other_Line_Description4" xmlDataType="string"/>
    </xmlCellPr>
  </singleXmlCell>
  <singleXmlCell id="604" xr6:uid="{00000000-000C-0000-FFFF-FFFF55020000}" r="CO14" connectionId="1">
    <xmlCellPr id="1" xr6:uid="{00000000-0010-0000-5502-000001000000}" uniqueName="Other_Line_Description5">
      <xmlPr mapId="1" xpath="/FinancialUpdate8609/FinancialUpdate8609_Construction_Financing_Summary/Other_Line_Description5" xmlDataType="string"/>
    </xmlCellPr>
  </singleXmlCell>
  <singleXmlCell id="605" xr6:uid="{00000000-000C-0000-FFFF-FFFF56020000}" r="CQ10" connectionId="1">
    <xmlCellPr id="1" xr6:uid="{00000000-0010-0000-5602-000001000000}" uniqueName="Other_Financing_Amount1">
      <xmlPr mapId="1" xpath="/FinancialUpdate8609/FinancialUpdate8609_Construction_Financing_Summary/Other_Financing_Amount1" xmlDataType="string"/>
    </xmlCellPr>
  </singleXmlCell>
  <singleXmlCell id="606" xr6:uid="{00000000-000C-0000-FFFF-FFFF57020000}" r="CQ11" connectionId="1">
    <xmlCellPr id="1" xr6:uid="{00000000-0010-0000-5702-000001000000}" uniqueName="Other_Financing_Amount2">
      <xmlPr mapId="1" xpath="/FinancialUpdate8609/FinancialUpdate8609_Construction_Financing_Summary/Other_Financing_Amount2" xmlDataType="string"/>
    </xmlCellPr>
  </singleXmlCell>
  <singleXmlCell id="607" xr6:uid="{00000000-000C-0000-FFFF-FFFF58020000}" r="CQ12" connectionId="1">
    <xmlCellPr id="1" xr6:uid="{00000000-0010-0000-5802-000001000000}" uniqueName="Other_Financing_Amount3">
      <xmlPr mapId="1" xpath="/FinancialUpdate8609/FinancialUpdate8609_Construction_Financing_Summary/Other_Financing_Amount3" xmlDataType="string"/>
    </xmlCellPr>
  </singleXmlCell>
  <singleXmlCell id="608" xr6:uid="{00000000-000C-0000-FFFF-FFFF59020000}" r="CQ13" connectionId="1">
    <xmlCellPr id="1" xr6:uid="{00000000-0010-0000-5902-000001000000}" uniqueName="Other_Financing_Amount4">
      <xmlPr mapId="1" xpath="/FinancialUpdate8609/FinancialUpdate8609_Construction_Financing_Summary/Other_Financing_Amount4" xmlDataType="string"/>
    </xmlCellPr>
  </singleXmlCell>
  <singleXmlCell id="609" xr6:uid="{00000000-000C-0000-FFFF-FFFF5A020000}" r="CQ14" connectionId="1">
    <xmlCellPr id="1" xr6:uid="{00000000-0010-0000-5A02-000001000000}" uniqueName="Other_Financing_Amount5">
      <xmlPr mapId="1" xpath="/FinancialUpdate8609/FinancialUpdate8609_Construction_Financing_Summary/Other_Financing_Amount5" xmlDataType="string"/>
    </xmlCellPr>
  </singleXmlCell>
  <singleXmlCell id="610" xr6:uid="{00000000-000C-0000-FFFF-FFFF5B020000}" r="CQ15" connectionId="1">
    <xmlCellPr id="1" xr6:uid="{00000000-0010-0000-5B02-000001000000}" uniqueName="Total_Construction_Financing">
      <xmlPr mapId="1" xpath="/FinancialUpdate8609/FinancialUpdate8609_Construction_Financing_Summary/Total_Construction_Financing" xmlDataType="string"/>
    </xmlCellPr>
  </singleXmlCell>
  <singleXmlCell id="611" xr6:uid="{00000000-000C-0000-FFFF-FFFF5C020000}" r="CQ17" connectionId="1">
    <xmlCellPr id="1" xr6:uid="{00000000-0010-0000-5C02-000001000000}" uniqueName="ApplicationNumber">
      <xmlPr mapId="1" xpath="/FinancialUpdate8609/FinancialUpdate8609_Permanent_Financing_Summary/ApplicationNumber" xmlDataType="string"/>
    </xmlCellPr>
  </singleXmlCell>
  <singleXmlCell id="613" xr6:uid="{00000000-000C-0000-FFFF-FFFF5D020000}" r="CQ21" connectionId="1">
    <xmlCellPr id="1" xr6:uid="{00000000-0010-0000-5D02-000001000000}" uniqueName="HPD_Loan">
      <xmlPr mapId="1" xpath="/FinancialUpdate8609/FinancialUpdate8609_Permanent_Financing_Summary/HPD_Loan" xmlDataType="string"/>
    </xmlCellPr>
  </singleXmlCell>
  <singleXmlCell id="614" xr6:uid="{00000000-000C-0000-FFFF-FFFF5E020000}" r="CQ22" connectionId="1">
    <xmlCellPr id="1" xr6:uid="{00000000-0010-0000-5E02-000001000000}" uniqueName="HDC_Tax_Exempt_Bonds">
      <xmlPr mapId="1" xpath="/FinancialUpdate8609/FinancialUpdate8609_Permanent_Financing_Summary/HDC_Tax_Exempt_Bonds" xmlDataType="string"/>
    </xmlCellPr>
  </singleXmlCell>
  <singleXmlCell id="615" xr6:uid="{00000000-000C-0000-FFFF-FFFF5F020000}" r="CQ23" connectionId="1">
    <xmlCellPr id="1" xr6:uid="{00000000-0010-0000-5F02-000001000000}" uniqueName="HDC_Loan">
      <xmlPr mapId="1" xpath="/FinancialUpdate8609/FinancialUpdate8609_Permanent_Financing_Summary/HDC_Loan" xmlDataType="string"/>
    </xmlCellPr>
  </singleXmlCell>
  <singleXmlCell id="616" xr6:uid="{00000000-000C-0000-FFFF-FFFF60020000}" r="CQ24" connectionId="1">
    <xmlCellPr id="1" xr6:uid="{00000000-0010-0000-6002-000001000000}" uniqueName="Deferred_Developer_Fee">
      <xmlPr mapId="1" xpath="/FinancialUpdate8609/FinancialUpdate8609_Permanent_Financing_Summary/Deferred_Developer_Fee" xmlDataType="string"/>
    </xmlCellPr>
  </singleXmlCell>
  <singleXmlCell id="617" xr6:uid="{00000000-000C-0000-FFFF-FFFF61020000}" r="CO25" connectionId="1">
    <xmlCellPr id="1" xr6:uid="{00000000-0010-0000-6102-000001000000}" uniqueName="Other_Line_Description1">
      <xmlPr mapId="1" xpath="/FinancialUpdate8609/FinancialUpdate8609_Permanent_Financing_Summary/Other_Line_Description1" xmlDataType="string"/>
    </xmlCellPr>
  </singleXmlCell>
  <singleXmlCell id="618" xr6:uid="{00000000-000C-0000-FFFF-FFFF62020000}" r="CO26" connectionId="1">
    <xmlCellPr id="1" xr6:uid="{00000000-0010-0000-6202-000001000000}" uniqueName="Other_Line_Description2">
      <xmlPr mapId="1" xpath="/FinancialUpdate8609/FinancialUpdate8609_Permanent_Financing_Summary/Other_Line_Description2" xmlDataType="string"/>
    </xmlCellPr>
  </singleXmlCell>
  <singleXmlCell id="619" xr6:uid="{00000000-000C-0000-FFFF-FFFF63020000}" r="CO27" connectionId="1">
    <xmlCellPr id="1" xr6:uid="{00000000-0010-0000-6302-000001000000}" uniqueName="Other_Line_Description3">
      <xmlPr mapId="1" xpath="/FinancialUpdate8609/FinancialUpdate8609_Permanent_Financing_Summary/Other_Line_Description3" xmlDataType="string"/>
    </xmlCellPr>
  </singleXmlCell>
  <singleXmlCell id="620" xr6:uid="{00000000-000C-0000-FFFF-FFFF64020000}" r="CO28" connectionId="1">
    <xmlCellPr id="1" xr6:uid="{00000000-0010-0000-6402-000001000000}" uniqueName="Other_Line_Description4">
      <xmlPr mapId="1" xpath="/FinancialUpdate8609/FinancialUpdate8609_Permanent_Financing_Summary/Other_Line_Description4" xmlDataType="string"/>
    </xmlCellPr>
  </singleXmlCell>
  <singleXmlCell id="621" xr6:uid="{00000000-000C-0000-FFFF-FFFF65020000}" r="CO29" connectionId="1">
    <xmlCellPr id="1" xr6:uid="{00000000-0010-0000-6502-000001000000}" uniqueName="Other_Line_Description5">
      <xmlPr mapId="1" xpath="/FinancialUpdate8609/FinancialUpdate8609_Permanent_Financing_Summary/Other_Line_Description5" xmlDataType="string"/>
    </xmlCellPr>
  </singleXmlCell>
  <singleXmlCell id="622" xr6:uid="{00000000-000C-0000-FFFF-FFFF66020000}" r="CQ25" connectionId="1">
    <xmlCellPr id="1" xr6:uid="{00000000-0010-0000-6602-000001000000}" uniqueName="Other_Financing_Amount1">
      <xmlPr mapId="1" xpath="/FinancialUpdate8609/FinancialUpdate8609_Permanent_Financing_Summary/Other_Financing_Amount1" xmlDataType="string"/>
    </xmlCellPr>
  </singleXmlCell>
  <singleXmlCell id="623" xr6:uid="{00000000-000C-0000-FFFF-FFFF67020000}" r="CQ26" connectionId="1">
    <xmlCellPr id="1" xr6:uid="{00000000-0010-0000-6702-000001000000}" uniqueName="Other_Financing_Amount2">
      <xmlPr mapId="1" xpath="/FinancialUpdate8609/FinancialUpdate8609_Permanent_Financing_Summary/Other_Financing_Amount2" xmlDataType="string"/>
    </xmlCellPr>
  </singleXmlCell>
  <singleXmlCell id="624" xr6:uid="{00000000-000C-0000-FFFF-FFFF68020000}" r="CQ27" connectionId="1">
    <xmlCellPr id="1" xr6:uid="{00000000-0010-0000-6802-000001000000}" uniqueName="Other_Financing_Amount3">
      <xmlPr mapId="1" xpath="/FinancialUpdate8609/FinancialUpdate8609_Permanent_Financing_Summary/Other_Financing_Amount3" xmlDataType="string"/>
    </xmlCellPr>
  </singleXmlCell>
  <singleXmlCell id="625" xr6:uid="{00000000-000C-0000-FFFF-FFFF69020000}" r="CQ28" connectionId="1">
    <xmlCellPr id="1" xr6:uid="{00000000-0010-0000-6902-000001000000}" uniqueName="Other_Financing_Amount4">
      <xmlPr mapId="1" xpath="/FinancialUpdate8609/FinancialUpdate8609_Permanent_Financing_Summary/Other_Financing_Amount4" xmlDataType="string"/>
    </xmlCellPr>
  </singleXmlCell>
  <singleXmlCell id="626" xr6:uid="{00000000-000C-0000-FFFF-FFFF6A020000}" r="CQ29" connectionId="1">
    <xmlCellPr id="1" xr6:uid="{00000000-0010-0000-6A02-000001000000}" uniqueName="Other_Financing_Amount5">
      <xmlPr mapId="1" xpath="/FinancialUpdate8609/FinancialUpdate8609_Permanent_Financing_Summary/Other_Financing_Amount5" xmlDataType="string"/>
    </xmlCellPr>
  </singleXmlCell>
  <singleXmlCell id="627" xr6:uid="{00000000-000C-0000-FFFF-FFFF6B020000}" r="CQ30" connectionId="1">
    <xmlCellPr id="1" xr6:uid="{00000000-0010-0000-6B02-000001000000}" uniqueName="Total_Permanent_Financing">
      <xmlPr mapId="1" xpath="/FinancialUpdate8609/FinancialUpdate8609_Permanent_Financing_Summary/Total_Permanent_Financing" xmlDataType="string"/>
    </xmlCellPr>
  </singleXmlCell>
  <singleXmlCell id="628" xr6:uid="{00000000-000C-0000-FFFF-FFFF6C020000}" r="CQ50" connectionId="1">
    <xmlCellPr id="1" xr6:uid="{00000000-0010-0000-6C02-000001000000}" uniqueName="ApplicationNumber">
      <xmlPr mapId="1" xpath="/FinancialUpdate8609/FinancialUpdate8609_Construction_Financing_Bldg1/ApplicationNumber" xmlDataType="string"/>
    </xmlCellPr>
  </singleXmlCell>
  <singleXmlCell id="629" xr6:uid="{00000000-000C-0000-FFFF-FFFF6D020000}" r="CQ51" connectionId="1">
    <xmlCellPr id="1" xr6:uid="{00000000-0010-0000-6D02-000001000000}" uniqueName="BIN">
      <xmlPr mapId="1" xpath="/FinancialUpdate8609/FinancialUpdate8609_Construction_Financing_Bldg1/BIN" xmlDataType="string"/>
    </xmlCellPr>
  </singleXmlCell>
  <singleXmlCell id="630" xr6:uid="{00000000-000C-0000-FFFF-FFFF6E020000}" r="CQ54" connectionId="1">
    <xmlCellPr id="1" xr6:uid="{00000000-0010-0000-6E02-000001000000}" uniqueName="HPD_Loan">
      <xmlPr mapId="1" xpath="/FinancialUpdate8609/FinancialUpdate8609_Construction_Financing_Bldg1/HPD_Loan" xmlDataType="string"/>
    </xmlCellPr>
  </singleXmlCell>
  <singleXmlCell id="631" xr6:uid="{00000000-000C-0000-FFFF-FFFF6F020000}" r="CQ55" connectionId="1">
    <xmlCellPr id="1" xr6:uid="{00000000-0010-0000-6F02-000001000000}" uniqueName="HDC_Tax_Exempt_Bonds">
      <xmlPr mapId="1" xpath="/FinancialUpdate8609/FinancialUpdate8609_Construction_Financing_Bldg1/HDC_Tax_Exempt_Bonds" xmlDataType="string"/>
    </xmlCellPr>
  </singleXmlCell>
  <singleXmlCell id="632" xr6:uid="{00000000-000C-0000-FFFF-FFFF70020000}" r="CQ56" connectionId="1">
    <xmlCellPr id="1" xr6:uid="{00000000-0010-0000-7002-000001000000}" uniqueName="HDC_Loan">
      <xmlPr mapId="1" xpath="/FinancialUpdate8609/FinancialUpdate8609_Construction_Financing_Bldg1/HDC_Loan" xmlDataType="string"/>
    </xmlCellPr>
  </singleXmlCell>
  <singleXmlCell id="633" xr6:uid="{00000000-000C-0000-FFFF-FFFF71020000}" r="CQ57" connectionId="1">
    <xmlCellPr id="1" xr6:uid="{00000000-0010-0000-7102-000001000000}" uniqueName="Deferred_Developer_Fee">
      <xmlPr mapId="1" xpath="/FinancialUpdate8609/FinancialUpdate8609_Construction_Financing_Bldg1/Deferred_Developer_Fee" xmlDataType="string"/>
    </xmlCellPr>
  </singleXmlCell>
  <singleXmlCell id="639" xr6:uid="{00000000-000C-0000-FFFF-FFFF72020000}" r="CO58" connectionId="1">
    <xmlCellPr id="1" xr6:uid="{00000000-0010-0000-7202-000001000000}" uniqueName="Other_Line_Description1">
      <xmlPr mapId="1" xpath="/FinancialUpdate8609/FinancialUpdate8609_Construction_Financing_Bldg1/Other_Line_Description1" xmlDataType="string"/>
    </xmlCellPr>
  </singleXmlCell>
  <singleXmlCell id="640" xr6:uid="{00000000-000C-0000-FFFF-FFFF73020000}" r="CO59" connectionId="1">
    <xmlCellPr id="1" xr6:uid="{00000000-0010-0000-7302-000001000000}" uniqueName="Other_Line_Description2">
      <xmlPr mapId="1" xpath="/FinancialUpdate8609/FinancialUpdate8609_Construction_Financing_Bldg1/Other_Line_Description2" xmlDataType="string"/>
    </xmlCellPr>
  </singleXmlCell>
  <singleXmlCell id="641" xr6:uid="{00000000-000C-0000-FFFF-FFFF74020000}" r="CO60" connectionId="1">
    <xmlCellPr id="1" xr6:uid="{00000000-0010-0000-7402-000001000000}" uniqueName="Other_Line_Description3">
      <xmlPr mapId="1" xpath="/FinancialUpdate8609/FinancialUpdate8609_Construction_Financing_Bldg1/Other_Line_Description3" xmlDataType="string"/>
    </xmlCellPr>
  </singleXmlCell>
  <singleXmlCell id="642" xr6:uid="{00000000-000C-0000-FFFF-FFFF75020000}" r="CO61" connectionId="1">
    <xmlCellPr id="1" xr6:uid="{00000000-0010-0000-7502-000001000000}" uniqueName="Other_Line_Description4">
      <xmlPr mapId="1" xpath="/FinancialUpdate8609/FinancialUpdate8609_Construction_Financing_Bldg1/Other_Line_Description4" xmlDataType="string"/>
    </xmlCellPr>
  </singleXmlCell>
  <singleXmlCell id="643" xr6:uid="{00000000-000C-0000-FFFF-FFFF76020000}" r="CO62" connectionId="1">
    <xmlCellPr id="1" xr6:uid="{00000000-0010-0000-7602-000001000000}" uniqueName="Other_Line_Description5">
      <xmlPr mapId="1" xpath="/FinancialUpdate8609/FinancialUpdate8609_Construction_Financing_Bldg1/Other_Line_Description5" xmlDataType="string"/>
    </xmlCellPr>
  </singleXmlCell>
  <singleXmlCell id="644" xr6:uid="{00000000-000C-0000-FFFF-FFFF77020000}" r="CQ58" connectionId="1">
    <xmlCellPr id="1" xr6:uid="{00000000-0010-0000-7702-000001000000}" uniqueName="Other_Financing_Amount1">
      <xmlPr mapId="1" xpath="/FinancialUpdate8609/FinancialUpdate8609_Construction_Financing_Bldg1/Other_Financing_Amount1" xmlDataType="string"/>
    </xmlCellPr>
  </singleXmlCell>
  <singleXmlCell id="645" xr6:uid="{00000000-000C-0000-FFFF-FFFF78020000}" r="CQ59" connectionId="1">
    <xmlCellPr id="1" xr6:uid="{00000000-0010-0000-7802-000001000000}" uniqueName="Other_Financing_Amount2">
      <xmlPr mapId="1" xpath="/FinancialUpdate8609/FinancialUpdate8609_Construction_Financing_Bldg1/Other_Financing_Amount2" xmlDataType="string"/>
    </xmlCellPr>
  </singleXmlCell>
  <singleXmlCell id="646" xr6:uid="{00000000-000C-0000-FFFF-FFFF79020000}" r="CQ60" connectionId="1">
    <xmlCellPr id="1" xr6:uid="{00000000-0010-0000-7902-000001000000}" uniqueName="Other_Financing_Amount3">
      <xmlPr mapId="1" xpath="/FinancialUpdate8609/FinancialUpdate8609_Construction_Financing_Bldg1/Other_Financing_Amount3" xmlDataType="string"/>
    </xmlCellPr>
  </singleXmlCell>
  <singleXmlCell id="647" xr6:uid="{00000000-000C-0000-FFFF-FFFF7A020000}" r="CQ61" connectionId="1">
    <xmlCellPr id="1" xr6:uid="{00000000-0010-0000-7A02-000001000000}" uniqueName="Other_Financing_Amount4">
      <xmlPr mapId="1" xpath="/FinancialUpdate8609/FinancialUpdate8609_Construction_Financing_Bldg1/Other_Financing_Amount4" xmlDataType="string"/>
    </xmlCellPr>
  </singleXmlCell>
  <singleXmlCell id="648" xr6:uid="{00000000-000C-0000-FFFF-FFFF7B020000}" r="CQ62" connectionId="1">
    <xmlCellPr id="1" xr6:uid="{00000000-0010-0000-7B02-000001000000}" uniqueName="Other_Financing_Amount5">
      <xmlPr mapId="1" xpath="/FinancialUpdate8609/FinancialUpdate8609_Construction_Financing_Bldg1/Other_Financing_Amount5" xmlDataType="string"/>
    </xmlCellPr>
  </singleXmlCell>
  <singleXmlCell id="649" xr6:uid="{00000000-000C-0000-FFFF-FFFF7C020000}" r="CQ63" connectionId="1">
    <xmlCellPr id="1" xr6:uid="{00000000-0010-0000-7C02-000001000000}" uniqueName="Total_Construction_Financing">
      <xmlPr mapId="1" xpath="/FinancialUpdate8609/FinancialUpdate8609_Construction_Financing_Bldg1/Total_Construction_Financing" xmlDataType="string"/>
    </xmlCellPr>
  </singleXmlCell>
  <singleXmlCell id="650" xr6:uid="{00000000-000C-0000-FFFF-FFFF7D020000}" r="CQ65" connectionId="1">
    <xmlCellPr id="1" xr6:uid="{00000000-0010-0000-7D02-000001000000}" uniqueName="ApplicationNumber">
      <xmlPr mapId="1" xpath="/FinancialUpdate8609/FinancialUpdate8609_Permanent_Financing_Bldg1/ApplicationNumber" xmlDataType="string"/>
    </xmlCellPr>
  </singleXmlCell>
  <singleXmlCell id="651" xr6:uid="{00000000-000C-0000-FFFF-FFFF7E020000}" r="CQ66" connectionId="1">
    <xmlCellPr id="1" xr6:uid="{00000000-0010-0000-7E02-000001000000}" uniqueName="BIN">
      <xmlPr mapId="1" xpath="/FinancialUpdate8609/FinancialUpdate8609_Permanent_Financing_Bldg1/BIN" xmlDataType="string"/>
    </xmlCellPr>
  </singleXmlCell>
  <singleXmlCell id="652" xr6:uid="{00000000-000C-0000-FFFF-FFFF7F020000}" r="CQ69" connectionId="1">
    <xmlCellPr id="1" xr6:uid="{00000000-0010-0000-7F02-000001000000}" uniqueName="HPD_Loan">
      <xmlPr mapId="1" xpath="/FinancialUpdate8609/FinancialUpdate8609_Permanent_Financing_Bldg1/HPD_Loan" xmlDataType="string"/>
    </xmlCellPr>
  </singleXmlCell>
  <singleXmlCell id="653" xr6:uid="{00000000-000C-0000-FFFF-FFFF80020000}" r="CQ70" connectionId="1">
    <xmlCellPr id="1" xr6:uid="{00000000-0010-0000-8002-000001000000}" uniqueName="HDC_Tax_Exempt_Bonds">
      <xmlPr mapId="1" xpath="/FinancialUpdate8609/FinancialUpdate8609_Permanent_Financing_Bldg1/HDC_Tax_Exempt_Bonds" xmlDataType="string"/>
    </xmlCellPr>
  </singleXmlCell>
  <singleXmlCell id="654" xr6:uid="{00000000-000C-0000-FFFF-FFFF81020000}" r="CQ71" connectionId="1">
    <xmlCellPr id="1" xr6:uid="{00000000-0010-0000-8102-000001000000}" uniqueName="HDC_Loan">
      <xmlPr mapId="1" xpath="/FinancialUpdate8609/FinancialUpdate8609_Permanent_Financing_Bldg1/HDC_Loan" xmlDataType="string"/>
    </xmlCellPr>
  </singleXmlCell>
  <singleXmlCell id="655" xr6:uid="{00000000-000C-0000-FFFF-FFFF82020000}" r="CQ72" connectionId="1">
    <xmlCellPr id="1" xr6:uid="{00000000-0010-0000-8202-000001000000}" uniqueName="Deferred_Developer_Fee">
      <xmlPr mapId="1" xpath="/FinancialUpdate8609/FinancialUpdate8609_Permanent_Financing_Bldg1/Deferred_Developer_Fee" xmlDataType="string"/>
    </xmlCellPr>
  </singleXmlCell>
  <singleXmlCell id="656" xr6:uid="{00000000-000C-0000-FFFF-FFFF83020000}" r="CO73" connectionId="1">
    <xmlCellPr id="1" xr6:uid="{00000000-0010-0000-8302-000001000000}" uniqueName="Other_Line_Description1">
      <xmlPr mapId="1" xpath="/FinancialUpdate8609/FinancialUpdate8609_Permanent_Financing_Bldg1/Other_Line_Description1" xmlDataType="string"/>
    </xmlCellPr>
  </singleXmlCell>
  <singleXmlCell id="657" xr6:uid="{00000000-000C-0000-FFFF-FFFF84020000}" r="CO74" connectionId="1">
    <xmlCellPr id="1" xr6:uid="{00000000-0010-0000-8402-000001000000}" uniqueName="Other_Line_Description2">
      <xmlPr mapId="1" xpath="/FinancialUpdate8609/FinancialUpdate8609_Permanent_Financing_Bldg1/Other_Line_Description2" xmlDataType="string"/>
    </xmlCellPr>
  </singleXmlCell>
  <singleXmlCell id="658" xr6:uid="{00000000-000C-0000-FFFF-FFFF85020000}" r="CO75" connectionId="1">
    <xmlCellPr id="1" xr6:uid="{00000000-0010-0000-8502-000001000000}" uniqueName="Other_Line_Description3">
      <xmlPr mapId="1" xpath="/FinancialUpdate8609/FinancialUpdate8609_Permanent_Financing_Bldg1/Other_Line_Description3" xmlDataType="string"/>
    </xmlCellPr>
  </singleXmlCell>
  <singleXmlCell id="659" xr6:uid="{00000000-000C-0000-FFFF-FFFF86020000}" r="CO76" connectionId="1">
    <xmlCellPr id="1" xr6:uid="{00000000-0010-0000-8602-000001000000}" uniqueName="Other_Line_Description4">
      <xmlPr mapId="1" xpath="/FinancialUpdate8609/FinancialUpdate8609_Permanent_Financing_Bldg1/Other_Line_Description4" xmlDataType="string"/>
    </xmlCellPr>
  </singleXmlCell>
  <singleXmlCell id="660" xr6:uid="{00000000-000C-0000-FFFF-FFFF87020000}" r="CO77" connectionId="1">
    <xmlCellPr id="1" xr6:uid="{00000000-0010-0000-8702-000001000000}" uniqueName="Other_Line_Description5">
      <xmlPr mapId="1" xpath="/FinancialUpdate8609/FinancialUpdate8609_Permanent_Financing_Bldg1/Other_Line_Description5" xmlDataType="string"/>
    </xmlCellPr>
  </singleXmlCell>
  <singleXmlCell id="661" xr6:uid="{00000000-000C-0000-FFFF-FFFF88020000}" r="CQ73" connectionId="1">
    <xmlCellPr id="1" xr6:uid="{00000000-0010-0000-8802-000001000000}" uniqueName="Other_Financing_Amount1">
      <xmlPr mapId="1" xpath="/FinancialUpdate8609/FinancialUpdate8609_Permanent_Financing_Bldg1/Other_Financing_Amount1" xmlDataType="string"/>
    </xmlCellPr>
  </singleXmlCell>
  <singleXmlCell id="662" xr6:uid="{00000000-000C-0000-FFFF-FFFF89020000}" r="CQ74" connectionId="1">
    <xmlCellPr id="1" xr6:uid="{00000000-0010-0000-8902-000001000000}" uniqueName="Other_Financing_Amount2">
      <xmlPr mapId="1" xpath="/FinancialUpdate8609/FinancialUpdate8609_Permanent_Financing_Bldg1/Other_Financing_Amount2" xmlDataType="string"/>
    </xmlCellPr>
  </singleXmlCell>
  <singleXmlCell id="663" xr6:uid="{00000000-000C-0000-FFFF-FFFF8A020000}" r="CQ75" connectionId="1">
    <xmlCellPr id="1" xr6:uid="{00000000-0010-0000-8A02-000001000000}" uniqueName="Other_Financing_Amount3">
      <xmlPr mapId="1" xpath="/FinancialUpdate8609/FinancialUpdate8609_Permanent_Financing_Bldg1/Other_Financing_Amount3" xmlDataType="string"/>
    </xmlCellPr>
  </singleXmlCell>
  <singleXmlCell id="664" xr6:uid="{00000000-000C-0000-FFFF-FFFF8B020000}" r="CQ76" connectionId="1">
    <xmlCellPr id="1" xr6:uid="{00000000-0010-0000-8B02-000001000000}" uniqueName="Other_Financing_Amount4">
      <xmlPr mapId="1" xpath="/FinancialUpdate8609/FinancialUpdate8609_Permanent_Financing_Bldg1/Other_Financing_Amount4" xmlDataType="string"/>
    </xmlCellPr>
  </singleXmlCell>
  <singleXmlCell id="665" xr6:uid="{00000000-000C-0000-FFFF-FFFF8C020000}" r="CQ77" connectionId="1">
    <xmlCellPr id="1" xr6:uid="{00000000-0010-0000-8C02-000001000000}" uniqueName="Other_Financing_Amount5">
      <xmlPr mapId="1" xpath="/FinancialUpdate8609/FinancialUpdate8609_Permanent_Financing_Bldg1/Other_Financing_Amount5" xmlDataType="string"/>
    </xmlCellPr>
  </singleXmlCell>
  <singleXmlCell id="666" xr6:uid="{00000000-000C-0000-FFFF-FFFF8D020000}" r="CQ78" connectionId="1">
    <xmlCellPr id="1" xr6:uid="{00000000-0010-0000-8D02-000001000000}" uniqueName="Total_Permanent_Financing">
      <xmlPr mapId="1" xpath="/FinancialUpdate8609/FinancialUpdate8609_Permanent_Financing_Bldg1/Total_Permanent_Financing" xmlDataType="string"/>
    </xmlCellPr>
  </singleXmlCell>
  <singleXmlCell id="667" xr6:uid="{00000000-000C-0000-FFFF-FFFF8E020000}" r="CQ98" connectionId="1">
    <xmlCellPr id="1" xr6:uid="{00000000-0010-0000-8E02-000001000000}" uniqueName="ApplicationNumber">
      <xmlPr mapId="1" xpath="/FinancialUpdate8609/FinancialUpdate8609_Construction_Financing_Bldg2/ApplicationNumber" xmlDataType="string"/>
    </xmlCellPr>
  </singleXmlCell>
  <singleXmlCell id="668" xr6:uid="{00000000-000C-0000-FFFF-FFFF8F020000}" r="CQ99" connectionId="1">
    <xmlCellPr id="1" xr6:uid="{00000000-0010-0000-8F02-000001000000}" uniqueName="BIN">
      <xmlPr mapId="1" xpath="/FinancialUpdate8609/FinancialUpdate8609_Construction_Financing_Bldg2/BIN" xmlDataType="string"/>
    </xmlCellPr>
  </singleXmlCell>
  <singleXmlCell id="669" xr6:uid="{00000000-000C-0000-FFFF-FFFF90020000}" r="CQ102" connectionId="1">
    <xmlCellPr id="1" xr6:uid="{00000000-0010-0000-9002-000001000000}" uniqueName="HPD_Loan">
      <xmlPr mapId="1" xpath="/FinancialUpdate8609/FinancialUpdate8609_Construction_Financing_Bldg2/HPD_Loan" xmlDataType="string"/>
    </xmlCellPr>
  </singleXmlCell>
  <singleXmlCell id="670" xr6:uid="{00000000-000C-0000-FFFF-FFFF91020000}" r="CQ103" connectionId="1">
    <xmlCellPr id="1" xr6:uid="{00000000-0010-0000-9102-000001000000}" uniqueName="HDC_Tax_Exempt_Bonds">
      <xmlPr mapId="1" xpath="/FinancialUpdate8609/FinancialUpdate8609_Construction_Financing_Bldg2/HDC_Tax_Exempt_Bonds" xmlDataType="string"/>
    </xmlCellPr>
  </singleXmlCell>
  <singleXmlCell id="671" xr6:uid="{00000000-000C-0000-FFFF-FFFF92020000}" r="CQ104" connectionId="1">
    <xmlCellPr id="1" xr6:uid="{00000000-0010-0000-9202-000001000000}" uniqueName="HDC_Loan">
      <xmlPr mapId="1" xpath="/FinancialUpdate8609/FinancialUpdate8609_Construction_Financing_Bldg2/HDC_Loan" xmlDataType="string"/>
    </xmlCellPr>
  </singleXmlCell>
  <singleXmlCell id="672" xr6:uid="{00000000-000C-0000-FFFF-FFFF93020000}" r="CQ105" connectionId="1">
    <xmlCellPr id="1" xr6:uid="{00000000-0010-0000-9302-000001000000}" uniqueName="Deferred_Developer_Fee">
      <xmlPr mapId="1" xpath="/FinancialUpdate8609/FinancialUpdate8609_Construction_Financing_Bldg2/Deferred_Developer_Fee" xmlDataType="string"/>
    </xmlCellPr>
  </singleXmlCell>
  <singleXmlCell id="673" xr6:uid="{00000000-000C-0000-FFFF-FFFF94020000}" r="CO106" connectionId="1">
    <xmlCellPr id="1" xr6:uid="{00000000-0010-0000-9402-000001000000}" uniqueName="Other_Line_Description1">
      <xmlPr mapId="1" xpath="/FinancialUpdate8609/FinancialUpdate8609_Construction_Financing_Bldg2/Other_Line_Description1" xmlDataType="string"/>
    </xmlCellPr>
  </singleXmlCell>
  <singleXmlCell id="674" xr6:uid="{00000000-000C-0000-FFFF-FFFF95020000}" r="CO107" connectionId="1">
    <xmlCellPr id="1" xr6:uid="{00000000-0010-0000-9502-000001000000}" uniqueName="Other_Line_Description2">
      <xmlPr mapId="1" xpath="/FinancialUpdate8609/FinancialUpdate8609_Construction_Financing_Bldg2/Other_Line_Description2" xmlDataType="string"/>
    </xmlCellPr>
  </singleXmlCell>
  <singleXmlCell id="675" xr6:uid="{00000000-000C-0000-FFFF-FFFF96020000}" r="CO108" connectionId="1">
    <xmlCellPr id="1" xr6:uid="{00000000-0010-0000-9602-000001000000}" uniqueName="Other_Line_Description3">
      <xmlPr mapId="1" xpath="/FinancialUpdate8609/FinancialUpdate8609_Construction_Financing_Bldg2/Other_Line_Description3" xmlDataType="string"/>
    </xmlCellPr>
  </singleXmlCell>
  <singleXmlCell id="676" xr6:uid="{00000000-000C-0000-FFFF-FFFF97020000}" r="CO109" connectionId="1">
    <xmlCellPr id="1" xr6:uid="{00000000-0010-0000-9702-000001000000}" uniqueName="Other_Line_Description4">
      <xmlPr mapId="1" xpath="/FinancialUpdate8609/FinancialUpdate8609_Construction_Financing_Bldg2/Other_Line_Description4" xmlDataType="string"/>
    </xmlCellPr>
  </singleXmlCell>
  <singleXmlCell id="677" xr6:uid="{00000000-000C-0000-FFFF-FFFF98020000}" r="CO110" connectionId="1">
    <xmlCellPr id="1" xr6:uid="{00000000-0010-0000-9802-000001000000}" uniqueName="Other_Line_Description5">
      <xmlPr mapId="1" xpath="/FinancialUpdate8609/FinancialUpdate8609_Construction_Financing_Bldg2/Other_Line_Description5" xmlDataType="string"/>
    </xmlCellPr>
  </singleXmlCell>
  <singleXmlCell id="678" xr6:uid="{00000000-000C-0000-FFFF-FFFF99020000}" r="CQ106" connectionId="1">
    <xmlCellPr id="1" xr6:uid="{00000000-0010-0000-9902-000001000000}" uniqueName="Other_Financing_Amount1">
      <xmlPr mapId="1" xpath="/FinancialUpdate8609/FinancialUpdate8609_Construction_Financing_Bldg2/Other_Financing_Amount1" xmlDataType="string"/>
    </xmlCellPr>
  </singleXmlCell>
  <singleXmlCell id="679" xr6:uid="{00000000-000C-0000-FFFF-FFFF9A020000}" r="CQ107" connectionId="1">
    <xmlCellPr id="1" xr6:uid="{00000000-0010-0000-9A02-000001000000}" uniqueName="Other_Financing_Amount2">
      <xmlPr mapId="1" xpath="/FinancialUpdate8609/FinancialUpdate8609_Construction_Financing_Bldg2/Other_Financing_Amount2" xmlDataType="string"/>
    </xmlCellPr>
  </singleXmlCell>
  <singleXmlCell id="680" xr6:uid="{00000000-000C-0000-FFFF-FFFF9B020000}" r="CQ108" connectionId="1">
    <xmlCellPr id="1" xr6:uid="{00000000-0010-0000-9B02-000001000000}" uniqueName="Other_Financing_Amount3">
      <xmlPr mapId="1" xpath="/FinancialUpdate8609/FinancialUpdate8609_Construction_Financing_Bldg2/Other_Financing_Amount3" xmlDataType="string"/>
    </xmlCellPr>
  </singleXmlCell>
  <singleXmlCell id="681" xr6:uid="{00000000-000C-0000-FFFF-FFFF9C020000}" r="CQ109" connectionId="1">
    <xmlCellPr id="1" xr6:uid="{00000000-0010-0000-9C02-000001000000}" uniqueName="Other_Financing_Amount4">
      <xmlPr mapId="1" xpath="/FinancialUpdate8609/FinancialUpdate8609_Construction_Financing_Bldg2/Other_Financing_Amount4" xmlDataType="string"/>
    </xmlCellPr>
  </singleXmlCell>
  <singleXmlCell id="682" xr6:uid="{00000000-000C-0000-FFFF-FFFF9D020000}" r="CQ110" connectionId="1">
    <xmlCellPr id="1" xr6:uid="{00000000-0010-0000-9D02-000001000000}" uniqueName="Other_Financing_Amount5">
      <xmlPr mapId="1" xpath="/FinancialUpdate8609/FinancialUpdate8609_Construction_Financing_Bldg2/Other_Financing_Amount5" xmlDataType="string"/>
    </xmlCellPr>
  </singleXmlCell>
  <singleXmlCell id="683" xr6:uid="{00000000-000C-0000-FFFF-FFFF9E020000}" r="CQ111" connectionId="1">
    <xmlCellPr id="1" xr6:uid="{00000000-0010-0000-9E02-000001000000}" uniqueName="Total_Construction_Financing">
      <xmlPr mapId="1" xpath="/FinancialUpdate8609/FinancialUpdate8609_Construction_Financing_Bldg2/Total_Construction_Financing" xmlDataType="string"/>
    </xmlCellPr>
  </singleXmlCell>
  <singleXmlCell id="684" xr6:uid="{00000000-000C-0000-FFFF-FFFF9F020000}" r="CQ113" connectionId="1">
    <xmlCellPr id="1" xr6:uid="{00000000-0010-0000-9F02-000001000000}" uniqueName="ApplicationNumber">
      <xmlPr mapId="1" xpath="/FinancialUpdate8609/FinancialUpdate8609_Permanent_Financing_Bldg2/ApplicationNumber" xmlDataType="string"/>
    </xmlCellPr>
  </singleXmlCell>
  <singleXmlCell id="685" xr6:uid="{00000000-000C-0000-FFFF-FFFFA0020000}" r="CQ114" connectionId="1">
    <xmlCellPr id="1" xr6:uid="{00000000-0010-0000-A002-000001000000}" uniqueName="BIN">
      <xmlPr mapId="1" xpath="/FinancialUpdate8609/FinancialUpdate8609_Permanent_Financing_Bldg2/BIN" xmlDataType="string"/>
    </xmlCellPr>
  </singleXmlCell>
  <singleXmlCell id="686" xr6:uid="{00000000-000C-0000-FFFF-FFFFA1020000}" r="CQ117" connectionId="1">
    <xmlCellPr id="1" xr6:uid="{00000000-0010-0000-A102-000001000000}" uniqueName="HPD_Loan">
      <xmlPr mapId="1" xpath="/FinancialUpdate8609/FinancialUpdate8609_Permanent_Financing_Bldg2/HPD_Loan" xmlDataType="string"/>
    </xmlCellPr>
  </singleXmlCell>
  <singleXmlCell id="687" xr6:uid="{00000000-000C-0000-FFFF-FFFFA2020000}" r="CQ118" connectionId="1">
    <xmlCellPr id="1" xr6:uid="{00000000-0010-0000-A202-000001000000}" uniqueName="HDC_Tax_Exempt_Bonds">
      <xmlPr mapId="1" xpath="/FinancialUpdate8609/FinancialUpdate8609_Permanent_Financing_Bldg2/HDC_Tax_Exempt_Bonds" xmlDataType="string"/>
    </xmlCellPr>
  </singleXmlCell>
  <singleXmlCell id="688" xr6:uid="{00000000-000C-0000-FFFF-FFFFA3020000}" r="CQ119" connectionId="1">
    <xmlCellPr id="1" xr6:uid="{00000000-0010-0000-A302-000001000000}" uniqueName="HDC_Loan">
      <xmlPr mapId="1" xpath="/FinancialUpdate8609/FinancialUpdate8609_Permanent_Financing_Bldg2/HDC_Loan" xmlDataType="string"/>
    </xmlCellPr>
  </singleXmlCell>
  <singleXmlCell id="689" xr6:uid="{00000000-000C-0000-FFFF-FFFFA4020000}" r="CQ120" connectionId="1">
    <xmlCellPr id="1" xr6:uid="{00000000-0010-0000-A402-000001000000}" uniqueName="Deferred_Developer_Fee">
      <xmlPr mapId="1" xpath="/FinancialUpdate8609/FinancialUpdate8609_Permanent_Financing_Bldg2/Deferred_Developer_Fee" xmlDataType="string"/>
    </xmlCellPr>
  </singleXmlCell>
  <singleXmlCell id="695" xr6:uid="{00000000-000C-0000-FFFF-FFFFA5020000}" r="CO121" connectionId="1">
    <xmlCellPr id="1" xr6:uid="{00000000-0010-0000-A502-000001000000}" uniqueName="Other_Line_Description1">
      <xmlPr mapId="1" xpath="/FinancialUpdate8609/FinancialUpdate8609_Permanent_Financing_Bldg2/Other_Line_Description1" xmlDataType="string"/>
    </xmlCellPr>
  </singleXmlCell>
  <singleXmlCell id="696" xr6:uid="{00000000-000C-0000-FFFF-FFFFA6020000}" r="CO122" connectionId="1">
    <xmlCellPr id="1" xr6:uid="{00000000-0010-0000-A602-000001000000}" uniqueName="Other_Line_Description2">
      <xmlPr mapId="1" xpath="/FinancialUpdate8609/FinancialUpdate8609_Permanent_Financing_Bldg2/Other_Line_Description2" xmlDataType="string"/>
    </xmlCellPr>
  </singleXmlCell>
  <singleXmlCell id="697" xr6:uid="{00000000-000C-0000-FFFF-FFFFA7020000}" r="CO123" connectionId="1">
    <xmlCellPr id="1" xr6:uid="{00000000-0010-0000-A702-000001000000}" uniqueName="Other_Line_Description3">
      <xmlPr mapId="1" xpath="/FinancialUpdate8609/FinancialUpdate8609_Permanent_Financing_Bldg2/Other_Line_Description3" xmlDataType="string"/>
    </xmlCellPr>
  </singleXmlCell>
  <singleXmlCell id="698" xr6:uid="{00000000-000C-0000-FFFF-FFFFA8020000}" r="CO124" connectionId="1">
    <xmlCellPr id="1" xr6:uid="{00000000-0010-0000-A802-000001000000}" uniqueName="Other_Line_Description4">
      <xmlPr mapId="1" xpath="/FinancialUpdate8609/FinancialUpdate8609_Permanent_Financing_Bldg2/Other_Line_Description4" xmlDataType="string"/>
    </xmlCellPr>
  </singleXmlCell>
  <singleXmlCell id="699" xr6:uid="{00000000-000C-0000-FFFF-FFFFA9020000}" r="CO126" connectionId="1">
    <xmlCellPr id="1" xr6:uid="{00000000-0010-0000-A902-000001000000}" uniqueName="Other_Line_Description5">
      <xmlPr mapId="1" xpath="/FinancialUpdate8609/FinancialUpdate8609_Permanent_Financing_Bldg2/Other_Line_Description5" xmlDataType="string"/>
    </xmlCellPr>
  </singleXmlCell>
  <singleXmlCell id="700" xr6:uid="{00000000-000C-0000-FFFF-FFFFAA020000}" r="CQ121" connectionId="1">
    <xmlCellPr id="1" xr6:uid="{00000000-0010-0000-AA02-000001000000}" uniqueName="Other_Financing_Amount1">
      <xmlPr mapId="1" xpath="/FinancialUpdate8609/FinancialUpdate8609_Permanent_Financing_Bldg2/Other_Financing_Amount1" xmlDataType="string"/>
    </xmlCellPr>
  </singleXmlCell>
  <singleXmlCell id="701" xr6:uid="{00000000-000C-0000-FFFF-FFFFAB020000}" r="CQ122" connectionId="1">
    <xmlCellPr id="1" xr6:uid="{00000000-0010-0000-AB02-000001000000}" uniqueName="Other_Financing_Amount2">
      <xmlPr mapId="1" xpath="/FinancialUpdate8609/FinancialUpdate8609_Permanent_Financing_Bldg2/Other_Financing_Amount2" xmlDataType="string"/>
    </xmlCellPr>
  </singleXmlCell>
  <singleXmlCell id="702" xr6:uid="{00000000-000C-0000-FFFF-FFFFAC020000}" r="CQ123" connectionId="1">
    <xmlCellPr id="1" xr6:uid="{00000000-0010-0000-AC02-000001000000}" uniqueName="Other_Financing_Amount3">
      <xmlPr mapId="1" xpath="/FinancialUpdate8609/FinancialUpdate8609_Permanent_Financing_Bldg2/Other_Financing_Amount3" xmlDataType="string"/>
    </xmlCellPr>
  </singleXmlCell>
  <singleXmlCell id="703" xr6:uid="{00000000-000C-0000-FFFF-FFFFAD020000}" r="CQ124" connectionId="1">
    <xmlCellPr id="1" xr6:uid="{00000000-0010-0000-AD02-000001000000}" uniqueName="Other_Financing_Amount4">
      <xmlPr mapId="1" xpath="/FinancialUpdate8609/FinancialUpdate8609_Permanent_Financing_Bldg2/Other_Financing_Amount4" xmlDataType="string"/>
    </xmlCellPr>
  </singleXmlCell>
  <singleXmlCell id="704" xr6:uid="{00000000-000C-0000-FFFF-FFFFAE020000}" r="CQ126" connectionId="1">
    <xmlCellPr id="1" xr6:uid="{00000000-0010-0000-AE02-000001000000}" uniqueName="Other_Financing_Amount5">
      <xmlPr mapId="1" xpath="/FinancialUpdate8609/FinancialUpdate8609_Permanent_Financing_Bldg2/Other_Financing_Amount5" xmlDataType="string"/>
    </xmlCellPr>
  </singleXmlCell>
  <singleXmlCell id="705" xr6:uid="{00000000-000C-0000-FFFF-FFFFAF020000}" r="CQ127" connectionId="1">
    <xmlCellPr id="1" xr6:uid="{00000000-0010-0000-AF02-000001000000}" uniqueName="Total_Permanent_Financing">
      <xmlPr mapId="1" xpath="/FinancialUpdate8609/FinancialUpdate8609_Permanent_Financing_Bldg2/Total_Permanent_Financing" xmlDataType="string"/>
    </xmlCellPr>
  </singleXmlCell>
  <singleXmlCell id="706" xr6:uid="{00000000-000C-0000-FFFF-FFFFB0020000}" r="G69" connectionId="1">
    <xmlCellPr id="1" xr6:uid="{00000000-0010-0000-B002-000001000000}" uniqueName="ApplicationNumber">
      <xmlPr mapId="1" xpath="/FinancialUpdate8609/FinancialUpdate8609_Project_Equity/ApplicationNumber" xmlDataType="string"/>
    </xmlCellPr>
  </singleXmlCell>
  <singleXmlCell id="707" xr6:uid="{00000000-000C-0000-FFFF-FFFFB1020000}" r="G73" connectionId="1">
    <xmlCellPr id="1" xr6:uid="{00000000-0010-0000-B102-000001000000}" uniqueName="GP_Equity_Contribution">
      <xmlPr mapId="1" xpath="/FinancialUpdate8609/FinancialUpdate8609_Project_Equity/GP_Equity_Contribution" xmlDataType="string"/>
    </xmlCellPr>
  </singleXmlCell>
  <singleXmlCell id="708" xr6:uid="{00000000-000C-0000-FFFF-FFFFB2020000}" r="G74" connectionId="1">
    <xmlCellPr id="1" xr6:uid="{00000000-0010-0000-B202-000001000000}" uniqueName="Gross_Syndication_Equity">
      <xmlPr mapId="1" xpath="/FinancialUpdate8609/FinancialUpdate8609_Project_Equity/Gross_Syndication_Equity" xmlDataType="string"/>
    </xmlCellPr>
  </singleXmlCell>
  <singleXmlCell id="709" xr6:uid="{00000000-000C-0000-FFFF-FFFFB3020000}" r="G78" connectionId="1">
    <xmlCellPr id="1" xr6:uid="{00000000-0010-0000-B302-000001000000}" uniqueName="Equity_Payin_1">
      <xmlPr mapId="1" xpath="/FinancialUpdate8609/FinancialUpdate8609_Project_Equity/Equity_Payin_1" xmlDataType="string"/>
    </xmlCellPr>
  </singleXmlCell>
  <singleXmlCell id="710" xr6:uid="{00000000-000C-0000-FFFF-FFFFB4020000}" r="G79" connectionId="1">
    <xmlCellPr id="1" xr6:uid="{00000000-0010-0000-B402-000001000000}" uniqueName="Equity_Payin_2">
      <xmlPr mapId="1" xpath="/FinancialUpdate8609/FinancialUpdate8609_Project_Equity/Equity_Payin_2" xmlDataType="string"/>
    </xmlCellPr>
  </singleXmlCell>
  <singleXmlCell id="711" xr6:uid="{00000000-000C-0000-FFFF-FFFFB5020000}" r="G80" connectionId="1">
    <xmlCellPr id="1" xr6:uid="{00000000-0010-0000-B502-000001000000}" uniqueName="Equity_Payin_3">
      <xmlPr mapId="1" xpath="/FinancialUpdate8609/FinancialUpdate8609_Project_Equity/Equity_Payin_3" xmlDataType="string"/>
    </xmlCellPr>
  </singleXmlCell>
  <singleXmlCell id="712" xr6:uid="{00000000-000C-0000-FFFF-FFFFB6020000}" r="G81" connectionId="1">
    <xmlCellPr id="1" xr6:uid="{00000000-0010-0000-B602-000001000000}" uniqueName="Equity_Payin_4">
      <xmlPr mapId="1" xpath="/FinancialUpdate8609/FinancialUpdate8609_Project_Equity/Equity_Payin_4" xmlDataType="string"/>
    </xmlCellPr>
  </singleXmlCell>
  <singleXmlCell id="713" xr6:uid="{00000000-000C-0000-FFFF-FFFFB7020000}" r="G82" connectionId="1">
    <xmlCellPr id="1" xr6:uid="{00000000-0010-0000-B702-000001000000}" uniqueName="Equity_Payin_5">
      <xmlPr mapId="1" xpath="/FinancialUpdate8609/FinancialUpdate8609_Project_Equity/Equity_Payin_5" xmlDataType="string"/>
    </xmlCellPr>
  </singleXmlCell>
  <singleXmlCell id="714" xr6:uid="{00000000-000C-0000-FFFF-FFFFB8020000}" r="G83" connectionId="1">
    <xmlCellPr id="1" xr6:uid="{00000000-0010-0000-B802-000001000000}" uniqueName="Equity_Payin_6">
      <xmlPr mapId="1" xpath="/FinancialUpdate8609/FinancialUpdate8609_Project_Equity/Equity_Payin_6" xmlDataType="string"/>
    </xmlCellPr>
  </singleXmlCell>
  <singleXmlCell id="715" xr6:uid="{00000000-000C-0000-FFFF-FFFFB9020000}" r="G84" connectionId="1">
    <xmlCellPr id="1" xr6:uid="{00000000-0010-0000-B902-000001000000}" uniqueName="Equity_Payin_7">
      <xmlPr mapId="1" xpath="/FinancialUpdate8609/FinancialUpdate8609_Project_Equity/Equity_Payin_7" xmlDataType="string"/>
    </xmlCellPr>
  </singleXmlCell>
  <singleXmlCell id="716" xr6:uid="{00000000-000C-0000-FFFF-FFFFBA020000}" r="G85" connectionId="1">
    <xmlCellPr id="1" xr6:uid="{00000000-0010-0000-BA02-000001000000}" uniqueName="Equity_Payin_8">
      <xmlPr mapId="1" xpath="/FinancialUpdate8609/FinancialUpdate8609_Project_Equity/Equity_Payin_8" xmlDataType="string"/>
    </xmlCellPr>
  </singleXmlCell>
  <singleXmlCell id="717" xr6:uid="{00000000-000C-0000-FFFF-FFFFBB020000}" r="G86" connectionId="1">
    <xmlCellPr id="1" xr6:uid="{00000000-0010-0000-BB02-000001000000}" uniqueName="Equity_Payin_9">
      <xmlPr mapId="1" xpath="/FinancialUpdate8609/FinancialUpdate8609_Project_Equity/Equity_Payin_9" xmlDataType="string"/>
    </xmlCellPr>
  </singleXmlCell>
  <singleXmlCell id="718" xr6:uid="{00000000-000C-0000-FFFF-FFFFBC020000}" r="G87" connectionId="1">
    <xmlCellPr id="1" xr6:uid="{00000000-0010-0000-BC02-000001000000}" uniqueName="Equity_Payin_10">
      <xmlPr mapId="1" xpath="/FinancialUpdate8609/FinancialUpdate8609_Project_Equity/Equity_Payin_10" xmlDataType="string"/>
    </xmlCellPr>
  </singleXmlCell>
  <singleXmlCell id="719" xr6:uid="{00000000-000C-0000-FFFF-FFFFBD020000}" r="G88" connectionId="1">
    <xmlCellPr id="1" xr6:uid="{00000000-0010-0000-BD02-000001000000}" uniqueName="Equity_Payin_11">
      <xmlPr mapId="1" xpath="/FinancialUpdate8609/FinancialUpdate8609_Project_Equity/Equity_Payin_11" xmlDataType="string"/>
    </xmlCellPr>
  </singleXmlCell>
  <singleXmlCell id="720" xr6:uid="{00000000-000C-0000-FFFF-FFFFBE020000}" r="G89" connectionId="1">
    <xmlCellPr id="1" xr6:uid="{00000000-0010-0000-BE02-000001000000}" uniqueName="Equity_Payin_12">
      <xmlPr mapId="1" xpath="/FinancialUpdate8609/FinancialUpdate8609_Project_Equity/Equity_Payin_12" xmlDataType="string"/>
    </xmlCellPr>
  </singleXmlCell>
  <singleXmlCell id="721" xr6:uid="{00000000-000C-0000-FFFF-FFFFBF020000}" r="G90" connectionId="1">
    <xmlCellPr id="1" xr6:uid="{00000000-0010-0000-BF02-000001000000}" uniqueName="Equity_Payin_13">
      <xmlPr mapId="1" xpath="/FinancialUpdate8609/FinancialUpdate8609_Project_Equity/Equity_Payin_13" xmlDataType="string"/>
    </xmlCellPr>
  </singleXmlCell>
  <singleXmlCell id="722" xr6:uid="{00000000-000C-0000-FFFF-FFFFC0020000}" r="G91" connectionId="1">
    <xmlCellPr id="1" xr6:uid="{00000000-0010-0000-C002-000001000000}" uniqueName="Equity_Payin_14">
      <xmlPr mapId="1" xpath="/FinancialUpdate8609/FinancialUpdate8609_Project_Equity/Equity_Payin_14" xmlDataType="string"/>
    </xmlCellPr>
  </singleXmlCell>
  <singleXmlCell id="723" xr6:uid="{00000000-000C-0000-FFFF-FFFFC1020000}" r="G92" connectionId="1">
    <xmlCellPr id="1" xr6:uid="{00000000-0010-0000-C102-000001000000}" uniqueName="Total_Net_Equity">
      <xmlPr mapId="1" xpath="/FinancialUpdate8609/FinancialUpdate8609_Project_Equity/Total_Net_Equity" xmlDataType="string"/>
    </xmlCellPr>
  </singleXmlCell>
  <singleXmlCell id="724" xr6:uid="{00000000-000C-0000-FFFF-FFFFC2020000}" r="C78" connectionId="1">
    <xmlCellPr id="1" xr6:uid="{00000000-0010-0000-C202-000001000000}" uniqueName="Milestone1">
      <xmlPr mapId="1" xpath="/FinancialUpdate8609/FinancialUpdate8609_Project_Equity/Milestone1" xmlDataType="string"/>
    </xmlCellPr>
  </singleXmlCell>
  <singleXmlCell id="725" xr6:uid="{00000000-000C-0000-FFFF-FFFFC3020000}" r="C79" connectionId="1">
    <xmlCellPr id="1" xr6:uid="{00000000-0010-0000-C302-000001000000}" uniqueName="Milestone2">
      <xmlPr mapId="1" xpath="/FinancialUpdate8609/FinancialUpdate8609_Project_Equity/Milestone2" xmlDataType="string"/>
    </xmlCellPr>
  </singleXmlCell>
  <singleXmlCell id="726" xr6:uid="{00000000-000C-0000-FFFF-FFFFC4020000}" r="C80" connectionId="1">
    <xmlCellPr id="1" xr6:uid="{00000000-0010-0000-C402-000001000000}" uniqueName="Milestone3">
      <xmlPr mapId="1" xpath="/FinancialUpdate8609/FinancialUpdate8609_Project_Equity/Milestone3" xmlDataType="string"/>
    </xmlCellPr>
  </singleXmlCell>
  <singleXmlCell id="727" xr6:uid="{00000000-000C-0000-FFFF-FFFFC5020000}" r="C81" connectionId="1">
    <xmlCellPr id="1" xr6:uid="{00000000-0010-0000-C502-000001000000}" uniqueName="Milestone4">
      <xmlPr mapId="1" xpath="/FinancialUpdate8609/FinancialUpdate8609_Project_Equity/Milestone4" xmlDataType="string"/>
    </xmlCellPr>
  </singleXmlCell>
  <singleXmlCell id="728" xr6:uid="{00000000-000C-0000-FFFF-FFFFC6020000}" r="C82" connectionId="1">
    <xmlCellPr id="1" xr6:uid="{00000000-0010-0000-C602-000001000000}" uniqueName="Milestone5">
      <xmlPr mapId="1" xpath="/FinancialUpdate8609/FinancialUpdate8609_Project_Equity/Milestone5" xmlDataType="string"/>
    </xmlCellPr>
  </singleXmlCell>
  <singleXmlCell id="729" xr6:uid="{00000000-000C-0000-FFFF-FFFFC7020000}" r="C83" connectionId="1">
    <xmlCellPr id="1" xr6:uid="{00000000-0010-0000-C702-000001000000}" uniqueName="Milestone6">
      <xmlPr mapId="1" xpath="/FinancialUpdate8609/FinancialUpdate8609_Project_Equity/Milestone6" xmlDataType="string"/>
    </xmlCellPr>
  </singleXmlCell>
  <singleXmlCell id="730" xr6:uid="{00000000-000C-0000-FFFF-FFFFC8020000}" r="C84" connectionId="1">
    <xmlCellPr id="1" xr6:uid="{00000000-0010-0000-C802-000001000000}" uniqueName="Milestone7">
      <xmlPr mapId="1" xpath="/FinancialUpdate8609/FinancialUpdate8609_Project_Equity/Milestone7" xmlDataType="string"/>
    </xmlCellPr>
  </singleXmlCell>
  <singleXmlCell id="731" xr6:uid="{00000000-000C-0000-FFFF-FFFFC9020000}" r="C85" connectionId="1">
    <xmlCellPr id="1" xr6:uid="{00000000-0010-0000-C902-000001000000}" uniqueName="Milestone8">
      <xmlPr mapId="1" xpath="/FinancialUpdate8609/FinancialUpdate8609_Project_Equity/Milestone8" xmlDataType="string"/>
    </xmlCellPr>
  </singleXmlCell>
  <singleXmlCell id="732" xr6:uid="{00000000-000C-0000-FFFF-FFFFCA020000}" r="C86" connectionId="1">
    <xmlCellPr id="1" xr6:uid="{00000000-0010-0000-CA02-000001000000}" uniqueName="Milestone9">
      <xmlPr mapId="1" xpath="/FinancialUpdate8609/FinancialUpdate8609_Project_Equity/Milestone9" xmlDataType="string"/>
    </xmlCellPr>
  </singleXmlCell>
  <singleXmlCell id="733" xr6:uid="{00000000-000C-0000-FFFF-FFFFCB020000}" r="C87" connectionId="1">
    <xmlCellPr id="1" xr6:uid="{00000000-0010-0000-CB02-000001000000}" uniqueName="Milestone10">
      <xmlPr mapId="1" xpath="/FinancialUpdate8609/FinancialUpdate8609_Project_Equity/Milestone10" xmlDataType="string"/>
    </xmlCellPr>
  </singleXmlCell>
  <singleXmlCell id="734" xr6:uid="{00000000-000C-0000-FFFF-FFFFCC020000}" r="C88" connectionId="1">
    <xmlCellPr id="1" xr6:uid="{00000000-0010-0000-CC02-000001000000}" uniqueName="Milestone11">
      <xmlPr mapId="1" xpath="/FinancialUpdate8609/FinancialUpdate8609_Project_Equity/Milestone11" xmlDataType="string"/>
    </xmlCellPr>
  </singleXmlCell>
  <singleXmlCell id="735" xr6:uid="{00000000-000C-0000-FFFF-FFFFCD020000}" r="C89" connectionId="1">
    <xmlCellPr id="1" xr6:uid="{00000000-0010-0000-CD02-000001000000}" uniqueName="Milestone12">
      <xmlPr mapId="1" xpath="/FinancialUpdate8609/FinancialUpdate8609_Project_Equity/Milestone12" xmlDataType="string"/>
    </xmlCellPr>
  </singleXmlCell>
  <singleXmlCell id="736" xr6:uid="{00000000-000C-0000-FFFF-FFFFCE020000}" r="C90" connectionId="1">
    <xmlCellPr id="1" xr6:uid="{00000000-0010-0000-CE02-000001000000}" uniqueName="Milestone13">
      <xmlPr mapId="1" xpath="/FinancialUpdate8609/FinancialUpdate8609_Project_Equity/Milestone13" xmlDataType="string"/>
    </xmlCellPr>
  </singleXmlCell>
  <singleXmlCell id="737" xr6:uid="{00000000-000C-0000-FFFF-FFFFCF020000}" r="C91" connectionId="1">
    <xmlCellPr id="1" xr6:uid="{00000000-0010-0000-CF02-000001000000}" uniqueName="Milestone14">
      <xmlPr mapId="1" xpath="/FinancialUpdate8609/FinancialUpdate8609_Project_Equity/Milestone14" xmlDataType="string"/>
    </xmlCellPr>
  </singleXmlCell>
  <singleXmlCell id="738" xr6:uid="{00000000-000C-0000-FFFF-FFFFD0020000}" r="H125" connectionId="1">
    <xmlCellPr id="1" xr6:uid="{00000000-0010-0000-D002-000001000000}" uniqueName="ApplicationNumber">
      <xmlPr mapId="1" xpath="/FinancialUpdate8609/FinancialUpdate8609_Unit_SQ_FT/FinancialUpdate8609_Unit_SQ_FT_Building1/ApplicationNumber" xmlDataType="string"/>
    </xmlCellPr>
  </singleXmlCell>
  <singleXmlCell id="739" xr6:uid="{00000000-000C-0000-FFFF-FFFFD1020000}" r="H126" connectionId="1">
    <xmlCellPr id="1" xr6:uid="{00000000-0010-0000-D102-000001000000}" uniqueName="BIN">
      <xmlPr mapId="1" xpath="/FinancialUpdate8609/FinancialUpdate8609_Unit_SQ_FT/FinancialUpdate8609_Unit_SQ_FT_Building1/BIN" xmlDataType="string"/>
    </xmlCellPr>
  </singleXmlCell>
  <singleXmlCell id="740" xr6:uid="{00000000-000C-0000-FFFF-FFFFD2020000}" r="H127" connectionId="1">
    <xmlCellPr id="1" xr6:uid="{00000000-0010-0000-D202-000001000000}" uniqueName="Credit_Eligible_Sq_Ft">
      <xmlPr mapId="1" xpath="/FinancialUpdate8609/FinancialUpdate8609_Unit_SQ_FT/FinancialUpdate8609_Unit_SQ_FT_Building1/Credit_Eligible_Sq_Ft" xmlDataType="string"/>
    </xmlCellPr>
  </singleXmlCell>
  <singleXmlCell id="741" xr6:uid="{00000000-000C-0000-FFFF-FFFFD3020000}" r="H128" connectionId="1">
    <xmlCellPr id="1" xr6:uid="{00000000-0010-0000-D302-000001000000}" uniqueName="Other_Resid_Rental_Sq_Ft">
      <xmlPr mapId="1" xpath="/FinancialUpdate8609/FinancialUpdate8609_Unit_SQ_FT/FinancialUpdate8609_Unit_SQ_FT_Building1/Other_Resid_Rental_Sq_Ft" xmlDataType="string"/>
    </xmlCellPr>
  </singleXmlCell>
  <singleXmlCell id="742" xr6:uid="{00000000-000C-0000-FFFF-FFFFD4020000}" r="H129" connectionId="1">
    <xmlCellPr id="1" xr6:uid="{00000000-0010-0000-D402-000001000000}" uniqueName="Total_Resid_Rental_Sq_Ft">
      <xmlPr mapId="1" xpath="/FinancialUpdate8609/FinancialUpdate8609_Unit_SQ_FT/FinancialUpdate8609_Unit_SQ_FT_Building1/Total_Resid_Rental_Sq_Ft" xmlDataType="string"/>
    </xmlCellPr>
  </singleXmlCell>
  <singleXmlCell id="743" xr6:uid="{00000000-000C-0000-FFFF-FFFFD5020000}" r="H130" connectionId="1">
    <xmlCellPr id="1" xr6:uid="{00000000-0010-0000-D502-000001000000}" uniqueName="Non_Rent_paying_Super_Sq_Ft">
      <xmlPr mapId="1" xpath="/FinancialUpdate8609/FinancialUpdate8609_Unit_SQ_FT/FinancialUpdate8609_Unit_SQ_FT_Building1/Non_Rent_paying_Super_Sq_Ft" xmlDataType="string"/>
    </xmlCellPr>
  </singleXmlCell>
  <singleXmlCell id="744" xr6:uid="{00000000-000C-0000-FFFF-FFFFD6020000}" r="H131" connectionId="1">
    <xmlCellPr id="1" xr6:uid="{00000000-0010-0000-D602-000001000000}" uniqueName="Total_Residential_Sq_Ft">
      <xmlPr mapId="1" xpath="/FinancialUpdate8609/FinancialUpdate8609_Unit_SQ_FT/FinancialUpdate8609_Unit_SQ_FT_Building1/Total_Residential_Sq_Ft" xmlDataType="string"/>
    </xmlCellPr>
  </singleXmlCell>
  <singleXmlCell id="745" xr6:uid="{00000000-000C-0000-FFFF-FFFFD7020000}" r="H132" connectionId="1">
    <xmlCellPr id="1" xr6:uid="{00000000-0010-0000-D702-000001000000}" uniqueName="Commercial_Sq_Ft">
      <xmlPr mapId="1" xpath="/FinancialUpdate8609/FinancialUpdate8609_Unit_SQ_FT/FinancialUpdate8609_Unit_SQ_FT_Building1/Commercial_Sq_Ft" xmlDataType="string"/>
    </xmlCellPr>
  </singleXmlCell>
  <singleXmlCell id="746" xr6:uid="{00000000-000C-0000-FFFF-FFFFD8020000}" r="J125" connectionId="1">
    <xmlCellPr id="1" xr6:uid="{00000000-0010-0000-D802-000001000000}" uniqueName="ApplicationNumber">
      <xmlPr mapId="1" xpath="/FinancialUpdate8609/FinancialUpdate8609_Unit_SQ_FT/FinancialUpdate8609_Unit_SQ_FT_Building2/ApplicationNumber" xmlDataType="string"/>
    </xmlCellPr>
  </singleXmlCell>
  <singleXmlCell id="747" xr6:uid="{00000000-000C-0000-FFFF-FFFFD9020000}" r="J126" connectionId="1">
    <xmlCellPr id="1" xr6:uid="{00000000-0010-0000-D902-000001000000}" uniqueName="BIN">
      <xmlPr mapId="1" xpath="/FinancialUpdate8609/FinancialUpdate8609_Unit_SQ_FT/FinancialUpdate8609_Unit_SQ_FT_Building2/BIN" xmlDataType="string"/>
    </xmlCellPr>
  </singleXmlCell>
  <singleXmlCell id="748" xr6:uid="{00000000-000C-0000-FFFF-FFFFDA020000}" r="J127" connectionId="1">
    <xmlCellPr id="1" xr6:uid="{00000000-0010-0000-DA02-000001000000}" uniqueName="Credit_Eligible_Sq_Ft">
      <xmlPr mapId="1" xpath="/FinancialUpdate8609/FinancialUpdate8609_Unit_SQ_FT/FinancialUpdate8609_Unit_SQ_FT_Building2/Credit_Eligible_Sq_Ft" xmlDataType="string"/>
    </xmlCellPr>
  </singleXmlCell>
  <singleXmlCell id="749" xr6:uid="{00000000-000C-0000-FFFF-FFFFDB020000}" r="J128" connectionId="1">
    <xmlCellPr id="1" xr6:uid="{00000000-0010-0000-DB02-000001000000}" uniqueName="Other_Resid_Rental_Sq_Ft">
      <xmlPr mapId="1" xpath="/FinancialUpdate8609/FinancialUpdate8609_Unit_SQ_FT/FinancialUpdate8609_Unit_SQ_FT_Building2/Other_Resid_Rental_Sq_Ft" xmlDataType="string"/>
    </xmlCellPr>
  </singleXmlCell>
  <singleXmlCell id="750" xr6:uid="{00000000-000C-0000-FFFF-FFFFDC020000}" r="J129" connectionId="1">
    <xmlCellPr id="1" xr6:uid="{00000000-0010-0000-DC02-000001000000}" uniqueName="Total_Resid_Rental_Sq_Ft">
      <xmlPr mapId="1" xpath="/FinancialUpdate8609/FinancialUpdate8609_Unit_SQ_FT/FinancialUpdate8609_Unit_SQ_FT_Building2/Total_Resid_Rental_Sq_Ft" xmlDataType="string"/>
    </xmlCellPr>
  </singleXmlCell>
  <singleXmlCell id="751" xr6:uid="{00000000-000C-0000-FFFF-FFFFDD020000}" r="J130" connectionId="1">
    <xmlCellPr id="1" xr6:uid="{00000000-0010-0000-DD02-000001000000}" uniqueName="Non_Rent_paying_Super_Sq_Ft">
      <xmlPr mapId="1" xpath="/FinancialUpdate8609/FinancialUpdate8609_Unit_SQ_FT/FinancialUpdate8609_Unit_SQ_FT_Building2/Non_Rent_paying_Super_Sq_Ft" xmlDataType="string"/>
    </xmlCellPr>
  </singleXmlCell>
  <singleXmlCell id="752" xr6:uid="{00000000-000C-0000-FFFF-FFFFDE020000}" r="J131" connectionId="1">
    <xmlCellPr id="1" xr6:uid="{00000000-0010-0000-DE02-000001000000}" uniqueName="Total_Residential_Sq_Ft">
      <xmlPr mapId="1" xpath="/FinancialUpdate8609/FinancialUpdate8609_Unit_SQ_FT/FinancialUpdate8609_Unit_SQ_FT_Building2/Total_Residential_Sq_Ft" xmlDataType="string"/>
    </xmlCellPr>
  </singleXmlCell>
  <singleXmlCell id="753" xr6:uid="{00000000-000C-0000-FFFF-FFFFDF020000}" r="J132" connectionId="1">
    <xmlCellPr id="1" xr6:uid="{00000000-0010-0000-DF02-000001000000}" uniqueName="Commercial_Sq_Ft">
      <xmlPr mapId="1" xpath="/FinancialUpdate8609/FinancialUpdate8609_Unit_SQ_FT/FinancialUpdate8609_Unit_SQ_FT_Building2/Commercial_Sq_Ft" xmlDataType="string"/>
    </xmlCellPr>
  </singleXmlCell>
  <singleXmlCell id="754" xr6:uid="{00000000-000C-0000-FFFF-FFFFE0020000}" r="AH202" connectionId="1">
    <xmlCellPr id="1" xr6:uid="{00000000-0010-0000-E002-000001000000}" uniqueName="ApplicationNumber">
      <xmlPr mapId="1" xpath="/FinancialUpdate8609/FinancialUpdate8609_UnitDistribution/FinancialUpdate8609_UnitDistribution_Building1/ApplicationNumber" xmlDataType="string"/>
    </xmlCellPr>
  </singleXmlCell>
  <singleXmlCell id="755" xr6:uid="{00000000-000C-0000-FFFF-FFFFE1020000}" r="AJ202" connectionId="1">
    <xmlCellPr id="1" xr6:uid="{00000000-0010-0000-E102-000001000000}" uniqueName="BIN">
      <xmlPr mapId="1" xpath="/FinancialUpdate8609/FinancialUpdate8609_UnitDistribution/FinancialUpdate8609_UnitDistribution_Building1/BIN" xmlDataType="string"/>
    </xmlCellPr>
  </singleXmlCell>
  <singleXmlCell id="756" xr6:uid="{00000000-000C-0000-FFFF-FFFFE2020000}" r="AC202" connectionId="1">
    <xmlCellPr id="1" xr6:uid="{00000000-0010-0000-E202-000001000000}" uniqueName="Super_Unit">
      <xmlPr mapId="1" xpath="/FinancialUpdate8609/FinancialUpdate8609_UnitDistribution/FinancialUpdate8609_UnitDistribution_Building1/Super_Unit" xmlDataType="string"/>
    </xmlCellPr>
  </singleXmlCell>
  <singleXmlCell id="757" xr6:uid="{00000000-000C-0000-FFFF-FFFFE3020000}" r="D202" connectionId="1">
    <xmlCellPr id="1" xr6:uid="{00000000-0010-0000-E302-000001000000}" uniqueName="AMI_30_or_Less_BR_0">
      <xmlPr mapId="1" xpath="/FinancialUpdate8609/FinancialUpdate8609_UnitDistribution/FinancialUpdate8609_UnitDistribution_Building1/AMI_30_or_Less_BR_0" xmlDataType="string"/>
    </xmlCellPr>
  </singleXmlCell>
  <singleXmlCell id="758" xr6:uid="{00000000-000C-0000-FFFF-FFFFE4020000}" r="E202" connectionId="1">
    <xmlCellPr id="1" xr6:uid="{00000000-0010-0000-E402-000001000000}" uniqueName="AMI_30_or_Less_BR_1">
      <xmlPr mapId="1" xpath="/FinancialUpdate8609/FinancialUpdate8609_UnitDistribution/FinancialUpdate8609_UnitDistribution_Building1/AMI_30_or_Less_BR_1" xmlDataType="string"/>
    </xmlCellPr>
  </singleXmlCell>
  <singleXmlCell id="759" xr6:uid="{00000000-000C-0000-FFFF-FFFFE5020000}" r="F202" connectionId="1">
    <xmlCellPr id="1" xr6:uid="{00000000-0010-0000-E502-000001000000}" uniqueName="AMI_30_or_Less_BR_2">
      <xmlPr mapId="1" xpath="/FinancialUpdate8609/FinancialUpdate8609_UnitDistribution/FinancialUpdate8609_UnitDistribution_Building1/AMI_30_or_Less_BR_2" xmlDataType="string"/>
    </xmlCellPr>
  </singleXmlCell>
  <singleXmlCell id="760" xr6:uid="{00000000-000C-0000-FFFF-FFFFE6020000}" r="G202" connectionId="1">
    <xmlCellPr id="1" xr6:uid="{00000000-0010-0000-E602-000001000000}" uniqueName="AMI_30_or_Less_BR_3">
      <xmlPr mapId="1" xpath="/FinancialUpdate8609/FinancialUpdate8609_UnitDistribution/FinancialUpdate8609_UnitDistribution_Building1/AMI_30_or_Less_BR_3" xmlDataType="string"/>
    </xmlCellPr>
  </singleXmlCell>
  <singleXmlCell id="761" xr6:uid="{00000000-000C-0000-FFFF-FFFFE7020000}" r="H202" connectionId="1">
    <xmlCellPr id="1" xr6:uid="{00000000-0010-0000-E702-000001000000}" uniqueName="AMI_30_or_Less_BR_4">
      <xmlPr mapId="1" xpath="/FinancialUpdate8609/FinancialUpdate8609_UnitDistribution/FinancialUpdate8609_UnitDistribution_Building1/AMI_30_or_Less_BR_4" xmlDataType="string"/>
    </xmlCellPr>
  </singleXmlCell>
  <singleXmlCell id="762" xr6:uid="{00000000-000C-0000-FFFF-FFFFE8020000}" r="I202" connectionId="1">
    <xmlCellPr id="1" xr6:uid="{00000000-0010-0000-E802-000001000000}" uniqueName="AMI_31to40_BR_0">
      <xmlPr mapId="1" xpath="/FinancialUpdate8609/FinancialUpdate8609_UnitDistribution/FinancialUpdate8609_UnitDistribution_Building1/AMI_31to40_BR_0" xmlDataType="string"/>
    </xmlCellPr>
  </singleXmlCell>
  <singleXmlCell id="763" xr6:uid="{00000000-000C-0000-FFFF-FFFFE9020000}" r="J202" connectionId="1">
    <xmlCellPr id="1" xr6:uid="{00000000-0010-0000-E902-000001000000}" uniqueName="AMI_31to40_BR_1">
      <xmlPr mapId="1" xpath="/FinancialUpdate8609/FinancialUpdate8609_UnitDistribution/FinancialUpdate8609_UnitDistribution_Building1/AMI_31to40_BR_1" xmlDataType="string"/>
    </xmlCellPr>
  </singleXmlCell>
  <singleXmlCell id="764" xr6:uid="{00000000-000C-0000-FFFF-FFFFEA020000}" r="K202" connectionId="1">
    <xmlCellPr id="1" xr6:uid="{00000000-0010-0000-EA02-000001000000}" uniqueName="AMI_31to40_BR_2">
      <xmlPr mapId="1" xpath="/FinancialUpdate8609/FinancialUpdate8609_UnitDistribution/FinancialUpdate8609_UnitDistribution_Building1/AMI_31to40_BR_2" xmlDataType="string"/>
    </xmlCellPr>
  </singleXmlCell>
  <singleXmlCell id="765" xr6:uid="{00000000-000C-0000-FFFF-FFFFEB020000}" r="L202" connectionId="1">
    <xmlCellPr id="1" xr6:uid="{00000000-0010-0000-EB02-000001000000}" uniqueName="AMI_31to40_BR_3">
      <xmlPr mapId="1" xpath="/FinancialUpdate8609/FinancialUpdate8609_UnitDistribution/FinancialUpdate8609_UnitDistribution_Building1/AMI_31to40_BR_3" xmlDataType="string"/>
    </xmlCellPr>
  </singleXmlCell>
  <singleXmlCell id="766" xr6:uid="{00000000-000C-0000-FFFF-FFFFEC020000}" r="M202" connectionId="1">
    <xmlCellPr id="1" xr6:uid="{00000000-0010-0000-EC02-000001000000}" uniqueName="AMI_31to40_BR_4">
      <xmlPr mapId="1" xpath="/FinancialUpdate8609/FinancialUpdate8609_UnitDistribution/FinancialUpdate8609_UnitDistribution_Building1/AMI_31to40_BR_4" xmlDataType="string"/>
    </xmlCellPr>
  </singleXmlCell>
  <singleXmlCell id="767" xr6:uid="{00000000-000C-0000-FFFF-FFFFED020000}" r="N202" connectionId="1">
    <xmlCellPr id="1" xr6:uid="{00000000-0010-0000-ED02-000001000000}" uniqueName="AMI_41to50_BR_0">
      <xmlPr mapId="1" xpath="/FinancialUpdate8609/FinancialUpdate8609_UnitDistribution/FinancialUpdate8609_UnitDistribution_Building1/AMI_41to50_BR_0" xmlDataType="string"/>
    </xmlCellPr>
  </singleXmlCell>
  <singleXmlCell id="768" xr6:uid="{00000000-000C-0000-FFFF-FFFFEE020000}" r="O202" connectionId="1">
    <xmlCellPr id="1" xr6:uid="{00000000-0010-0000-EE02-000001000000}" uniqueName="AMI_41to50_BR_1">
      <xmlPr mapId="1" xpath="/FinancialUpdate8609/FinancialUpdate8609_UnitDistribution/FinancialUpdate8609_UnitDistribution_Building1/AMI_41to50_BR_1" xmlDataType="string"/>
    </xmlCellPr>
  </singleXmlCell>
  <singleXmlCell id="769" xr6:uid="{00000000-000C-0000-FFFF-FFFFEF020000}" r="P202" connectionId="1">
    <xmlCellPr id="1" xr6:uid="{00000000-0010-0000-EF02-000001000000}" uniqueName="AMI_41to50_BR_2">
      <xmlPr mapId="1" xpath="/FinancialUpdate8609/FinancialUpdate8609_UnitDistribution/FinancialUpdate8609_UnitDistribution_Building1/AMI_41to50_BR_2" xmlDataType="string"/>
    </xmlCellPr>
  </singleXmlCell>
  <singleXmlCell id="770" xr6:uid="{00000000-000C-0000-FFFF-FFFFF0020000}" r="Q202" connectionId="1">
    <xmlCellPr id="1" xr6:uid="{00000000-0010-0000-F002-000001000000}" uniqueName="AMI_41to50_BR_3">
      <xmlPr mapId="1" xpath="/FinancialUpdate8609/FinancialUpdate8609_UnitDistribution/FinancialUpdate8609_UnitDistribution_Building1/AMI_41to50_BR_3" xmlDataType="string"/>
    </xmlCellPr>
  </singleXmlCell>
  <singleXmlCell id="771" xr6:uid="{00000000-000C-0000-FFFF-FFFFF1020000}" r="R202" connectionId="1">
    <xmlCellPr id="1" xr6:uid="{00000000-0010-0000-F102-000001000000}" uniqueName="AMI_41to50_BR_4">
      <xmlPr mapId="1" xpath="/FinancialUpdate8609/FinancialUpdate8609_UnitDistribution/FinancialUpdate8609_UnitDistribution_Building1/AMI_41to50_BR_4" xmlDataType="string"/>
    </xmlCellPr>
  </singleXmlCell>
  <singleXmlCell id="772" xr6:uid="{00000000-000C-0000-FFFF-FFFFF2020000}" r="S202" connectionId="1">
    <xmlCellPr id="1" xr6:uid="{00000000-0010-0000-F202-000001000000}" uniqueName="AMI_51to60_BR_0">
      <xmlPr mapId="1" xpath="/FinancialUpdate8609/FinancialUpdate8609_UnitDistribution/FinancialUpdate8609_UnitDistribution_Building1/AMI_51to60_BR_0" xmlDataType="string"/>
    </xmlCellPr>
  </singleXmlCell>
  <singleXmlCell id="773" xr6:uid="{00000000-000C-0000-FFFF-FFFFF3020000}" r="T202" connectionId="1">
    <xmlCellPr id="1" xr6:uid="{00000000-0010-0000-F302-000001000000}" uniqueName="AMI_51to60_BR_1">
      <xmlPr mapId="1" xpath="/FinancialUpdate8609/FinancialUpdate8609_UnitDistribution/FinancialUpdate8609_UnitDistribution_Building1/AMI_51to60_BR_1" xmlDataType="string"/>
    </xmlCellPr>
  </singleXmlCell>
  <singleXmlCell id="774" xr6:uid="{00000000-000C-0000-FFFF-FFFFF4020000}" r="U202" connectionId="1">
    <xmlCellPr id="1" xr6:uid="{00000000-0010-0000-F402-000001000000}" uniqueName="AMI_51to60_BR_2">
      <xmlPr mapId="1" xpath="/FinancialUpdate8609/FinancialUpdate8609_UnitDistribution/FinancialUpdate8609_UnitDistribution_Building1/AMI_51to60_BR_2" xmlDataType="string"/>
    </xmlCellPr>
  </singleXmlCell>
  <singleXmlCell id="775" xr6:uid="{00000000-000C-0000-FFFF-FFFFF5020000}" r="V202" connectionId="1">
    <xmlCellPr id="1" xr6:uid="{00000000-0010-0000-F502-000001000000}" uniqueName="AMI_51to60_BR_3">
      <xmlPr mapId="1" xpath="/FinancialUpdate8609/FinancialUpdate8609_UnitDistribution/FinancialUpdate8609_UnitDistribution_Building1/AMI_51to60_BR_3" xmlDataType="string"/>
    </xmlCellPr>
  </singleXmlCell>
  <singleXmlCell id="776" xr6:uid="{00000000-000C-0000-FFFF-FFFFF6020000}" r="W202" connectionId="1">
    <xmlCellPr id="1" xr6:uid="{00000000-0010-0000-F602-000001000000}" uniqueName="AMI_51to60_BR_4">
      <xmlPr mapId="1" xpath="/FinancialUpdate8609/FinancialUpdate8609_UnitDistribution/FinancialUpdate8609_UnitDistribution_Building1/AMI_51to60_BR_4" xmlDataType="string"/>
    </xmlCellPr>
  </singleXmlCell>
  <singleXmlCell id="777" xr6:uid="{00000000-000C-0000-FFFF-FFFFF7020000}" r="X202" connectionId="1">
    <xmlCellPr id="1" xr6:uid="{00000000-0010-0000-F702-000001000000}" uniqueName="Greater_Than_60_AMI_BR_0">
      <xmlPr mapId="1" xpath="/FinancialUpdate8609/FinancialUpdate8609_UnitDistribution/FinancialUpdate8609_UnitDistribution_Building1/Greater_Than_60_AMI_BR_0" xmlDataType="string"/>
    </xmlCellPr>
  </singleXmlCell>
  <singleXmlCell id="778" xr6:uid="{00000000-000C-0000-FFFF-FFFFF8020000}" r="Y202" connectionId="1">
    <xmlCellPr id="1" xr6:uid="{00000000-0010-0000-F802-000001000000}" uniqueName="Greater_Than_60_AMI_BR_1">
      <xmlPr mapId="1" xpath="/FinancialUpdate8609/FinancialUpdate8609_UnitDistribution/FinancialUpdate8609_UnitDistribution_Building1/Greater_Than_60_AMI_BR_1" xmlDataType="string"/>
    </xmlCellPr>
  </singleXmlCell>
  <singleXmlCell id="779" xr6:uid="{00000000-000C-0000-FFFF-FFFFF9020000}" r="Z202" connectionId="1">
    <xmlCellPr id="1" xr6:uid="{00000000-0010-0000-F902-000001000000}" uniqueName="Greater_Than_60_AMI_BR_2">
      <xmlPr mapId="1" xpath="/FinancialUpdate8609/FinancialUpdate8609_UnitDistribution/FinancialUpdate8609_UnitDistribution_Building1/Greater_Than_60_AMI_BR_2" xmlDataType="string"/>
    </xmlCellPr>
  </singleXmlCell>
  <singleXmlCell id="780" xr6:uid="{00000000-000C-0000-FFFF-FFFFFA020000}" r="AA202" connectionId="1">
    <xmlCellPr id="1" xr6:uid="{00000000-0010-0000-FA02-000001000000}" uniqueName="Greater_Than_60_AMI_BR_3">
      <xmlPr mapId="1" xpath="/FinancialUpdate8609/FinancialUpdate8609_UnitDistribution/FinancialUpdate8609_UnitDistribution_Building1/Greater_Than_60_AMI_BR_3" xmlDataType="string"/>
    </xmlCellPr>
  </singleXmlCell>
  <singleXmlCell id="781" xr6:uid="{00000000-000C-0000-FFFF-FFFFFB020000}" r="AB202" connectionId="1">
    <xmlCellPr id="1" xr6:uid="{00000000-0010-0000-FB02-000001000000}" uniqueName="Greater_Than_60_AMI_BR_4">
      <xmlPr mapId="1" xpath="/FinancialUpdate8609/FinancialUpdate8609_UnitDistribution/FinancialUpdate8609_UnitDistribution_Building1/Greater_Than_60_AMI_BR_4" xmlDataType="string"/>
    </xmlCellPr>
  </singleXmlCell>
  <singleXmlCell id="782" xr6:uid="{00000000-000C-0000-FFFF-FFFFFC020000}" r="AH203" connectionId="1">
    <xmlCellPr id="1" xr6:uid="{00000000-0010-0000-FC02-000001000000}" uniqueName="ApplicationNumber">
      <xmlPr mapId="1" xpath="/FinancialUpdate8609/FinancialUpdate8609_UnitDistribution/FinancialUpdate8609_UnitDistribution_Building2/ApplicationNumber" xmlDataType="string"/>
    </xmlCellPr>
  </singleXmlCell>
  <singleXmlCell id="783" xr6:uid="{00000000-000C-0000-FFFF-FFFFFD020000}" r="AJ203" connectionId="1">
    <xmlCellPr id="1" xr6:uid="{00000000-0010-0000-FD02-000001000000}" uniqueName="BIN">
      <xmlPr mapId="1" xpath="/FinancialUpdate8609/FinancialUpdate8609_UnitDistribution/FinancialUpdate8609_UnitDistribution_Building2/BIN" xmlDataType="string"/>
    </xmlCellPr>
  </singleXmlCell>
  <singleXmlCell id="784" xr6:uid="{00000000-000C-0000-FFFF-FFFFFE020000}" r="AC203" connectionId="1">
    <xmlCellPr id="1" xr6:uid="{00000000-0010-0000-FE02-000001000000}" uniqueName="Super_Unit">
      <xmlPr mapId="1" xpath="/FinancialUpdate8609/FinancialUpdate8609_UnitDistribution/FinancialUpdate8609_UnitDistribution_Building2/Super_Unit" xmlDataType="string"/>
    </xmlCellPr>
  </singleXmlCell>
  <singleXmlCell id="785" xr6:uid="{00000000-000C-0000-FFFF-FFFFFF020000}" r="D203" connectionId="1">
    <xmlCellPr id="1" xr6:uid="{00000000-0010-0000-FF02-000001000000}" uniqueName="AMI_30_or_Less_BR_0">
      <xmlPr mapId="1" xpath="/FinancialUpdate8609/FinancialUpdate8609_UnitDistribution/FinancialUpdate8609_UnitDistribution_Building2/AMI_30_or_Less_BR_0" xmlDataType="string"/>
    </xmlCellPr>
  </singleXmlCell>
  <singleXmlCell id="786" xr6:uid="{00000000-000C-0000-FFFF-FFFF00030000}" r="E203" connectionId="1">
    <xmlCellPr id="1" xr6:uid="{00000000-0010-0000-0003-000001000000}" uniqueName="AMI_30_or_Less_BR_1">
      <xmlPr mapId="1" xpath="/FinancialUpdate8609/FinancialUpdate8609_UnitDistribution/FinancialUpdate8609_UnitDistribution_Building2/AMI_30_or_Less_BR_1" xmlDataType="string"/>
    </xmlCellPr>
  </singleXmlCell>
  <singleXmlCell id="787" xr6:uid="{00000000-000C-0000-FFFF-FFFF01030000}" r="F203" connectionId="1">
    <xmlCellPr id="1" xr6:uid="{00000000-0010-0000-0103-000001000000}" uniqueName="AMI_30_or_Less_BR_2">
      <xmlPr mapId="1" xpath="/FinancialUpdate8609/FinancialUpdate8609_UnitDistribution/FinancialUpdate8609_UnitDistribution_Building2/AMI_30_or_Less_BR_2" xmlDataType="string"/>
    </xmlCellPr>
  </singleXmlCell>
  <singleXmlCell id="788" xr6:uid="{00000000-000C-0000-FFFF-FFFF02030000}" r="G203" connectionId="1">
    <xmlCellPr id="1" xr6:uid="{00000000-0010-0000-0203-000001000000}" uniqueName="AMI_30_or_Less_BR_3">
      <xmlPr mapId="1" xpath="/FinancialUpdate8609/FinancialUpdate8609_UnitDistribution/FinancialUpdate8609_UnitDistribution_Building2/AMI_30_or_Less_BR_3" xmlDataType="string"/>
    </xmlCellPr>
  </singleXmlCell>
  <singleXmlCell id="789" xr6:uid="{00000000-000C-0000-FFFF-FFFF03030000}" r="H203" connectionId="1">
    <xmlCellPr id="1" xr6:uid="{00000000-0010-0000-0303-000001000000}" uniqueName="AMI_30_or_Less_BR_4">
      <xmlPr mapId="1" xpath="/FinancialUpdate8609/FinancialUpdate8609_UnitDistribution/FinancialUpdate8609_UnitDistribution_Building2/AMI_30_or_Less_BR_4" xmlDataType="string"/>
    </xmlCellPr>
  </singleXmlCell>
  <singleXmlCell id="790" xr6:uid="{00000000-000C-0000-FFFF-FFFF04030000}" r="I203" connectionId="1">
    <xmlCellPr id="1" xr6:uid="{00000000-0010-0000-0403-000001000000}" uniqueName="AMI_31to40_BR_0">
      <xmlPr mapId="1" xpath="/FinancialUpdate8609/FinancialUpdate8609_UnitDistribution/FinancialUpdate8609_UnitDistribution_Building2/AMI_31to40_BR_0" xmlDataType="string"/>
    </xmlCellPr>
  </singleXmlCell>
  <singleXmlCell id="791" xr6:uid="{00000000-000C-0000-FFFF-FFFF05030000}" r="J203" connectionId="1">
    <xmlCellPr id="1" xr6:uid="{00000000-0010-0000-0503-000001000000}" uniqueName="AMI_31to40_BR_1">
      <xmlPr mapId="1" xpath="/FinancialUpdate8609/FinancialUpdate8609_UnitDistribution/FinancialUpdate8609_UnitDistribution_Building2/AMI_31to40_BR_1" xmlDataType="string"/>
    </xmlCellPr>
  </singleXmlCell>
  <singleXmlCell id="792" xr6:uid="{00000000-000C-0000-FFFF-FFFF06030000}" r="K203" connectionId="1">
    <xmlCellPr id="1" xr6:uid="{00000000-0010-0000-0603-000001000000}" uniqueName="AMI_31to40_BR_2">
      <xmlPr mapId="1" xpath="/FinancialUpdate8609/FinancialUpdate8609_UnitDistribution/FinancialUpdate8609_UnitDistribution_Building2/AMI_31to40_BR_2" xmlDataType="string"/>
    </xmlCellPr>
  </singleXmlCell>
  <singleXmlCell id="793" xr6:uid="{00000000-000C-0000-FFFF-FFFF07030000}" r="L203" connectionId="1">
    <xmlCellPr id="1" xr6:uid="{00000000-0010-0000-0703-000001000000}" uniqueName="AMI_31to40_BR_3">
      <xmlPr mapId="1" xpath="/FinancialUpdate8609/FinancialUpdate8609_UnitDistribution/FinancialUpdate8609_UnitDistribution_Building2/AMI_31to40_BR_3" xmlDataType="string"/>
    </xmlCellPr>
  </singleXmlCell>
  <singleXmlCell id="794" xr6:uid="{00000000-000C-0000-FFFF-FFFF08030000}" r="M203" connectionId="1">
    <xmlCellPr id="1" xr6:uid="{00000000-0010-0000-0803-000001000000}" uniqueName="AMI_31to40_BR_4">
      <xmlPr mapId="1" xpath="/FinancialUpdate8609/FinancialUpdate8609_UnitDistribution/FinancialUpdate8609_UnitDistribution_Building2/AMI_31to40_BR_4" xmlDataType="string"/>
    </xmlCellPr>
  </singleXmlCell>
  <singleXmlCell id="795" xr6:uid="{00000000-000C-0000-FFFF-FFFF09030000}" r="N203" connectionId="1">
    <xmlCellPr id="1" xr6:uid="{00000000-0010-0000-0903-000001000000}" uniqueName="AMI_41to50_BR_0">
      <xmlPr mapId="1" xpath="/FinancialUpdate8609/FinancialUpdate8609_UnitDistribution/FinancialUpdate8609_UnitDistribution_Building2/AMI_41to50_BR_0" xmlDataType="string"/>
    </xmlCellPr>
  </singleXmlCell>
  <singleXmlCell id="796" xr6:uid="{00000000-000C-0000-FFFF-FFFF0A030000}" r="O203" connectionId="1">
    <xmlCellPr id="1" xr6:uid="{00000000-0010-0000-0A03-000001000000}" uniqueName="AMI_41to50_BR_1">
      <xmlPr mapId="1" xpath="/FinancialUpdate8609/FinancialUpdate8609_UnitDistribution/FinancialUpdate8609_UnitDistribution_Building2/AMI_41to50_BR_1" xmlDataType="string"/>
    </xmlCellPr>
  </singleXmlCell>
  <singleXmlCell id="797" xr6:uid="{00000000-000C-0000-FFFF-FFFF0B030000}" r="P203" connectionId="1">
    <xmlCellPr id="1" xr6:uid="{00000000-0010-0000-0B03-000001000000}" uniqueName="AMI_41to50_BR_2">
      <xmlPr mapId="1" xpath="/FinancialUpdate8609/FinancialUpdate8609_UnitDistribution/FinancialUpdate8609_UnitDistribution_Building2/AMI_41to50_BR_2" xmlDataType="string"/>
    </xmlCellPr>
  </singleXmlCell>
  <singleXmlCell id="798" xr6:uid="{00000000-000C-0000-FFFF-FFFF0C030000}" r="Q203" connectionId="1">
    <xmlCellPr id="1" xr6:uid="{00000000-0010-0000-0C03-000001000000}" uniqueName="AMI_41to50_BR_3">
      <xmlPr mapId="1" xpath="/FinancialUpdate8609/FinancialUpdate8609_UnitDistribution/FinancialUpdate8609_UnitDistribution_Building2/AMI_41to50_BR_3" xmlDataType="string"/>
    </xmlCellPr>
  </singleXmlCell>
  <singleXmlCell id="799" xr6:uid="{00000000-000C-0000-FFFF-FFFF0D030000}" r="R203" connectionId="1">
    <xmlCellPr id="1" xr6:uid="{00000000-0010-0000-0D03-000001000000}" uniqueName="AMI_41to50_BR_4">
      <xmlPr mapId="1" xpath="/FinancialUpdate8609/FinancialUpdate8609_UnitDistribution/FinancialUpdate8609_UnitDistribution_Building2/AMI_41to50_BR_4" xmlDataType="string"/>
    </xmlCellPr>
  </singleXmlCell>
  <singleXmlCell id="800" xr6:uid="{00000000-000C-0000-FFFF-FFFF0E030000}" r="S203" connectionId="1">
    <xmlCellPr id="1" xr6:uid="{00000000-0010-0000-0E03-000001000000}" uniqueName="AMI_51to60_BR_0">
      <xmlPr mapId="1" xpath="/FinancialUpdate8609/FinancialUpdate8609_UnitDistribution/FinancialUpdate8609_UnitDistribution_Building2/AMI_51to60_BR_0" xmlDataType="string"/>
    </xmlCellPr>
  </singleXmlCell>
  <singleXmlCell id="801" xr6:uid="{00000000-000C-0000-FFFF-FFFF0F030000}" r="T203" connectionId="1">
    <xmlCellPr id="1" xr6:uid="{00000000-0010-0000-0F03-000001000000}" uniqueName="AMI_51to60_BR_1">
      <xmlPr mapId="1" xpath="/FinancialUpdate8609/FinancialUpdate8609_UnitDistribution/FinancialUpdate8609_UnitDistribution_Building2/AMI_51to60_BR_1" xmlDataType="string"/>
    </xmlCellPr>
  </singleXmlCell>
  <singleXmlCell id="802" xr6:uid="{00000000-000C-0000-FFFF-FFFF10030000}" r="U203" connectionId="1">
    <xmlCellPr id="1" xr6:uid="{00000000-0010-0000-1003-000001000000}" uniqueName="AMI_51to60_BR_2">
      <xmlPr mapId="1" xpath="/FinancialUpdate8609/FinancialUpdate8609_UnitDistribution/FinancialUpdate8609_UnitDistribution_Building2/AMI_51to60_BR_2" xmlDataType="string"/>
    </xmlCellPr>
  </singleXmlCell>
  <singleXmlCell id="803" xr6:uid="{00000000-000C-0000-FFFF-FFFF11030000}" r="V203" connectionId="1">
    <xmlCellPr id="1" xr6:uid="{00000000-0010-0000-1103-000001000000}" uniqueName="AMI_51to60_BR_3">
      <xmlPr mapId="1" xpath="/FinancialUpdate8609/FinancialUpdate8609_UnitDistribution/FinancialUpdate8609_UnitDistribution_Building2/AMI_51to60_BR_3" xmlDataType="string"/>
    </xmlCellPr>
  </singleXmlCell>
  <singleXmlCell id="804" xr6:uid="{00000000-000C-0000-FFFF-FFFF12030000}" r="W203" connectionId="1">
    <xmlCellPr id="1" xr6:uid="{00000000-0010-0000-1203-000001000000}" uniqueName="AMI_51to60_BR_4">
      <xmlPr mapId="1" xpath="/FinancialUpdate8609/FinancialUpdate8609_UnitDistribution/FinancialUpdate8609_UnitDistribution_Building2/AMI_51to60_BR_4" xmlDataType="string"/>
    </xmlCellPr>
  </singleXmlCell>
  <singleXmlCell id="805" xr6:uid="{00000000-000C-0000-FFFF-FFFF13030000}" r="X203" connectionId="1">
    <xmlCellPr id="1" xr6:uid="{00000000-0010-0000-1303-000001000000}" uniqueName="Greater_Than_60_AMI_BR_0">
      <xmlPr mapId="1" xpath="/FinancialUpdate8609/FinancialUpdate8609_UnitDistribution/FinancialUpdate8609_UnitDistribution_Building2/Greater_Than_60_AMI_BR_0" xmlDataType="string"/>
    </xmlCellPr>
  </singleXmlCell>
  <singleXmlCell id="806" xr6:uid="{00000000-000C-0000-FFFF-FFFF14030000}" r="Y203" connectionId="1">
    <xmlCellPr id="1" xr6:uid="{00000000-0010-0000-1403-000001000000}" uniqueName="Greater_Than_60_AMI_BR_1">
      <xmlPr mapId="1" xpath="/FinancialUpdate8609/FinancialUpdate8609_UnitDistribution/FinancialUpdate8609_UnitDistribution_Building2/Greater_Than_60_AMI_BR_1" xmlDataType="string"/>
    </xmlCellPr>
  </singleXmlCell>
  <singleXmlCell id="807" xr6:uid="{00000000-000C-0000-FFFF-FFFF15030000}" r="Z203" connectionId="1">
    <xmlCellPr id="1" xr6:uid="{00000000-0010-0000-1503-000001000000}" uniqueName="Greater_Than_60_AMI_BR_2">
      <xmlPr mapId="1" xpath="/FinancialUpdate8609/FinancialUpdate8609_UnitDistribution/FinancialUpdate8609_UnitDistribution_Building2/Greater_Than_60_AMI_BR_2" xmlDataType="string"/>
    </xmlCellPr>
  </singleXmlCell>
  <singleXmlCell id="808" xr6:uid="{00000000-000C-0000-FFFF-FFFF16030000}" r="AA203" connectionId="1">
    <xmlCellPr id="1" xr6:uid="{00000000-0010-0000-1603-000001000000}" uniqueName="Greater_Than_60_AMI_BR_3">
      <xmlPr mapId="1" xpath="/FinancialUpdate8609/FinancialUpdate8609_UnitDistribution/FinancialUpdate8609_UnitDistribution_Building2/Greater_Than_60_AMI_BR_3" xmlDataType="string"/>
    </xmlCellPr>
  </singleXmlCell>
  <singleXmlCell id="809" xr6:uid="{00000000-000C-0000-FFFF-FFFF17030000}" r="AB203" connectionId="1">
    <xmlCellPr id="1" xr6:uid="{00000000-0010-0000-1703-000001000000}" uniqueName="Greater_Than_60_AMI_BR_4">
      <xmlPr mapId="1" xpath="/FinancialUpdate8609/FinancialUpdate8609_UnitDistribution/FinancialUpdate8609_UnitDistribution_Building2/Greater_Than_60_AMI_BR_4" xmlDataType="string"/>
    </xmlCellPr>
  </singleXmlCell>
  <singleXmlCell id="234" xr6:uid="{00000000-000C-0000-FFFF-FFFF18030000}" r="S1" connectionId="1">
    <xmlCellPr id="1" xr6:uid="{00000000-0010-0000-1803-000001000000}" uniqueName="ApplicationNumber">
      <xmlPr mapId="1" xpath="/FinancialUpdate8609/FinancialUpdate8609_DevelopmentBudget/FinancialUpdate8609_Dev_Budget_Building3/FinancialUpdate8609_Dev_Budget_Building3_Total_Costs/ApplicationNumber" xmlDataType="string"/>
    </xmlCellPr>
  </singleXmlCell>
  <singleXmlCell id="235" xr6:uid="{00000000-000C-0000-FFFF-FFFF19030000}" r="S2" connectionId="1">
    <xmlCellPr id="1" xr6:uid="{00000000-0010-0000-1903-000001000000}" uniqueName="BIN">
      <xmlPr mapId="1" xpath="/FinancialUpdate8609/FinancialUpdate8609_DevelopmentBudget/FinancialUpdate8609_Dev_Budget_Building3/FinancialUpdate8609_Dev_Budget_Building3_Total_Costs/BIN" xmlDataType="string"/>
    </xmlCellPr>
  </singleXmlCell>
  <singleXmlCell id="299" xr6:uid="{00000000-000C-0000-FFFF-FFFF1A030000}" r="R7" connectionId="1">
    <xmlCellPr id="1" xr6:uid="{00000000-0010-0000-1A03-000001000000}" uniqueName="Land_Acquisition">
      <xmlPr mapId="1" xpath="/FinancialUpdate8609/FinancialUpdate8609_DevelopmentBudget/FinancialUpdate8609_Dev_Budget_Building3/FinancialUpdate8609_Dev_Budget_Building3_Total_Costs/Land_Acquisition" xmlDataType="string"/>
    </xmlCellPr>
  </singleXmlCell>
  <singleXmlCell id="300" xr6:uid="{00000000-000C-0000-FFFF-FFFF1B030000}" r="R8" connectionId="1">
    <xmlCellPr id="1" xr6:uid="{00000000-0010-0000-1B03-000001000000}" uniqueName="Building_Acquisition">
      <xmlPr mapId="1" xpath="/FinancialUpdate8609/FinancialUpdate8609_DevelopmentBudget/FinancialUpdate8609_Dev_Budget_Building3/FinancialUpdate8609_Dev_Budget_Building3_Total_Costs/Building_Acquisition" xmlDataType="string"/>
    </xmlCellPr>
  </singleXmlCell>
  <singleXmlCell id="612" xr6:uid="{00000000-000C-0000-FFFF-FFFF1C030000}" r="R9" connectionId="1">
    <xmlCellPr id="1" xr6:uid="{00000000-0010-0000-1C03-000001000000}" uniqueName="Contractor_Price">
      <xmlPr mapId="1" xpath="/FinancialUpdate8609/FinancialUpdate8609_DevelopmentBudget/FinancialUpdate8609_Dev_Budget_Building3/FinancialUpdate8609_Dev_Budget_Building3_Total_Costs/Contractor_Price" xmlDataType="string"/>
    </xmlCellPr>
  </singleXmlCell>
  <singleXmlCell id="634" xr6:uid="{00000000-000C-0000-FFFF-FFFF1D030000}" r="R10" connectionId="1">
    <xmlCellPr id="1" xr6:uid="{00000000-0010-0000-1D03-000001000000}" uniqueName="Furnishings">
      <xmlPr mapId="1" xpath="/FinancialUpdate8609/FinancialUpdate8609_DevelopmentBudget/FinancialUpdate8609_Dev_Budget_Building3/FinancialUpdate8609_Dev_Budget_Building3_Total_Costs/Furnishings" xmlDataType="string"/>
    </xmlCellPr>
  </singleXmlCell>
  <singleXmlCell id="635" xr6:uid="{00000000-000C-0000-FFFF-FFFF1E030000}" r="R11" connectionId="1">
    <xmlCellPr id="1" xr6:uid="{00000000-0010-0000-1E03-000001000000}" uniqueName="Hard_Cost_Other_Description1">
      <xmlPr mapId="1" xpath="/FinancialUpdate8609/FinancialUpdate8609_DevelopmentBudget/FinancialUpdate8609_Dev_Budget_Building3/FinancialUpdate8609_Dev_Budget_Building3_Total_Costs/Hard_Cost_Other_Description1" xmlDataType="string"/>
    </xmlCellPr>
  </singleXmlCell>
  <singleXmlCell id="636" xr6:uid="{00000000-000C-0000-FFFF-FFFF1F030000}" r="R14" connectionId="1">
    <xmlCellPr id="1" xr6:uid="{00000000-0010-0000-1F03-000001000000}" uniqueName="Architect">
      <xmlPr mapId="1" xpath="/FinancialUpdate8609/FinancialUpdate8609_DevelopmentBudget/FinancialUpdate8609_Dev_Budget_Building3/FinancialUpdate8609_Dev_Budget_Building3_Total_Costs/Architect" xmlDataType="string"/>
    </xmlCellPr>
  </singleXmlCell>
  <singleXmlCell id="637" xr6:uid="{00000000-000C-0000-FFFF-FFFF20030000}" r="R15" connectionId="1">
    <xmlCellPr id="1" xr6:uid="{00000000-0010-0000-2003-000001000000}" uniqueName="Owners_Legal">
      <xmlPr mapId="1" xpath="/FinancialUpdate8609/FinancialUpdate8609_DevelopmentBudget/FinancialUpdate8609_Dev_Budget_Building3/FinancialUpdate8609_Dev_Budget_Building3_Total_Costs/Owners_Legal" xmlDataType="string"/>
    </xmlCellPr>
  </singleXmlCell>
  <singleXmlCell id="638" xr6:uid="{00000000-000C-0000-FFFF-FFFF21030000}" r="R16" connectionId="1">
    <xmlCellPr id="1" xr6:uid="{00000000-0010-0000-2103-000001000000}" uniqueName="Development_Consultant">
      <xmlPr mapId="1" xpath="/FinancialUpdate8609/FinancialUpdate8609_DevelopmentBudget/FinancialUpdate8609_Dev_Budget_Building3/FinancialUpdate8609_Dev_Budget_Building3_Total_Costs/Development_Consultant" xmlDataType="string"/>
    </xmlCellPr>
  </singleXmlCell>
  <singleXmlCell id="690" xr6:uid="{00000000-000C-0000-FFFF-FFFF22030000}" r="R17" connectionId="1">
    <xmlCellPr id="1" xr6:uid="{00000000-0010-0000-2203-000001000000}" uniqueName="J51_421a_421b_Filing_Fees">
      <xmlPr mapId="1" xpath="/FinancialUpdate8609/FinancialUpdate8609_DevelopmentBudget/FinancialUpdate8609_Dev_Budget_Building3/FinancialUpdate8609_Dev_Budget_Building3_Total_Costs/J51_421a_421b_Filing_Fees" xmlDataType="string"/>
    </xmlCellPr>
  </singleXmlCell>
  <singleXmlCell id="691" xr6:uid="{00000000-000C-0000-FFFF-FFFF23030000}" r="R18" connectionId="1">
    <xmlCellPr id="1" xr6:uid="{00000000-0010-0000-2303-000001000000}" uniqueName="Construction_Interest">
      <xmlPr mapId="1" xpath="/FinancialUpdate8609/FinancialUpdate8609_DevelopmentBudget/FinancialUpdate8609_Dev_Budget_Building3/FinancialUpdate8609_Dev_Budget_Building3_Total_Costs/Construction_Interest" xmlDataType="string"/>
    </xmlCellPr>
  </singleXmlCell>
  <singleXmlCell id="692" xr6:uid="{00000000-000C-0000-FFFF-FFFF24030000}" r="R19" connectionId="1">
    <xmlCellPr id="1" xr6:uid="{00000000-0010-0000-2403-000001000000}" uniqueName="Real_Estate_Taxes">
      <xmlPr mapId="1" xpath="/FinancialUpdate8609/FinancialUpdate8609_DevelopmentBudget/FinancialUpdate8609_Dev_Budget_Building3/FinancialUpdate8609_Dev_Budget_Building3_Total_Costs/Real_Estate_Taxes" xmlDataType="string"/>
    </xmlCellPr>
  </singleXmlCell>
  <singleXmlCell id="693" xr6:uid="{00000000-000C-0000-FFFF-FFFF25030000}" r="R20" connectionId="1">
    <xmlCellPr id="1" xr6:uid="{00000000-0010-0000-2503-000001000000}" uniqueName="Water_Sewer">
      <xmlPr mapId="1" xpath="/FinancialUpdate8609/FinancialUpdate8609_DevelopmentBudget/FinancialUpdate8609_Dev_Budget_Building3/FinancialUpdate8609_Dev_Budget_Building3_Total_Costs/Water_Sewer" xmlDataType="string"/>
    </xmlCellPr>
  </singleXmlCell>
  <singleXmlCell id="694" xr6:uid="{00000000-000C-0000-FFFF-FFFF26030000}" r="R21" connectionId="1">
    <xmlCellPr id="1" xr6:uid="{00000000-0010-0000-2603-000001000000}" uniqueName="Title_Insurance">
      <xmlPr mapId="1" xpath="/FinancialUpdate8609/FinancialUpdate8609_DevelopmentBudget/FinancialUpdate8609_Dev_Budget_Building3/FinancialUpdate8609_Dev_Budget_Building3_Total_Costs/Title_Insurance" xmlDataType="string"/>
    </xmlCellPr>
  </singleXmlCell>
  <singleXmlCell id="810" xr6:uid="{00000000-000C-0000-FFFF-FFFF27030000}" r="R22" connectionId="1">
    <xmlCellPr id="1" xr6:uid="{00000000-0010-0000-2703-000001000000}" uniqueName="Constr_Insurance">
      <xmlPr mapId="1" xpath="/FinancialUpdate8609/FinancialUpdate8609_DevelopmentBudget/FinancialUpdate8609_Dev_Budget_Building3/FinancialUpdate8609_Dev_Budget_Building3_Total_Costs/Constr_Insurance" xmlDataType="string"/>
    </xmlCellPr>
  </singleXmlCell>
  <singleXmlCell id="811" xr6:uid="{00000000-000C-0000-FFFF-FFFF28030000}" r="R23" connectionId="1">
    <xmlCellPr id="1" xr6:uid="{00000000-0010-0000-2803-000001000000}" uniqueName="License_Agreement_Insurance">
      <xmlPr mapId="1" xpath="/FinancialUpdate8609/FinancialUpdate8609_DevelopmentBudget/FinancialUpdate8609_Dev_Budget_Building3/FinancialUpdate8609_Dev_Budget_Building3_Total_Costs/License_Agreement_Insurance" xmlDataType="string"/>
    </xmlCellPr>
  </singleXmlCell>
  <singleXmlCell id="812" xr6:uid="{00000000-000C-0000-FFFF-FFFF29030000}" r="R24" connectionId="1">
    <xmlCellPr id="1" xr6:uid="{00000000-0010-0000-2903-000001000000}" uniqueName="Leasing_Marketing_Expense">
      <xmlPr mapId="1" xpath="/FinancialUpdate8609/FinancialUpdate8609_DevelopmentBudget/FinancialUpdate8609_Dev_Budget_Building3/FinancialUpdate8609_Dev_Budget_Building3_Total_Costs/Leasing_Marketing_Expense" xmlDataType="string"/>
    </xmlCellPr>
  </singleXmlCell>
  <singleXmlCell id="813" xr6:uid="{00000000-000C-0000-FFFF-FFFF2A030000}" r="R25" connectionId="1">
    <xmlCellPr id="1" xr6:uid="{00000000-0010-0000-2A03-000001000000}" uniqueName="Lease_Up_Period_Expense">
      <xmlPr mapId="1" xpath="/FinancialUpdate8609/FinancialUpdate8609_DevelopmentBudget/FinancialUpdate8609_Dev_Budget_Building3/FinancialUpdate8609_Dev_Budget_Building3_Total_Costs/Lease_Up_Period_Expense" xmlDataType="string"/>
    </xmlCellPr>
  </singleXmlCell>
  <singleXmlCell id="814" xr6:uid="{00000000-000C-0000-FFFF-FFFF2B030000}" r="R26" connectionId="1">
    <xmlCellPr id="1" xr6:uid="{00000000-0010-0000-2B03-000001000000}" uniqueName="Working_Capital">
      <xmlPr mapId="1" xpath="/FinancialUpdate8609/FinancialUpdate8609_DevelopmentBudget/FinancialUpdate8609_Dev_Budget_Building3/FinancialUpdate8609_Dev_Budget_Building3_Total_Costs/Working_Capital" xmlDataType="string"/>
    </xmlCellPr>
  </singleXmlCell>
  <singleXmlCell id="815" xr6:uid="{00000000-000C-0000-FFFF-FFFF2C030000}" r="R27" connectionId="1">
    <xmlCellPr id="1" xr6:uid="{00000000-0010-0000-2C03-000001000000}" uniqueName="Survey_Environmental_Reports">
      <xmlPr mapId="1" xpath="/FinancialUpdate8609/FinancialUpdate8609_DevelopmentBudget/FinancialUpdate8609_Dev_Budget_Building3/FinancialUpdate8609_Dev_Budget_Building3_Total_Costs/Survey_Environmental_Reports" xmlDataType="string"/>
    </xmlCellPr>
  </singleXmlCell>
  <singleXmlCell id="816" xr6:uid="{00000000-000C-0000-FFFF-FFFF2D030000}" r="R28" connectionId="1">
    <xmlCellPr id="1" xr6:uid="{00000000-0010-0000-2D03-000001000000}" uniqueName="Loan_Commitment_Fees">
      <xmlPr mapId="1" xpath="/FinancialUpdate8609/FinancialUpdate8609_DevelopmentBudget/FinancialUpdate8609_Dev_Budget_Building3/FinancialUpdate8609_Dev_Budget_Building3_Total_Costs/Loan_Commitment_Fees" xmlDataType="string"/>
    </xmlCellPr>
  </singleXmlCell>
  <singleXmlCell id="817" xr6:uid="{00000000-000C-0000-FFFF-FFFF2E030000}" r="R29" connectionId="1">
    <xmlCellPr id="1" xr6:uid="{00000000-0010-0000-2E03-000001000000}" uniqueName="Relocation">
      <xmlPr mapId="1" xpath="/FinancialUpdate8609/FinancialUpdate8609_DevelopmentBudget/FinancialUpdate8609_Dev_Budget_Building3/FinancialUpdate8609_Dev_Budget_Building3_Total_Costs/Relocation" xmlDataType="string"/>
    </xmlCellPr>
  </singleXmlCell>
  <singleXmlCell id="818" xr6:uid="{00000000-000C-0000-FFFF-FFFF2F030000}" r="R30" connectionId="1">
    <xmlCellPr id="1" xr6:uid="{00000000-0010-0000-2F03-000001000000}" uniqueName="NPHDFC_Administration_Fee">
      <xmlPr mapId="1" xpath="/FinancialUpdate8609/FinancialUpdate8609_DevelopmentBudget/FinancialUpdate8609_Dev_Budget_Building3/FinancialUpdate8609_Dev_Budget_Building3_Total_Costs/NPHDFC_Administration_Fee" xmlDataType="string"/>
    </xmlCellPr>
  </singleXmlCell>
  <singleXmlCell id="819" xr6:uid="{00000000-000C-0000-FFFF-FFFF30030000}" r="R31" connectionId="1">
    <xmlCellPr id="1" xr6:uid="{00000000-0010-0000-3003-000001000000}" uniqueName="Project_Supervision">
      <xmlPr mapId="1" xpath="/FinancialUpdate8609/FinancialUpdate8609_DevelopmentBudget/FinancialUpdate8609_Dev_Budget_Building3/FinancialUpdate8609_Dev_Budget_Building3_Total_Costs/Project_Supervision" xmlDataType="string"/>
    </xmlCellPr>
  </singleXmlCell>
  <singleXmlCell id="820" xr6:uid="{00000000-000C-0000-FFFF-FFFF31030000}" r="R32" connectionId="1">
    <xmlCellPr id="1" xr6:uid="{00000000-0010-0000-3103-000001000000}" uniqueName="Tax_Credit_Allocation_Fee">
      <xmlPr mapId="1" xpath="/FinancialUpdate8609/FinancialUpdate8609_DevelopmentBudget/FinancialUpdate8609_Dev_Budget_Building3/FinancialUpdate8609_Dev_Budget_Building3_Total_Costs/Tax_Credit_Allocation_Fee" xmlDataType="string"/>
    </xmlCellPr>
  </singleXmlCell>
  <singleXmlCell id="821" xr6:uid="{00000000-000C-0000-FFFF-FFFF32030000}" r="R33" connectionId="1">
    <xmlCellPr id="1" xr6:uid="{00000000-0010-0000-3203-000001000000}" uniqueName="Bond_Fees_Cost_of_Issuance_Fee">
      <xmlPr mapId="1" xpath="/FinancialUpdate8609/FinancialUpdate8609_DevelopmentBudget/FinancialUpdate8609_Dev_Budget_Building3/FinancialUpdate8609_Dev_Budget_Building3_Total_Costs/Bond_Fees_Cost_of_Issuance_Fee" xmlDataType="string"/>
    </xmlCellPr>
  </singleXmlCell>
  <singleXmlCell id="822" xr6:uid="{00000000-000C-0000-FFFF-FFFF33030000}" r="R34" connectionId="1">
    <xmlCellPr id="1" xr6:uid="{00000000-0010-0000-3303-000001000000}" uniqueName="Letter_of_Credit_Fee">
      <xmlPr mapId="1" xpath="/FinancialUpdate8609/FinancialUpdate8609_DevelopmentBudget/FinancialUpdate8609_Dev_Budget_Building3/FinancialUpdate8609_Dev_Budget_Building3_Total_Costs/Letter_of_Credit_Fee" xmlDataType="string"/>
    </xmlCellPr>
  </singleXmlCell>
  <singleXmlCell id="823" xr6:uid="{00000000-000C-0000-FFFF-FFFF34030000}" r="R35" connectionId="1">
    <xmlCellPr id="1" xr6:uid="{00000000-0010-0000-3403-000001000000}" uniqueName="Interest_Rate_Cap">
      <xmlPr mapId="1" xpath="/FinancialUpdate8609/FinancialUpdate8609_DevelopmentBudget/FinancialUpdate8609_Dev_Budget_Building3/FinancialUpdate8609_Dev_Budget_Building3_Total_Costs/Interest_Rate_Cap" xmlDataType="string"/>
    </xmlCellPr>
  </singleXmlCell>
  <singleXmlCell id="824" xr6:uid="{00000000-000C-0000-FFFF-FFFF35030000}" r="R36" connectionId="1">
    <xmlCellPr id="1" xr6:uid="{00000000-0010-0000-3503-000001000000}" uniqueName="Bank_Engineering_Fee">
      <xmlPr mapId="1" xpath="/FinancialUpdate8609/FinancialUpdate8609_DevelopmentBudget/FinancialUpdate8609_Dev_Budget_Building3/FinancialUpdate8609_Dev_Budget_Building3_Total_Costs/Bank_Engineering_Fee" xmlDataType="string"/>
    </xmlCellPr>
  </singleXmlCell>
  <singleXmlCell id="825" xr6:uid="{00000000-000C-0000-FFFF-FFFF36030000}" r="R37" connectionId="1">
    <xmlCellPr id="1" xr6:uid="{00000000-0010-0000-3603-000001000000}" uniqueName="NYS_Transfer_Tax">
      <xmlPr mapId="1" xpath="/FinancialUpdate8609/FinancialUpdate8609_DevelopmentBudget/FinancialUpdate8609_Dev_Budget_Building3/FinancialUpdate8609_Dev_Budget_Building3_Total_Costs/NYS_Transfer_Tax" xmlDataType="string"/>
    </xmlCellPr>
  </singleXmlCell>
  <singleXmlCell id="826" xr6:uid="{00000000-000C-0000-FFFF-FFFF37030000}" r="R38" connectionId="1">
    <xmlCellPr id="1" xr6:uid="{00000000-0010-0000-3703-000001000000}" uniqueName="Soft_Cost_Other_Description1">
      <xmlPr mapId="1" xpath="/FinancialUpdate8609/FinancialUpdate8609_DevelopmentBudget/FinancialUpdate8609_Dev_Budget_Building3/FinancialUpdate8609_Dev_Budget_Building3_Total_Costs/Soft_Cost_Other_Description1" xmlDataType="string"/>
    </xmlCellPr>
  </singleXmlCell>
  <singleXmlCell id="827" xr6:uid="{00000000-000C-0000-FFFF-FFFF38030000}" r="R39" connectionId="1">
    <xmlCellPr id="1" xr6:uid="{00000000-0010-0000-3803-000001000000}" uniqueName="Soft_Cost_Other_Description2">
      <xmlPr mapId="1" xpath="/FinancialUpdate8609/FinancialUpdate8609_DevelopmentBudget/FinancialUpdate8609_Dev_Budget_Building3/FinancialUpdate8609_Dev_Budget_Building3_Total_Costs/Soft_Cost_Other_Description2" xmlDataType="string"/>
    </xmlCellPr>
  </singleXmlCell>
  <singleXmlCell id="828" xr6:uid="{00000000-000C-0000-FFFF-FFFF39030000}" r="R40" connectionId="1">
    <xmlCellPr id="1" xr6:uid="{00000000-0010-0000-3903-000001000000}" uniqueName="Soft_Cost_Other_Description3">
      <xmlPr mapId="1" xpath="/FinancialUpdate8609/FinancialUpdate8609_DevelopmentBudget/FinancialUpdate8609_Dev_Budget_Building3/FinancialUpdate8609_Dev_Budget_Building3_Total_Costs/Soft_Cost_Other_Description3" xmlDataType="string"/>
    </xmlCellPr>
  </singleXmlCell>
  <singleXmlCell id="829" xr6:uid="{00000000-000C-0000-FFFF-FFFF3A030000}" r="R41" connectionId="1">
    <xmlCellPr id="1" xr6:uid="{00000000-0010-0000-3A03-000001000000}" uniqueName="Soft_Cost_Other_Description4">
      <xmlPr mapId="1" xpath="/FinancialUpdate8609/FinancialUpdate8609_DevelopmentBudget/FinancialUpdate8609_Dev_Budget_Building3/FinancialUpdate8609_Dev_Budget_Building3_Total_Costs/Soft_Cost_Other_Description4" xmlDataType="string"/>
    </xmlCellPr>
  </singleXmlCell>
  <singleXmlCell id="830" xr6:uid="{00000000-000C-0000-FFFF-FFFF3B030000}" r="R44" connectionId="1">
    <xmlCellPr id="1" xr6:uid="{00000000-0010-0000-3B03-000001000000}" uniqueName="Developer_Financing_or_Equity">
      <xmlPr mapId="1" xpath="/FinancialUpdate8609/FinancialUpdate8609_DevelopmentBudget/FinancialUpdate8609_Dev_Budget_Building3/FinancialUpdate8609_Dev_Budget_Building3_Total_Costs/Developer_Financing_or_Equity" xmlDataType="string"/>
    </xmlCellPr>
  </singleXmlCell>
  <singleXmlCell id="831" xr6:uid="{00000000-000C-0000-FFFF-FFFF3C030000}" r="R45" connectionId="1">
    <xmlCellPr id="1" xr6:uid="{00000000-0010-0000-3C03-000001000000}" uniqueName="Deferred_Developer_Fee">
      <xmlPr mapId="1" xpath="/FinancialUpdate8609/FinancialUpdate8609_DevelopmentBudget/FinancialUpdate8609_Dev_Budget_Building3/FinancialUpdate8609_Dev_Budget_Building3_Total_Costs/Deferred_Developer_Fee" xmlDataType="string"/>
    </xmlCellPr>
  </singleXmlCell>
  <singleXmlCell id="832" xr6:uid="{00000000-000C-0000-FFFF-FFFF3D030000}" r="R48" connectionId="1">
    <xmlCellPr id="1" xr6:uid="{00000000-0010-0000-3D03-000001000000}" uniqueName="Syndicator_Fee_and_Overhead">
      <xmlPr mapId="1" xpath="/FinancialUpdate8609/FinancialUpdate8609_DevelopmentBudget/FinancialUpdate8609_Dev_Budget_Building3/FinancialUpdate8609_Dev_Budget_Building3_Total_Costs/Syndicator_Fee_and_Overhead" xmlDataType="string"/>
    </xmlCellPr>
  </singleXmlCell>
  <singleXmlCell id="833" xr6:uid="{00000000-000C-0000-FFFF-FFFF3E030000}" r="R49" connectionId="1">
    <xmlCellPr id="1" xr6:uid="{00000000-0010-0000-3E03-000001000000}" uniqueName="LP_Upper_Tier_Reserves">
      <xmlPr mapId="1" xpath="/FinancialUpdate8609/FinancialUpdate8609_DevelopmentBudget/FinancialUpdate8609_Dev_Budget_Building3/FinancialUpdate8609_Dev_Budget_Building3_Total_Costs/LP_Upper_Tier_Reserves" xmlDataType="string"/>
    </xmlCellPr>
  </singleXmlCell>
  <singleXmlCell id="834" xr6:uid="{00000000-000C-0000-FFFF-FFFF3F030000}" r="R50" connectionId="1">
    <xmlCellPr id="1" xr6:uid="{00000000-0010-0000-3F03-000001000000}" uniqueName="Tax_Credit_Consultant">
      <xmlPr mapId="1" xpath="/FinancialUpdate8609/FinancialUpdate8609_DevelopmentBudget/FinancialUpdate8609_Dev_Budget_Building3/FinancialUpdate8609_Dev_Budget_Building3_Total_Costs/Tax_Credit_Consultant" xmlDataType="string"/>
    </xmlCellPr>
  </singleXmlCell>
  <singleXmlCell id="835" xr6:uid="{00000000-000C-0000-FFFF-FFFF40030000}" r="R51" connectionId="1">
    <xmlCellPr id="1" xr6:uid="{00000000-0010-0000-4003-000001000000}" uniqueName="Tax_Opinion">
      <xmlPr mapId="1" xpath="/FinancialUpdate8609/FinancialUpdate8609_DevelopmentBudget/FinancialUpdate8609_Dev_Budget_Building3/FinancialUpdate8609_Dev_Budget_Building3_Total_Costs/Tax_Opinion" xmlDataType="string"/>
    </xmlCellPr>
  </singleXmlCell>
  <singleXmlCell id="836" xr6:uid="{00000000-000C-0000-FFFF-FFFF41030000}" r="R52" connectionId="1">
    <xmlCellPr id="1" xr6:uid="{00000000-0010-0000-4103-000001000000}" uniqueName="Accounting_Cost_Certification">
      <xmlPr mapId="1" xpath="/FinancialUpdate8609/FinancialUpdate8609_DevelopmentBudget/FinancialUpdate8609_Dev_Budget_Building3/FinancialUpdate8609_Dev_Budget_Building3_Total_Costs/Accounting_Cost_Certification" xmlDataType="string"/>
    </xmlCellPr>
  </singleXmlCell>
  <singleXmlCell id="837" xr6:uid="{00000000-000C-0000-FFFF-FFFF42030000}" r="R53" connectionId="1">
    <xmlCellPr id="1" xr6:uid="{00000000-0010-0000-4203-000001000000}" uniqueName="Partnership_Management_Fee">
      <xmlPr mapId="1" xpath="/FinancialUpdate8609/FinancialUpdate8609_DevelopmentBudget/FinancialUpdate8609_Dev_Budget_Building3/FinancialUpdate8609_Dev_Budget_Building3_Total_Costs/Partnership_Management_Fee" xmlDataType="string"/>
    </xmlCellPr>
  </singleXmlCell>
  <singleXmlCell id="838" xr6:uid="{00000000-000C-0000-FFFF-FFFF43030000}" r="R54" connectionId="1">
    <xmlCellPr id="1" xr6:uid="{00000000-0010-0000-4303-000001000000}" uniqueName="Partnership_Publication">
      <xmlPr mapId="1" xpath="/FinancialUpdate8609/FinancialUpdate8609_DevelopmentBudget/FinancialUpdate8609_Dev_Budget_Building3/FinancialUpdate8609_Dev_Budget_Building3_Total_Costs/Partnership_Publication" xmlDataType="string"/>
    </xmlCellPr>
  </singleXmlCell>
  <singleXmlCell id="839" xr6:uid="{00000000-000C-0000-FFFF-FFFF44030000}" r="R55" connectionId="1">
    <xmlCellPr id="1" xr6:uid="{00000000-0010-0000-4403-000001000000}" uniqueName="Bridge_Loan_Fees_and_Interest">
      <xmlPr mapId="1" xpath="/FinancialUpdate8609/FinancialUpdate8609_DevelopmentBudget/FinancialUpdate8609_Dev_Budget_Building3/FinancialUpdate8609_Dev_Budget_Building3_Total_Costs/Bridge_Loan_Fees_and_Interest" xmlDataType="string"/>
    </xmlCellPr>
  </singleXmlCell>
  <singleXmlCell id="840" xr6:uid="{00000000-000C-0000-FFFF-FFFF45030000}" r="R56" connectionId="1">
    <xmlCellPr id="1" xr6:uid="{00000000-0010-0000-4503-000001000000}" uniqueName="Partnership_Organization_Legal">
      <xmlPr mapId="1" xpath="/FinancialUpdate8609/FinancialUpdate8609_DevelopmentBudget/FinancialUpdate8609_Dev_Budget_Building3/FinancialUpdate8609_Dev_Budget_Building3_Total_Costs/Partnership_Organization_Legal" xmlDataType="string"/>
    </xmlCellPr>
  </singleXmlCell>
  <singleXmlCell id="841" xr6:uid="{00000000-000C-0000-FFFF-FFFF46030000}" r="R57" connectionId="1">
    <xmlCellPr id="1" xr6:uid="{00000000-0010-0000-4603-000001000000}" uniqueName="Syndication_Expense_Other_Description1">
      <xmlPr mapId="1" xpath="/FinancialUpdate8609/FinancialUpdate8609_DevelopmentBudget/FinancialUpdate8609_Dev_Budget_Building3/FinancialUpdate8609_Dev_Budget_Building3_Total_Costs/Syndication_Expense_Other_Description1" xmlDataType="string"/>
    </xmlCellPr>
  </singleXmlCell>
  <singleXmlCell id="842" xr6:uid="{00000000-000C-0000-FFFF-FFFF47030000}" r="R60" connectionId="1">
    <xmlCellPr id="1" xr6:uid="{00000000-0010-0000-4703-000001000000}" uniqueName="Operating_Reserve">
      <xmlPr mapId="1" xpath="/FinancialUpdate8609/FinancialUpdate8609_DevelopmentBudget/FinancialUpdate8609_Dev_Budget_Building3/FinancialUpdate8609_Dev_Budget_Building3_Total_Costs/Operating_Reserve" xmlDataType="string"/>
    </xmlCellPr>
  </singleXmlCell>
  <singleXmlCell id="843" xr6:uid="{00000000-000C-0000-FFFF-FFFF48030000}" r="R61" connectionId="1">
    <xmlCellPr id="1" xr6:uid="{00000000-0010-0000-4803-000001000000}" uniqueName="Social_Service_Reserves">
      <xmlPr mapId="1" xpath="/FinancialUpdate8609/FinancialUpdate8609_DevelopmentBudget/FinancialUpdate8609_Dev_Budget_Building3/FinancialUpdate8609_Dev_Budget_Building3_Total_Costs/Social_Service_Reserves" xmlDataType="string"/>
    </xmlCellPr>
  </singleXmlCell>
  <singleXmlCell id="844" xr6:uid="{00000000-000C-0000-FFFF-FFFF49030000}" r="R62" connectionId="1">
    <xmlCellPr id="1" xr6:uid="{00000000-0010-0000-4903-000001000000}" uniqueName="Reserve_Other_Description1">
      <xmlPr mapId="1" xpath="/FinancialUpdate8609/FinancialUpdate8609_DevelopmentBudget/FinancialUpdate8609_Dev_Budget_Building3/FinancialUpdate8609_Dev_Budget_Building3_Total_Costs/Reserve_Other_Description1" xmlDataType="string"/>
    </xmlCellPr>
  </singleXmlCell>
  <singleXmlCell id="845" xr6:uid="{00000000-000C-0000-FFFF-FFFF4A030000}" r="T1" connectionId="1">
    <xmlCellPr id="1" xr6:uid="{00000000-0010-0000-4A03-000001000000}" uniqueName="ApplicationNumber">
      <xmlPr mapId="1" xpath="/FinancialUpdate8609/FinancialUpdate8609_DevelopmentBudget/FinancialUpdate8609_Dev_Budget_Building3/FinancialUpdate8609_Dev_Budget_Building3_Acquisition_Basis/ApplicationNumber" xmlDataType="string"/>
    </xmlCellPr>
  </singleXmlCell>
  <singleXmlCell id="846" xr6:uid="{00000000-000C-0000-FFFF-FFFF4B030000}" r="T2" connectionId="1">
    <xmlCellPr id="1" xr6:uid="{00000000-0010-0000-4B03-000001000000}" uniqueName="BIN">
      <xmlPr mapId="1" xpath="/FinancialUpdate8609/FinancialUpdate8609_DevelopmentBudget/FinancialUpdate8609_Dev_Budget_Building3/FinancialUpdate8609_Dev_Budget_Building3_Acquisition_Basis/BIN" xmlDataType="string"/>
    </xmlCellPr>
  </singleXmlCell>
  <singleXmlCell id="847" xr6:uid="{00000000-000C-0000-FFFF-FFFF4C030000}" r="S7" connectionId="1">
    <xmlCellPr id="1" xr6:uid="{00000000-0010-0000-4C03-000001000000}" uniqueName="Land_Acquisition">
      <xmlPr mapId="1" xpath="/FinancialUpdate8609/FinancialUpdate8609_DevelopmentBudget/FinancialUpdate8609_Dev_Budget_Building3/FinancialUpdate8609_Dev_Budget_Building3_Acquisition_Basis/Land_Acquisition" xmlDataType="string"/>
    </xmlCellPr>
  </singleXmlCell>
  <singleXmlCell id="848" xr6:uid="{00000000-000C-0000-FFFF-FFFF4D030000}" r="S8" connectionId="1">
    <xmlCellPr id="1" xr6:uid="{00000000-0010-0000-4D03-000001000000}" uniqueName="Building_Acquisition">
      <xmlPr mapId="1" xpath="/FinancialUpdate8609/FinancialUpdate8609_DevelopmentBudget/FinancialUpdate8609_Dev_Budget_Building3/FinancialUpdate8609_Dev_Budget_Building3_Acquisition_Basis/Building_Acquisition" xmlDataType="string"/>
    </xmlCellPr>
  </singleXmlCell>
  <singleXmlCell id="849" xr6:uid="{00000000-000C-0000-FFFF-FFFF4E030000}" r="S9" connectionId="1">
    <xmlCellPr id="1" xr6:uid="{00000000-0010-0000-4E03-000001000000}" uniqueName="Contractor_Price">
      <xmlPr mapId="1" xpath="/FinancialUpdate8609/FinancialUpdate8609_DevelopmentBudget/FinancialUpdate8609_Dev_Budget_Building3/FinancialUpdate8609_Dev_Budget_Building3_Acquisition_Basis/Contractor_Price" xmlDataType="string"/>
    </xmlCellPr>
  </singleXmlCell>
  <singleXmlCell id="850" xr6:uid="{00000000-000C-0000-FFFF-FFFF4F030000}" r="S10" connectionId="1">
    <xmlCellPr id="1" xr6:uid="{00000000-0010-0000-4F03-000001000000}" uniqueName="Furnishings">
      <xmlPr mapId="1" xpath="/FinancialUpdate8609/FinancialUpdate8609_DevelopmentBudget/FinancialUpdate8609_Dev_Budget_Building3/FinancialUpdate8609_Dev_Budget_Building3_Acquisition_Basis/Furnishings" xmlDataType="string"/>
    </xmlCellPr>
  </singleXmlCell>
  <singleXmlCell id="851" xr6:uid="{00000000-000C-0000-FFFF-FFFF50030000}" r="S11" connectionId="1">
    <xmlCellPr id="1" xr6:uid="{00000000-0010-0000-5003-000001000000}" uniqueName="Hard_Cost_Other_Description1">
      <xmlPr mapId="1" xpath="/FinancialUpdate8609/FinancialUpdate8609_DevelopmentBudget/FinancialUpdate8609_Dev_Budget_Building3/FinancialUpdate8609_Dev_Budget_Building3_Acquisition_Basis/Hard_Cost_Other_Description1" xmlDataType="string"/>
    </xmlCellPr>
  </singleXmlCell>
  <singleXmlCell id="852" xr6:uid="{00000000-000C-0000-FFFF-FFFF51030000}" r="S14" connectionId="1">
    <xmlCellPr id="1" xr6:uid="{00000000-0010-0000-5103-000001000000}" uniqueName="Architect">
      <xmlPr mapId="1" xpath="/FinancialUpdate8609/FinancialUpdate8609_DevelopmentBudget/FinancialUpdate8609_Dev_Budget_Building3/FinancialUpdate8609_Dev_Budget_Building3_Acquisition_Basis/Architect" xmlDataType="string"/>
    </xmlCellPr>
  </singleXmlCell>
  <singleXmlCell id="853" xr6:uid="{00000000-000C-0000-FFFF-FFFF52030000}" r="S15" connectionId="1">
    <xmlCellPr id="1" xr6:uid="{00000000-0010-0000-5203-000001000000}" uniqueName="Owners_Legal">
      <xmlPr mapId="1" xpath="/FinancialUpdate8609/FinancialUpdate8609_DevelopmentBudget/FinancialUpdate8609_Dev_Budget_Building3/FinancialUpdate8609_Dev_Budget_Building3_Acquisition_Basis/Owners_Legal" xmlDataType="string"/>
    </xmlCellPr>
  </singleXmlCell>
  <singleXmlCell id="854" xr6:uid="{00000000-000C-0000-FFFF-FFFF53030000}" r="S16" connectionId="1">
    <xmlCellPr id="1" xr6:uid="{00000000-0010-0000-5303-000001000000}" uniqueName="Development_Consultant">
      <xmlPr mapId="1" xpath="/FinancialUpdate8609/FinancialUpdate8609_DevelopmentBudget/FinancialUpdate8609_Dev_Budget_Building3/FinancialUpdate8609_Dev_Budget_Building3_Acquisition_Basis/Development_Consultant" xmlDataType="string"/>
    </xmlCellPr>
  </singleXmlCell>
  <singleXmlCell id="855" xr6:uid="{00000000-000C-0000-FFFF-FFFF54030000}" r="S17" connectionId="1">
    <xmlCellPr id="1" xr6:uid="{00000000-0010-0000-5403-000001000000}" uniqueName="J51_421a_421b_Filing_Fees">
      <xmlPr mapId="1" xpath="/FinancialUpdate8609/FinancialUpdate8609_DevelopmentBudget/FinancialUpdate8609_Dev_Budget_Building3/FinancialUpdate8609_Dev_Budget_Building3_Acquisition_Basis/J51_421a_421b_Filing_Fees" xmlDataType="string"/>
    </xmlCellPr>
  </singleXmlCell>
  <singleXmlCell id="856" xr6:uid="{00000000-000C-0000-FFFF-FFFF55030000}" r="S18" connectionId="1">
    <xmlCellPr id="1" xr6:uid="{00000000-0010-0000-5503-000001000000}" uniqueName="Construction_Interest">
      <xmlPr mapId="1" xpath="/FinancialUpdate8609/FinancialUpdate8609_DevelopmentBudget/FinancialUpdate8609_Dev_Budget_Building3/FinancialUpdate8609_Dev_Budget_Building3_Acquisition_Basis/Construction_Interest" xmlDataType="string"/>
    </xmlCellPr>
  </singleXmlCell>
  <singleXmlCell id="857" xr6:uid="{00000000-000C-0000-FFFF-FFFF56030000}" r="S19" connectionId="1">
    <xmlCellPr id="1" xr6:uid="{00000000-0010-0000-5603-000001000000}" uniqueName="Real_Estate_Taxes">
      <xmlPr mapId="1" xpath="/FinancialUpdate8609/FinancialUpdate8609_DevelopmentBudget/FinancialUpdate8609_Dev_Budget_Building3/FinancialUpdate8609_Dev_Budget_Building3_Acquisition_Basis/Real_Estate_Taxes" xmlDataType="string"/>
    </xmlCellPr>
  </singleXmlCell>
  <singleXmlCell id="858" xr6:uid="{00000000-000C-0000-FFFF-FFFF57030000}" r="S20" connectionId="1">
    <xmlCellPr id="1" xr6:uid="{00000000-0010-0000-5703-000001000000}" uniqueName="Water_Sewer">
      <xmlPr mapId="1" xpath="/FinancialUpdate8609/FinancialUpdate8609_DevelopmentBudget/FinancialUpdate8609_Dev_Budget_Building3/FinancialUpdate8609_Dev_Budget_Building3_Acquisition_Basis/Water_Sewer" xmlDataType="string"/>
    </xmlCellPr>
  </singleXmlCell>
  <singleXmlCell id="859" xr6:uid="{00000000-000C-0000-FFFF-FFFF58030000}" r="S21" connectionId="1">
    <xmlCellPr id="1" xr6:uid="{00000000-0010-0000-5803-000001000000}" uniqueName="Title_Insurance">
      <xmlPr mapId="1" xpath="/FinancialUpdate8609/FinancialUpdate8609_DevelopmentBudget/FinancialUpdate8609_Dev_Budget_Building3/FinancialUpdate8609_Dev_Budget_Building3_Acquisition_Basis/Title_Insurance" xmlDataType="string"/>
    </xmlCellPr>
  </singleXmlCell>
  <singleXmlCell id="860" xr6:uid="{00000000-000C-0000-FFFF-FFFF59030000}" r="S22" connectionId="1">
    <xmlCellPr id="1" xr6:uid="{00000000-0010-0000-5903-000001000000}" uniqueName="Constr_Insurance">
      <xmlPr mapId="1" xpath="/FinancialUpdate8609/FinancialUpdate8609_DevelopmentBudget/FinancialUpdate8609_Dev_Budget_Building3/FinancialUpdate8609_Dev_Budget_Building3_Acquisition_Basis/Constr_Insurance" xmlDataType="string"/>
    </xmlCellPr>
  </singleXmlCell>
  <singleXmlCell id="861" xr6:uid="{00000000-000C-0000-FFFF-FFFF5A030000}" r="S23" connectionId="1">
    <xmlCellPr id="1" xr6:uid="{00000000-0010-0000-5A03-000001000000}" uniqueName="License_Agreement_Insurance">
      <xmlPr mapId="1" xpath="/FinancialUpdate8609/FinancialUpdate8609_DevelopmentBudget/FinancialUpdate8609_Dev_Budget_Building3/FinancialUpdate8609_Dev_Budget_Building3_Acquisition_Basis/License_Agreement_Insurance" xmlDataType="string"/>
    </xmlCellPr>
  </singleXmlCell>
  <singleXmlCell id="862" xr6:uid="{00000000-000C-0000-FFFF-FFFF5B030000}" r="S24" connectionId="1">
    <xmlCellPr id="1" xr6:uid="{00000000-0010-0000-5B03-000001000000}" uniqueName="Leasing_Marketing_Expense">
      <xmlPr mapId="1" xpath="/FinancialUpdate8609/FinancialUpdate8609_DevelopmentBudget/FinancialUpdate8609_Dev_Budget_Building3/FinancialUpdate8609_Dev_Budget_Building3_Acquisition_Basis/Leasing_Marketing_Expense" xmlDataType="string"/>
    </xmlCellPr>
  </singleXmlCell>
  <singleXmlCell id="863" xr6:uid="{00000000-000C-0000-FFFF-FFFF5C030000}" r="S25" connectionId="1">
    <xmlCellPr id="1" xr6:uid="{00000000-0010-0000-5C03-000001000000}" uniqueName="Lease_Up_Period_Expense">
      <xmlPr mapId="1" xpath="/FinancialUpdate8609/FinancialUpdate8609_DevelopmentBudget/FinancialUpdate8609_Dev_Budget_Building3/FinancialUpdate8609_Dev_Budget_Building3_Acquisition_Basis/Lease_Up_Period_Expense" xmlDataType="string"/>
    </xmlCellPr>
  </singleXmlCell>
  <singleXmlCell id="864" xr6:uid="{00000000-000C-0000-FFFF-FFFF5D030000}" r="S26" connectionId="1">
    <xmlCellPr id="1" xr6:uid="{00000000-0010-0000-5D03-000001000000}" uniqueName="Working_Capital">
      <xmlPr mapId="1" xpath="/FinancialUpdate8609/FinancialUpdate8609_DevelopmentBudget/FinancialUpdate8609_Dev_Budget_Building3/FinancialUpdate8609_Dev_Budget_Building3_Acquisition_Basis/Working_Capital" xmlDataType="string"/>
    </xmlCellPr>
  </singleXmlCell>
  <singleXmlCell id="865" xr6:uid="{00000000-000C-0000-FFFF-FFFF5E030000}" r="S27" connectionId="1">
    <xmlCellPr id="1" xr6:uid="{00000000-0010-0000-5E03-000001000000}" uniqueName="Survey_Environmental_Reports">
      <xmlPr mapId="1" xpath="/FinancialUpdate8609/FinancialUpdate8609_DevelopmentBudget/FinancialUpdate8609_Dev_Budget_Building3/FinancialUpdate8609_Dev_Budget_Building3_Acquisition_Basis/Survey_Environmental_Reports" xmlDataType="string"/>
    </xmlCellPr>
  </singleXmlCell>
  <singleXmlCell id="866" xr6:uid="{00000000-000C-0000-FFFF-FFFF5F030000}" r="S28" connectionId="1">
    <xmlCellPr id="1" xr6:uid="{00000000-0010-0000-5F03-000001000000}" uniqueName="Loan_Commitment_Fees">
      <xmlPr mapId="1" xpath="/FinancialUpdate8609/FinancialUpdate8609_DevelopmentBudget/FinancialUpdate8609_Dev_Budget_Building3/FinancialUpdate8609_Dev_Budget_Building3_Acquisition_Basis/Loan_Commitment_Fees" xmlDataType="string"/>
    </xmlCellPr>
  </singleXmlCell>
  <singleXmlCell id="867" xr6:uid="{00000000-000C-0000-FFFF-FFFF60030000}" r="S29" connectionId="1">
    <xmlCellPr id="1" xr6:uid="{00000000-0010-0000-6003-000001000000}" uniqueName="Relocation">
      <xmlPr mapId="1" xpath="/FinancialUpdate8609/FinancialUpdate8609_DevelopmentBudget/FinancialUpdate8609_Dev_Budget_Building3/FinancialUpdate8609_Dev_Budget_Building3_Acquisition_Basis/Relocation" xmlDataType="string"/>
    </xmlCellPr>
  </singleXmlCell>
  <singleXmlCell id="868" xr6:uid="{00000000-000C-0000-FFFF-FFFF61030000}" r="S30" connectionId="1">
    <xmlCellPr id="1" xr6:uid="{00000000-0010-0000-6103-000001000000}" uniqueName="NPHDFC_Administration_Fee">
      <xmlPr mapId="1" xpath="/FinancialUpdate8609/FinancialUpdate8609_DevelopmentBudget/FinancialUpdate8609_Dev_Budget_Building3/FinancialUpdate8609_Dev_Budget_Building3_Acquisition_Basis/NPHDFC_Administration_Fee" xmlDataType="string"/>
    </xmlCellPr>
  </singleXmlCell>
  <singleXmlCell id="869" xr6:uid="{00000000-000C-0000-FFFF-FFFF62030000}" r="S31" connectionId="1">
    <xmlCellPr id="1" xr6:uid="{00000000-0010-0000-6203-000001000000}" uniqueName="Project_Supervision">
      <xmlPr mapId="1" xpath="/FinancialUpdate8609/FinancialUpdate8609_DevelopmentBudget/FinancialUpdate8609_Dev_Budget_Building3/FinancialUpdate8609_Dev_Budget_Building3_Acquisition_Basis/Project_Supervision" xmlDataType="string"/>
    </xmlCellPr>
  </singleXmlCell>
  <singleXmlCell id="870" xr6:uid="{00000000-000C-0000-FFFF-FFFF63030000}" r="S32" connectionId="1">
    <xmlCellPr id="1" xr6:uid="{00000000-0010-0000-6303-000001000000}" uniqueName="Tax_Credit_Allocation_Fee">
      <xmlPr mapId="1" xpath="/FinancialUpdate8609/FinancialUpdate8609_DevelopmentBudget/FinancialUpdate8609_Dev_Budget_Building3/FinancialUpdate8609_Dev_Budget_Building3_Acquisition_Basis/Tax_Credit_Allocation_Fee" xmlDataType="string"/>
    </xmlCellPr>
  </singleXmlCell>
  <singleXmlCell id="871" xr6:uid="{00000000-000C-0000-FFFF-FFFF64030000}" r="S33" connectionId="1">
    <xmlCellPr id="1" xr6:uid="{00000000-0010-0000-6403-000001000000}" uniqueName="Bond_Fees_Cost_of_Issuance_Fee">
      <xmlPr mapId="1" xpath="/FinancialUpdate8609/FinancialUpdate8609_DevelopmentBudget/FinancialUpdate8609_Dev_Budget_Building3/FinancialUpdate8609_Dev_Budget_Building3_Acquisition_Basis/Bond_Fees_Cost_of_Issuance_Fee" xmlDataType="string"/>
    </xmlCellPr>
  </singleXmlCell>
  <singleXmlCell id="872" xr6:uid="{00000000-000C-0000-FFFF-FFFF65030000}" r="S34" connectionId="1">
    <xmlCellPr id="1" xr6:uid="{00000000-0010-0000-6503-000001000000}" uniqueName="Letter_of_Credit_Fee">
      <xmlPr mapId="1" xpath="/FinancialUpdate8609/FinancialUpdate8609_DevelopmentBudget/FinancialUpdate8609_Dev_Budget_Building3/FinancialUpdate8609_Dev_Budget_Building3_Acquisition_Basis/Letter_of_Credit_Fee" xmlDataType="string"/>
    </xmlCellPr>
  </singleXmlCell>
  <singleXmlCell id="873" xr6:uid="{00000000-000C-0000-FFFF-FFFF66030000}" r="S35" connectionId="1">
    <xmlCellPr id="1" xr6:uid="{00000000-0010-0000-6603-000001000000}" uniqueName="Interest_Rate_Cap">
      <xmlPr mapId="1" xpath="/FinancialUpdate8609/FinancialUpdate8609_DevelopmentBudget/FinancialUpdate8609_Dev_Budget_Building3/FinancialUpdate8609_Dev_Budget_Building3_Acquisition_Basis/Interest_Rate_Cap" xmlDataType="string"/>
    </xmlCellPr>
  </singleXmlCell>
  <singleXmlCell id="874" xr6:uid="{00000000-000C-0000-FFFF-FFFF67030000}" r="S36" connectionId="1">
    <xmlCellPr id="1" xr6:uid="{00000000-0010-0000-6703-000001000000}" uniqueName="Bank_Engineering_Fee">
      <xmlPr mapId="1" xpath="/FinancialUpdate8609/FinancialUpdate8609_DevelopmentBudget/FinancialUpdate8609_Dev_Budget_Building3/FinancialUpdate8609_Dev_Budget_Building3_Acquisition_Basis/Bank_Engineering_Fee" xmlDataType="string"/>
    </xmlCellPr>
  </singleXmlCell>
  <singleXmlCell id="875" xr6:uid="{00000000-000C-0000-FFFF-FFFF68030000}" r="S37" connectionId="1">
    <xmlCellPr id="1" xr6:uid="{00000000-0010-0000-6803-000001000000}" uniqueName="NYS_Transfer_Tax">
      <xmlPr mapId="1" xpath="/FinancialUpdate8609/FinancialUpdate8609_DevelopmentBudget/FinancialUpdate8609_Dev_Budget_Building3/FinancialUpdate8609_Dev_Budget_Building3_Acquisition_Basis/NYS_Transfer_Tax" xmlDataType="string"/>
    </xmlCellPr>
  </singleXmlCell>
  <singleXmlCell id="876" xr6:uid="{00000000-000C-0000-FFFF-FFFF69030000}" r="S38" connectionId="1">
    <xmlCellPr id="1" xr6:uid="{00000000-0010-0000-6903-000001000000}" uniqueName="Soft_Cost_Other_Description1">
      <xmlPr mapId="1" xpath="/FinancialUpdate8609/FinancialUpdate8609_DevelopmentBudget/FinancialUpdate8609_Dev_Budget_Building3/FinancialUpdate8609_Dev_Budget_Building3_Acquisition_Basis/Soft_Cost_Other_Description1" xmlDataType="string"/>
    </xmlCellPr>
  </singleXmlCell>
  <singleXmlCell id="877" xr6:uid="{00000000-000C-0000-FFFF-FFFF6A030000}" r="S39" connectionId="1">
    <xmlCellPr id="1" xr6:uid="{00000000-0010-0000-6A03-000001000000}" uniqueName="Soft_Cost_Other_Description2">
      <xmlPr mapId="1" xpath="/FinancialUpdate8609/FinancialUpdate8609_DevelopmentBudget/FinancialUpdate8609_Dev_Budget_Building3/FinancialUpdate8609_Dev_Budget_Building3_Acquisition_Basis/Soft_Cost_Other_Description2" xmlDataType="string"/>
    </xmlCellPr>
  </singleXmlCell>
  <singleXmlCell id="878" xr6:uid="{00000000-000C-0000-FFFF-FFFF6B030000}" r="S40" connectionId="1">
    <xmlCellPr id="1" xr6:uid="{00000000-0010-0000-6B03-000001000000}" uniqueName="Soft_Cost_Other_Description3">
      <xmlPr mapId="1" xpath="/FinancialUpdate8609/FinancialUpdate8609_DevelopmentBudget/FinancialUpdate8609_Dev_Budget_Building3/FinancialUpdate8609_Dev_Budget_Building3_Acquisition_Basis/Soft_Cost_Other_Description3" xmlDataType="string"/>
    </xmlCellPr>
  </singleXmlCell>
  <singleXmlCell id="879" xr6:uid="{00000000-000C-0000-FFFF-FFFF6C030000}" r="S41" connectionId="1">
    <xmlCellPr id="1" xr6:uid="{00000000-0010-0000-6C03-000001000000}" uniqueName="Soft_Cost_Other_Description4">
      <xmlPr mapId="1" xpath="/FinancialUpdate8609/FinancialUpdate8609_DevelopmentBudget/FinancialUpdate8609_Dev_Budget_Building3/FinancialUpdate8609_Dev_Budget_Building3_Acquisition_Basis/Soft_Cost_Other_Description4" xmlDataType="string"/>
    </xmlCellPr>
  </singleXmlCell>
  <singleXmlCell id="880" xr6:uid="{00000000-000C-0000-FFFF-FFFF6D030000}" r="S44" connectionId="1">
    <xmlCellPr id="1" xr6:uid="{00000000-0010-0000-6D03-000001000000}" uniqueName="Developer_Financing_or_Equity">
      <xmlPr mapId="1" xpath="/FinancialUpdate8609/FinancialUpdate8609_DevelopmentBudget/FinancialUpdate8609_Dev_Budget_Building3/FinancialUpdate8609_Dev_Budget_Building3_Acquisition_Basis/Developer_Financing_or_Equity" xmlDataType="string"/>
    </xmlCellPr>
  </singleXmlCell>
  <singleXmlCell id="881" xr6:uid="{00000000-000C-0000-FFFF-FFFF6E030000}" r="S45" connectionId="1">
    <xmlCellPr id="1" xr6:uid="{00000000-0010-0000-6E03-000001000000}" uniqueName="Deferred_Developer_Fee">
      <xmlPr mapId="1" xpath="/FinancialUpdate8609/FinancialUpdate8609_DevelopmentBudget/FinancialUpdate8609_Dev_Budget_Building3/FinancialUpdate8609_Dev_Budget_Building3_Acquisition_Basis/Deferred_Developer_Fee" xmlDataType="string"/>
    </xmlCellPr>
  </singleXmlCell>
  <singleXmlCell id="882" xr6:uid="{00000000-000C-0000-FFFF-FFFF6F030000}" r="S48" connectionId="1">
    <xmlCellPr id="1" xr6:uid="{00000000-0010-0000-6F03-000001000000}" uniqueName="Syndicator_Fee_and_Overhead">
      <xmlPr mapId="1" xpath="/FinancialUpdate8609/FinancialUpdate8609_DevelopmentBudget/FinancialUpdate8609_Dev_Budget_Building3/FinancialUpdate8609_Dev_Budget_Building3_Acquisition_Basis/Syndicator_Fee_and_Overhead" xmlDataType="string"/>
    </xmlCellPr>
  </singleXmlCell>
  <singleXmlCell id="883" xr6:uid="{00000000-000C-0000-FFFF-FFFF70030000}" r="S49" connectionId="1">
    <xmlCellPr id="1" xr6:uid="{00000000-0010-0000-7003-000001000000}" uniqueName="LP_Upper_Tier_Reserves">
      <xmlPr mapId="1" xpath="/FinancialUpdate8609/FinancialUpdate8609_DevelopmentBudget/FinancialUpdate8609_Dev_Budget_Building3/FinancialUpdate8609_Dev_Budget_Building3_Acquisition_Basis/LP_Upper_Tier_Reserves" xmlDataType="string"/>
    </xmlCellPr>
  </singleXmlCell>
  <singleXmlCell id="884" xr6:uid="{00000000-000C-0000-FFFF-FFFF71030000}" r="S50" connectionId="1">
    <xmlCellPr id="1" xr6:uid="{00000000-0010-0000-7103-000001000000}" uniqueName="Tax_Credit_Consultant">
      <xmlPr mapId="1" xpath="/FinancialUpdate8609/FinancialUpdate8609_DevelopmentBudget/FinancialUpdate8609_Dev_Budget_Building3/FinancialUpdate8609_Dev_Budget_Building3_Acquisition_Basis/Tax_Credit_Consultant" xmlDataType="string"/>
    </xmlCellPr>
  </singleXmlCell>
  <singleXmlCell id="885" xr6:uid="{00000000-000C-0000-FFFF-FFFF72030000}" r="S51" connectionId="1">
    <xmlCellPr id="1" xr6:uid="{00000000-0010-0000-7203-000001000000}" uniqueName="Tax_Opinion">
      <xmlPr mapId="1" xpath="/FinancialUpdate8609/FinancialUpdate8609_DevelopmentBudget/FinancialUpdate8609_Dev_Budget_Building3/FinancialUpdate8609_Dev_Budget_Building3_Acquisition_Basis/Tax_Opinion" xmlDataType="string"/>
    </xmlCellPr>
  </singleXmlCell>
  <singleXmlCell id="886" xr6:uid="{00000000-000C-0000-FFFF-FFFF73030000}" r="S52" connectionId="1">
    <xmlCellPr id="1" xr6:uid="{00000000-0010-0000-7303-000001000000}" uniqueName="Accounting_Cost_Certification">
      <xmlPr mapId="1" xpath="/FinancialUpdate8609/FinancialUpdate8609_DevelopmentBudget/FinancialUpdate8609_Dev_Budget_Building3/FinancialUpdate8609_Dev_Budget_Building3_Acquisition_Basis/Accounting_Cost_Certification" xmlDataType="string"/>
    </xmlCellPr>
  </singleXmlCell>
  <singleXmlCell id="887" xr6:uid="{00000000-000C-0000-FFFF-FFFF74030000}" r="S53" connectionId="1">
    <xmlCellPr id="1" xr6:uid="{00000000-0010-0000-7403-000001000000}" uniqueName="Partnership_Management_Fee">
      <xmlPr mapId="1" xpath="/FinancialUpdate8609/FinancialUpdate8609_DevelopmentBudget/FinancialUpdate8609_Dev_Budget_Building3/FinancialUpdate8609_Dev_Budget_Building3_Acquisition_Basis/Partnership_Management_Fee" xmlDataType="string"/>
    </xmlCellPr>
  </singleXmlCell>
  <singleXmlCell id="888" xr6:uid="{00000000-000C-0000-FFFF-FFFF75030000}" r="S54" connectionId="1">
    <xmlCellPr id="1" xr6:uid="{00000000-0010-0000-7503-000001000000}" uniqueName="Partnership_Publication">
      <xmlPr mapId="1" xpath="/FinancialUpdate8609/FinancialUpdate8609_DevelopmentBudget/FinancialUpdate8609_Dev_Budget_Building3/FinancialUpdate8609_Dev_Budget_Building3_Acquisition_Basis/Partnership_Publication" xmlDataType="string"/>
    </xmlCellPr>
  </singleXmlCell>
  <singleXmlCell id="889" xr6:uid="{00000000-000C-0000-FFFF-FFFF76030000}" r="S55" connectionId="1">
    <xmlCellPr id="1" xr6:uid="{00000000-0010-0000-7603-000001000000}" uniqueName="Bridge_Loan_Fees_and_Interest">
      <xmlPr mapId="1" xpath="/FinancialUpdate8609/FinancialUpdate8609_DevelopmentBudget/FinancialUpdate8609_Dev_Budget_Building3/FinancialUpdate8609_Dev_Budget_Building3_Acquisition_Basis/Bridge_Loan_Fees_and_Interest" xmlDataType="string"/>
    </xmlCellPr>
  </singleXmlCell>
  <singleXmlCell id="890" xr6:uid="{00000000-000C-0000-FFFF-FFFF77030000}" r="S56" connectionId="1">
    <xmlCellPr id="1" xr6:uid="{00000000-0010-0000-7703-000001000000}" uniqueName="Partnership_Organization_Legal">
      <xmlPr mapId="1" xpath="/FinancialUpdate8609/FinancialUpdate8609_DevelopmentBudget/FinancialUpdate8609_Dev_Budget_Building3/FinancialUpdate8609_Dev_Budget_Building3_Acquisition_Basis/Partnership_Organization_Legal" xmlDataType="string"/>
    </xmlCellPr>
  </singleXmlCell>
  <singleXmlCell id="891" xr6:uid="{00000000-000C-0000-FFFF-FFFF78030000}" r="S57" connectionId="1">
    <xmlCellPr id="1" xr6:uid="{00000000-0010-0000-7803-000001000000}" uniqueName="Syndication_Expense_Other_Description1">
      <xmlPr mapId="1" xpath="/FinancialUpdate8609/FinancialUpdate8609_DevelopmentBudget/FinancialUpdate8609_Dev_Budget_Building3/FinancialUpdate8609_Dev_Budget_Building3_Acquisition_Basis/Syndication_Expense_Other_Description1" xmlDataType="string"/>
    </xmlCellPr>
  </singleXmlCell>
  <singleXmlCell id="892" xr6:uid="{00000000-000C-0000-FFFF-FFFF79030000}" r="S60" connectionId="1">
    <xmlCellPr id="1" xr6:uid="{00000000-0010-0000-7903-000001000000}" uniqueName="Operating_Reserve">
      <xmlPr mapId="1" xpath="/FinancialUpdate8609/FinancialUpdate8609_DevelopmentBudget/FinancialUpdate8609_Dev_Budget_Building3/FinancialUpdate8609_Dev_Budget_Building3_Acquisition_Basis/Operating_Reserve" xmlDataType="string"/>
    </xmlCellPr>
  </singleXmlCell>
  <singleXmlCell id="893" xr6:uid="{00000000-000C-0000-FFFF-FFFF7A030000}" r="S61" connectionId="1">
    <xmlCellPr id="1" xr6:uid="{00000000-0010-0000-7A03-000001000000}" uniqueName="Social_Service_Reserves">
      <xmlPr mapId="1" xpath="/FinancialUpdate8609/FinancialUpdate8609_DevelopmentBudget/FinancialUpdate8609_Dev_Budget_Building3/FinancialUpdate8609_Dev_Budget_Building3_Acquisition_Basis/Social_Service_Reserves" xmlDataType="string"/>
    </xmlCellPr>
  </singleXmlCell>
  <singleXmlCell id="894" xr6:uid="{00000000-000C-0000-FFFF-FFFF7B030000}" r="S62" connectionId="1">
    <xmlCellPr id="1" xr6:uid="{00000000-0010-0000-7B03-000001000000}" uniqueName="Reserve_Other_Description1">
      <xmlPr mapId="1" xpath="/FinancialUpdate8609/FinancialUpdate8609_DevelopmentBudget/FinancialUpdate8609_Dev_Budget_Building3/FinancialUpdate8609_Dev_Budget_Building3_Acquisition_Basis/Reserve_Other_Description1" xmlDataType="string"/>
    </xmlCellPr>
  </singleXmlCell>
  <singleXmlCell id="895" xr6:uid="{00000000-000C-0000-FFFF-FFFF7C030000}" r="U1" connectionId="1">
    <xmlCellPr id="1" xr6:uid="{00000000-0010-0000-7C03-000001000000}" uniqueName="ApplicationNumber">
      <xmlPr mapId="1" xpath="/FinancialUpdate8609/FinancialUpdate8609_DevelopmentBudget/FinancialUpdate8609_Dev_Budget_Building3/FinancialUpdate8609_Dev_Budget_Building3_Rehab_Basis/ApplicationNumber" xmlDataType="string"/>
    </xmlCellPr>
  </singleXmlCell>
  <singleXmlCell id="896" xr6:uid="{00000000-000C-0000-FFFF-FFFF7D030000}" r="U2" connectionId="1">
    <xmlCellPr id="1" xr6:uid="{00000000-0010-0000-7D03-000001000000}" uniqueName="BIN">
      <xmlPr mapId="1" xpath="/FinancialUpdate8609/FinancialUpdate8609_DevelopmentBudget/FinancialUpdate8609_Dev_Budget_Building3/FinancialUpdate8609_Dev_Budget_Building3_Rehab_Basis/BIN" xmlDataType="string"/>
    </xmlCellPr>
  </singleXmlCell>
  <singleXmlCell id="897" xr6:uid="{00000000-000C-0000-FFFF-FFFF7E030000}" r="T7" connectionId="1">
    <xmlCellPr id="1" xr6:uid="{00000000-0010-0000-7E03-000001000000}" uniqueName="Land_Acquisition">
      <xmlPr mapId="1" xpath="/FinancialUpdate8609/FinancialUpdate8609_DevelopmentBudget/FinancialUpdate8609_Dev_Budget_Building3/FinancialUpdate8609_Dev_Budget_Building3_Rehab_Basis/Land_Acquisition" xmlDataType="string"/>
    </xmlCellPr>
  </singleXmlCell>
  <singleXmlCell id="898" xr6:uid="{00000000-000C-0000-FFFF-FFFF7F030000}" r="T8" connectionId="1">
    <xmlCellPr id="1" xr6:uid="{00000000-0010-0000-7F03-000001000000}" uniqueName="Building_Acquisition">
      <xmlPr mapId="1" xpath="/FinancialUpdate8609/FinancialUpdate8609_DevelopmentBudget/FinancialUpdate8609_Dev_Budget_Building3/FinancialUpdate8609_Dev_Budget_Building3_Rehab_Basis/Building_Acquisition" xmlDataType="string"/>
    </xmlCellPr>
  </singleXmlCell>
  <singleXmlCell id="899" xr6:uid="{00000000-000C-0000-FFFF-FFFF80030000}" r="T9" connectionId="1">
    <xmlCellPr id="1" xr6:uid="{00000000-0010-0000-8003-000001000000}" uniqueName="Contractor_Price">
      <xmlPr mapId="1" xpath="/FinancialUpdate8609/FinancialUpdate8609_DevelopmentBudget/FinancialUpdate8609_Dev_Budget_Building3/FinancialUpdate8609_Dev_Budget_Building3_Rehab_Basis/Contractor_Price" xmlDataType="string"/>
    </xmlCellPr>
  </singleXmlCell>
  <singleXmlCell id="900" xr6:uid="{00000000-000C-0000-FFFF-FFFF81030000}" r="T10" connectionId="1">
    <xmlCellPr id="1" xr6:uid="{00000000-0010-0000-8103-000001000000}" uniqueName="Furnishings">
      <xmlPr mapId="1" xpath="/FinancialUpdate8609/FinancialUpdate8609_DevelopmentBudget/FinancialUpdate8609_Dev_Budget_Building3/FinancialUpdate8609_Dev_Budget_Building3_Rehab_Basis/Furnishings" xmlDataType="string"/>
    </xmlCellPr>
  </singleXmlCell>
  <singleXmlCell id="901" xr6:uid="{00000000-000C-0000-FFFF-FFFF82030000}" r="T11" connectionId="1">
    <xmlCellPr id="1" xr6:uid="{00000000-0010-0000-8203-000001000000}" uniqueName="Hard_Cost_Other_Description1">
      <xmlPr mapId="1" xpath="/FinancialUpdate8609/FinancialUpdate8609_DevelopmentBudget/FinancialUpdate8609_Dev_Budget_Building3/FinancialUpdate8609_Dev_Budget_Building3_Rehab_Basis/Hard_Cost_Other_Description1" xmlDataType="string"/>
    </xmlCellPr>
  </singleXmlCell>
  <singleXmlCell id="902" xr6:uid="{00000000-000C-0000-FFFF-FFFF83030000}" r="T14" connectionId="1">
    <xmlCellPr id="1" xr6:uid="{00000000-0010-0000-8303-000001000000}" uniqueName="Architect">
      <xmlPr mapId="1" xpath="/FinancialUpdate8609/FinancialUpdate8609_DevelopmentBudget/FinancialUpdate8609_Dev_Budget_Building3/FinancialUpdate8609_Dev_Budget_Building3_Rehab_Basis/Architect" xmlDataType="string"/>
    </xmlCellPr>
  </singleXmlCell>
  <singleXmlCell id="903" xr6:uid="{00000000-000C-0000-FFFF-FFFF84030000}" r="T15" connectionId="1">
    <xmlCellPr id="1" xr6:uid="{00000000-0010-0000-8403-000001000000}" uniqueName="Owners_Legal">
      <xmlPr mapId="1" xpath="/FinancialUpdate8609/FinancialUpdate8609_DevelopmentBudget/FinancialUpdate8609_Dev_Budget_Building3/FinancialUpdate8609_Dev_Budget_Building3_Rehab_Basis/Owners_Legal" xmlDataType="string"/>
    </xmlCellPr>
  </singleXmlCell>
  <singleXmlCell id="904" xr6:uid="{00000000-000C-0000-FFFF-FFFF85030000}" r="T16" connectionId="1">
    <xmlCellPr id="1" xr6:uid="{00000000-0010-0000-8503-000001000000}" uniqueName="Development_Consultant">
      <xmlPr mapId="1" xpath="/FinancialUpdate8609/FinancialUpdate8609_DevelopmentBudget/FinancialUpdate8609_Dev_Budget_Building3/FinancialUpdate8609_Dev_Budget_Building3_Rehab_Basis/Development_Consultant" xmlDataType="string"/>
    </xmlCellPr>
  </singleXmlCell>
  <singleXmlCell id="905" xr6:uid="{00000000-000C-0000-FFFF-FFFF86030000}" r="T17" connectionId="1">
    <xmlCellPr id="1" xr6:uid="{00000000-0010-0000-8603-000001000000}" uniqueName="J51_421a_421b_Filing_Fees">
      <xmlPr mapId="1" xpath="/FinancialUpdate8609/FinancialUpdate8609_DevelopmentBudget/FinancialUpdate8609_Dev_Budget_Building3/FinancialUpdate8609_Dev_Budget_Building3_Rehab_Basis/J51_421a_421b_Filing_Fees" xmlDataType="string"/>
    </xmlCellPr>
  </singleXmlCell>
  <singleXmlCell id="906" xr6:uid="{00000000-000C-0000-FFFF-FFFF87030000}" r="T18" connectionId="1">
    <xmlCellPr id="1" xr6:uid="{00000000-0010-0000-8703-000001000000}" uniqueName="Construction_Interest">
      <xmlPr mapId="1" xpath="/FinancialUpdate8609/FinancialUpdate8609_DevelopmentBudget/FinancialUpdate8609_Dev_Budget_Building3/FinancialUpdate8609_Dev_Budget_Building3_Rehab_Basis/Construction_Interest" xmlDataType="string"/>
    </xmlCellPr>
  </singleXmlCell>
  <singleXmlCell id="907" xr6:uid="{00000000-000C-0000-FFFF-FFFF88030000}" r="T19" connectionId="1">
    <xmlCellPr id="1" xr6:uid="{00000000-0010-0000-8803-000001000000}" uniqueName="Real_Estate_Taxes">
      <xmlPr mapId="1" xpath="/FinancialUpdate8609/FinancialUpdate8609_DevelopmentBudget/FinancialUpdate8609_Dev_Budget_Building3/FinancialUpdate8609_Dev_Budget_Building3_Rehab_Basis/Real_Estate_Taxes" xmlDataType="string"/>
    </xmlCellPr>
  </singleXmlCell>
  <singleXmlCell id="908" xr6:uid="{00000000-000C-0000-FFFF-FFFF89030000}" r="T20" connectionId="1">
    <xmlCellPr id="1" xr6:uid="{00000000-0010-0000-8903-000001000000}" uniqueName="Water_Sewer">
      <xmlPr mapId="1" xpath="/FinancialUpdate8609/FinancialUpdate8609_DevelopmentBudget/FinancialUpdate8609_Dev_Budget_Building3/FinancialUpdate8609_Dev_Budget_Building3_Rehab_Basis/Water_Sewer" xmlDataType="string"/>
    </xmlCellPr>
  </singleXmlCell>
  <singleXmlCell id="909" xr6:uid="{00000000-000C-0000-FFFF-FFFF8A030000}" r="T21" connectionId="1">
    <xmlCellPr id="1" xr6:uid="{00000000-0010-0000-8A03-000001000000}" uniqueName="Title_Insurance">
      <xmlPr mapId="1" xpath="/FinancialUpdate8609/FinancialUpdate8609_DevelopmentBudget/FinancialUpdate8609_Dev_Budget_Building3/FinancialUpdate8609_Dev_Budget_Building3_Rehab_Basis/Title_Insurance" xmlDataType="string"/>
    </xmlCellPr>
  </singleXmlCell>
  <singleXmlCell id="910" xr6:uid="{00000000-000C-0000-FFFF-FFFF8B030000}" r="T22" connectionId="1">
    <xmlCellPr id="1" xr6:uid="{00000000-0010-0000-8B03-000001000000}" uniqueName="Constr_Insurance">
      <xmlPr mapId="1" xpath="/FinancialUpdate8609/FinancialUpdate8609_DevelopmentBudget/FinancialUpdate8609_Dev_Budget_Building3/FinancialUpdate8609_Dev_Budget_Building3_Rehab_Basis/Constr_Insurance" xmlDataType="string"/>
    </xmlCellPr>
  </singleXmlCell>
  <singleXmlCell id="911" xr6:uid="{00000000-000C-0000-FFFF-FFFF8C030000}" r="T23" connectionId="1">
    <xmlCellPr id="1" xr6:uid="{00000000-0010-0000-8C03-000001000000}" uniqueName="License_Agreement_Insurance">
      <xmlPr mapId="1" xpath="/FinancialUpdate8609/FinancialUpdate8609_DevelopmentBudget/FinancialUpdate8609_Dev_Budget_Building3/FinancialUpdate8609_Dev_Budget_Building3_Rehab_Basis/License_Agreement_Insurance" xmlDataType="string"/>
    </xmlCellPr>
  </singleXmlCell>
  <singleXmlCell id="912" xr6:uid="{00000000-000C-0000-FFFF-FFFF8D030000}" r="T24" connectionId="1">
    <xmlCellPr id="1" xr6:uid="{00000000-0010-0000-8D03-000001000000}" uniqueName="Leasing_Marketing_Expense">
      <xmlPr mapId="1" xpath="/FinancialUpdate8609/FinancialUpdate8609_DevelopmentBudget/FinancialUpdate8609_Dev_Budget_Building3/FinancialUpdate8609_Dev_Budget_Building3_Rehab_Basis/Leasing_Marketing_Expense" xmlDataType="string"/>
    </xmlCellPr>
  </singleXmlCell>
  <singleXmlCell id="913" xr6:uid="{00000000-000C-0000-FFFF-FFFF8E030000}" r="T25" connectionId="1">
    <xmlCellPr id="1" xr6:uid="{00000000-0010-0000-8E03-000001000000}" uniqueName="Lease_Up_Period_Expense">
      <xmlPr mapId="1" xpath="/FinancialUpdate8609/FinancialUpdate8609_DevelopmentBudget/FinancialUpdate8609_Dev_Budget_Building3/FinancialUpdate8609_Dev_Budget_Building3_Rehab_Basis/Lease_Up_Period_Expense" xmlDataType="string"/>
    </xmlCellPr>
  </singleXmlCell>
  <singleXmlCell id="914" xr6:uid="{00000000-000C-0000-FFFF-FFFF8F030000}" r="T26" connectionId="1">
    <xmlCellPr id="1" xr6:uid="{00000000-0010-0000-8F03-000001000000}" uniqueName="Working_Capital">
      <xmlPr mapId="1" xpath="/FinancialUpdate8609/FinancialUpdate8609_DevelopmentBudget/FinancialUpdate8609_Dev_Budget_Building3/FinancialUpdate8609_Dev_Budget_Building3_Rehab_Basis/Working_Capital" xmlDataType="string"/>
    </xmlCellPr>
  </singleXmlCell>
  <singleXmlCell id="915" xr6:uid="{00000000-000C-0000-FFFF-FFFF90030000}" r="T27" connectionId="1">
    <xmlCellPr id="1" xr6:uid="{00000000-0010-0000-9003-000001000000}" uniqueName="Survey_Environmental_Reports">
      <xmlPr mapId="1" xpath="/FinancialUpdate8609/FinancialUpdate8609_DevelopmentBudget/FinancialUpdate8609_Dev_Budget_Building3/FinancialUpdate8609_Dev_Budget_Building3_Rehab_Basis/Survey_Environmental_Reports" xmlDataType="string"/>
    </xmlCellPr>
  </singleXmlCell>
  <singleXmlCell id="916" xr6:uid="{00000000-000C-0000-FFFF-FFFF91030000}" r="T28" connectionId="1">
    <xmlCellPr id="1" xr6:uid="{00000000-0010-0000-9103-000001000000}" uniqueName="Loan_Commitment_Fees">
      <xmlPr mapId="1" xpath="/FinancialUpdate8609/FinancialUpdate8609_DevelopmentBudget/FinancialUpdate8609_Dev_Budget_Building3/FinancialUpdate8609_Dev_Budget_Building3_Rehab_Basis/Loan_Commitment_Fees" xmlDataType="string"/>
    </xmlCellPr>
  </singleXmlCell>
  <singleXmlCell id="917" xr6:uid="{00000000-000C-0000-FFFF-FFFF92030000}" r="T29" connectionId="1">
    <xmlCellPr id="1" xr6:uid="{00000000-0010-0000-9203-000001000000}" uniqueName="Relocation">
      <xmlPr mapId="1" xpath="/FinancialUpdate8609/FinancialUpdate8609_DevelopmentBudget/FinancialUpdate8609_Dev_Budget_Building3/FinancialUpdate8609_Dev_Budget_Building3_Rehab_Basis/Relocation" xmlDataType="string"/>
    </xmlCellPr>
  </singleXmlCell>
  <singleXmlCell id="918" xr6:uid="{00000000-000C-0000-FFFF-FFFF93030000}" r="T30" connectionId="1">
    <xmlCellPr id="1" xr6:uid="{00000000-0010-0000-9303-000001000000}" uniqueName="NPHDFC_Administration_Fee">
      <xmlPr mapId="1" xpath="/FinancialUpdate8609/FinancialUpdate8609_DevelopmentBudget/FinancialUpdate8609_Dev_Budget_Building3/FinancialUpdate8609_Dev_Budget_Building3_Rehab_Basis/NPHDFC_Administration_Fee" xmlDataType="string"/>
    </xmlCellPr>
  </singleXmlCell>
  <singleXmlCell id="919" xr6:uid="{00000000-000C-0000-FFFF-FFFF94030000}" r="T31" connectionId="1">
    <xmlCellPr id="1" xr6:uid="{00000000-0010-0000-9403-000001000000}" uniqueName="Project_Supervision">
      <xmlPr mapId="1" xpath="/FinancialUpdate8609/FinancialUpdate8609_DevelopmentBudget/FinancialUpdate8609_Dev_Budget_Building3/FinancialUpdate8609_Dev_Budget_Building3_Rehab_Basis/Project_Supervision" xmlDataType="string"/>
    </xmlCellPr>
  </singleXmlCell>
  <singleXmlCell id="920" xr6:uid="{00000000-000C-0000-FFFF-FFFF95030000}" r="T32" connectionId="1">
    <xmlCellPr id="1" xr6:uid="{00000000-0010-0000-9503-000001000000}" uniqueName="Tax_Credit_Allocation_Fee">
      <xmlPr mapId="1" xpath="/FinancialUpdate8609/FinancialUpdate8609_DevelopmentBudget/FinancialUpdate8609_Dev_Budget_Building3/FinancialUpdate8609_Dev_Budget_Building3_Rehab_Basis/Tax_Credit_Allocation_Fee" xmlDataType="string"/>
    </xmlCellPr>
  </singleXmlCell>
  <singleXmlCell id="921" xr6:uid="{00000000-000C-0000-FFFF-FFFF96030000}" r="T33" connectionId="1">
    <xmlCellPr id="1" xr6:uid="{00000000-0010-0000-9603-000001000000}" uniqueName="Bond_Fees_Cost_of_Issuance_Fee">
      <xmlPr mapId="1" xpath="/FinancialUpdate8609/FinancialUpdate8609_DevelopmentBudget/FinancialUpdate8609_Dev_Budget_Building3/FinancialUpdate8609_Dev_Budget_Building3_Rehab_Basis/Bond_Fees_Cost_of_Issuance_Fee" xmlDataType="string"/>
    </xmlCellPr>
  </singleXmlCell>
  <singleXmlCell id="922" xr6:uid="{00000000-000C-0000-FFFF-FFFF97030000}" r="T34" connectionId="1">
    <xmlCellPr id="1" xr6:uid="{00000000-0010-0000-9703-000001000000}" uniqueName="Letter_of_Credit_Fee">
      <xmlPr mapId="1" xpath="/FinancialUpdate8609/FinancialUpdate8609_DevelopmentBudget/FinancialUpdate8609_Dev_Budget_Building3/FinancialUpdate8609_Dev_Budget_Building3_Rehab_Basis/Letter_of_Credit_Fee" xmlDataType="string"/>
    </xmlCellPr>
  </singleXmlCell>
  <singleXmlCell id="923" xr6:uid="{00000000-000C-0000-FFFF-FFFF98030000}" r="T35" connectionId="1">
    <xmlCellPr id="1" xr6:uid="{00000000-0010-0000-9803-000001000000}" uniqueName="Interest_Rate_Cap">
      <xmlPr mapId="1" xpath="/FinancialUpdate8609/FinancialUpdate8609_DevelopmentBudget/FinancialUpdate8609_Dev_Budget_Building3/FinancialUpdate8609_Dev_Budget_Building3_Rehab_Basis/Interest_Rate_Cap" xmlDataType="string"/>
    </xmlCellPr>
  </singleXmlCell>
  <singleXmlCell id="924" xr6:uid="{00000000-000C-0000-FFFF-FFFF99030000}" r="T36" connectionId="1">
    <xmlCellPr id="1" xr6:uid="{00000000-0010-0000-9903-000001000000}" uniqueName="Bank_Engineering_Fee">
      <xmlPr mapId="1" xpath="/FinancialUpdate8609/FinancialUpdate8609_DevelopmentBudget/FinancialUpdate8609_Dev_Budget_Building3/FinancialUpdate8609_Dev_Budget_Building3_Rehab_Basis/Bank_Engineering_Fee" xmlDataType="string"/>
    </xmlCellPr>
  </singleXmlCell>
  <singleXmlCell id="925" xr6:uid="{00000000-000C-0000-FFFF-FFFF9A030000}" r="T37" connectionId="1">
    <xmlCellPr id="1" xr6:uid="{00000000-0010-0000-9A03-000001000000}" uniqueName="NYS_Transfer_Tax">
      <xmlPr mapId="1" xpath="/FinancialUpdate8609/FinancialUpdate8609_DevelopmentBudget/FinancialUpdate8609_Dev_Budget_Building3/FinancialUpdate8609_Dev_Budget_Building3_Rehab_Basis/NYS_Transfer_Tax" xmlDataType="string"/>
    </xmlCellPr>
  </singleXmlCell>
  <singleXmlCell id="926" xr6:uid="{00000000-000C-0000-FFFF-FFFF9B030000}" r="T38" connectionId="1">
    <xmlCellPr id="1" xr6:uid="{00000000-0010-0000-9B03-000001000000}" uniqueName="Soft_Cost_Other_Description1">
      <xmlPr mapId="1" xpath="/FinancialUpdate8609/FinancialUpdate8609_DevelopmentBudget/FinancialUpdate8609_Dev_Budget_Building3/FinancialUpdate8609_Dev_Budget_Building3_Rehab_Basis/Soft_Cost_Other_Description1" xmlDataType="string"/>
    </xmlCellPr>
  </singleXmlCell>
  <singleXmlCell id="927" xr6:uid="{00000000-000C-0000-FFFF-FFFF9C030000}" r="T39" connectionId="1">
    <xmlCellPr id="1" xr6:uid="{00000000-0010-0000-9C03-000001000000}" uniqueName="Soft_Cost_Other_Description2">
      <xmlPr mapId="1" xpath="/FinancialUpdate8609/FinancialUpdate8609_DevelopmentBudget/FinancialUpdate8609_Dev_Budget_Building3/FinancialUpdate8609_Dev_Budget_Building3_Rehab_Basis/Soft_Cost_Other_Description2" xmlDataType="string"/>
    </xmlCellPr>
  </singleXmlCell>
  <singleXmlCell id="928" xr6:uid="{00000000-000C-0000-FFFF-FFFF9D030000}" r="T40" connectionId="1">
    <xmlCellPr id="1" xr6:uid="{00000000-0010-0000-9D03-000001000000}" uniqueName="Soft_Cost_Other_Description3">
      <xmlPr mapId="1" xpath="/FinancialUpdate8609/FinancialUpdate8609_DevelopmentBudget/FinancialUpdate8609_Dev_Budget_Building3/FinancialUpdate8609_Dev_Budget_Building3_Rehab_Basis/Soft_Cost_Other_Description3" xmlDataType="string"/>
    </xmlCellPr>
  </singleXmlCell>
  <singleXmlCell id="929" xr6:uid="{00000000-000C-0000-FFFF-FFFF9E030000}" r="T41" connectionId="1">
    <xmlCellPr id="1" xr6:uid="{00000000-0010-0000-9E03-000001000000}" uniqueName="Soft_Cost_Other_Description4">
      <xmlPr mapId="1" xpath="/FinancialUpdate8609/FinancialUpdate8609_DevelopmentBudget/FinancialUpdate8609_Dev_Budget_Building3/FinancialUpdate8609_Dev_Budget_Building3_Rehab_Basis/Soft_Cost_Other_Description4" xmlDataType="string"/>
    </xmlCellPr>
  </singleXmlCell>
  <singleXmlCell id="930" xr6:uid="{00000000-000C-0000-FFFF-FFFF9F030000}" r="T44" connectionId="1">
    <xmlCellPr id="1" xr6:uid="{00000000-0010-0000-9F03-000001000000}" uniqueName="Developer_Financing_or_Equity">
      <xmlPr mapId="1" xpath="/FinancialUpdate8609/FinancialUpdate8609_DevelopmentBudget/FinancialUpdate8609_Dev_Budget_Building3/FinancialUpdate8609_Dev_Budget_Building3_Rehab_Basis/Developer_Financing_or_Equity" xmlDataType="string"/>
    </xmlCellPr>
  </singleXmlCell>
  <singleXmlCell id="931" xr6:uid="{00000000-000C-0000-FFFF-FFFFA0030000}" r="T45" connectionId="1">
    <xmlCellPr id="1" xr6:uid="{00000000-0010-0000-A003-000001000000}" uniqueName="Deferred_Developer_Fee">
      <xmlPr mapId="1" xpath="/FinancialUpdate8609/FinancialUpdate8609_DevelopmentBudget/FinancialUpdate8609_Dev_Budget_Building3/FinancialUpdate8609_Dev_Budget_Building3_Rehab_Basis/Deferred_Developer_Fee" xmlDataType="string"/>
    </xmlCellPr>
  </singleXmlCell>
  <singleXmlCell id="932" xr6:uid="{00000000-000C-0000-FFFF-FFFFA1030000}" r="T48" connectionId="1">
    <xmlCellPr id="1" xr6:uid="{00000000-0010-0000-A103-000001000000}" uniqueName="Syndicator_Fee_and_Overhead">
      <xmlPr mapId="1" xpath="/FinancialUpdate8609/FinancialUpdate8609_DevelopmentBudget/FinancialUpdate8609_Dev_Budget_Building3/FinancialUpdate8609_Dev_Budget_Building3_Rehab_Basis/Syndicator_Fee_and_Overhead" xmlDataType="string"/>
    </xmlCellPr>
  </singleXmlCell>
  <singleXmlCell id="933" xr6:uid="{00000000-000C-0000-FFFF-FFFFA2030000}" r="T49" connectionId="1">
    <xmlCellPr id="1" xr6:uid="{00000000-0010-0000-A203-000001000000}" uniqueName="LP_Upper_Tier_Reserves">
      <xmlPr mapId="1" xpath="/FinancialUpdate8609/FinancialUpdate8609_DevelopmentBudget/FinancialUpdate8609_Dev_Budget_Building3/FinancialUpdate8609_Dev_Budget_Building3_Rehab_Basis/LP_Upper_Tier_Reserves" xmlDataType="string"/>
    </xmlCellPr>
  </singleXmlCell>
  <singleXmlCell id="934" xr6:uid="{00000000-000C-0000-FFFF-FFFFA3030000}" r="T50" connectionId="1">
    <xmlCellPr id="1" xr6:uid="{00000000-0010-0000-A303-000001000000}" uniqueName="Tax_Credit_Consultant">
      <xmlPr mapId="1" xpath="/FinancialUpdate8609/FinancialUpdate8609_DevelopmentBudget/FinancialUpdate8609_Dev_Budget_Building3/FinancialUpdate8609_Dev_Budget_Building3_Rehab_Basis/Tax_Credit_Consultant" xmlDataType="string"/>
    </xmlCellPr>
  </singleXmlCell>
  <singleXmlCell id="935" xr6:uid="{00000000-000C-0000-FFFF-FFFFA4030000}" r="T51" connectionId="1">
    <xmlCellPr id="1" xr6:uid="{00000000-0010-0000-A403-000001000000}" uniqueName="Tax_Opinion">
      <xmlPr mapId="1" xpath="/FinancialUpdate8609/FinancialUpdate8609_DevelopmentBudget/FinancialUpdate8609_Dev_Budget_Building3/FinancialUpdate8609_Dev_Budget_Building3_Rehab_Basis/Tax_Opinion" xmlDataType="string"/>
    </xmlCellPr>
  </singleXmlCell>
  <singleXmlCell id="936" xr6:uid="{00000000-000C-0000-FFFF-FFFFA5030000}" r="T52" connectionId="1">
    <xmlCellPr id="1" xr6:uid="{00000000-0010-0000-A503-000001000000}" uniqueName="Accounting_Cost_Certification">
      <xmlPr mapId="1" xpath="/FinancialUpdate8609/FinancialUpdate8609_DevelopmentBudget/FinancialUpdate8609_Dev_Budget_Building3/FinancialUpdate8609_Dev_Budget_Building3_Rehab_Basis/Accounting_Cost_Certification" xmlDataType="string"/>
    </xmlCellPr>
  </singleXmlCell>
  <singleXmlCell id="937" xr6:uid="{00000000-000C-0000-FFFF-FFFFA6030000}" r="T53" connectionId="1">
    <xmlCellPr id="1" xr6:uid="{00000000-0010-0000-A603-000001000000}" uniqueName="Partnership_Management_Fee">
      <xmlPr mapId="1" xpath="/FinancialUpdate8609/FinancialUpdate8609_DevelopmentBudget/FinancialUpdate8609_Dev_Budget_Building3/FinancialUpdate8609_Dev_Budget_Building3_Rehab_Basis/Partnership_Management_Fee" xmlDataType="string"/>
    </xmlCellPr>
  </singleXmlCell>
  <singleXmlCell id="938" xr6:uid="{00000000-000C-0000-FFFF-FFFFA7030000}" r="T54" connectionId="1">
    <xmlCellPr id="1" xr6:uid="{00000000-0010-0000-A703-000001000000}" uniqueName="Partnership_Publication">
      <xmlPr mapId="1" xpath="/FinancialUpdate8609/FinancialUpdate8609_DevelopmentBudget/FinancialUpdate8609_Dev_Budget_Building3/FinancialUpdate8609_Dev_Budget_Building3_Rehab_Basis/Partnership_Publication" xmlDataType="string"/>
    </xmlCellPr>
  </singleXmlCell>
  <singleXmlCell id="939" xr6:uid="{00000000-000C-0000-FFFF-FFFFA8030000}" r="T55" connectionId="1">
    <xmlCellPr id="1" xr6:uid="{00000000-0010-0000-A803-000001000000}" uniqueName="Bridge_Loan_Fees_and_Interest">
      <xmlPr mapId="1" xpath="/FinancialUpdate8609/FinancialUpdate8609_DevelopmentBudget/FinancialUpdate8609_Dev_Budget_Building3/FinancialUpdate8609_Dev_Budget_Building3_Rehab_Basis/Bridge_Loan_Fees_and_Interest" xmlDataType="string"/>
    </xmlCellPr>
  </singleXmlCell>
  <singleXmlCell id="940" xr6:uid="{00000000-000C-0000-FFFF-FFFFA9030000}" r="T56" connectionId="1">
    <xmlCellPr id="1" xr6:uid="{00000000-0010-0000-A903-000001000000}" uniqueName="Partnership_Organization_Legal">
      <xmlPr mapId="1" xpath="/FinancialUpdate8609/FinancialUpdate8609_DevelopmentBudget/FinancialUpdate8609_Dev_Budget_Building3/FinancialUpdate8609_Dev_Budget_Building3_Rehab_Basis/Partnership_Organization_Legal" xmlDataType="string"/>
    </xmlCellPr>
  </singleXmlCell>
  <singleXmlCell id="941" xr6:uid="{00000000-000C-0000-FFFF-FFFFAA030000}" r="T57" connectionId="1">
    <xmlCellPr id="1" xr6:uid="{00000000-0010-0000-AA03-000001000000}" uniqueName="Syndication_Expense_Other_Description1">
      <xmlPr mapId="1" xpath="/FinancialUpdate8609/FinancialUpdate8609_DevelopmentBudget/FinancialUpdate8609_Dev_Budget_Building3/FinancialUpdate8609_Dev_Budget_Building3_Rehab_Basis/Syndication_Expense_Other_Description1" xmlDataType="string"/>
    </xmlCellPr>
  </singleXmlCell>
  <singleXmlCell id="942" xr6:uid="{00000000-000C-0000-FFFF-FFFFAB030000}" r="T60" connectionId="1">
    <xmlCellPr id="1" xr6:uid="{00000000-0010-0000-AB03-000001000000}" uniqueName="Operating_Reserve">
      <xmlPr mapId="1" xpath="/FinancialUpdate8609/FinancialUpdate8609_DevelopmentBudget/FinancialUpdate8609_Dev_Budget_Building3/FinancialUpdate8609_Dev_Budget_Building3_Rehab_Basis/Operating_Reserve" xmlDataType="string"/>
    </xmlCellPr>
  </singleXmlCell>
  <singleXmlCell id="943" xr6:uid="{00000000-000C-0000-FFFF-FFFFAC030000}" r="T61" connectionId="1">
    <xmlCellPr id="1" xr6:uid="{00000000-0010-0000-AC03-000001000000}" uniqueName="Social_Service_Reserves">
      <xmlPr mapId="1" xpath="/FinancialUpdate8609/FinancialUpdate8609_DevelopmentBudget/FinancialUpdate8609_Dev_Budget_Building3/FinancialUpdate8609_Dev_Budget_Building3_Rehab_Basis/Social_Service_Reserves" xmlDataType="string"/>
    </xmlCellPr>
  </singleXmlCell>
  <singleXmlCell id="944" xr6:uid="{00000000-000C-0000-FFFF-FFFFAD030000}" r="T62" connectionId="1">
    <xmlCellPr id="1" xr6:uid="{00000000-0010-0000-AD03-000001000000}" uniqueName="Reserve_Other_Description1">
      <xmlPr mapId="1" xpath="/FinancialUpdate8609/FinancialUpdate8609_DevelopmentBudget/FinancialUpdate8609_Dev_Budget_Building3/FinancialUpdate8609_Dev_Budget_Building3_Rehab_Basis/Reserve_Other_Description1" xmlDataType="string"/>
    </xmlCellPr>
  </singleXmlCell>
  <singleXmlCell id="945" xr6:uid="{00000000-000C-0000-FFFF-FFFFAE030000}" r="W1" connectionId="1">
    <xmlCellPr id="1" xr6:uid="{00000000-0010-0000-AE03-000001000000}" uniqueName="ApplicationNumber">
      <xmlPr mapId="1" xpath="/FinancialUpdate8609/FinancialUpdate8609_DevelopmentBudget/FinancialUpdate8609_Dev_Budget_Building4/FinancialUpdate8609_Dev_Budget_Building4_Total_Costs/ApplicationNumber" xmlDataType="string"/>
    </xmlCellPr>
  </singleXmlCell>
  <singleXmlCell id="946" xr6:uid="{00000000-000C-0000-FFFF-FFFFAF030000}" r="W2" connectionId="1">
    <xmlCellPr id="1" xr6:uid="{00000000-0010-0000-AF03-000001000000}" uniqueName="BIN">
      <xmlPr mapId="1" xpath="/FinancialUpdate8609/FinancialUpdate8609_DevelopmentBudget/FinancialUpdate8609_Dev_Budget_Building4/FinancialUpdate8609_Dev_Budget_Building4_Total_Costs/BIN" xmlDataType="string"/>
    </xmlCellPr>
  </singleXmlCell>
  <singleXmlCell id="947" xr6:uid="{00000000-000C-0000-FFFF-FFFFB0030000}" r="V7" connectionId="1">
    <xmlCellPr id="1" xr6:uid="{00000000-0010-0000-B003-000001000000}" uniqueName="Land_Acquisition">
      <xmlPr mapId="1" xpath="/FinancialUpdate8609/FinancialUpdate8609_DevelopmentBudget/FinancialUpdate8609_Dev_Budget_Building4/FinancialUpdate8609_Dev_Budget_Building4_Total_Costs/Land_Acquisition" xmlDataType="string"/>
    </xmlCellPr>
  </singleXmlCell>
  <singleXmlCell id="948" xr6:uid="{00000000-000C-0000-FFFF-FFFFB1030000}" r="V8" connectionId="1">
    <xmlCellPr id="1" xr6:uid="{00000000-0010-0000-B103-000001000000}" uniqueName="Building_Acquisition">
      <xmlPr mapId="1" xpath="/FinancialUpdate8609/FinancialUpdate8609_DevelopmentBudget/FinancialUpdate8609_Dev_Budget_Building4/FinancialUpdate8609_Dev_Budget_Building4_Total_Costs/Building_Acquisition" xmlDataType="string"/>
    </xmlCellPr>
  </singleXmlCell>
  <singleXmlCell id="949" xr6:uid="{00000000-000C-0000-FFFF-FFFFB2030000}" r="V9" connectionId="1">
    <xmlCellPr id="1" xr6:uid="{00000000-0010-0000-B203-000001000000}" uniqueName="Contractor_Price">
      <xmlPr mapId="1" xpath="/FinancialUpdate8609/FinancialUpdate8609_DevelopmentBudget/FinancialUpdate8609_Dev_Budget_Building4/FinancialUpdate8609_Dev_Budget_Building4_Total_Costs/Contractor_Price" xmlDataType="string"/>
    </xmlCellPr>
  </singleXmlCell>
  <singleXmlCell id="950" xr6:uid="{00000000-000C-0000-FFFF-FFFFB3030000}" r="V10" connectionId="1">
    <xmlCellPr id="1" xr6:uid="{00000000-0010-0000-B303-000001000000}" uniqueName="Furnishings">
      <xmlPr mapId="1" xpath="/FinancialUpdate8609/FinancialUpdate8609_DevelopmentBudget/FinancialUpdate8609_Dev_Budget_Building4/FinancialUpdate8609_Dev_Budget_Building4_Total_Costs/Furnishings" xmlDataType="string"/>
    </xmlCellPr>
  </singleXmlCell>
  <singleXmlCell id="951" xr6:uid="{00000000-000C-0000-FFFF-FFFFB4030000}" r="V11" connectionId="1">
    <xmlCellPr id="1" xr6:uid="{00000000-0010-0000-B403-000001000000}" uniqueName="Hard_Cost_Other_Description1">
      <xmlPr mapId="1" xpath="/FinancialUpdate8609/FinancialUpdate8609_DevelopmentBudget/FinancialUpdate8609_Dev_Budget_Building4/FinancialUpdate8609_Dev_Budget_Building4_Total_Costs/Hard_Cost_Other_Description1" xmlDataType="string"/>
    </xmlCellPr>
  </singleXmlCell>
  <singleXmlCell id="952" xr6:uid="{00000000-000C-0000-FFFF-FFFFB5030000}" r="V14" connectionId="1">
    <xmlCellPr id="1" xr6:uid="{00000000-0010-0000-B503-000001000000}" uniqueName="Architect">
      <xmlPr mapId="1" xpath="/FinancialUpdate8609/FinancialUpdate8609_DevelopmentBudget/FinancialUpdate8609_Dev_Budget_Building4/FinancialUpdate8609_Dev_Budget_Building4_Total_Costs/Architect" xmlDataType="string"/>
    </xmlCellPr>
  </singleXmlCell>
  <singleXmlCell id="953" xr6:uid="{00000000-000C-0000-FFFF-FFFFB6030000}" r="V15" connectionId="1">
    <xmlCellPr id="1" xr6:uid="{00000000-0010-0000-B603-000001000000}" uniqueName="Owners_Legal">
      <xmlPr mapId="1" xpath="/FinancialUpdate8609/FinancialUpdate8609_DevelopmentBudget/FinancialUpdate8609_Dev_Budget_Building4/FinancialUpdate8609_Dev_Budget_Building4_Total_Costs/Owners_Legal" xmlDataType="string"/>
    </xmlCellPr>
  </singleXmlCell>
  <singleXmlCell id="954" xr6:uid="{00000000-000C-0000-FFFF-FFFFB7030000}" r="V16" connectionId="1">
    <xmlCellPr id="1" xr6:uid="{00000000-0010-0000-B703-000001000000}" uniqueName="Development_Consultant">
      <xmlPr mapId="1" xpath="/FinancialUpdate8609/FinancialUpdate8609_DevelopmentBudget/FinancialUpdate8609_Dev_Budget_Building4/FinancialUpdate8609_Dev_Budget_Building4_Total_Costs/Development_Consultant" xmlDataType="string"/>
    </xmlCellPr>
  </singleXmlCell>
  <singleXmlCell id="955" xr6:uid="{00000000-000C-0000-FFFF-FFFFB8030000}" r="V17" connectionId="1">
    <xmlCellPr id="1" xr6:uid="{00000000-0010-0000-B803-000001000000}" uniqueName="J51_421a_421b_Filing_Fees">
      <xmlPr mapId="1" xpath="/FinancialUpdate8609/FinancialUpdate8609_DevelopmentBudget/FinancialUpdate8609_Dev_Budget_Building4/FinancialUpdate8609_Dev_Budget_Building4_Total_Costs/J51_421a_421b_Filing_Fees" xmlDataType="string"/>
    </xmlCellPr>
  </singleXmlCell>
  <singleXmlCell id="956" xr6:uid="{00000000-000C-0000-FFFF-FFFFB9030000}" r="V18" connectionId="1">
    <xmlCellPr id="1" xr6:uid="{00000000-0010-0000-B903-000001000000}" uniqueName="Construction_Interest">
      <xmlPr mapId="1" xpath="/FinancialUpdate8609/FinancialUpdate8609_DevelopmentBudget/FinancialUpdate8609_Dev_Budget_Building4/FinancialUpdate8609_Dev_Budget_Building4_Total_Costs/Construction_Interest" xmlDataType="string"/>
    </xmlCellPr>
  </singleXmlCell>
  <singleXmlCell id="957" xr6:uid="{00000000-000C-0000-FFFF-FFFFBA030000}" r="V19" connectionId="1">
    <xmlCellPr id="1" xr6:uid="{00000000-0010-0000-BA03-000001000000}" uniqueName="Real_Estate_Taxes">
      <xmlPr mapId="1" xpath="/FinancialUpdate8609/FinancialUpdate8609_DevelopmentBudget/FinancialUpdate8609_Dev_Budget_Building4/FinancialUpdate8609_Dev_Budget_Building4_Total_Costs/Real_Estate_Taxes" xmlDataType="string"/>
    </xmlCellPr>
  </singleXmlCell>
  <singleXmlCell id="958" xr6:uid="{00000000-000C-0000-FFFF-FFFFBB030000}" r="V20" connectionId="1">
    <xmlCellPr id="1" xr6:uid="{00000000-0010-0000-BB03-000001000000}" uniqueName="Water_Sewer">
      <xmlPr mapId="1" xpath="/FinancialUpdate8609/FinancialUpdate8609_DevelopmentBudget/FinancialUpdate8609_Dev_Budget_Building4/FinancialUpdate8609_Dev_Budget_Building4_Total_Costs/Water_Sewer" xmlDataType="string"/>
    </xmlCellPr>
  </singleXmlCell>
  <singleXmlCell id="959" xr6:uid="{00000000-000C-0000-FFFF-FFFFBC030000}" r="V21" connectionId="1">
    <xmlCellPr id="1" xr6:uid="{00000000-0010-0000-BC03-000001000000}" uniqueName="Title_Insurance">
      <xmlPr mapId="1" xpath="/FinancialUpdate8609/FinancialUpdate8609_DevelopmentBudget/FinancialUpdate8609_Dev_Budget_Building4/FinancialUpdate8609_Dev_Budget_Building4_Total_Costs/Title_Insurance" xmlDataType="string"/>
    </xmlCellPr>
  </singleXmlCell>
  <singleXmlCell id="960" xr6:uid="{00000000-000C-0000-FFFF-FFFFBD030000}" r="V22" connectionId="1">
    <xmlCellPr id="1" xr6:uid="{00000000-0010-0000-BD03-000001000000}" uniqueName="Constr_Insurance">
      <xmlPr mapId="1" xpath="/FinancialUpdate8609/FinancialUpdate8609_DevelopmentBudget/FinancialUpdate8609_Dev_Budget_Building4/FinancialUpdate8609_Dev_Budget_Building4_Total_Costs/Constr_Insurance" xmlDataType="string"/>
    </xmlCellPr>
  </singleXmlCell>
  <singleXmlCell id="961" xr6:uid="{00000000-000C-0000-FFFF-FFFFBE030000}" r="V23" connectionId="1">
    <xmlCellPr id="1" xr6:uid="{00000000-0010-0000-BE03-000001000000}" uniqueName="License_Agreement_Insurance">
      <xmlPr mapId="1" xpath="/FinancialUpdate8609/FinancialUpdate8609_DevelopmentBudget/FinancialUpdate8609_Dev_Budget_Building4/FinancialUpdate8609_Dev_Budget_Building4_Total_Costs/License_Agreement_Insurance" xmlDataType="string"/>
    </xmlCellPr>
  </singleXmlCell>
  <singleXmlCell id="962" xr6:uid="{00000000-000C-0000-FFFF-FFFFBF030000}" r="V24" connectionId="1">
    <xmlCellPr id="1" xr6:uid="{00000000-0010-0000-BF03-000001000000}" uniqueName="Leasing_Marketing_Expense">
      <xmlPr mapId="1" xpath="/FinancialUpdate8609/FinancialUpdate8609_DevelopmentBudget/FinancialUpdate8609_Dev_Budget_Building4/FinancialUpdate8609_Dev_Budget_Building4_Total_Costs/Leasing_Marketing_Expense" xmlDataType="string"/>
    </xmlCellPr>
  </singleXmlCell>
  <singleXmlCell id="963" xr6:uid="{00000000-000C-0000-FFFF-FFFFC0030000}" r="V25" connectionId="1">
    <xmlCellPr id="1" xr6:uid="{00000000-0010-0000-C003-000001000000}" uniqueName="Lease_Up_Period_Expense">
      <xmlPr mapId="1" xpath="/FinancialUpdate8609/FinancialUpdate8609_DevelopmentBudget/FinancialUpdate8609_Dev_Budget_Building4/FinancialUpdate8609_Dev_Budget_Building4_Total_Costs/Lease_Up_Period_Expense" xmlDataType="string"/>
    </xmlCellPr>
  </singleXmlCell>
  <singleXmlCell id="964" xr6:uid="{00000000-000C-0000-FFFF-FFFFC1030000}" r="V26" connectionId="1">
    <xmlCellPr id="1" xr6:uid="{00000000-0010-0000-C103-000001000000}" uniqueName="Working_Capital">
      <xmlPr mapId="1" xpath="/FinancialUpdate8609/FinancialUpdate8609_DevelopmentBudget/FinancialUpdate8609_Dev_Budget_Building4/FinancialUpdate8609_Dev_Budget_Building4_Total_Costs/Working_Capital" xmlDataType="string"/>
    </xmlCellPr>
  </singleXmlCell>
  <singleXmlCell id="965" xr6:uid="{00000000-000C-0000-FFFF-FFFFC2030000}" r="V27" connectionId="1">
    <xmlCellPr id="1" xr6:uid="{00000000-0010-0000-C203-000001000000}" uniqueName="Survey_Environmental_Reports">
      <xmlPr mapId="1" xpath="/FinancialUpdate8609/FinancialUpdate8609_DevelopmentBudget/FinancialUpdate8609_Dev_Budget_Building4/FinancialUpdate8609_Dev_Budget_Building4_Total_Costs/Survey_Environmental_Reports" xmlDataType="string"/>
    </xmlCellPr>
  </singleXmlCell>
  <singleXmlCell id="966" xr6:uid="{00000000-000C-0000-FFFF-FFFFC3030000}" r="V28" connectionId="1">
    <xmlCellPr id="1" xr6:uid="{00000000-0010-0000-C303-000001000000}" uniqueName="Loan_Commitment_Fees">
      <xmlPr mapId="1" xpath="/FinancialUpdate8609/FinancialUpdate8609_DevelopmentBudget/FinancialUpdate8609_Dev_Budget_Building4/FinancialUpdate8609_Dev_Budget_Building4_Total_Costs/Loan_Commitment_Fees" xmlDataType="string"/>
    </xmlCellPr>
  </singleXmlCell>
  <singleXmlCell id="967" xr6:uid="{00000000-000C-0000-FFFF-FFFFC4030000}" r="V29" connectionId="1">
    <xmlCellPr id="1" xr6:uid="{00000000-0010-0000-C403-000001000000}" uniqueName="Relocation">
      <xmlPr mapId="1" xpath="/FinancialUpdate8609/FinancialUpdate8609_DevelopmentBudget/FinancialUpdate8609_Dev_Budget_Building4/FinancialUpdate8609_Dev_Budget_Building4_Total_Costs/Relocation" xmlDataType="string"/>
    </xmlCellPr>
  </singleXmlCell>
  <singleXmlCell id="968" xr6:uid="{00000000-000C-0000-FFFF-FFFFC5030000}" r="V30" connectionId="1">
    <xmlCellPr id="1" xr6:uid="{00000000-0010-0000-C503-000001000000}" uniqueName="NPHDFC_Administration_Fee">
      <xmlPr mapId="1" xpath="/FinancialUpdate8609/FinancialUpdate8609_DevelopmentBudget/FinancialUpdate8609_Dev_Budget_Building4/FinancialUpdate8609_Dev_Budget_Building4_Total_Costs/NPHDFC_Administration_Fee" xmlDataType="string"/>
    </xmlCellPr>
  </singleXmlCell>
  <singleXmlCell id="969" xr6:uid="{00000000-000C-0000-FFFF-FFFFC6030000}" r="V31" connectionId="1">
    <xmlCellPr id="1" xr6:uid="{00000000-0010-0000-C603-000001000000}" uniqueName="Project_Supervision">
      <xmlPr mapId="1" xpath="/FinancialUpdate8609/FinancialUpdate8609_DevelopmentBudget/FinancialUpdate8609_Dev_Budget_Building4/FinancialUpdate8609_Dev_Budget_Building4_Total_Costs/Project_Supervision" xmlDataType="string"/>
    </xmlCellPr>
  </singleXmlCell>
  <singleXmlCell id="970" xr6:uid="{00000000-000C-0000-FFFF-FFFFC7030000}" r="V32" connectionId="1">
    <xmlCellPr id="1" xr6:uid="{00000000-0010-0000-C703-000001000000}" uniqueName="Tax_Credit_Allocation_Fee">
      <xmlPr mapId="1" xpath="/FinancialUpdate8609/FinancialUpdate8609_DevelopmentBudget/FinancialUpdate8609_Dev_Budget_Building4/FinancialUpdate8609_Dev_Budget_Building4_Total_Costs/Tax_Credit_Allocation_Fee" xmlDataType="string"/>
    </xmlCellPr>
  </singleXmlCell>
  <singleXmlCell id="971" xr6:uid="{00000000-000C-0000-FFFF-FFFFC8030000}" r="V33" connectionId="1">
    <xmlCellPr id="1" xr6:uid="{00000000-0010-0000-C803-000001000000}" uniqueName="Bond_Fees_Cost_of_Issuance_Fee">
      <xmlPr mapId="1" xpath="/FinancialUpdate8609/FinancialUpdate8609_DevelopmentBudget/FinancialUpdate8609_Dev_Budget_Building4/FinancialUpdate8609_Dev_Budget_Building4_Total_Costs/Bond_Fees_Cost_of_Issuance_Fee" xmlDataType="string"/>
    </xmlCellPr>
  </singleXmlCell>
  <singleXmlCell id="972" xr6:uid="{00000000-000C-0000-FFFF-FFFFC9030000}" r="V34" connectionId="1">
    <xmlCellPr id="1" xr6:uid="{00000000-0010-0000-C903-000001000000}" uniqueName="Letter_of_Credit_Fee">
      <xmlPr mapId="1" xpath="/FinancialUpdate8609/FinancialUpdate8609_DevelopmentBudget/FinancialUpdate8609_Dev_Budget_Building4/FinancialUpdate8609_Dev_Budget_Building4_Total_Costs/Letter_of_Credit_Fee" xmlDataType="string"/>
    </xmlCellPr>
  </singleXmlCell>
  <singleXmlCell id="973" xr6:uid="{00000000-000C-0000-FFFF-FFFFCA030000}" r="V35" connectionId="1">
    <xmlCellPr id="1" xr6:uid="{00000000-0010-0000-CA03-000001000000}" uniqueName="Interest_Rate_Cap">
      <xmlPr mapId="1" xpath="/FinancialUpdate8609/FinancialUpdate8609_DevelopmentBudget/FinancialUpdate8609_Dev_Budget_Building4/FinancialUpdate8609_Dev_Budget_Building4_Total_Costs/Interest_Rate_Cap" xmlDataType="string"/>
    </xmlCellPr>
  </singleXmlCell>
  <singleXmlCell id="974" xr6:uid="{00000000-000C-0000-FFFF-FFFFCB030000}" r="V36" connectionId="1">
    <xmlCellPr id="1" xr6:uid="{00000000-0010-0000-CB03-000001000000}" uniqueName="Bank_Engineering_Fee">
      <xmlPr mapId="1" xpath="/FinancialUpdate8609/FinancialUpdate8609_DevelopmentBudget/FinancialUpdate8609_Dev_Budget_Building4/FinancialUpdate8609_Dev_Budget_Building4_Total_Costs/Bank_Engineering_Fee" xmlDataType="string"/>
    </xmlCellPr>
  </singleXmlCell>
  <singleXmlCell id="975" xr6:uid="{00000000-000C-0000-FFFF-FFFFCC030000}" r="V37" connectionId="1">
    <xmlCellPr id="1" xr6:uid="{00000000-0010-0000-CC03-000001000000}" uniqueName="NYS_Transfer_Tax">
      <xmlPr mapId="1" xpath="/FinancialUpdate8609/FinancialUpdate8609_DevelopmentBudget/FinancialUpdate8609_Dev_Budget_Building4/FinancialUpdate8609_Dev_Budget_Building4_Total_Costs/NYS_Transfer_Tax" xmlDataType="string"/>
    </xmlCellPr>
  </singleXmlCell>
  <singleXmlCell id="976" xr6:uid="{00000000-000C-0000-FFFF-FFFFCD030000}" r="V38" connectionId="1">
    <xmlCellPr id="1" xr6:uid="{00000000-0010-0000-CD03-000001000000}" uniqueName="Soft_Cost_Other_Description1">
      <xmlPr mapId="1" xpath="/FinancialUpdate8609/FinancialUpdate8609_DevelopmentBudget/FinancialUpdate8609_Dev_Budget_Building4/FinancialUpdate8609_Dev_Budget_Building4_Total_Costs/Soft_Cost_Other_Description1" xmlDataType="string"/>
    </xmlCellPr>
  </singleXmlCell>
  <singleXmlCell id="977" xr6:uid="{00000000-000C-0000-FFFF-FFFFCE030000}" r="V39" connectionId="1">
    <xmlCellPr id="1" xr6:uid="{00000000-0010-0000-CE03-000001000000}" uniqueName="Soft_Cost_Other_Description2">
      <xmlPr mapId="1" xpath="/FinancialUpdate8609/FinancialUpdate8609_DevelopmentBudget/FinancialUpdate8609_Dev_Budget_Building4/FinancialUpdate8609_Dev_Budget_Building4_Total_Costs/Soft_Cost_Other_Description2" xmlDataType="string"/>
    </xmlCellPr>
  </singleXmlCell>
  <singleXmlCell id="978" xr6:uid="{00000000-000C-0000-FFFF-FFFFCF030000}" r="V40" connectionId="1">
    <xmlCellPr id="1" xr6:uid="{00000000-0010-0000-CF03-000001000000}" uniqueName="Soft_Cost_Other_Description3">
      <xmlPr mapId="1" xpath="/FinancialUpdate8609/FinancialUpdate8609_DevelopmentBudget/FinancialUpdate8609_Dev_Budget_Building4/FinancialUpdate8609_Dev_Budget_Building4_Total_Costs/Soft_Cost_Other_Description3" xmlDataType="string"/>
    </xmlCellPr>
  </singleXmlCell>
  <singleXmlCell id="979" xr6:uid="{00000000-000C-0000-FFFF-FFFFD0030000}" r="V41" connectionId="1">
    <xmlCellPr id="1" xr6:uid="{00000000-0010-0000-D003-000001000000}" uniqueName="Soft_Cost_Other_Description4">
      <xmlPr mapId="1" xpath="/FinancialUpdate8609/FinancialUpdate8609_DevelopmentBudget/FinancialUpdate8609_Dev_Budget_Building4/FinancialUpdate8609_Dev_Budget_Building4_Total_Costs/Soft_Cost_Other_Description4" xmlDataType="string"/>
    </xmlCellPr>
  </singleXmlCell>
  <singleXmlCell id="980" xr6:uid="{00000000-000C-0000-FFFF-FFFFD1030000}" r="V44" connectionId="1">
    <xmlCellPr id="1" xr6:uid="{00000000-0010-0000-D103-000001000000}" uniqueName="Developer_Financing_or_Equity">
      <xmlPr mapId="1" xpath="/FinancialUpdate8609/FinancialUpdate8609_DevelopmentBudget/FinancialUpdate8609_Dev_Budget_Building4/FinancialUpdate8609_Dev_Budget_Building4_Total_Costs/Developer_Financing_or_Equity" xmlDataType="string"/>
    </xmlCellPr>
  </singleXmlCell>
  <singleXmlCell id="981" xr6:uid="{00000000-000C-0000-FFFF-FFFFD2030000}" r="V45" connectionId="1">
    <xmlCellPr id="1" xr6:uid="{00000000-0010-0000-D203-000001000000}" uniqueName="Deferred_Developer_Fee">
      <xmlPr mapId="1" xpath="/FinancialUpdate8609/FinancialUpdate8609_DevelopmentBudget/FinancialUpdate8609_Dev_Budget_Building4/FinancialUpdate8609_Dev_Budget_Building4_Total_Costs/Deferred_Developer_Fee" xmlDataType="string"/>
    </xmlCellPr>
  </singleXmlCell>
  <singleXmlCell id="982" xr6:uid="{00000000-000C-0000-FFFF-FFFFD3030000}" r="V48" connectionId="1">
    <xmlCellPr id="1" xr6:uid="{00000000-0010-0000-D303-000001000000}" uniqueName="Syndicator_Fee_and_Overhead">
      <xmlPr mapId="1" xpath="/FinancialUpdate8609/FinancialUpdate8609_DevelopmentBudget/FinancialUpdate8609_Dev_Budget_Building4/FinancialUpdate8609_Dev_Budget_Building4_Total_Costs/Syndicator_Fee_and_Overhead" xmlDataType="string"/>
    </xmlCellPr>
  </singleXmlCell>
  <singleXmlCell id="983" xr6:uid="{00000000-000C-0000-FFFF-FFFFD4030000}" r="V49" connectionId="1">
    <xmlCellPr id="1" xr6:uid="{00000000-0010-0000-D403-000001000000}" uniqueName="LP_Upper_Tier_Reserves">
      <xmlPr mapId="1" xpath="/FinancialUpdate8609/FinancialUpdate8609_DevelopmentBudget/FinancialUpdate8609_Dev_Budget_Building4/FinancialUpdate8609_Dev_Budget_Building4_Total_Costs/LP_Upper_Tier_Reserves" xmlDataType="string"/>
    </xmlCellPr>
  </singleXmlCell>
  <singleXmlCell id="984" xr6:uid="{00000000-000C-0000-FFFF-FFFFD5030000}" r="V50" connectionId="1">
    <xmlCellPr id="1" xr6:uid="{00000000-0010-0000-D503-000001000000}" uniqueName="Tax_Credit_Consultant">
      <xmlPr mapId="1" xpath="/FinancialUpdate8609/FinancialUpdate8609_DevelopmentBudget/FinancialUpdate8609_Dev_Budget_Building4/FinancialUpdate8609_Dev_Budget_Building4_Total_Costs/Tax_Credit_Consultant" xmlDataType="string"/>
    </xmlCellPr>
  </singleXmlCell>
  <singleXmlCell id="985" xr6:uid="{00000000-000C-0000-FFFF-FFFFD6030000}" r="V51" connectionId="1">
    <xmlCellPr id="1" xr6:uid="{00000000-0010-0000-D603-000001000000}" uniqueName="Tax_Opinion">
      <xmlPr mapId="1" xpath="/FinancialUpdate8609/FinancialUpdate8609_DevelopmentBudget/FinancialUpdate8609_Dev_Budget_Building4/FinancialUpdate8609_Dev_Budget_Building4_Total_Costs/Tax_Opinion" xmlDataType="string"/>
    </xmlCellPr>
  </singleXmlCell>
  <singleXmlCell id="986" xr6:uid="{00000000-000C-0000-FFFF-FFFFD7030000}" r="V52" connectionId="1">
    <xmlCellPr id="1" xr6:uid="{00000000-0010-0000-D703-000001000000}" uniqueName="Accounting_Cost_Certification">
      <xmlPr mapId="1" xpath="/FinancialUpdate8609/FinancialUpdate8609_DevelopmentBudget/FinancialUpdate8609_Dev_Budget_Building4/FinancialUpdate8609_Dev_Budget_Building4_Total_Costs/Accounting_Cost_Certification" xmlDataType="string"/>
    </xmlCellPr>
  </singleXmlCell>
  <singleXmlCell id="987" xr6:uid="{00000000-000C-0000-FFFF-FFFFD8030000}" r="V53" connectionId="1">
    <xmlCellPr id="1" xr6:uid="{00000000-0010-0000-D803-000001000000}" uniqueName="Partnership_Management_Fee">
      <xmlPr mapId="1" xpath="/FinancialUpdate8609/FinancialUpdate8609_DevelopmentBudget/FinancialUpdate8609_Dev_Budget_Building4/FinancialUpdate8609_Dev_Budget_Building4_Total_Costs/Partnership_Management_Fee" xmlDataType="string"/>
    </xmlCellPr>
  </singleXmlCell>
  <singleXmlCell id="988" xr6:uid="{00000000-000C-0000-FFFF-FFFFD9030000}" r="V54" connectionId="1">
    <xmlCellPr id="1" xr6:uid="{00000000-0010-0000-D903-000001000000}" uniqueName="Partnership_Publication">
      <xmlPr mapId="1" xpath="/FinancialUpdate8609/FinancialUpdate8609_DevelopmentBudget/FinancialUpdate8609_Dev_Budget_Building4/FinancialUpdate8609_Dev_Budget_Building4_Total_Costs/Partnership_Publication" xmlDataType="string"/>
    </xmlCellPr>
  </singleXmlCell>
  <singleXmlCell id="989" xr6:uid="{00000000-000C-0000-FFFF-FFFFDA030000}" r="V55" connectionId="1">
    <xmlCellPr id="1" xr6:uid="{00000000-0010-0000-DA03-000001000000}" uniqueName="Bridge_Loan_Fees_and_Interest">
      <xmlPr mapId="1" xpath="/FinancialUpdate8609/FinancialUpdate8609_DevelopmentBudget/FinancialUpdate8609_Dev_Budget_Building4/FinancialUpdate8609_Dev_Budget_Building4_Total_Costs/Bridge_Loan_Fees_and_Interest" xmlDataType="string"/>
    </xmlCellPr>
  </singleXmlCell>
  <singleXmlCell id="990" xr6:uid="{00000000-000C-0000-FFFF-FFFFDB030000}" r="V56" connectionId="1">
    <xmlCellPr id="1" xr6:uid="{00000000-0010-0000-DB03-000001000000}" uniqueName="Partnership_Organization_Legal">
      <xmlPr mapId="1" xpath="/FinancialUpdate8609/FinancialUpdate8609_DevelopmentBudget/FinancialUpdate8609_Dev_Budget_Building4/FinancialUpdate8609_Dev_Budget_Building4_Total_Costs/Partnership_Organization_Legal" xmlDataType="string"/>
    </xmlCellPr>
  </singleXmlCell>
  <singleXmlCell id="991" xr6:uid="{00000000-000C-0000-FFFF-FFFFDC030000}" r="V57" connectionId="1">
    <xmlCellPr id="1" xr6:uid="{00000000-0010-0000-DC03-000001000000}" uniqueName="Syndication_Expense_Other_Description1">
      <xmlPr mapId="1" xpath="/FinancialUpdate8609/FinancialUpdate8609_DevelopmentBudget/FinancialUpdate8609_Dev_Budget_Building4/FinancialUpdate8609_Dev_Budget_Building4_Total_Costs/Syndication_Expense_Other_Description1" xmlDataType="string"/>
    </xmlCellPr>
  </singleXmlCell>
  <singleXmlCell id="992" xr6:uid="{00000000-000C-0000-FFFF-FFFFDD030000}" r="V60" connectionId="1">
    <xmlCellPr id="1" xr6:uid="{00000000-0010-0000-DD03-000001000000}" uniqueName="Operating_Reserve">
      <xmlPr mapId="1" xpath="/FinancialUpdate8609/FinancialUpdate8609_DevelopmentBudget/FinancialUpdate8609_Dev_Budget_Building4/FinancialUpdate8609_Dev_Budget_Building4_Total_Costs/Operating_Reserve" xmlDataType="string"/>
    </xmlCellPr>
  </singleXmlCell>
  <singleXmlCell id="993" xr6:uid="{00000000-000C-0000-FFFF-FFFFDE030000}" r="V61" connectionId="1">
    <xmlCellPr id="1" xr6:uid="{00000000-0010-0000-DE03-000001000000}" uniqueName="Social_Service_Reserves">
      <xmlPr mapId="1" xpath="/FinancialUpdate8609/FinancialUpdate8609_DevelopmentBudget/FinancialUpdate8609_Dev_Budget_Building4/FinancialUpdate8609_Dev_Budget_Building4_Total_Costs/Social_Service_Reserves" xmlDataType="string"/>
    </xmlCellPr>
  </singleXmlCell>
  <singleXmlCell id="994" xr6:uid="{00000000-000C-0000-FFFF-FFFFDF030000}" r="V62" connectionId="1">
    <xmlCellPr id="1" xr6:uid="{00000000-0010-0000-DF03-000001000000}" uniqueName="Reserve_Other_Description1">
      <xmlPr mapId="1" xpath="/FinancialUpdate8609/FinancialUpdate8609_DevelopmentBudget/FinancialUpdate8609_Dev_Budget_Building4/FinancialUpdate8609_Dev_Budget_Building4_Total_Costs/Reserve_Other_Description1" xmlDataType="string"/>
    </xmlCellPr>
  </singleXmlCell>
  <singleXmlCell id="995" xr6:uid="{00000000-000C-0000-FFFF-FFFFE0030000}" r="X1" connectionId="1">
    <xmlCellPr id="1" xr6:uid="{00000000-0010-0000-E003-000001000000}" uniqueName="ApplicationNumber">
      <xmlPr mapId="1" xpath="/FinancialUpdate8609/FinancialUpdate8609_DevelopmentBudget/FinancialUpdate8609_Dev_Budget_Building4/FinancialUpdate8609_Dev_Budget_Building4_Acquisition_Basis/ApplicationNumber" xmlDataType="string"/>
    </xmlCellPr>
  </singleXmlCell>
  <singleXmlCell id="996" xr6:uid="{00000000-000C-0000-FFFF-FFFFE1030000}" r="X2" connectionId="1">
    <xmlCellPr id="1" xr6:uid="{00000000-0010-0000-E103-000001000000}" uniqueName="BIN">
      <xmlPr mapId="1" xpath="/FinancialUpdate8609/FinancialUpdate8609_DevelopmentBudget/FinancialUpdate8609_Dev_Budget_Building4/FinancialUpdate8609_Dev_Budget_Building4_Acquisition_Basis/BIN" xmlDataType="string"/>
    </xmlCellPr>
  </singleXmlCell>
  <singleXmlCell id="997" xr6:uid="{00000000-000C-0000-FFFF-FFFFE2030000}" r="W7" connectionId="1">
    <xmlCellPr id="1" xr6:uid="{00000000-0010-0000-E203-000001000000}" uniqueName="Land_Acquisition">
      <xmlPr mapId="1" xpath="/FinancialUpdate8609/FinancialUpdate8609_DevelopmentBudget/FinancialUpdate8609_Dev_Budget_Building4/FinancialUpdate8609_Dev_Budget_Building4_Acquisition_Basis/Land_Acquisition" xmlDataType="string"/>
    </xmlCellPr>
  </singleXmlCell>
  <singleXmlCell id="998" xr6:uid="{00000000-000C-0000-FFFF-FFFFE3030000}" r="W8" connectionId="1">
    <xmlCellPr id="1" xr6:uid="{00000000-0010-0000-E303-000001000000}" uniqueName="Building_Acquisition">
      <xmlPr mapId="1" xpath="/FinancialUpdate8609/FinancialUpdate8609_DevelopmentBudget/FinancialUpdate8609_Dev_Budget_Building4/FinancialUpdate8609_Dev_Budget_Building4_Acquisition_Basis/Building_Acquisition" xmlDataType="string"/>
    </xmlCellPr>
  </singleXmlCell>
  <singleXmlCell id="999" xr6:uid="{00000000-000C-0000-FFFF-FFFFE4030000}" r="W9" connectionId="1">
    <xmlCellPr id="1" xr6:uid="{00000000-0010-0000-E403-000001000000}" uniqueName="Contractor_Price">
      <xmlPr mapId="1" xpath="/FinancialUpdate8609/FinancialUpdate8609_DevelopmentBudget/FinancialUpdate8609_Dev_Budget_Building4/FinancialUpdate8609_Dev_Budget_Building4_Acquisition_Basis/Contractor_Price" xmlDataType="string"/>
    </xmlCellPr>
  </singleXmlCell>
  <singleXmlCell id="1000" xr6:uid="{00000000-000C-0000-FFFF-FFFFE5030000}" r="W10" connectionId="1">
    <xmlCellPr id="1" xr6:uid="{00000000-0010-0000-E503-000001000000}" uniqueName="Furnishings">
      <xmlPr mapId="1" xpath="/FinancialUpdate8609/FinancialUpdate8609_DevelopmentBudget/FinancialUpdate8609_Dev_Budget_Building4/FinancialUpdate8609_Dev_Budget_Building4_Acquisition_Basis/Furnishings" xmlDataType="string"/>
    </xmlCellPr>
  </singleXmlCell>
  <singleXmlCell id="1001" xr6:uid="{00000000-000C-0000-FFFF-FFFFE6030000}" r="W11" connectionId="1">
    <xmlCellPr id="1" xr6:uid="{00000000-0010-0000-E603-000001000000}" uniqueName="Hard_Cost_Other_Description1">
      <xmlPr mapId="1" xpath="/FinancialUpdate8609/FinancialUpdate8609_DevelopmentBudget/FinancialUpdate8609_Dev_Budget_Building4/FinancialUpdate8609_Dev_Budget_Building4_Acquisition_Basis/Hard_Cost_Other_Description1" xmlDataType="string"/>
    </xmlCellPr>
  </singleXmlCell>
  <singleXmlCell id="1002" xr6:uid="{00000000-000C-0000-FFFF-FFFFE7030000}" r="W14" connectionId="1">
    <xmlCellPr id="1" xr6:uid="{00000000-0010-0000-E703-000001000000}" uniqueName="Architect">
      <xmlPr mapId="1" xpath="/FinancialUpdate8609/FinancialUpdate8609_DevelopmentBudget/FinancialUpdate8609_Dev_Budget_Building4/FinancialUpdate8609_Dev_Budget_Building4_Acquisition_Basis/Architect" xmlDataType="string"/>
    </xmlCellPr>
  </singleXmlCell>
  <singleXmlCell id="1003" xr6:uid="{00000000-000C-0000-FFFF-FFFFE8030000}" r="W15" connectionId="1">
    <xmlCellPr id="1" xr6:uid="{00000000-0010-0000-E803-000001000000}" uniqueName="Owners_Legal">
      <xmlPr mapId="1" xpath="/FinancialUpdate8609/FinancialUpdate8609_DevelopmentBudget/FinancialUpdate8609_Dev_Budget_Building4/FinancialUpdate8609_Dev_Budget_Building4_Acquisition_Basis/Owners_Legal" xmlDataType="string"/>
    </xmlCellPr>
  </singleXmlCell>
  <singleXmlCell id="1004" xr6:uid="{00000000-000C-0000-FFFF-FFFFE9030000}" r="W16" connectionId="1">
    <xmlCellPr id="1" xr6:uid="{00000000-0010-0000-E903-000001000000}" uniqueName="Development_Consultant">
      <xmlPr mapId="1" xpath="/FinancialUpdate8609/FinancialUpdate8609_DevelopmentBudget/FinancialUpdate8609_Dev_Budget_Building4/FinancialUpdate8609_Dev_Budget_Building4_Acquisition_Basis/Development_Consultant" xmlDataType="string"/>
    </xmlCellPr>
  </singleXmlCell>
  <singleXmlCell id="1005" xr6:uid="{00000000-000C-0000-FFFF-FFFFEA030000}" r="W17" connectionId="1">
    <xmlCellPr id="1" xr6:uid="{00000000-0010-0000-EA03-000001000000}" uniqueName="J51_421a_421b_Filing_Fees">
      <xmlPr mapId="1" xpath="/FinancialUpdate8609/FinancialUpdate8609_DevelopmentBudget/FinancialUpdate8609_Dev_Budget_Building4/FinancialUpdate8609_Dev_Budget_Building4_Acquisition_Basis/J51_421a_421b_Filing_Fees" xmlDataType="string"/>
    </xmlCellPr>
  </singleXmlCell>
  <singleXmlCell id="1006" xr6:uid="{00000000-000C-0000-FFFF-FFFFEB030000}" r="W18" connectionId="1">
    <xmlCellPr id="1" xr6:uid="{00000000-0010-0000-EB03-000001000000}" uniqueName="Construction_Interest">
      <xmlPr mapId="1" xpath="/FinancialUpdate8609/FinancialUpdate8609_DevelopmentBudget/FinancialUpdate8609_Dev_Budget_Building4/FinancialUpdate8609_Dev_Budget_Building4_Acquisition_Basis/Construction_Interest" xmlDataType="string"/>
    </xmlCellPr>
  </singleXmlCell>
  <singleXmlCell id="1007" xr6:uid="{00000000-000C-0000-FFFF-FFFFEC030000}" r="W19" connectionId="1">
    <xmlCellPr id="1" xr6:uid="{00000000-0010-0000-EC03-000001000000}" uniqueName="Real_Estate_Taxes">
      <xmlPr mapId="1" xpath="/FinancialUpdate8609/FinancialUpdate8609_DevelopmentBudget/FinancialUpdate8609_Dev_Budget_Building4/FinancialUpdate8609_Dev_Budget_Building4_Acquisition_Basis/Real_Estate_Taxes" xmlDataType="string"/>
    </xmlCellPr>
  </singleXmlCell>
  <singleXmlCell id="1008" xr6:uid="{00000000-000C-0000-FFFF-FFFFED030000}" r="W20" connectionId="1">
    <xmlCellPr id="1" xr6:uid="{00000000-0010-0000-ED03-000001000000}" uniqueName="Water_Sewer">
      <xmlPr mapId="1" xpath="/FinancialUpdate8609/FinancialUpdate8609_DevelopmentBudget/FinancialUpdate8609_Dev_Budget_Building4/FinancialUpdate8609_Dev_Budget_Building4_Acquisition_Basis/Water_Sewer" xmlDataType="string"/>
    </xmlCellPr>
  </singleXmlCell>
  <singleXmlCell id="1009" xr6:uid="{00000000-000C-0000-FFFF-FFFFEE030000}" r="W21" connectionId="1">
    <xmlCellPr id="1" xr6:uid="{00000000-0010-0000-EE03-000001000000}" uniqueName="Title_Insurance">
      <xmlPr mapId="1" xpath="/FinancialUpdate8609/FinancialUpdate8609_DevelopmentBudget/FinancialUpdate8609_Dev_Budget_Building4/FinancialUpdate8609_Dev_Budget_Building4_Acquisition_Basis/Title_Insurance" xmlDataType="string"/>
    </xmlCellPr>
  </singleXmlCell>
  <singleXmlCell id="1010" xr6:uid="{00000000-000C-0000-FFFF-FFFFEF030000}" r="W22" connectionId="1">
    <xmlCellPr id="1" xr6:uid="{00000000-0010-0000-EF03-000001000000}" uniqueName="Constr_Insurance">
      <xmlPr mapId="1" xpath="/FinancialUpdate8609/FinancialUpdate8609_DevelopmentBudget/FinancialUpdate8609_Dev_Budget_Building4/FinancialUpdate8609_Dev_Budget_Building4_Acquisition_Basis/Constr_Insurance" xmlDataType="string"/>
    </xmlCellPr>
  </singleXmlCell>
  <singleXmlCell id="1011" xr6:uid="{00000000-000C-0000-FFFF-FFFFF0030000}" r="W23" connectionId="1">
    <xmlCellPr id="1" xr6:uid="{00000000-0010-0000-F003-000001000000}" uniqueName="License_Agreement_Insurance">
      <xmlPr mapId="1" xpath="/FinancialUpdate8609/FinancialUpdate8609_DevelopmentBudget/FinancialUpdate8609_Dev_Budget_Building4/FinancialUpdate8609_Dev_Budget_Building4_Acquisition_Basis/License_Agreement_Insurance" xmlDataType="string"/>
    </xmlCellPr>
  </singleXmlCell>
  <singleXmlCell id="1012" xr6:uid="{00000000-000C-0000-FFFF-FFFFF1030000}" r="W24" connectionId="1">
    <xmlCellPr id="1" xr6:uid="{00000000-0010-0000-F103-000001000000}" uniqueName="Leasing_Marketing_Expense">
      <xmlPr mapId="1" xpath="/FinancialUpdate8609/FinancialUpdate8609_DevelopmentBudget/FinancialUpdate8609_Dev_Budget_Building4/FinancialUpdate8609_Dev_Budget_Building4_Acquisition_Basis/Leasing_Marketing_Expense" xmlDataType="string"/>
    </xmlCellPr>
  </singleXmlCell>
  <singleXmlCell id="1013" xr6:uid="{00000000-000C-0000-FFFF-FFFFF2030000}" r="W25" connectionId="1">
    <xmlCellPr id="1" xr6:uid="{00000000-0010-0000-F203-000001000000}" uniqueName="Lease_Up_Period_Expense">
      <xmlPr mapId="1" xpath="/FinancialUpdate8609/FinancialUpdate8609_DevelopmentBudget/FinancialUpdate8609_Dev_Budget_Building4/FinancialUpdate8609_Dev_Budget_Building4_Acquisition_Basis/Lease_Up_Period_Expense" xmlDataType="string"/>
    </xmlCellPr>
  </singleXmlCell>
  <singleXmlCell id="1014" xr6:uid="{00000000-000C-0000-FFFF-FFFFF3030000}" r="W26" connectionId="1">
    <xmlCellPr id="1" xr6:uid="{00000000-0010-0000-F303-000001000000}" uniqueName="Working_Capital">
      <xmlPr mapId="1" xpath="/FinancialUpdate8609/FinancialUpdate8609_DevelopmentBudget/FinancialUpdate8609_Dev_Budget_Building4/FinancialUpdate8609_Dev_Budget_Building4_Acquisition_Basis/Working_Capital" xmlDataType="string"/>
    </xmlCellPr>
  </singleXmlCell>
  <singleXmlCell id="1015" xr6:uid="{00000000-000C-0000-FFFF-FFFFF4030000}" r="W27" connectionId="1">
    <xmlCellPr id="1" xr6:uid="{00000000-0010-0000-F403-000001000000}" uniqueName="Survey_Environmental_Reports">
      <xmlPr mapId="1" xpath="/FinancialUpdate8609/FinancialUpdate8609_DevelopmentBudget/FinancialUpdate8609_Dev_Budget_Building4/FinancialUpdate8609_Dev_Budget_Building4_Acquisition_Basis/Survey_Environmental_Reports" xmlDataType="string"/>
    </xmlCellPr>
  </singleXmlCell>
  <singleXmlCell id="1016" xr6:uid="{00000000-000C-0000-FFFF-FFFFF5030000}" r="W28" connectionId="1">
    <xmlCellPr id="1" xr6:uid="{00000000-0010-0000-F503-000001000000}" uniqueName="Loan_Commitment_Fees">
      <xmlPr mapId="1" xpath="/FinancialUpdate8609/FinancialUpdate8609_DevelopmentBudget/FinancialUpdate8609_Dev_Budget_Building4/FinancialUpdate8609_Dev_Budget_Building4_Acquisition_Basis/Loan_Commitment_Fees" xmlDataType="string"/>
    </xmlCellPr>
  </singleXmlCell>
  <singleXmlCell id="1017" xr6:uid="{00000000-000C-0000-FFFF-FFFFF6030000}" r="W29" connectionId="1">
    <xmlCellPr id="1" xr6:uid="{00000000-0010-0000-F603-000001000000}" uniqueName="Relocation">
      <xmlPr mapId="1" xpath="/FinancialUpdate8609/FinancialUpdate8609_DevelopmentBudget/FinancialUpdate8609_Dev_Budget_Building4/FinancialUpdate8609_Dev_Budget_Building4_Acquisition_Basis/Relocation" xmlDataType="string"/>
    </xmlCellPr>
  </singleXmlCell>
  <singleXmlCell id="1018" xr6:uid="{00000000-000C-0000-FFFF-FFFFF7030000}" r="W30" connectionId="1">
    <xmlCellPr id="1" xr6:uid="{00000000-0010-0000-F703-000001000000}" uniqueName="NPHDFC_Administration_Fee">
      <xmlPr mapId="1" xpath="/FinancialUpdate8609/FinancialUpdate8609_DevelopmentBudget/FinancialUpdate8609_Dev_Budget_Building4/FinancialUpdate8609_Dev_Budget_Building4_Acquisition_Basis/NPHDFC_Administration_Fee" xmlDataType="string"/>
    </xmlCellPr>
  </singleXmlCell>
  <singleXmlCell id="1019" xr6:uid="{00000000-000C-0000-FFFF-FFFFF8030000}" r="W31" connectionId="1">
    <xmlCellPr id="1" xr6:uid="{00000000-0010-0000-F803-000001000000}" uniqueName="Project_Supervision">
      <xmlPr mapId="1" xpath="/FinancialUpdate8609/FinancialUpdate8609_DevelopmentBudget/FinancialUpdate8609_Dev_Budget_Building4/FinancialUpdate8609_Dev_Budget_Building4_Acquisition_Basis/Project_Supervision" xmlDataType="string"/>
    </xmlCellPr>
  </singleXmlCell>
  <singleXmlCell id="1020" xr6:uid="{00000000-000C-0000-FFFF-FFFFF9030000}" r="W32" connectionId="1">
    <xmlCellPr id="1" xr6:uid="{00000000-0010-0000-F903-000001000000}" uniqueName="Tax_Credit_Allocation_Fee">
      <xmlPr mapId="1" xpath="/FinancialUpdate8609/FinancialUpdate8609_DevelopmentBudget/FinancialUpdate8609_Dev_Budget_Building4/FinancialUpdate8609_Dev_Budget_Building4_Acquisition_Basis/Tax_Credit_Allocation_Fee" xmlDataType="string"/>
    </xmlCellPr>
  </singleXmlCell>
  <singleXmlCell id="1021" xr6:uid="{00000000-000C-0000-FFFF-FFFFFA030000}" r="W33" connectionId="1">
    <xmlCellPr id="1" xr6:uid="{00000000-0010-0000-FA03-000001000000}" uniqueName="Bond_Fees_Cost_of_Issuance_Fee">
      <xmlPr mapId="1" xpath="/FinancialUpdate8609/FinancialUpdate8609_DevelopmentBudget/FinancialUpdate8609_Dev_Budget_Building4/FinancialUpdate8609_Dev_Budget_Building4_Acquisition_Basis/Bond_Fees_Cost_of_Issuance_Fee" xmlDataType="string"/>
    </xmlCellPr>
  </singleXmlCell>
  <singleXmlCell id="1022" xr6:uid="{00000000-000C-0000-FFFF-FFFFFB030000}" r="W34" connectionId="1">
    <xmlCellPr id="1" xr6:uid="{00000000-0010-0000-FB03-000001000000}" uniqueName="Letter_of_Credit_Fee">
      <xmlPr mapId="1" xpath="/FinancialUpdate8609/FinancialUpdate8609_DevelopmentBudget/FinancialUpdate8609_Dev_Budget_Building4/FinancialUpdate8609_Dev_Budget_Building4_Acquisition_Basis/Letter_of_Credit_Fee" xmlDataType="string"/>
    </xmlCellPr>
  </singleXmlCell>
  <singleXmlCell id="1023" xr6:uid="{00000000-000C-0000-FFFF-FFFFFC030000}" r="W35" connectionId="1">
    <xmlCellPr id="1" xr6:uid="{00000000-0010-0000-FC03-000001000000}" uniqueName="Interest_Rate_Cap">
      <xmlPr mapId="1" xpath="/FinancialUpdate8609/FinancialUpdate8609_DevelopmentBudget/FinancialUpdate8609_Dev_Budget_Building4/FinancialUpdate8609_Dev_Budget_Building4_Acquisition_Basis/Interest_Rate_Cap" xmlDataType="string"/>
    </xmlCellPr>
  </singleXmlCell>
  <singleXmlCell id="1024" xr6:uid="{00000000-000C-0000-FFFF-FFFFFD030000}" r="W36" connectionId="1">
    <xmlCellPr id="1" xr6:uid="{00000000-0010-0000-FD03-000001000000}" uniqueName="Bank_Engineering_Fee">
      <xmlPr mapId="1" xpath="/FinancialUpdate8609/FinancialUpdate8609_DevelopmentBudget/FinancialUpdate8609_Dev_Budget_Building4/FinancialUpdate8609_Dev_Budget_Building4_Acquisition_Basis/Bank_Engineering_Fee" xmlDataType="string"/>
    </xmlCellPr>
  </singleXmlCell>
  <singleXmlCell id="1025" xr6:uid="{00000000-000C-0000-FFFF-FFFFFE030000}" r="W37" connectionId="1">
    <xmlCellPr id="1" xr6:uid="{00000000-0010-0000-FE03-000001000000}" uniqueName="NYS_Transfer_Tax">
      <xmlPr mapId="1" xpath="/FinancialUpdate8609/FinancialUpdate8609_DevelopmentBudget/FinancialUpdate8609_Dev_Budget_Building4/FinancialUpdate8609_Dev_Budget_Building4_Acquisition_Basis/NYS_Transfer_Tax" xmlDataType="string"/>
    </xmlCellPr>
  </singleXmlCell>
  <singleXmlCell id="1026" xr6:uid="{00000000-000C-0000-FFFF-FFFFFF030000}" r="W38" connectionId="1">
    <xmlCellPr id="1" xr6:uid="{00000000-0010-0000-FF03-000001000000}" uniqueName="Soft_Cost_Other_Description1">
      <xmlPr mapId="1" xpath="/FinancialUpdate8609/FinancialUpdate8609_DevelopmentBudget/FinancialUpdate8609_Dev_Budget_Building4/FinancialUpdate8609_Dev_Budget_Building4_Acquisition_Basis/Soft_Cost_Other_Description1" xmlDataType="string"/>
    </xmlCellPr>
  </singleXmlCell>
  <singleXmlCell id="1027" xr6:uid="{00000000-000C-0000-FFFF-FFFF00040000}" r="W39" connectionId="1">
    <xmlCellPr id="1" xr6:uid="{00000000-0010-0000-0004-000001000000}" uniqueName="Soft_Cost_Other_Description2">
      <xmlPr mapId="1" xpath="/FinancialUpdate8609/FinancialUpdate8609_DevelopmentBudget/FinancialUpdate8609_Dev_Budget_Building4/FinancialUpdate8609_Dev_Budget_Building4_Acquisition_Basis/Soft_Cost_Other_Description2" xmlDataType="string"/>
    </xmlCellPr>
  </singleXmlCell>
  <singleXmlCell id="1028" xr6:uid="{00000000-000C-0000-FFFF-FFFF01040000}" r="W40" connectionId="1">
    <xmlCellPr id="1" xr6:uid="{00000000-0010-0000-0104-000001000000}" uniqueName="Soft_Cost_Other_Description3">
      <xmlPr mapId="1" xpath="/FinancialUpdate8609/FinancialUpdate8609_DevelopmentBudget/FinancialUpdate8609_Dev_Budget_Building4/FinancialUpdate8609_Dev_Budget_Building4_Acquisition_Basis/Soft_Cost_Other_Description3" xmlDataType="string"/>
    </xmlCellPr>
  </singleXmlCell>
  <singleXmlCell id="1029" xr6:uid="{00000000-000C-0000-FFFF-FFFF02040000}" r="W41" connectionId="1">
    <xmlCellPr id="1" xr6:uid="{00000000-0010-0000-0204-000001000000}" uniqueName="Soft_Cost_Other_Description4">
      <xmlPr mapId="1" xpath="/FinancialUpdate8609/FinancialUpdate8609_DevelopmentBudget/FinancialUpdate8609_Dev_Budget_Building4/FinancialUpdate8609_Dev_Budget_Building4_Acquisition_Basis/Soft_Cost_Other_Description4" xmlDataType="string"/>
    </xmlCellPr>
  </singleXmlCell>
  <singleXmlCell id="1030" xr6:uid="{00000000-000C-0000-FFFF-FFFF03040000}" r="W44" connectionId="1">
    <xmlCellPr id="1" xr6:uid="{00000000-0010-0000-0304-000001000000}" uniqueName="Developer_Financing_or_Equity">
      <xmlPr mapId="1" xpath="/FinancialUpdate8609/FinancialUpdate8609_DevelopmentBudget/FinancialUpdate8609_Dev_Budget_Building4/FinancialUpdate8609_Dev_Budget_Building4_Acquisition_Basis/Developer_Financing_or_Equity" xmlDataType="string"/>
    </xmlCellPr>
  </singleXmlCell>
  <singleXmlCell id="1031" xr6:uid="{00000000-000C-0000-FFFF-FFFF04040000}" r="W45" connectionId="1">
    <xmlCellPr id="1" xr6:uid="{00000000-0010-0000-0404-000001000000}" uniqueName="Deferred_Developer_Fee">
      <xmlPr mapId="1" xpath="/FinancialUpdate8609/FinancialUpdate8609_DevelopmentBudget/FinancialUpdate8609_Dev_Budget_Building4/FinancialUpdate8609_Dev_Budget_Building4_Acquisition_Basis/Deferred_Developer_Fee" xmlDataType="string"/>
    </xmlCellPr>
  </singleXmlCell>
  <singleXmlCell id="1032" xr6:uid="{00000000-000C-0000-FFFF-FFFF05040000}" r="W48" connectionId="1">
    <xmlCellPr id="1" xr6:uid="{00000000-0010-0000-0504-000001000000}" uniqueName="Syndicator_Fee_and_Overhead">
      <xmlPr mapId="1" xpath="/FinancialUpdate8609/FinancialUpdate8609_DevelopmentBudget/FinancialUpdate8609_Dev_Budget_Building4/FinancialUpdate8609_Dev_Budget_Building4_Acquisition_Basis/Syndicator_Fee_and_Overhead" xmlDataType="string"/>
    </xmlCellPr>
  </singleXmlCell>
  <singleXmlCell id="1033" xr6:uid="{00000000-000C-0000-FFFF-FFFF06040000}" r="W49" connectionId="1">
    <xmlCellPr id="1" xr6:uid="{00000000-0010-0000-0604-000001000000}" uniqueName="LP_Upper_Tier_Reserves">
      <xmlPr mapId="1" xpath="/FinancialUpdate8609/FinancialUpdate8609_DevelopmentBudget/FinancialUpdate8609_Dev_Budget_Building4/FinancialUpdate8609_Dev_Budget_Building4_Acquisition_Basis/LP_Upper_Tier_Reserves" xmlDataType="string"/>
    </xmlCellPr>
  </singleXmlCell>
  <singleXmlCell id="1034" xr6:uid="{00000000-000C-0000-FFFF-FFFF07040000}" r="W50" connectionId="1">
    <xmlCellPr id="1" xr6:uid="{00000000-0010-0000-0704-000001000000}" uniqueName="Tax_Credit_Consultant">
      <xmlPr mapId="1" xpath="/FinancialUpdate8609/FinancialUpdate8609_DevelopmentBudget/FinancialUpdate8609_Dev_Budget_Building4/FinancialUpdate8609_Dev_Budget_Building4_Acquisition_Basis/Tax_Credit_Consultant" xmlDataType="string"/>
    </xmlCellPr>
  </singleXmlCell>
  <singleXmlCell id="1035" xr6:uid="{00000000-000C-0000-FFFF-FFFF08040000}" r="W51" connectionId="1">
    <xmlCellPr id="1" xr6:uid="{00000000-0010-0000-0804-000001000000}" uniqueName="Tax_Opinion">
      <xmlPr mapId="1" xpath="/FinancialUpdate8609/FinancialUpdate8609_DevelopmentBudget/FinancialUpdate8609_Dev_Budget_Building4/FinancialUpdate8609_Dev_Budget_Building4_Acquisition_Basis/Tax_Opinion" xmlDataType="string"/>
    </xmlCellPr>
  </singleXmlCell>
  <singleXmlCell id="1036" xr6:uid="{00000000-000C-0000-FFFF-FFFF09040000}" r="W52" connectionId="1">
    <xmlCellPr id="1" xr6:uid="{00000000-0010-0000-0904-000001000000}" uniqueName="Accounting_Cost_Certification">
      <xmlPr mapId="1" xpath="/FinancialUpdate8609/FinancialUpdate8609_DevelopmentBudget/FinancialUpdate8609_Dev_Budget_Building4/FinancialUpdate8609_Dev_Budget_Building4_Acquisition_Basis/Accounting_Cost_Certification" xmlDataType="string"/>
    </xmlCellPr>
  </singleXmlCell>
  <singleXmlCell id="1037" xr6:uid="{00000000-000C-0000-FFFF-FFFF0A040000}" r="W53" connectionId="1">
    <xmlCellPr id="1" xr6:uid="{00000000-0010-0000-0A04-000001000000}" uniqueName="Partnership_Management_Fee">
      <xmlPr mapId="1" xpath="/FinancialUpdate8609/FinancialUpdate8609_DevelopmentBudget/FinancialUpdate8609_Dev_Budget_Building4/FinancialUpdate8609_Dev_Budget_Building4_Acquisition_Basis/Partnership_Management_Fee" xmlDataType="string"/>
    </xmlCellPr>
  </singleXmlCell>
  <singleXmlCell id="1038" xr6:uid="{00000000-000C-0000-FFFF-FFFF0B040000}" r="W54" connectionId="1">
    <xmlCellPr id="1" xr6:uid="{00000000-0010-0000-0B04-000001000000}" uniqueName="Partnership_Publication">
      <xmlPr mapId="1" xpath="/FinancialUpdate8609/FinancialUpdate8609_DevelopmentBudget/FinancialUpdate8609_Dev_Budget_Building4/FinancialUpdate8609_Dev_Budget_Building4_Acquisition_Basis/Partnership_Publication" xmlDataType="string"/>
    </xmlCellPr>
  </singleXmlCell>
  <singleXmlCell id="1039" xr6:uid="{00000000-000C-0000-FFFF-FFFF0C040000}" r="W55" connectionId="1">
    <xmlCellPr id="1" xr6:uid="{00000000-0010-0000-0C04-000001000000}" uniqueName="Bridge_Loan_Fees_and_Interest">
      <xmlPr mapId="1" xpath="/FinancialUpdate8609/FinancialUpdate8609_DevelopmentBudget/FinancialUpdate8609_Dev_Budget_Building4/FinancialUpdate8609_Dev_Budget_Building4_Acquisition_Basis/Bridge_Loan_Fees_and_Interest" xmlDataType="string"/>
    </xmlCellPr>
  </singleXmlCell>
  <singleXmlCell id="1040" xr6:uid="{00000000-000C-0000-FFFF-FFFF0D040000}" r="W56" connectionId="1">
    <xmlCellPr id="1" xr6:uid="{00000000-0010-0000-0D04-000001000000}" uniqueName="Partnership_Organization_Legal">
      <xmlPr mapId="1" xpath="/FinancialUpdate8609/FinancialUpdate8609_DevelopmentBudget/FinancialUpdate8609_Dev_Budget_Building4/FinancialUpdate8609_Dev_Budget_Building4_Acquisition_Basis/Partnership_Organization_Legal" xmlDataType="string"/>
    </xmlCellPr>
  </singleXmlCell>
  <singleXmlCell id="1041" xr6:uid="{00000000-000C-0000-FFFF-FFFF0E040000}" r="W57" connectionId="1">
    <xmlCellPr id="1" xr6:uid="{00000000-0010-0000-0E04-000001000000}" uniqueName="Syndication_Expense_Other_Description1">
      <xmlPr mapId="1" xpath="/FinancialUpdate8609/FinancialUpdate8609_DevelopmentBudget/FinancialUpdate8609_Dev_Budget_Building4/FinancialUpdate8609_Dev_Budget_Building4_Acquisition_Basis/Syndication_Expense_Other_Description1" xmlDataType="string"/>
    </xmlCellPr>
  </singleXmlCell>
  <singleXmlCell id="1042" xr6:uid="{00000000-000C-0000-FFFF-FFFF0F040000}" r="W60" connectionId="1">
    <xmlCellPr id="1" xr6:uid="{00000000-0010-0000-0F04-000001000000}" uniqueName="Operating_Reserve">
      <xmlPr mapId="1" xpath="/FinancialUpdate8609/FinancialUpdate8609_DevelopmentBudget/FinancialUpdate8609_Dev_Budget_Building4/FinancialUpdate8609_Dev_Budget_Building4_Acquisition_Basis/Operating_Reserve" xmlDataType="string"/>
    </xmlCellPr>
  </singleXmlCell>
  <singleXmlCell id="1043" xr6:uid="{00000000-000C-0000-FFFF-FFFF10040000}" r="W61" connectionId="1">
    <xmlCellPr id="1" xr6:uid="{00000000-0010-0000-1004-000001000000}" uniqueName="Social_Service_Reserves">
      <xmlPr mapId="1" xpath="/FinancialUpdate8609/FinancialUpdate8609_DevelopmentBudget/FinancialUpdate8609_Dev_Budget_Building4/FinancialUpdate8609_Dev_Budget_Building4_Acquisition_Basis/Social_Service_Reserves" xmlDataType="string"/>
    </xmlCellPr>
  </singleXmlCell>
  <singleXmlCell id="1044" xr6:uid="{00000000-000C-0000-FFFF-FFFF11040000}" r="W62" connectionId="1">
    <xmlCellPr id="1" xr6:uid="{00000000-0010-0000-1104-000001000000}" uniqueName="Reserve_Other_Description1">
      <xmlPr mapId="1" xpath="/FinancialUpdate8609/FinancialUpdate8609_DevelopmentBudget/FinancialUpdate8609_Dev_Budget_Building4/FinancialUpdate8609_Dev_Budget_Building4_Acquisition_Basis/Reserve_Other_Description1" xmlDataType="string"/>
    </xmlCellPr>
  </singleXmlCell>
  <singleXmlCell id="1045" xr6:uid="{00000000-000C-0000-FFFF-FFFF12040000}" r="Y1" connectionId="1">
    <xmlCellPr id="1" xr6:uid="{00000000-0010-0000-1204-000001000000}" uniqueName="ApplicationNumber">
      <xmlPr mapId="1" xpath="/FinancialUpdate8609/FinancialUpdate8609_DevelopmentBudget/FinancialUpdate8609_Dev_Budget_Building4/FinancialUpdate8609_Dev_Budget_Building4_Rehab_Basis/ApplicationNumber" xmlDataType="string"/>
    </xmlCellPr>
  </singleXmlCell>
  <singleXmlCell id="1046" xr6:uid="{00000000-000C-0000-FFFF-FFFF13040000}" r="Y2" connectionId="1">
    <xmlCellPr id="1" xr6:uid="{00000000-0010-0000-1304-000001000000}" uniqueName="BIN">
      <xmlPr mapId="1" xpath="/FinancialUpdate8609/FinancialUpdate8609_DevelopmentBudget/FinancialUpdate8609_Dev_Budget_Building4/FinancialUpdate8609_Dev_Budget_Building4_Rehab_Basis/BIN" xmlDataType="string"/>
    </xmlCellPr>
  </singleXmlCell>
  <singleXmlCell id="1047" xr6:uid="{00000000-000C-0000-FFFF-FFFF14040000}" r="X7" connectionId="1">
    <xmlCellPr id="1" xr6:uid="{00000000-0010-0000-1404-000001000000}" uniqueName="Land_Acquisition">
      <xmlPr mapId="1" xpath="/FinancialUpdate8609/FinancialUpdate8609_DevelopmentBudget/FinancialUpdate8609_Dev_Budget_Building4/FinancialUpdate8609_Dev_Budget_Building4_Rehab_Basis/Land_Acquisition" xmlDataType="string"/>
    </xmlCellPr>
  </singleXmlCell>
  <singleXmlCell id="1048" xr6:uid="{00000000-000C-0000-FFFF-FFFF15040000}" r="X8" connectionId="1">
    <xmlCellPr id="1" xr6:uid="{00000000-0010-0000-1504-000001000000}" uniqueName="Building_Acquisition">
      <xmlPr mapId="1" xpath="/FinancialUpdate8609/FinancialUpdate8609_DevelopmentBudget/FinancialUpdate8609_Dev_Budget_Building4/FinancialUpdate8609_Dev_Budget_Building4_Rehab_Basis/Building_Acquisition" xmlDataType="string"/>
    </xmlCellPr>
  </singleXmlCell>
  <singleXmlCell id="1049" xr6:uid="{00000000-000C-0000-FFFF-FFFF16040000}" r="X9" connectionId="1">
    <xmlCellPr id="1" xr6:uid="{00000000-0010-0000-1604-000001000000}" uniqueName="Contractor_Price">
      <xmlPr mapId="1" xpath="/FinancialUpdate8609/FinancialUpdate8609_DevelopmentBudget/FinancialUpdate8609_Dev_Budget_Building4/FinancialUpdate8609_Dev_Budget_Building4_Rehab_Basis/Contractor_Price" xmlDataType="string"/>
    </xmlCellPr>
  </singleXmlCell>
  <singleXmlCell id="1050" xr6:uid="{00000000-000C-0000-FFFF-FFFF17040000}" r="X10" connectionId="1">
    <xmlCellPr id="1" xr6:uid="{00000000-0010-0000-1704-000001000000}" uniqueName="Furnishings">
      <xmlPr mapId="1" xpath="/FinancialUpdate8609/FinancialUpdate8609_DevelopmentBudget/FinancialUpdate8609_Dev_Budget_Building4/FinancialUpdate8609_Dev_Budget_Building4_Rehab_Basis/Furnishings" xmlDataType="string"/>
    </xmlCellPr>
  </singleXmlCell>
  <singleXmlCell id="1051" xr6:uid="{00000000-000C-0000-FFFF-FFFF18040000}" r="X11" connectionId="1">
    <xmlCellPr id="1" xr6:uid="{00000000-0010-0000-1804-000001000000}" uniqueName="Hard_Cost_Other_Description1">
      <xmlPr mapId="1" xpath="/FinancialUpdate8609/FinancialUpdate8609_DevelopmentBudget/FinancialUpdate8609_Dev_Budget_Building4/FinancialUpdate8609_Dev_Budget_Building4_Rehab_Basis/Hard_Cost_Other_Description1" xmlDataType="string"/>
    </xmlCellPr>
  </singleXmlCell>
  <singleXmlCell id="1052" xr6:uid="{00000000-000C-0000-FFFF-FFFF19040000}" r="X14" connectionId="1">
    <xmlCellPr id="1" xr6:uid="{00000000-0010-0000-1904-000001000000}" uniqueName="Architect">
      <xmlPr mapId="1" xpath="/FinancialUpdate8609/FinancialUpdate8609_DevelopmentBudget/FinancialUpdate8609_Dev_Budget_Building4/FinancialUpdate8609_Dev_Budget_Building4_Rehab_Basis/Architect" xmlDataType="string"/>
    </xmlCellPr>
  </singleXmlCell>
  <singleXmlCell id="1053" xr6:uid="{00000000-000C-0000-FFFF-FFFF1A040000}" r="X15" connectionId="1">
    <xmlCellPr id="1" xr6:uid="{00000000-0010-0000-1A04-000001000000}" uniqueName="Owners_Legal">
      <xmlPr mapId="1" xpath="/FinancialUpdate8609/FinancialUpdate8609_DevelopmentBudget/FinancialUpdate8609_Dev_Budget_Building4/FinancialUpdate8609_Dev_Budget_Building4_Rehab_Basis/Owners_Legal" xmlDataType="string"/>
    </xmlCellPr>
  </singleXmlCell>
  <singleXmlCell id="1054" xr6:uid="{00000000-000C-0000-FFFF-FFFF1B040000}" r="X16" connectionId="1">
    <xmlCellPr id="1" xr6:uid="{00000000-0010-0000-1B04-000001000000}" uniqueName="Development_Consultant">
      <xmlPr mapId="1" xpath="/FinancialUpdate8609/FinancialUpdate8609_DevelopmentBudget/FinancialUpdate8609_Dev_Budget_Building4/FinancialUpdate8609_Dev_Budget_Building4_Rehab_Basis/Development_Consultant" xmlDataType="string"/>
    </xmlCellPr>
  </singleXmlCell>
  <singleXmlCell id="1055" xr6:uid="{00000000-000C-0000-FFFF-FFFF1C040000}" r="X17" connectionId="1">
    <xmlCellPr id="1" xr6:uid="{00000000-0010-0000-1C04-000001000000}" uniqueName="J51_421a_421b_Filing_Fees">
      <xmlPr mapId="1" xpath="/FinancialUpdate8609/FinancialUpdate8609_DevelopmentBudget/FinancialUpdate8609_Dev_Budget_Building4/FinancialUpdate8609_Dev_Budget_Building4_Rehab_Basis/J51_421a_421b_Filing_Fees" xmlDataType="string"/>
    </xmlCellPr>
  </singleXmlCell>
  <singleXmlCell id="1056" xr6:uid="{00000000-000C-0000-FFFF-FFFF1D040000}" r="X18" connectionId="1">
    <xmlCellPr id="1" xr6:uid="{00000000-0010-0000-1D04-000001000000}" uniqueName="Construction_Interest">
      <xmlPr mapId="1" xpath="/FinancialUpdate8609/FinancialUpdate8609_DevelopmentBudget/FinancialUpdate8609_Dev_Budget_Building4/FinancialUpdate8609_Dev_Budget_Building4_Rehab_Basis/Construction_Interest" xmlDataType="string"/>
    </xmlCellPr>
  </singleXmlCell>
  <singleXmlCell id="1057" xr6:uid="{00000000-000C-0000-FFFF-FFFF1E040000}" r="X19" connectionId="1">
    <xmlCellPr id="1" xr6:uid="{00000000-0010-0000-1E04-000001000000}" uniqueName="Real_Estate_Taxes">
      <xmlPr mapId="1" xpath="/FinancialUpdate8609/FinancialUpdate8609_DevelopmentBudget/FinancialUpdate8609_Dev_Budget_Building4/FinancialUpdate8609_Dev_Budget_Building4_Rehab_Basis/Real_Estate_Taxes" xmlDataType="string"/>
    </xmlCellPr>
  </singleXmlCell>
  <singleXmlCell id="1058" xr6:uid="{00000000-000C-0000-FFFF-FFFF1F040000}" r="X20" connectionId="1">
    <xmlCellPr id="1" xr6:uid="{00000000-0010-0000-1F04-000001000000}" uniqueName="Water_Sewer">
      <xmlPr mapId="1" xpath="/FinancialUpdate8609/FinancialUpdate8609_DevelopmentBudget/FinancialUpdate8609_Dev_Budget_Building4/FinancialUpdate8609_Dev_Budget_Building4_Rehab_Basis/Water_Sewer" xmlDataType="string"/>
    </xmlCellPr>
  </singleXmlCell>
  <singleXmlCell id="1059" xr6:uid="{00000000-000C-0000-FFFF-FFFF20040000}" r="X21" connectionId="1">
    <xmlCellPr id="1" xr6:uid="{00000000-0010-0000-2004-000001000000}" uniqueName="Title_Insurance">
      <xmlPr mapId="1" xpath="/FinancialUpdate8609/FinancialUpdate8609_DevelopmentBudget/FinancialUpdate8609_Dev_Budget_Building4/FinancialUpdate8609_Dev_Budget_Building4_Rehab_Basis/Title_Insurance" xmlDataType="string"/>
    </xmlCellPr>
  </singleXmlCell>
  <singleXmlCell id="1060" xr6:uid="{00000000-000C-0000-FFFF-FFFF21040000}" r="X22" connectionId="1">
    <xmlCellPr id="1" xr6:uid="{00000000-0010-0000-2104-000001000000}" uniqueName="Constr_Insurance">
      <xmlPr mapId="1" xpath="/FinancialUpdate8609/FinancialUpdate8609_DevelopmentBudget/FinancialUpdate8609_Dev_Budget_Building4/FinancialUpdate8609_Dev_Budget_Building4_Rehab_Basis/Constr_Insurance" xmlDataType="string"/>
    </xmlCellPr>
  </singleXmlCell>
  <singleXmlCell id="1061" xr6:uid="{00000000-000C-0000-FFFF-FFFF22040000}" r="X23" connectionId="1">
    <xmlCellPr id="1" xr6:uid="{00000000-0010-0000-2204-000001000000}" uniqueName="License_Agreement_Insurance">
      <xmlPr mapId="1" xpath="/FinancialUpdate8609/FinancialUpdate8609_DevelopmentBudget/FinancialUpdate8609_Dev_Budget_Building4/FinancialUpdate8609_Dev_Budget_Building4_Rehab_Basis/License_Agreement_Insurance" xmlDataType="string"/>
    </xmlCellPr>
  </singleXmlCell>
  <singleXmlCell id="1062" xr6:uid="{00000000-000C-0000-FFFF-FFFF23040000}" r="X24" connectionId="1">
    <xmlCellPr id="1" xr6:uid="{00000000-0010-0000-2304-000001000000}" uniqueName="Leasing_Marketing_Expense">
      <xmlPr mapId="1" xpath="/FinancialUpdate8609/FinancialUpdate8609_DevelopmentBudget/FinancialUpdate8609_Dev_Budget_Building4/FinancialUpdate8609_Dev_Budget_Building4_Rehab_Basis/Leasing_Marketing_Expense" xmlDataType="string"/>
    </xmlCellPr>
  </singleXmlCell>
  <singleXmlCell id="1063" xr6:uid="{00000000-000C-0000-FFFF-FFFF24040000}" r="X25" connectionId="1">
    <xmlCellPr id="1" xr6:uid="{00000000-0010-0000-2404-000001000000}" uniqueName="Lease_Up_Period_Expense">
      <xmlPr mapId="1" xpath="/FinancialUpdate8609/FinancialUpdate8609_DevelopmentBudget/FinancialUpdate8609_Dev_Budget_Building4/FinancialUpdate8609_Dev_Budget_Building4_Rehab_Basis/Lease_Up_Period_Expense" xmlDataType="string"/>
    </xmlCellPr>
  </singleXmlCell>
  <singleXmlCell id="1064" xr6:uid="{00000000-000C-0000-FFFF-FFFF25040000}" r="X26" connectionId="1">
    <xmlCellPr id="1" xr6:uid="{00000000-0010-0000-2504-000001000000}" uniqueName="Working_Capital">
      <xmlPr mapId="1" xpath="/FinancialUpdate8609/FinancialUpdate8609_DevelopmentBudget/FinancialUpdate8609_Dev_Budget_Building4/FinancialUpdate8609_Dev_Budget_Building4_Rehab_Basis/Working_Capital" xmlDataType="string"/>
    </xmlCellPr>
  </singleXmlCell>
  <singleXmlCell id="1065" xr6:uid="{00000000-000C-0000-FFFF-FFFF26040000}" r="X27" connectionId="1">
    <xmlCellPr id="1" xr6:uid="{00000000-0010-0000-2604-000001000000}" uniqueName="Survey_Environmental_Reports">
      <xmlPr mapId="1" xpath="/FinancialUpdate8609/FinancialUpdate8609_DevelopmentBudget/FinancialUpdate8609_Dev_Budget_Building4/FinancialUpdate8609_Dev_Budget_Building4_Rehab_Basis/Survey_Environmental_Reports" xmlDataType="string"/>
    </xmlCellPr>
  </singleXmlCell>
  <singleXmlCell id="1066" xr6:uid="{00000000-000C-0000-FFFF-FFFF27040000}" r="X28" connectionId="1">
    <xmlCellPr id="1" xr6:uid="{00000000-0010-0000-2704-000001000000}" uniqueName="Loan_Commitment_Fees">
      <xmlPr mapId="1" xpath="/FinancialUpdate8609/FinancialUpdate8609_DevelopmentBudget/FinancialUpdate8609_Dev_Budget_Building4/FinancialUpdate8609_Dev_Budget_Building4_Rehab_Basis/Loan_Commitment_Fees" xmlDataType="string"/>
    </xmlCellPr>
  </singleXmlCell>
  <singleXmlCell id="1067" xr6:uid="{00000000-000C-0000-FFFF-FFFF28040000}" r="X29" connectionId="1">
    <xmlCellPr id="1" xr6:uid="{00000000-0010-0000-2804-000001000000}" uniqueName="Relocation">
      <xmlPr mapId="1" xpath="/FinancialUpdate8609/FinancialUpdate8609_DevelopmentBudget/FinancialUpdate8609_Dev_Budget_Building4/FinancialUpdate8609_Dev_Budget_Building4_Rehab_Basis/Relocation" xmlDataType="string"/>
    </xmlCellPr>
  </singleXmlCell>
  <singleXmlCell id="1068" xr6:uid="{00000000-000C-0000-FFFF-FFFF29040000}" r="X30" connectionId="1">
    <xmlCellPr id="1" xr6:uid="{00000000-0010-0000-2904-000001000000}" uniqueName="NPHDFC_Administration_Fee">
      <xmlPr mapId="1" xpath="/FinancialUpdate8609/FinancialUpdate8609_DevelopmentBudget/FinancialUpdate8609_Dev_Budget_Building4/FinancialUpdate8609_Dev_Budget_Building4_Rehab_Basis/NPHDFC_Administration_Fee" xmlDataType="string"/>
    </xmlCellPr>
  </singleXmlCell>
  <singleXmlCell id="1069" xr6:uid="{00000000-000C-0000-FFFF-FFFF2A040000}" r="X31" connectionId="1">
    <xmlCellPr id="1" xr6:uid="{00000000-0010-0000-2A04-000001000000}" uniqueName="Project_Supervision">
      <xmlPr mapId="1" xpath="/FinancialUpdate8609/FinancialUpdate8609_DevelopmentBudget/FinancialUpdate8609_Dev_Budget_Building4/FinancialUpdate8609_Dev_Budget_Building4_Rehab_Basis/Project_Supervision" xmlDataType="string"/>
    </xmlCellPr>
  </singleXmlCell>
  <singleXmlCell id="1070" xr6:uid="{00000000-000C-0000-FFFF-FFFF2B040000}" r="X32" connectionId="1">
    <xmlCellPr id="1" xr6:uid="{00000000-0010-0000-2B04-000001000000}" uniqueName="Tax_Credit_Allocation_Fee">
      <xmlPr mapId="1" xpath="/FinancialUpdate8609/FinancialUpdate8609_DevelopmentBudget/FinancialUpdate8609_Dev_Budget_Building4/FinancialUpdate8609_Dev_Budget_Building4_Rehab_Basis/Tax_Credit_Allocation_Fee" xmlDataType="string"/>
    </xmlCellPr>
  </singleXmlCell>
  <singleXmlCell id="1071" xr6:uid="{00000000-000C-0000-FFFF-FFFF2C040000}" r="X33" connectionId="1">
    <xmlCellPr id="1" xr6:uid="{00000000-0010-0000-2C04-000001000000}" uniqueName="Bond_Fees_Cost_of_Issuance_Fee">
      <xmlPr mapId="1" xpath="/FinancialUpdate8609/FinancialUpdate8609_DevelopmentBudget/FinancialUpdate8609_Dev_Budget_Building4/FinancialUpdate8609_Dev_Budget_Building4_Rehab_Basis/Bond_Fees_Cost_of_Issuance_Fee" xmlDataType="string"/>
    </xmlCellPr>
  </singleXmlCell>
  <singleXmlCell id="1072" xr6:uid="{00000000-000C-0000-FFFF-FFFF2D040000}" r="X34" connectionId="1">
    <xmlCellPr id="1" xr6:uid="{00000000-0010-0000-2D04-000001000000}" uniqueName="Letter_of_Credit_Fee">
      <xmlPr mapId="1" xpath="/FinancialUpdate8609/FinancialUpdate8609_DevelopmentBudget/FinancialUpdate8609_Dev_Budget_Building4/FinancialUpdate8609_Dev_Budget_Building4_Rehab_Basis/Letter_of_Credit_Fee" xmlDataType="string"/>
    </xmlCellPr>
  </singleXmlCell>
  <singleXmlCell id="1073" xr6:uid="{00000000-000C-0000-FFFF-FFFF2E040000}" r="X35" connectionId="1">
    <xmlCellPr id="1" xr6:uid="{00000000-0010-0000-2E04-000001000000}" uniqueName="Interest_Rate_Cap">
      <xmlPr mapId="1" xpath="/FinancialUpdate8609/FinancialUpdate8609_DevelopmentBudget/FinancialUpdate8609_Dev_Budget_Building4/FinancialUpdate8609_Dev_Budget_Building4_Rehab_Basis/Interest_Rate_Cap" xmlDataType="string"/>
    </xmlCellPr>
  </singleXmlCell>
  <singleXmlCell id="1074" xr6:uid="{00000000-000C-0000-FFFF-FFFF2F040000}" r="X36" connectionId="1">
    <xmlCellPr id="1" xr6:uid="{00000000-0010-0000-2F04-000001000000}" uniqueName="Bank_Engineering_Fee">
      <xmlPr mapId="1" xpath="/FinancialUpdate8609/FinancialUpdate8609_DevelopmentBudget/FinancialUpdate8609_Dev_Budget_Building4/FinancialUpdate8609_Dev_Budget_Building4_Rehab_Basis/Bank_Engineering_Fee" xmlDataType="string"/>
    </xmlCellPr>
  </singleXmlCell>
  <singleXmlCell id="1075" xr6:uid="{00000000-000C-0000-FFFF-FFFF30040000}" r="X37" connectionId="1">
    <xmlCellPr id="1" xr6:uid="{00000000-0010-0000-3004-000001000000}" uniqueName="NYS_Transfer_Tax">
      <xmlPr mapId="1" xpath="/FinancialUpdate8609/FinancialUpdate8609_DevelopmentBudget/FinancialUpdate8609_Dev_Budget_Building4/FinancialUpdate8609_Dev_Budget_Building4_Rehab_Basis/NYS_Transfer_Tax" xmlDataType="string"/>
    </xmlCellPr>
  </singleXmlCell>
  <singleXmlCell id="1076" xr6:uid="{00000000-000C-0000-FFFF-FFFF31040000}" r="X38" connectionId="1">
    <xmlCellPr id="1" xr6:uid="{00000000-0010-0000-3104-000001000000}" uniqueName="Soft_Cost_Other_Description1">
      <xmlPr mapId="1" xpath="/FinancialUpdate8609/FinancialUpdate8609_DevelopmentBudget/FinancialUpdate8609_Dev_Budget_Building4/FinancialUpdate8609_Dev_Budget_Building4_Rehab_Basis/Soft_Cost_Other_Description1" xmlDataType="string"/>
    </xmlCellPr>
  </singleXmlCell>
  <singleXmlCell id="1077" xr6:uid="{00000000-000C-0000-FFFF-FFFF32040000}" r="X39" connectionId="1">
    <xmlCellPr id="1" xr6:uid="{00000000-0010-0000-3204-000001000000}" uniqueName="Soft_Cost_Other_Description2">
      <xmlPr mapId="1" xpath="/FinancialUpdate8609/FinancialUpdate8609_DevelopmentBudget/FinancialUpdate8609_Dev_Budget_Building4/FinancialUpdate8609_Dev_Budget_Building4_Rehab_Basis/Soft_Cost_Other_Description2" xmlDataType="string"/>
    </xmlCellPr>
  </singleXmlCell>
  <singleXmlCell id="1078" xr6:uid="{00000000-000C-0000-FFFF-FFFF33040000}" r="X40" connectionId="1">
    <xmlCellPr id="1" xr6:uid="{00000000-0010-0000-3304-000001000000}" uniqueName="Soft_Cost_Other_Description3">
      <xmlPr mapId="1" xpath="/FinancialUpdate8609/FinancialUpdate8609_DevelopmentBudget/FinancialUpdate8609_Dev_Budget_Building4/FinancialUpdate8609_Dev_Budget_Building4_Rehab_Basis/Soft_Cost_Other_Description3" xmlDataType="string"/>
    </xmlCellPr>
  </singleXmlCell>
  <singleXmlCell id="1079" xr6:uid="{00000000-000C-0000-FFFF-FFFF34040000}" r="X41" connectionId="1">
    <xmlCellPr id="1" xr6:uid="{00000000-0010-0000-3404-000001000000}" uniqueName="Soft_Cost_Other_Description4">
      <xmlPr mapId="1" xpath="/FinancialUpdate8609/FinancialUpdate8609_DevelopmentBudget/FinancialUpdate8609_Dev_Budget_Building4/FinancialUpdate8609_Dev_Budget_Building4_Rehab_Basis/Soft_Cost_Other_Description4" xmlDataType="string"/>
    </xmlCellPr>
  </singleXmlCell>
  <singleXmlCell id="1080" xr6:uid="{00000000-000C-0000-FFFF-FFFF35040000}" r="X44" connectionId="1">
    <xmlCellPr id="1" xr6:uid="{00000000-0010-0000-3504-000001000000}" uniqueName="Developer_Financing_or_Equity">
      <xmlPr mapId="1" xpath="/FinancialUpdate8609/FinancialUpdate8609_DevelopmentBudget/FinancialUpdate8609_Dev_Budget_Building4/FinancialUpdate8609_Dev_Budget_Building4_Rehab_Basis/Developer_Financing_or_Equity" xmlDataType="string"/>
    </xmlCellPr>
  </singleXmlCell>
  <singleXmlCell id="1081" xr6:uid="{00000000-000C-0000-FFFF-FFFF36040000}" r="X45" connectionId="1">
    <xmlCellPr id="1" xr6:uid="{00000000-0010-0000-3604-000001000000}" uniqueName="Deferred_Developer_Fee">
      <xmlPr mapId="1" xpath="/FinancialUpdate8609/FinancialUpdate8609_DevelopmentBudget/FinancialUpdate8609_Dev_Budget_Building4/FinancialUpdate8609_Dev_Budget_Building4_Rehab_Basis/Deferred_Developer_Fee" xmlDataType="string"/>
    </xmlCellPr>
  </singleXmlCell>
  <singleXmlCell id="1083" xr6:uid="{00000000-000C-0000-FFFF-FFFF37040000}" r="X48" connectionId="1">
    <xmlCellPr id="1" xr6:uid="{00000000-0010-0000-3704-000001000000}" uniqueName="Syndicator_Fee_and_Overhead">
      <xmlPr mapId="1" xpath="/FinancialUpdate8609/FinancialUpdate8609_DevelopmentBudget/FinancialUpdate8609_Dev_Budget_Building4/FinancialUpdate8609_Dev_Budget_Building4_Rehab_Basis/Syndicator_Fee_and_Overhead" xmlDataType="string"/>
    </xmlCellPr>
  </singleXmlCell>
  <singleXmlCell id="1084" xr6:uid="{00000000-000C-0000-FFFF-FFFF38040000}" r="X49" connectionId="1">
    <xmlCellPr id="1" xr6:uid="{00000000-0010-0000-3804-000001000000}" uniqueName="LP_Upper_Tier_Reserves">
      <xmlPr mapId="1" xpath="/FinancialUpdate8609/FinancialUpdate8609_DevelopmentBudget/FinancialUpdate8609_Dev_Budget_Building4/FinancialUpdate8609_Dev_Budget_Building4_Rehab_Basis/LP_Upper_Tier_Reserves" xmlDataType="string"/>
    </xmlCellPr>
  </singleXmlCell>
  <singleXmlCell id="1085" xr6:uid="{00000000-000C-0000-FFFF-FFFF39040000}" r="X50" connectionId="1">
    <xmlCellPr id="1" xr6:uid="{00000000-0010-0000-3904-000001000000}" uniqueName="Tax_Credit_Consultant">
      <xmlPr mapId="1" xpath="/FinancialUpdate8609/FinancialUpdate8609_DevelopmentBudget/FinancialUpdate8609_Dev_Budget_Building4/FinancialUpdate8609_Dev_Budget_Building4_Rehab_Basis/Tax_Credit_Consultant" xmlDataType="string"/>
    </xmlCellPr>
  </singleXmlCell>
  <singleXmlCell id="1086" xr6:uid="{00000000-000C-0000-FFFF-FFFF3A040000}" r="X51" connectionId="1">
    <xmlCellPr id="1" xr6:uid="{00000000-0010-0000-3A04-000001000000}" uniqueName="Tax_Opinion">
      <xmlPr mapId="1" xpath="/FinancialUpdate8609/FinancialUpdate8609_DevelopmentBudget/FinancialUpdate8609_Dev_Budget_Building4/FinancialUpdate8609_Dev_Budget_Building4_Rehab_Basis/Tax_Opinion" xmlDataType="string"/>
    </xmlCellPr>
  </singleXmlCell>
  <singleXmlCell id="1087" xr6:uid="{00000000-000C-0000-FFFF-FFFF3B040000}" r="X52" connectionId="1">
    <xmlCellPr id="1" xr6:uid="{00000000-0010-0000-3B04-000001000000}" uniqueName="Accounting_Cost_Certification">
      <xmlPr mapId="1" xpath="/FinancialUpdate8609/FinancialUpdate8609_DevelopmentBudget/FinancialUpdate8609_Dev_Budget_Building4/FinancialUpdate8609_Dev_Budget_Building4_Rehab_Basis/Accounting_Cost_Certification" xmlDataType="string"/>
    </xmlCellPr>
  </singleXmlCell>
  <singleXmlCell id="1088" xr6:uid="{00000000-000C-0000-FFFF-FFFF3C040000}" r="X53" connectionId="1">
    <xmlCellPr id="1" xr6:uid="{00000000-0010-0000-3C04-000001000000}" uniqueName="Partnership_Management_Fee">
      <xmlPr mapId="1" xpath="/FinancialUpdate8609/FinancialUpdate8609_DevelopmentBudget/FinancialUpdate8609_Dev_Budget_Building4/FinancialUpdate8609_Dev_Budget_Building4_Rehab_Basis/Partnership_Management_Fee" xmlDataType="string"/>
    </xmlCellPr>
  </singleXmlCell>
  <singleXmlCell id="1089" xr6:uid="{00000000-000C-0000-FFFF-FFFF3D040000}" r="X54" connectionId="1">
    <xmlCellPr id="1" xr6:uid="{00000000-0010-0000-3D04-000001000000}" uniqueName="Partnership_Publication">
      <xmlPr mapId="1" xpath="/FinancialUpdate8609/FinancialUpdate8609_DevelopmentBudget/FinancialUpdate8609_Dev_Budget_Building4/FinancialUpdate8609_Dev_Budget_Building4_Rehab_Basis/Partnership_Publication" xmlDataType="string"/>
    </xmlCellPr>
  </singleXmlCell>
  <singleXmlCell id="1090" xr6:uid="{00000000-000C-0000-FFFF-FFFF3E040000}" r="X55" connectionId="1">
    <xmlCellPr id="1" xr6:uid="{00000000-0010-0000-3E04-000001000000}" uniqueName="Bridge_Loan_Fees_and_Interest">
      <xmlPr mapId="1" xpath="/FinancialUpdate8609/FinancialUpdate8609_DevelopmentBudget/FinancialUpdate8609_Dev_Budget_Building4/FinancialUpdate8609_Dev_Budget_Building4_Rehab_Basis/Bridge_Loan_Fees_and_Interest" xmlDataType="string"/>
    </xmlCellPr>
  </singleXmlCell>
  <singleXmlCell id="1091" xr6:uid="{00000000-000C-0000-FFFF-FFFF3F040000}" r="X56" connectionId="1">
    <xmlCellPr id="1" xr6:uid="{00000000-0010-0000-3F04-000001000000}" uniqueName="Partnership_Organization_Legal">
      <xmlPr mapId="1" xpath="/FinancialUpdate8609/FinancialUpdate8609_DevelopmentBudget/FinancialUpdate8609_Dev_Budget_Building4/FinancialUpdate8609_Dev_Budget_Building4_Rehab_Basis/Partnership_Organization_Legal" xmlDataType="string"/>
    </xmlCellPr>
  </singleXmlCell>
  <singleXmlCell id="1092" xr6:uid="{00000000-000C-0000-FFFF-FFFF40040000}" r="X57" connectionId="1">
    <xmlCellPr id="1" xr6:uid="{00000000-0010-0000-4004-000001000000}" uniqueName="Syndication_Expense_Other_Description1">
      <xmlPr mapId="1" xpath="/FinancialUpdate8609/FinancialUpdate8609_DevelopmentBudget/FinancialUpdate8609_Dev_Budget_Building4/FinancialUpdate8609_Dev_Budget_Building4_Rehab_Basis/Syndication_Expense_Other_Description1" xmlDataType="string"/>
    </xmlCellPr>
  </singleXmlCell>
  <singleXmlCell id="1093" xr6:uid="{00000000-000C-0000-FFFF-FFFF41040000}" r="X60" connectionId="1">
    <xmlCellPr id="1" xr6:uid="{00000000-0010-0000-4104-000001000000}" uniqueName="Operating_Reserve">
      <xmlPr mapId="1" xpath="/FinancialUpdate8609/FinancialUpdate8609_DevelopmentBudget/FinancialUpdate8609_Dev_Budget_Building4/FinancialUpdate8609_Dev_Budget_Building4_Rehab_Basis/Operating_Reserve" xmlDataType="string"/>
    </xmlCellPr>
  </singleXmlCell>
  <singleXmlCell id="1094" xr6:uid="{00000000-000C-0000-FFFF-FFFF42040000}" r="X61" connectionId="1">
    <xmlCellPr id="1" xr6:uid="{00000000-0010-0000-4204-000001000000}" uniqueName="Social_Service_Reserves">
      <xmlPr mapId="1" xpath="/FinancialUpdate8609/FinancialUpdate8609_DevelopmentBudget/FinancialUpdate8609_Dev_Budget_Building4/FinancialUpdate8609_Dev_Budget_Building4_Rehab_Basis/Social_Service_Reserves" xmlDataType="string"/>
    </xmlCellPr>
  </singleXmlCell>
  <singleXmlCell id="1095" xr6:uid="{00000000-000C-0000-FFFF-FFFF43040000}" r="X62" connectionId="1">
    <xmlCellPr id="1" xr6:uid="{00000000-0010-0000-4304-000001000000}" uniqueName="Reserve_Other_Description1">
      <xmlPr mapId="1" xpath="/FinancialUpdate8609/FinancialUpdate8609_DevelopmentBudget/FinancialUpdate8609_Dev_Budget_Building4/FinancialUpdate8609_Dev_Budget_Building4_Rehab_Basis/Reserve_Other_Description1" xmlDataType="string"/>
    </xmlCellPr>
  </singleXmlCell>
  <singleXmlCell id="1096" xr6:uid="{00000000-000C-0000-FFFF-FFFF44040000}" r="AA1" connectionId="1">
    <xmlCellPr id="1" xr6:uid="{00000000-0010-0000-4404-000001000000}" uniqueName="ApplicationNumber">
      <xmlPr mapId="1" xpath="/FinancialUpdate8609/FinancialUpdate8609_DevelopmentBudget/FinancialUpdate8609_Dev_Budget_Building5/FinancialUpdate8609_Dev_Budget_Building5_Total_Costs/ApplicationNumber" xmlDataType="string"/>
    </xmlCellPr>
  </singleXmlCell>
  <singleXmlCell id="1097" xr6:uid="{00000000-000C-0000-FFFF-FFFF45040000}" r="AA2" connectionId="1">
    <xmlCellPr id="1" xr6:uid="{00000000-0010-0000-4504-000001000000}" uniqueName="BIN">
      <xmlPr mapId="1" xpath="/FinancialUpdate8609/FinancialUpdate8609_DevelopmentBudget/FinancialUpdate8609_Dev_Budget_Building5/FinancialUpdate8609_Dev_Budget_Building5_Total_Costs/BIN" xmlDataType="string"/>
    </xmlCellPr>
  </singleXmlCell>
  <singleXmlCell id="1098" xr6:uid="{00000000-000C-0000-FFFF-FFFF46040000}" r="Z7" connectionId="1">
    <xmlCellPr id="1" xr6:uid="{00000000-0010-0000-4604-000001000000}" uniqueName="Land_Acquisition">
      <xmlPr mapId="1" xpath="/FinancialUpdate8609/FinancialUpdate8609_DevelopmentBudget/FinancialUpdate8609_Dev_Budget_Building5/FinancialUpdate8609_Dev_Budget_Building5_Total_Costs/Land_Acquisition" xmlDataType="string"/>
    </xmlCellPr>
  </singleXmlCell>
  <singleXmlCell id="1099" xr6:uid="{00000000-000C-0000-FFFF-FFFF47040000}" r="Z8" connectionId="1">
    <xmlCellPr id="1" xr6:uid="{00000000-0010-0000-4704-000001000000}" uniqueName="Building_Acquisition">
      <xmlPr mapId="1" xpath="/FinancialUpdate8609/FinancialUpdate8609_DevelopmentBudget/FinancialUpdate8609_Dev_Budget_Building5/FinancialUpdate8609_Dev_Budget_Building5_Total_Costs/Building_Acquisition" xmlDataType="string"/>
    </xmlCellPr>
  </singleXmlCell>
  <singleXmlCell id="1100" xr6:uid="{00000000-000C-0000-FFFF-FFFF48040000}" r="Z9" connectionId="1">
    <xmlCellPr id="1" xr6:uid="{00000000-0010-0000-4804-000001000000}" uniqueName="Contractor_Price">
      <xmlPr mapId="1" xpath="/FinancialUpdate8609/FinancialUpdate8609_DevelopmentBudget/FinancialUpdate8609_Dev_Budget_Building5/FinancialUpdate8609_Dev_Budget_Building5_Total_Costs/Contractor_Price" xmlDataType="string"/>
    </xmlCellPr>
  </singleXmlCell>
  <singleXmlCell id="1101" xr6:uid="{00000000-000C-0000-FFFF-FFFF49040000}" r="Z10" connectionId="1">
    <xmlCellPr id="1" xr6:uid="{00000000-0010-0000-4904-000001000000}" uniqueName="Furnishings">
      <xmlPr mapId="1" xpath="/FinancialUpdate8609/FinancialUpdate8609_DevelopmentBudget/FinancialUpdate8609_Dev_Budget_Building5/FinancialUpdate8609_Dev_Budget_Building5_Total_Costs/Furnishings" xmlDataType="string"/>
    </xmlCellPr>
  </singleXmlCell>
  <singleXmlCell id="1102" xr6:uid="{00000000-000C-0000-FFFF-FFFF4A040000}" r="Z11" connectionId="1">
    <xmlCellPr id="1" xr6:uid="{00000000-0010-0000-4A04-000001000000}" uniqueName="Hard_Cost_Other_Description1">
      <xmlPr mapId="1" xpath="/FinancialUpdate8609/FinancialUpdate8609_DevelopmentBudget/FinancialUpdate8609_Dev_Budget_Building5/FinancialUpdate8609_Dev_Budget_Building5_Total_Costs/Hard_Cost_Other_Description1" xmlDataType="string"/>
    </xmlCellPr>
  </singleXmlCell>
  <singleXmlCell id="1103" xr6:uid="{00000000-000C-0000-FFFF-FFFF4B040000}" r="Z14" connectionId="1">
    <xmlCellPr id="1" xr6:uid="{00000000-0010-0000-4B04-000001000000}" uniqueName="Architect">
      <xmlPr mapId="1" xpath="/FinancialUpdate8609/FinancialUpdate8609_DevelopmentBudget/FinancialUpdate8609_Dev_Budget_Building5/FinancialUpdate8609_Dev_Budget_Building5_Total_Costs/Architect" xmlDataType="string"/>
    </xmlCellPr>
  </singleXmlCell>
  <singleXmlCell id="1104" xr6:uid="{00000000-000C-0000-FFFF-FFFF4C040000}" r="Z15" connectionId="1">
    <xmlCellPr id="1" xr6:uid="{00000000-0010-0000-4C04-000001000000}" uniqueName="Owners_Legal">
      <xmlPr mapId="1" xpath="/FinancialUpdate8609/FinancialUpdate8609_DevelopmentBudget/FinancialUpdate8609_Dev_Budget_Building5/FinancialUpdate8609_Dev_Budget_Building5_Total_Costs/Owners_Legal" xmlDataType="string"/>
    </xmlCellPr>
  </singleXmlCell>
  <singleXmlCell id="1105" xr6:uid="{00000000-000C-0000-FFFF-FFFF4D040000}" r="Z16" connectionId="1">
    <xmlCellPr id="1" xr6:uid="{00000000-0010-0000-4D04-000001000000}" uniqueName="Development_Consultant">
      <xmlPr mapId="1" xpath="/FinancialUpdate8609/FinancialUpdate8609_DevelopmentBudget/FinancialUpdate8609_Dev_Budget_Building5/FinancialUpdate8609_Dev_Budget_Building5_Total_Costs/Development_Consultant" xmlDataType="string"/>
    </xmlCellPr>
  </singleXmlCell>
  <singleXmlCell id="1106" xr6:uid="{00000000-000C-0000-FFFF-FFFF4E040000}" r="Z17" connectionId="1">
    <xmlCellPr id="1" xr6:uid="{00000000-0010-0000-4E04-000001000000}" uniqueName="J51_421a_421b_Filing_Fees">
      <xmlPr mapId="1" xpath="/FinancialUpdate8609/FinancialUpdate8609_DevelopmentBudget/FinancialUpdate8609_Dev_Budget_Building5/FinancialUpdate8609_Dev_Budget_Building5_Total_Costs/J51_421a_421b_Filing_Fees" xmlDataType="string"/>
    </xmlCellPr>
  </singleXmlCell>
  <singleXmlCell id="1107" xr6:uid="{00000000-000C-0000-FFFF-FFFF4F040000}" r="Z18" connectionId="1">
    <xmlCellPr id="1" xr6:uid="{00000000-0010-0000-4F04-000001000000}" uniqueName="Construction_Interest">
      <xmlPr mapId="1" xpath="/FinancialUpdate8609/FinancialUpdate8609_DevelopmentBudget/FinancialUpdate8609_Dev_Budget_Building5/FinancialUpdate8609_Dev_Budget_Building5_Total_Costs/Construction_Interest" xmlDataType="string"/>
    </xmlCellPr>
  </singleXmlCell>
  <singleXmlCell id="1108" xr6:uid="{00000000-000C-0000-FFFF-FFFF50040000}" r="Z19" connectionId="1">
    <xmlCellPr id="1" xr6:uid="{00000000-0010-0000-5004-000001000000}" uniqueName="Real_Estate_Taxes">
      <xmlPr mapId="1" xpath="/FinancialUpdate8609/FinancialUpdate8609_DevelopmentBudget/FinancialUpdate8609_Dev_Budget_Building5/FinancialUpdate8609_Dev_Budget_Building5_Total_Costs/Real_Estate_Taxes" xmlDataType="string"/>
    </xmlCellPr>
  </singleXmlCell>
  <singleXmlCell id="1109" xr6:uid="{00000000-000C-0000-FFFF-FFFF51040000}" r="Z20" connectionId="1">
    <xmlCellPr id="1" xr6:uid="{00000000-0010-0000-5104-000001000000}" uniqueName="Water_Sewer">
      <xmlPr mapId="1" xpath="/FinancialUpdate8609/FinancialUpdate8609_DevelopmentBudget/FinancialUpdate8609_Dev_Budget_Building5/FinancialUpdate8609_Dev_Budget_Building5_Total_Costs/Water_Sewer" xmlDataType="string"/>
    </xmlCellPr>
  </singleXmlCell>
  <singleXmlCell id="1110" xr6:uid="{00000000-000C-0000-FFFF-FFFF52040000}" r="Z21" connectionId="1">
    <xmlCellPr id="1" xr6:uid="{00000000-0010-0000-5204-000001000000}" uniqueName="Title_Insurance">
      <xmlPr mapId="1" xpath="/FinancialUpdate8609/FinancialUpdate8609_DevelopmentBudget/FinancialUpdate8609_Dev_Budget_Building5/FinancialUpdate8609_Dev_Budget_Building5_Total_Costs/Title_Insurance" xmlDataType="string"/>
    </xmlCellPr>
  </singleXmlCell>
  <singleXmlCell id="1111" xr6:uid="{00000000-000C-0000-FFFF-FFFF53040000}" r="Z22" connectionId="1">
    <xmlCellPr id="1" xr6:uid="{00000000-0010-0000-5304-000001000000}" uniqueName="Constr_Insurance">
      <xmlPr mapId="1" xpath="/FinancialUpdate8609/FinancialUpdate8609_DevelopmentBudget/FinancialUpdate8609_Dev_Budget_Building5/FinancialUpdate8609_Dev_Budget_Building5_Total_Costs/Constr_Insurance" xmlDataType="string"/>
    </xmlCellPr>
  </singleXmlCell>
  <singleXmlCell id="1112" xr6:uid="{00000000-000C-0000-FFFF-FFFF54040000}" r="Z23" connectionId="1">
    <xmlCellPr id="1" xr6:uid="{00000000-0010-0000-5404-000001000000}" uniqueName="License_Agreement_Insurance">
      <xmlPr mapId="1" xpath="/FinancialUpdate8609/FinancialUpdate8609_DevelopmentBudget/FinancialUpdate8609_Dev_Budget_Building5/FinancialUpdate8609_Dev_Budget_Building5_Total_Costs/License_Agreement_Insurance" xmlDataType="string"/>
    </xmlCellPr>
  </singleXmlCell>
  <singleXmlCell id="1113" xr6:uid="{00000000-000C-0000-FFFF-FFFF55040000}" r="Z24" connectionId="1">
    <xmlCellPr id="1" xr6:uid="{00000000-0010-0000-5504-000001000000}" uniqueName="Leasing_Marketing_Expense">
      <xmlPr mapId="1" xpath="/FinancialUpdate8609/FinancialUpdate8609_DevelopmentBudget/FinancialUpdate8609_Dev_Budget_Building5/FinancialUpdate8609_Dev_Budget_Building5_Total_Costs/Leasing_Marketing_Expense" xmlDataType="string"/>
    </xmlCellPr>
  </singleXmlCell>
  <singleXmlCell id="1114" xr6:uid="{00000000-000C-0000-FFFF-FFFF56040000}" r="Z25" connectionId="1">
    <xmlCellPr id="1" xr6:uid="{00000000-0010-0000-5604-000001000000}" uniqueName="Lease_Up_Period_Expense">
      <xmlPr mapId="1" xpath="/FinancialUpdate8609/FinancialUpdate8609_DevelopmentBudget/FinancialUpdate8609_Dev_Budget_Building5/FinancialUpdate8609_Dev_Budget_Building5_Total_Costs/Lease_Up_Period_Expense" xmlDataType="string"/>
    </xmlCellPr>
  </singleXmlCell>
  <singleXmlCell id="1115" xr6:uid="{00000000-000C-0000-FFFF-FFFF57040000}" r="Z26" connectionId="1">
    <xmlCellPr id="1" xr6:uid="{00000000-0010-0000-5704-000001000000}" uniqueName="Working_Capital">
      <xmlPr mapId="1" xpath="/FinancialUpdate8609/FinancialUpdate8609_DevelopmentBudget/FinancialUpdate8609_Dev_Budget_Building5/FinancialUpdate8609_Dev_Budget_Building5_Total_Costs/Working_Capital" xmlDataType="string"/>
    </xmlCellPr>
  </singleXmlCell>
  <singleXmlCell id="1116" xr6:uid="{00000000-000C-0000-FFFF-FFFF58040000}" r="Z27" connectionId="1">
    <xmlCellPr id="1" xr6:uid="{00000000-0010-0000-5804-000001000000}" uniqueName="Survey_Environmental_Reports">
      <xmlPr mapId="1" xpath="/FinancialUpdate8609/FinancialUpdate8609_DevelopmentBudget/FinancialUpdate8609_Dev_Budget_Building5/FinancialUpdate8609_Dev_Budget_Building5_Total_Costs/Survey_Environmental_Reports" xmlDataType="string"/>
    </xmlCellPr>
  </singleXmlCell>
  <singleXmlCell id="1117" xr6:uid="{00000000-000C-0000-FFFF-FFFF59040000}" r="Z28" connectionId="1">
    <xmlCellPr id="1" xr6:uid="{00000000-0010-0000-5904-000001000000}" uniqueName="Loan_Commitment_Fees">
      <xmlPr mapId="1" xpath="/FinancialUpdate8609/FinancialUpdate8609_DevelopmentBudget/FinancialUpdate8609_Dev_Budget_Building5/FinancialUpdate8609_Dev_Budget_Building5_Total_Costs/Loan_Commitment_Fees" xmlDataType="string"/>
    </xmlCellPr>
  </singleXmlCell>
  <singleXmlCell id="1118" xr6:uid="{00000000-000C-0000-FFFF-FFFF5A040000}" r="Z29" connectionId="1">
    <xmlCellPr id="1" xr6:uid="{00000000-0010-0000-5A04-000001000000}" uniqueName="Relocation">
      <xmlPr mapId="1" xpath="/FinancialUpdate8609/FinancialUpdate8609_DevelopmentBudget/FinancialUpdate8609_Dev_Budget_Building5/FinancialUpdate8609_Dev_Budget_Building5_Total_Costs/Relocation" xmlDataType="string"/>
    </xmlCellPr>
  </singleXmlCell>
  <singleXmlCell id="1119" xr6:uid="{00000000-000C-0000-FFFF-FFFF5B040000}" r="Z30" connectionId="1">
    <xmlCellPr id="1" xr6:uid="{00000000-0010-0000-5B04-000001000000}" uniqueName="NPHDFC_Administration_Fee">
      <xmlPr mapId="1" xpath="/FinancialUpdate8609/FinancialUpdate8609_DevelopmentBudget/FinancialUpdate8609_Dev_Budget_Building5/FinancialUpdate8609_Dev_Budget_Building5_Total_Costs/NPHDFC_Administration_Fee" xmlDataType="string"/>
    </xmlCellPr>
  </singleXmlCell>
  <singleXmlCell id="1120" xr6:uid="{00000000-000C-0000-FFFF-FFFF5C040000}" r="Z31" connectionId="1">
    <xmlCellPr id="1" xr6:uid="{00000000-0010-0000-5C04-000001000000}" uniqueName="Project_Supervision">
      <xmlPr mapId="1" xpath="/FinancialUpdate8609/FinancialUpdate8609_DevelopmentBudget/FinancialUpdate8609_Dev_Budget_Building5/FinancialUpdate8609_Dev_Budget_Building5_Total_Costs/Project_Supervision" xmlDataType="string"/>
    </xmlCellPr>
  </singleXmlCell>
  <singleXmlCell id="1121" xr6:uid="{00000000-000C-0000-FFFF-FFFF5D040000}" r="Z32" connectionId="1">
    <xmlCellPr id="1" xr6:uid="{00000000-0010-0000-5D04-000001000000}" uniqueName="Tax_Credit_Allocation_Fee">
      <xmlPr mapId="1" xpath="/FinancialUpdate8609/FinancialUpdate8609_DevelopmentBudget/FinancialUpdate8609_Dev_Budget_Building5/FinancialUpdate8609_Dev_Budget_Building5_Total_Costs/Tax_Credit_Allocation_Fee" xmlDataType="string"/>
    </xmlCellPr>
  </singleXmlCell>
  <singleXmlCell id="1122" xr6:uid="{00000000-000C-0000-FFFF-FFFF5E040000}" r="Z33" connectionId="1">
    <xmlCellPr id="1" xr6:uid="{00000000-0010-0000-5E04-000001000000}" uniqueName="Bond_Fees_Cost_of_Issuance_Fee">
      <xmlPr mapId="1" xpath="/FinancialUpdate8609/FinancialUpdate8609_DevelopmentBudget/FinancialUpdate8609_Dev_Budget_Building5/FinancialUpdate8609_Dev_Budget_Building5_Total_Costs/Bond_Fees_Cost_of_Issuance_Fee" xmlDataType="string"/>
    </xmlCellPr>
  </singleXmlCell>
  <singleXmlCell id="1123" xr6:uid="{00000000-000C-0000-FFFF-FFFF5F040000}" r="Z34" connectionId="1">
    <xmlCellPr id="1" xr6:uid="{00000000-0010-0000-5F04-000001000000}" uniqueName="Letter_of_Credit_Fee">
      <xmlPr mapId="1" xpath="/FinancialUpdate8609/FinancialUpdate8609_DevelopmentBudget/FinancialUpdate8609_Dev_Budget_Building5/FinancialUpdate8609_Dev_Budget_Building5_Total_Costs/Letter_of_Credit_Fee" xmlDataType="string"/>
    </xmlCellPr>
  </singleXmlCell>
  <singleXmlCell id="1124" xr6:uid="{00000000-000C-0000-FFFF-FFFF60040000}" r="Z35" connectionId="1">
    <xmlCellPr id="1" xr6:uid="{00000000-0010-0000-6004-000001000000}" uniqueName="Interest_Rate_Cap">
      <xmlPr mapId="1" xpath="/FinancialUpdate8609/FinancialUpdate8609_DevelopmentBudget/FinancialUpdate8609_Dev_Budget_Building5/FinancialUpdate8609_Dev_Budget_Building5_Total_Costs/Interest_Rate_Cap" xmlDataType="string"/>
    </xmlCellPr>
  </singleXmlCell>
  <singleXmlCell id="1125" xr6:uid="{00000000-000C-0000-FFFF-FFFF61040000}" r="Z36" connectionId="1">
    <xmlCellPr id="1" xr6:uid="{00000000-0010-0000-6104-000001000000}" uniqueName="Bank_Engineering_Fee">
      <xmlPr mapId="1" xpath="/FinancialUpdate8609/FinancialUpdate8609_DevelopmentBudget/FinancialUpdate8609_Dev_Budget_Building5/FinancialUpdate8609_Dev_Budget_Building5_Total_Costs/Bank_Engineering_Fee" xmlDataType="string"/>
    </xmlCellPr>
  </singleXmlCell>
  <singleXmlCell id="1126" xr6:uid="{00000000-000C-0000-FFFF-FFFF62040000}" r="Z37" connectionId="1">
    <xmlCellPr id="1" xr6:uid="{00000000-0010-0000-6204-000001000000}" uniqueName="NYS_Transfer_Tax">
      <xmlPr mapId="1" xpath="/FinancialUpdate8609/FinancialUpdate8609_DevelopmentBudget/FinancialUpdate8609_Dev_Budget_Building5/FinancialUpdate8609_Dev_Budget_Building5_Total_Costs/NYS_Transfer_Tax" xmlDataType="string"/>
    </xmlCellPr>
  </singleXmlCell>
  <singleXmlCell id="1127" xr6:uid="{00000000-000C-0000-FFFF-FFFF63040000}" r="Z38" connectionId="1">
    <xmlCellPr id="1" xr6:uid="{00000000-0010-0000-6304-000001000000}" uniqueName="Soft_Cost_Other_Description1">
      <xmlPr mapId="1" xpath="/FinancialUpdate8609/FinancialUpdate8609_DevelopmentBudget/FinancialUpdate8609_Dev_Budget_Building5/FinancialUpdate8609_Dev_Budget_Building5_Total_Costs/Soft_Cost_Other_Description1" xmlDataType="string"/>
    </xmlCellPr>
  </singleXmlCell>
  <singleXmlCell id="1128" xr6:uid="{00000000-000C-0000-FFFF-FFFF64040000}" r="Z39" connectionId="1">
    <xmlCellPr id="1" xr6:uid="{00000000-0010-0000-6404-000001000000}" uniqueName="Soft_Cost_Other_Description2">
      <xmlPr mapId="1" xpath="/FinancialUpdate8609/FinancialUpdate8609_DevelopmentBudget/FinancialUpdate8609_Dev_Budget_Building5/FinancialUpdate8609_Dev_Budget_Building5_Total_Costs/Soft_Cost_Other_Description2" xmlDataType="string"/>
    </xmlCellPr>
  </singleXmlCell>
  <singleXmlCell id="1129" xr6:uid="{00000000-000C-0000-FFFF-FFFF65040000}" r="Z40" connectionId="1">
    <xmlCellPr id="1" xr6:uid="{00000000-0010-0000-6504-000001000000}" uniqueName="Soft_Cost_Other_Description3">
      <xmlPr mapId="1" xpath="/FinancialUpdate8609/FinancialUpdate8609_DevelopmentBudget/FinancialUpdate8609_Dev_Budget_Building5/FinancialUpdate8609_Dev_Budget_Building5_Total_Costs/Soft_Cost_Other_Description3" xmlDataType="string"/>
    </xmlCellPr>
  </singleXmlCell>
  <singleXmlCell id="1130" xr6:uid="{00000000-000C-0000-FFFF-FFFF66040000}" r="Z41" connectionId="1">
    <xmlCellPr id="1" xr6:uid="{00000000-0010-0000-6604-000001000000}" uniqueName="Soft_Cost_Other_Description4">
      <xmlPr mapId="1" xpath="/FinancialUpdate8609/FinancialUpdate8609_DevelopmentBudget/FinancialUpdate8609_Dev_Budget_Building5/FinancialUpdate8609_Dev_Budget_Building5_Total_Costs/Soft_Cost_Other_Description4" xmlDataType="string"/>
    </xmlCellPr>
  </singleXmlCell>
  <singleXmlCell id="1131" xr6:uid="{00000000-000C-0000-FFFF-FFFF67040000}" r="Z44" connectionId="1">
    <xmlCellPr id="1" xr6:uid="{00000000-0010-0000-6704-000001000000}" uniqueName="Developer_Financing_or_Equity">
      <xmlPr mapId="1" xpath="/FinancialUpdate8609/FinancialUpdate8609_DevelopmentBudget/FinancialUpdate8609_Dev_Budget_Building5/FinancialUpdate8609_Dev_Budget_Building5_Total_Costs/Developer_Financing_or_Equity" xmlDataType="string"/>
    </xmlCellPr>
  </singleXmlCell>
  <singleXmlCell id="1132" xr6:uid="{00000000-000C-0000-FFFF-FFFF68040000}" r="Z45" connectionId="1">
    <xmlCellPr id="1" xr6:uid="{00000000-0010-0000-6804-000001000000}" uniqueName="Deferred_Developer_Fee">
      <xmlPr mapId="1" xpath="/FinancialUpdate8609/FinancialUpdate8609_DevelopmentBudget/FinancialUpdate8609_Dev_Budget_Building5/FinancialUpdate8609_Dev_Budget_Building5_Total_Costs/Deferred_Developer_Fee" xmlDataType="string"/>
    </xmlCellPr>
  </singleXmlCell>
  <singleXmlCell id="1133" xr6:uid="{00000000-000C-0000-FFFF-FFFF69040000}" r="Z48" connectionId="1">
    <xmlCellPr id="1" xr6:uid="{00000000-0010-0000-6904-000001000000}" uniqueName="Syndicator_Fee_and_Overhead">
      <xmlPr mapId="1" xpath="/FinancialUpdate8609/FinancialUpdate8609_DevelopmentBudget/FinancialUpdate8609_Dev_Budget_Building5/FinancialUpdate8609_Dev_Budget_Building5_Total_Costs/Syndicator_Fee_and_Overhead" xmlDataType="string"/>
    </xmlCellPr>
  </singleXmlCell>
  <singleXmlCell id="1134" xr6:uid="{00000000-000C-0000-FFFF-FFFF6A040000}" r="Z49" connectionId="1">
    <xmlCellPr id="1" xr6:uid="{00000000-0010-0000-6A04-000001000000}" uniqueName="LP_Upper_Tier_Reserves">
      <xmlPr mapId="1" xpath="/FinancialUpdate8609/FinancialUpdate8609_DevelopmentBudget/FinancialUpdate8609_Dev_Budget_Building5/FinancialUpdate8609_Dev_Budget_Building5_Total_Costs/LP_Upper_Tier_Reserves" xmlDataType="string"/>
    </xmlCellPr>
  </singleXmlCell>
  <singleXmlCell id="1135" xr6:uid="{00000000-000C-0000-FFFF-FFFF6B040000}" r="Z50" connectionId="1">
    <xmlCellPr id="1" xr6:uid="{00000000-0010-0000-6B04-000001000000}" uniqueName="Tax_Credit_Consultant">
      <xmlPr mapId="1" xpath="/FinancialUpdate8609/FinancialUpdate8609_DevelopmentBudget/FinancialUpdate8609_Dev_Budget_Building5/FinancialUpdate8609_Dev_Budget_Building5_Total_Costs/Tax_Credit_Consultant" xmlDataType="string"/>
    </xmlCellPr>
  </singleXmlCell>
  <singleXmlCell id="1136" xr6:uid="{00000000-000C-0000-FFFF-FFFF6C040000}" r="Z51" connectionId="1">
    <xmlCellPr id="1" xr6:uid="{00000000-0010-0000-6C04-000001000000}" uniqueName="Tax_Opinion">
      <xmlPr mapId="1" xpath="/FinancialUpdate8609/FinancialUpdate8609_DevelopmentBudget/FinancialUpdate8609_Dev_Budget_Building5/FinancialUpdate8609_Dev_Budget_Building5_Total_Costs/Tax_Opinion" xmlDataType="string"/>
    </xmlCellPr>
  </singleXmlCell>
  <singleXmlCell id="1137" xr6:uid="{00000000-000C-0000-FFFF-FFFF6D040000}" r="Z52" connectionId="1">
    <xmlCellPr id="1" xr6:uid="{00000000-0010-0000-6D04-000001000000}" uniqueName="Accounting_Cost_Certification">
      <xmlPr mapId="1" xpath="/FinancialUpdate8609/FinancialUpdate8609_DevelopmentBudget/FinancialUpdate8609_Dev_Budget_Building5/FinancialUpdate8609_Dev_Budget_Building5_Total_Costs/Accounting_Cost_Certification" xmlDataType="string"/>
    </xmlCellPr>
  </singleXmlCell>
  <singleXmlCell id="1138" xr6:uid="{00000000-000C-0000-FFFF-FFFF6E040000}" r="Z53" connectionId="1">
    <xmlCellPr id="1" xr6:uid="{00000000-0010-0000-6E04-000001000000}" uniqueName="Partnership_Management_Fee">
      <xmlPr mapId="1" xpath="/FinancialUpdate8609/FinancialUpdate8609_DevelopmentBudget/FinancialUpdate8609_Dev_Budget_Building5/FinancialUpdate8609_Dev_Budget_Building5_Total_Costs/Partnership_Management_Fee" xmlDataType="string"/>
    </xmlCellPr>
  </singleXmlCell>
  <singleXmlCell id="1139" xr6:uid="{00000000-000C-0000-FFFF-FFFF6F040000}" r="Z54" connectionId="1">
    <xmlCellPr id="1" xr6:uid="{00000000-0010-0000-6F04-000001000000}" uniqueName="Partnership_Publication">
      <xmlPr mapId="1" xpath="/FinancialUpdate8609/FinancialUpdate8609_DevelopmentBudget/FinancialUpdate8609_Dev_Budget_Building5/FinancialUpdate8609_Dev_Budget_Building5_Total_Costs/Partnership_Publication" xmlDataType="string"/>
    </xmlCellPr>
  </singleXmlCell>
  <singleXmlCell id="1140" xr6:uid="{00000000-000C-0000-FFFF-FFFF70040000}" r="Z55" connectionId="1">
    <xmlCellPr id="1" xr6:uid="{00000000-0010-0000-7004-000001000000}" uniqueName="Bridge_Loan_Fees_and_Interest">
      <xmlPr mapId="1" xpath="/FinancialUpdate8609/FinancialUpdate8609_DevelopmentBudget/FinancialUpdate8609_Dev_Budget_Building5/FinancialUpdate8609_Dev_Budget_Building5_Total_Costs/Bridge_Loan_Fees_and_Interest" xmlDataType="string"/>
    </xmlCellPr>
  </singleXmlCell>
  <singleXmlCell id="1141" xr6:uid="{00000000-000C-0000-FFFF-FFFF71040000}" r="Z56" connectionId="1">
    <xmlCellPr id="1" xr6:uid="{00000000-0010-0000-7104-000001000000}" uniqueName="Partnership_Organization_Legal">
      <xmlPr mapId="1" xpath="/FinancialUpdate8609/FinancialUpdate8609_DevelopmentBudget/FinancialUpdate8609_Dev_Budget_Building5/FinancialUpdate8609_Dev_Budget_Building5_Total_Costs/Partnership_Organization_Legal" xmlDataType="string"/>
    </xmlCellPr>
  </singleXmlCell>
  <singleXmlCell id="1142" xr6:uid="{00000000-000C-0000-FFFF-FFFF72040000}" r="Z57" connectionId="1">
    <xmlCellPr id="1" xr6:uid="{00000000-0010-0000-7204-000001000000}" uniqueName="Syndication_Expense_Other_Description1">
      <xmlPr mapId="1" xpath="/FinancialUpdate8609/FinancialUpdate8609_DevelopmentBudget/FinancialUpdate8609_Dev_Budget_Building5/FinancialUpdate8609_Dev_Budget_Building5_Total_Costs/Syndication_Expense_Other_Description1" xmlDataType="string"/>
    </xmlCellPr>
  </singleXmlCell>
  <singleXmlCell id="1144" xr6:uid="{00000000-000C-0000-FFFF-FFFF73040000}" r="Z60" connectionId="1">
    <xmlCellPr id="1" xr6:uid="{00000000-0010-0000-7304-000001000000}" uniqueName="Operating_Reserve">
      <xmlPr mapId="1" xpath="/FinancialUpdate8609/FinancialUpdate8609_DevelopmentBudget/FinancialUpdate8609_Dev_Budget_Building5/FinancialUpdate8609_Dev_Budget_Building5_Total_Costs/Operating_Reserve" xmlDataType="string"/>
    </xmlCellPr>
  </singleXmlCell>
  <singleXmlCell id="1145" xr6:uid="{00000000-000C-0000-FFFF-FFFF74040000}" r="Z61" connectionId="1">
    <xmlCellPr id="1" xr6:uid="{00000000-0010-0000-7404-000001000000}" uniqueName="Social_Service_Reserves">
      <xmlPr mapId="1" xpath="/FinancialUpdate8609/FinancialUpdate8609_DevelopmentBudget/FinancialUpdate8609_Dev_Budget_Building5/FinancialUpdate8609_Dev_Budget_Building5_Total_Costs/Social_Service_Reserves" xmlDataType="string"/>
    </xmlCellPr>
  </singleXmlCell>
  <singleXmlCell id="1146" xr6:uid="{00000000-000C-0000-FFFF-FFFF75040000}" r="Z62" connectionId="1">
    <xmlCellPr id="1" xr6:uid="{00000000-0010-0000-7504-000001000000}" uniqueName="Reserve_Other_Description1">
      <xmlPr mapId="1" xpath="/FinancialUpdate8609/FinancialUpdate8609_DevelopmentBudget/FinancialUpdate8609_Dev_Budget_Building5/FinancialUpdate8609_Dev_Budget_Building5_Total_Costs/Reserve_Other_Description1" xmlDataType="string"/>
    </xmlCellPr>
  </singleXmlCell>
  <singleXmlCell id="1147" xr6:uid="{00000000-000C-0000-FFFF-FFFF76040000}" r="AB1" connectionId="1">
    <xmlCellPr id="1" xr6:uid="{00000000-0010-0000-7604-000001000000}" uniqueName="ApplicationNumber">
      <xmlPr mapId="1" xpath="/FinancialUpdate8609/FinancialUpdate8609_DevelopmentBudget/FinancialUpdate8609_Dev_Budget_Building5/FinancialUpdate8609_Dev_Budget_Building5_Acquisition_Basis/ApplicationNumber" xmlDataType="string"/>
    </xmlCellPr>
  </singleXmlCell>
  <singleXmlCell id="1148" xr6:uid="{00000000-000C-0000-FFFF-FFFF77040000}" r="AB2" connectionId="1">
    <xmlCellPr id="1" xr6:uid="{00000000-0010-0000-7704-000001000000}" uniqueName="BIN">
      <xmlPr mapId="1" xpath="/FinancialUpdate8609/FinancialUpdate8609_DevelopmentBudget/FinancialUpdate8609_Dev_Budget_Building5/FinancialUpdate8609_Dev_Budget_Building5_Acquisition_Basis/BIN" xmlDataType="string"/>
    </xmlCellPr>
  </singleXmlCell>
  <singleXmlCell id="1149" xr6:uid="{00000000-000C-0000-FFFF-FFFF78040000}" r="AA7" connectionId="1">
    <xmlCellPr id="1" xr6:uid="{00000000-0010-0000-7804-000001000000}" uniqueName="Land_Acquisition">
      <xmlPr mapId="1" xpath="/FinancialUpdate8609/FinancialUpdate8609_DevelopmentBudget/FinancialUpdate8609_Dev_Budget_Building5/FinancialUpdate8609_Dev_Budget_Building5_Acquisition_Basis/Land_Acquisition" xmlDataType="string"/>
    </xmlCellPr>
  </singleXmlCell>
  <singleXmlCell id="1150" xr6:uid="{00000000-000C-0000-FFFF-FFFF79040000}" r="AA8" connectionId="1">
    <xmlCellPr id="1" xr6:uid="{00000000-0010-0000-7904-000001000000}" uniqueName="Building_Acquisition">
      <xmlPr mapId="1" xpath="/FinancialUpdate8609/FinancialUpdate8609_DevelopmentBudget/FinancialUpdate8609_Dev_Budget_Building5/FinancialUpdate8609_Dev_Budget_Building5_Acquisition_Basis/Building_Acquisition" xmlDataType="string"/>
    </xmlCellPr>
  </singleXmlCell>
  <singleXmlCell id="1151" xr6:uid="{00000000-000C-0000-FFFF-FFFF7A040000}" r="AA9" connectionId="1">
    <xmlCellPr id="1" xr6:uid="{00000000-0010-0000-7A04-000001000000}" uniqueName="Contractor_Price">
      <xmlPr mapId="1" xpath="/FinancialUpdate8609/FinancialUpdate8609_DevelopmentBudget/FinancialUpdate8609_Dev_Budget_Building5/FinancialUpdate8609_Dev_Budget_Building5_Acquisition_Basis/Contractor_Price" xmlDataType="string"/>
    </xmlCellPr>
  </singleXmlCell>
  <singleXmlCell id="1152" xr6:uid="{00000000-000C-0000-FFFF-FFFF7B040000}" r="AA10" connectionId="1">
    <xmlCellPr id="1" xr6:uid="{00000000-0010-0000-7B04-000001000000}" uniqueName="Furnishings">
      <xmlPr mapId="1" xpath="/FinancialUpdate8609/FinancialUpdate8609_DevelopmentBudget/FinancialUpdate8609_Dev_Budget_Building5/FinancialUpdate8609_Dev_Budget_Building5_Acquisition_Basis/Furnishings" xmlDataType="string"/>
    </xmlCellPr>
  </singleXmlCell>
  <singleXmlCell id="1153" xr6:uid="{00000000-000C-0000-FFFF-FFFF7C040000}" r="AA11" connectionId="1">
    <xmlCellPr id="1" xr6:uid="{00000000-0010-0000-7C04-000001000000}" uniqueName="Hard_Cost_Other_Description1">
      <xmlPr mapId="1" xpath="/FinancialUpdate8609/FinancialUpdate8609_DevelopmentBudget/FinancialUpdate8609_Dev_Budget_Building5/FinancialUpdate8609_Dev_Budget_Building5_Acquisition_Basis/Hard_Cost_Other_Description1" xmlDataType="string"/>
    </xmlCellPr>
  </singleXmlCell>
  <singleXmlCell id="1154" xr6:uid="{00000000-000C-0000-FFFF-FFFF7D040000}" r="AA14" connectionId="1">
    <xmlCellPr id="1" xr6:uid="{00000000-0010-0000-7D04-000001000000}" uniqueName="Architect">
      <xmlPr mapId="1" xpath="/FinancialUpdate8609/FinancialUpdate8609_DevelopmentBudget/FinancialUpdate8609_Dev_Budget_Building5/FinancialUpdate8609_Dev_Budget_Building5_Acquisition_Basis/Architect" xmlDataType="string"/>
    </xmlCellPr>
  </singleXmlCell>
  <singleXmlCell id="1155" xr6:uid="{00000000-000C-0000-FFFF-FFFF7E040000}" r="AA15" connectionId="1">
    <xmlCellPr id="1" xr6:uid="{00000000-0010-0000-7E04-000001000000}" uniqueName="Owners_Legal">
      <xmlPr mapId="1" xpath="/FinancialUpdate8609/FinancialUpdate8609_DevelopmentBudget/FinancialUpdate8609_Dev_Budget_Building5/FinancialUpdate8609_Dev_Budget_Building5_Acquisition_Basis/Owners_Legal" xmlDataType="string"/>
    </xmlCellPr>
  </singleXmlCell>
  <singleXmlCell id="1156" xr6:uid="{00000000-000C-0000-FFFF-FFFF7F040000}" r="AA16" connectionId="1">
    <xmlCellPr id="1" xr6:uid="{00000000-0010-0000-7F04-000001000000}" uniqueName="Development_Consultant">
      <xmlPr mapId="1" xpath="/FinancialUpdate8609/FinancialUpdate8609_DevelopmentBudget/FinancialUpdate8609_Dev_Budget_Building5/FinancialUpdate8609_Dev_Budget_Building5_Acquisition_Basis/Development_Consultant" xmlDataType="string"/>
    </xmlCellPr>
  </singleXmlCell>
  <singleXmlCell id="1157" xr6:uid="{00000000-000C-0000-FFFF-FFFF80040000}" r="AA17" connectionId="1">
    <xmlCellPr id="1" xr6:uid="{00000000-0010-0000-8004-000001000000}" uniqueName="J51_421a_421b_Filing_Fees">
      <xmlPr mapId="1" xpath="/FinancialUpdate8609/FinancialUpdate8609_DevelopmentBudget/FinancialUpdate8609_Dev_Budget_Building5/FinancialUpdate8609_Dev_Budget_Building5_Acquisition_Basis/J51_421a_421b_Filing_Fees" xmlDataType="string"/>
    </xmlCellPr>
  </singleXmlCell>
  <singleXmlCell id="1158" xr6:uid="{00000000-000C-0000-FFFF-FFFF81040000}" r="AA18" connectionId="1">
    <xmlCellPr id="1" xr6:uid="{00000000-0010-0000-8104-000001000000}" uniqueName="Construction_Interest">
      <xmlPr mapId="1" xpath="/FinancialUpdate8609/FinancialUpdate8609_DevelopmentBudget/FinancialUpdate8609_Dev_Budget_Building5/FinancialUpdate8609_Dev_Budget_Building5_Acquisition_Basis/Construction_Interest" xmlDataType="string"/>
    </xmlCellPr>
  </singleXmlCell>
  <singleXmlCell id="1159" xr6:uid="{00000000-000C-0000-FFFF-FFFF82040000}" r="AA19" connectionId="1">
    <xmlCellPr id="1" xr6:uid="{00000000-0010-0000-8204-000001000000}" uniqueName="Real_Estate_Taxes">
      <xmlPr mapId="1" xpath="/FinancialUpdate8609/FinancialUpdate8609_DevelopmentBudget/FinancialUpdate8609_Dev_Budget_Building5/FinancialUpdate8609_Dev_Budget_Building5_Acquisition_Basis/Real_Estate_Taxes" xmlDataType="string"/>
    </xmlCellPr>
  </singleXmlCell>
  <singleXmlCell id="1160" xr6:uid="{00000000-000C-0000-FFFF-FFFF83040000}" r="AA20" connectionId="1">
    <xmlCellPr id="1" xr6:uid="{00000000-0010-0000-8304-000001000000}" uniqueName="Water_Sewer">
      <xmlPr mapId="1" xpath="/FinancialUpdate8609/FinancialUpdate8609_DevelopmentBudget/FinancialUpdate8609_Dev_Budget_Building5/FinancialUpdate8609_Dev_Budget_Building5_Acquisition_Basis/Water_Sewer" xmlDataType="string"/>
    </xmlCellPr>
  </singleXmlCell>
  <singleXmlCell id="1161" xr6:uid="{00000000-000C-0000-FFFF-FFFF84040000}" r="AA21" connectionId="1">
    <xmlCellPr id="1" xr6:uid="{00000000-0010-0000-8404-000001000000}" uniqueName="Title_Insurance">
      <xmlPr mapId="1" xpath="/FinancialUpdate8609/FinancialUpdate8609_DevelopmentBudget/FinancialUpdate8609_Dev_Budget_Building5/FinancialUpdate8609_Dev_Budget_Building5_Acquisition_Basis/Title_Insurance" xmlDataType="string"/>
    </xmlCellPr>
  </singleXmlCell>
  <singleXmlCell id="1162" xr6:uid="{00000000-000C-0000-FFFF-FFFF85040000}" r="AA22" connectionId="1">
    <xmlCellPr id="1" xr6:uid="{00000000-0010-0000-8504-000001000000}" uniqueName="Constr_Insurance">
      <xmlPr mapId="1" xpath="/FinancialUpdate8609/FinancialUpdate8609_DevelopmentBudget/FinancialUpdate8609_Dev_Budget_Building5/FinancialUpdate8609_Dev_Budget_Building5_Acquisition_Basis/Constr_Insurance" xmlDataType="string"/>
    </xmlCellPr>
  </singleXmlCell>
  <singleXmlCell id="1163" xr6:uid="{00000000-000C-0000-FFFF-FFFF86040000}" r="AA23" connectionId="1">
    <xmlCellPr id="1" xr6:uid="{00000000-0010-0000-8604-000001000000}" uniqueName="License_Agreement_Insurance">
      <xmlPr mapId="1" xpath="/FinancialUpdate8609/FinancialUpdate8609_DevelopmentBudget/FinancialUpdate8609_Dev_Budget_Building5/FinancialUpdate8609_Dev_Budget_Building5_Acquisition_Basis/License_Agreement_Insurance" xmlDataType="string"/>
    </xmlCellPr>
  </singleXmlCell>
  <singleXmlCell id="1164" xr6:uid="{00000000-000C-0000-FFFF-FFFF87040000}" r="AA24" connectionId="1">
    <xmlCellPr id="1" xr6:uid="{00000000-0010-0000-8704-000001000000}" uniqueName="Leasing_Marketing_Expense">
      <xmlPr mapId="1" xpath="/FinancialUpdate8609/FinancialUpdate8609_DevelopmentBudget/FinancialUpdate8609_Dev_Budget_Building5/FinancialUpdate8609_Dev_Budget_Building5_Acquisition_Basis/Leasing_Marketing_Expense" xmlDataType="string"/>
    </xmlCellPr>
  </singleXmlCell>
  <singleXmlCell id="1165" xr6:uid="{00000000-000C-0000-FFFF-FFFF88040000}" r="AA25" connectionId="1">
    <xmlCellPr id="1" xr6:uid="{00000000-0010-0000-8804-000001000000}" uniqueName="Lease_Up_Period_Expense">
      <xmlPr mapId="1" xpath="/FinancialUpdate8609/FinancialUpdate8609_DevelopmentBudget/FinancialUpdate8609_Dev_Budget_Building5/FinancialUpdate8609_Dev_Budget_Building5_Acquisition_Basis/Lease_Up_Period_Expense" xmlDataType="string"/>
    </xmlCellPr>
  </singleXmlCell>
  <singleXmlCell id="1166" xr6:uid="{00000000-000C-0000-FFFF-FFFF89040000}" r="AA26" connectionId="1">
    <xmlCellPr id="1" xr6:uid="{00000000-0010-0000-8904-000001000000}" uniqueName="Working_Capital">
      <xmlPr mapId="1" xpath="/FinancialUpdate8609/FinancialUpdate8609_DevelopmentBudget/FinancialUpdate8609_Dev_Budget_Building5/FinancialUpdate8609_Dev_Budget_Building5_Acquisition_Basis/Working_Capital" xmlDataType="string"/>
    </xmlCellPr>
  </singleXmlCell>
  <singleXmlCell id="1167" xr6:uid="{00000000-000C-0000-FFFF-FFFF8A040000}" r="AA27" connectionId="1">
    <xmlCellPr id="1" xr6:uid="{00000000-0010-0000-8A04-000001000000}" uniqueName="Survey_Environmental_Reports">
      <xmlPr mapId="1" xpath="/FinancialUpdate8609/FinancialUpdate8609_DevelopmentBudget/FinancialUpdate8609_Dev_Budget_Building5/FinancialUpdate8609_Dev_Budget_Building5_Acquisition_Basis/Survey_Environmental_Reports" xmlDataType="string"/>
    </xmlCellPr>
  </singleXmlCell>
  <singleXmlCell id="1168" xr6:uid="{00000000-000C-0000-FFFF-FFFF8B040000}" r="AA28" connectionId="1">
    <xmlCellPr id="1" xr6:uid="{00000000-0010-0000-8B04-000001000000}" uniqueName="Loan_Commitment_Fees">
      <xmlPr mapId="1" xpath="/FinancialUpdate8609/FinancialUpdate8609_DevelopmentBudget/FinancialUpdate8609_Dev_Budget_Building5/FinancialUpdate8609_Dev_Budget_Building5_Acquisition_Basis/Loan_Commitment_Fees" xmlDataType="string"/>
    </xmlCellPr>
  </singleXmlCell>
  <singleXmlCell id="1169" xr6:uid="{00000000-000C-0000-FFFF-FFFF8C040000}" r="AA29" connectionId="1">
    <xmlCellPr id="1" xr6:uid="{00000000-0010-0000-8C04-000001000000}" uniqueName="Relocation">
      <xmlPr mapId="1" xpath="/FinancialUpdate8609/FinancialUpdate8609_DevelopmentBudget/FinancialUpdate8609_Dev_Budget_Building5/FinancialUpdate8609_Dev_Budget_Building5_Acquisition_Basis/Relocation" xmlDataType="string"/>
    </xmlCellPr>
  </singleXmlCell>
  <singleXmlCell id="1170" xr6:uid="{00000000-000C-0000-FFFF-FFFF8D040000}" r="AA30" connectionId="1">
    <xmlCellPr id="1" xr6:uid="{00000000-0010-0000-8D04-000001000000}" uniqueName="NPHDFC_Administration_Fee">
      <xmlPr mapId="1" xpath="/FinancialUpdate8609/FinancialUpdate8609_DevelopmentBudget/FinancialUpdate8609_Dev_Budget_Building5/FinancialUpdate8609_Dev_Budget_Building5_Acquisition_Basis/NPHDFC_Administration_Fee" xmlDataType="string"/>
    </xmlCellPr>
  </singleXmlCell>
  <singleXmlCell id="1171" xr6:uid="{00000000-000C-0000-FFFF-FFFF8E040000}" r="CQ147" connectionId="1">
    <xmlCellPr id="1" xr6:uid="{00000000-0010-0000-8E04-000001000000}" uniqueName="ApplicationNumber">
      <xmlPr mapId="1" xpath="/FinancialUpdate8609/FinancialUpdate8609_Construction_Financing_Bldg3/ApplicationNumber" xmlDataType="string"/>
    </xmlCellPr>
  </singleXmlCell>
  <singleXmlCell id="1172" xr6:uid="{00000000-000C-0000-FFFF-FFFF8F040000}" r="CQ148" connectionId="1">
    <xmlCellPr id="1" xr6:uid="{00000000-0010-0000-8F04-000001000000}" uniqueName="BIN">
      <xmlPr mapId="1" xpath="/FinancialUpdate8609/FinancialUpdate8609_Construction_Financing_Bldg3/BIN" xmlDataType="string"/>
    </xmlCellPr>
  </singleXmlCell>
  <singleXmlCell id="1173" xr6:uid="{00000000-000C-0000-FFFF-FFFF90040000}" r="CQ151" connectionId="1">
    <xmlCellPr id="1" xr6:uid="{00000000-0010-0000-9004-000001000000}" uniqueName="HPD_Loan">
      <xmlPr mapId="1" xpath="/FinancialUpdate8609/FinancialUpdate8609_Construction_Financing_Bldg3/HPD_Loan" xmlDataType="string"/>
    </xmlCellPr>
  </singleXmlCell>
  <singleXmlCell id="1174" xr6:uid="{00000000-000C-0000-FFFF-FFFF91040000}" r="CQ152" connectionId="1">
    <xmlCellPr id="1" xr6:uid="{00000000-0010-0000-9104-000001000000}" uniqueName="HDC_Tax_Exempt_Bonds">
      <xmlPr mapId="1" xpath="/FinancialUpdate8609/FinancialUpdate8609_Construction_Financing_Bldg3/HDC_Tax_Exempt_Bonds" xmlDataType="string"/>
    </xmlCellPr>
  </singleXmlCell>
  <singleXmlCell id="1175" xr6:uid="{00000000-000C-0000-FFFF-FFFF92040000}" r="CQ153" connectionId="1">
    <xmlCellPr id="1" xr6:uid="{00000000-0010-0000-9204-000001000000}" uniqueName="HDC_Loan">
      <xmlPr mapId="1" xpath="/FinancialUpdate8609/FinancialUpdate8609_Construction_Financing_Bldg3/HDC_Loan" xmlDataType="string"/>
    </xmlCellPr>
  </singleXmlCell>
  <singleXmlCell id="1176" xr6:uid="{00000000-000C-0000-FFFF-FFFF93040000}" r="CQ154" connectionId="1">
    <xmlCellPr id="1" xr6:uid="{00000000-0010-0000-9304-000001000000}" uniqueName="Deferred_Developer_Fee">
      <xmlPr mapId="1" xpath="/FinancialUpdate8609/FinancialUpdate8609_Construction_Financing_Bldg3/Deferred_Developer_Fee" xmlDataType="string"/>
    </xmlCellPr>
  </singleXmlCell>
  <singleXmlCell id="1177" xr6:uid="{00000000-000C-0000-FFFF-FFFF94040000}" r="CO155" connectionId="1">
    <xmlCellPr id="1" xr6:uid="{00000000-0010-0000-9404-000001000000}" uniqueName="Other_Line_Description1">
      <xmlPr mapId="1" xpath="/FinancialUpdate8609/FinancialUpdate8609_Construction_Financing_Bldg3/Other_Line_Description1" xmlDataType="string"/>
    </xmlCellPr>
  </singleXmlCell>
  <singleXmlCell id="1178" xr6:uid="{00000000-000C-0000-FFFF-FFFF95040000}" r="CO156" connectionId="1">
    <xmlCellPr id="1" xr6:uid="{00000000-0010-0000-9504-000001000000}" uniqueName="Other_Line_Description2">
      <xmlPr mapId="1" xpath="/FinancialUpdate8609/FinancialUpdate8609_Construction_Financing_Bldg3/Other_Line_Description2" xmlDataType="string"/>
    </xmlCellPr>
  </singleXmlCell>
  <singleXmlCell id="1179" xr6:uid="{00000000-000C-0000-FFFF-FFFF96040000}" r="CO157" connectionId="1">
    <xmlCellPr id="1" xr6:uid="{00000000-0010-0000-9604-000001000000}" uniqueName="Other_Line_Description3">
      <xmlPr mapId="1" xpath="/FinancialUpdate8609/FinancialUpdate8609_Construction_Financing_Bldg3/Other_Line_Description3" xmlDataType="string"/>
    </xmlCellPr>
  </singleXmlCell>
  <singleXmlCell id="1180" xr6:uid="{00000000-000C-0000-FFFF-FFFF97040000}" r="CO158" connectionId="1">
    <xmlCellPr id="1" xr6:uid="{00000000-0010-0000-9704-000001000000}" uniqueName="Other_Line_Description4">
      <xmlPr mapId="1" xpath="/FinancialUpdate8609/FinancialUpdate8609_Construction_Financing_Bldg3/Other_Line_Description4" xmlDataType="string"/>
    </xmlCellPr>
  </singleXmlCell>
  <singleXmlCell id="1181" xr6:uid="{00000000-000C-0000-FFFF-FFFF98040000}" r="CO159" connectionId="1">
    <xmlCellPr id="1" xr6:uid="{00000000-0010-0000-9804-000001000000}" uniqueName="Other_Line_Description5">
      <xmlPr mapId="1" xpath="/FinancialUpdate8609/FinancialUpdate8609_Construction_Financing_Bldg3/Other_Line_Description5" xmlDataType="string"/>
    </xmlCellPr>
  </singleXmlCell>
  <singleXmlCell id="1182" xr6:uid="{00000000-000C-0000-FFFF-FFFF99040000}" r="CQ155" connectionId="1">
    <xmlCellPr id="1" xr6:uid="{00000000-0010-0000-9904-000001000000}" uniqueName="Other_Financing_Amount1">
      <xmlPr mapId="1" xpath="/FinancialUpdate8609/FinancialUpdate8609_Construction_Financing_Bldg3/Other_Financing_Amount1" xmlDataType="string"/>
    </xmlCellPr>
  </singleXmlCell>
  <singleXmlCell id="1183" xr6:uid="{00000000-000C-0000-FFFF-FFFF9A040000}" r="CQ156" connectionId="1">
    <xmlCellPr id="1" xr6:uid="{00000000-0010-0000-9A04-000001000000}" uniqueName="Other_Financing_Amount2">
      <xmlPr mapId="1" xpath="/FinancialUpdate8609/FinancialUpdate8609_Construction_Financing_Bldg3/Other_Financing_Amount2" xmlDataType="string"/>
    </xmlCellPr>
  </singleXmlCell>
  <singleXmlCell id="1184" xr6:uid="{00000000-000C-0000-FFFF-FFFF9B040000}" r="CQ157" connectionId="1">
    <xmlCellPr id="1" xr6:uid="{00000000-0010-0000-9B04-000001000000}" uniqueName="Other_Financing_Amount3">
      <xmlPr mapId="1" xpath="/FinancialUpdate8609/FinancialUpdate8609_Construction_Financing_Bldg3/Other_Financing_Amount3" xmlDataType="string"/>
    </xmlCellPr>
  </singleXmlCell>
  <singleXmlCell id="1185" xr6:uid="{00000000-000C-0000-FFFF-FFFF9C040000}" r="CQ158" connectionId="1">
    <xmlCellPr id="1" xr6:uid="{00000000-0010-0000-9C04-000001000000}" uniqueName="Other_Financing_Amount4">
      <xmlPr mapId="1" xpath="/FinancialUpdate8609/FinancialUpdate8609_Construction_Financing_Bldg3/Other_Financing_Amount4" xmlDataType="string"/>
    </xmlCellPr>
  </singleXmlCell>
  <singleXmlCell id="1186" xr6:uid="{00000000-000C-0000-FFFF-FFFF9D040000}" r="CQ159" connectionId="1">
    <xmlCellPr id="1" xr6:uid="{00000000-0010-0000-9D04-000001000000}" uniqueName="Other_Financing_Amount5">
      <xmlPr mapId="1" xpath="/FinancialUpdate8609/FinancialUpdate8609_Construction_Financing_Bldg3/Other_Financing_Amount5" xmlDataType="string"/>
    </xmlCellPr>
  </singleXmlCell>
  <singleXmlCell id="1187" xr6:uid="{00000000-000C-0000-FFFF-FFFF9E040000}" r="CQ160" connectionId="1">
    <xmlCellPr id="1" xr6:uid="{00000000-0010-0000-9E04-000001000000}" uniqueName="Total_Construction_Financing">
      <xmlPr mapId="1" xpath="/FinancialUpdate8609/FinancialUpdate8609_Construction_Financing_Bldg3/Total_Construction_Financing" xmlDataType="string"/>
    </xmlCellPr>
  </singleXmlCell>
  <singleXmlCell id="1190" xr6:uid="{00000000-000C-0000-FFFF-FFFF9F040000}" r="CQ162" connectionId="1">
    <xmlCellPr id="1" xr6:uid="{00000000-0010-0000-9F04-000001000000}" uniqueName="ApplicationNumber">
      <xmlPr mapId="1" xpath="/FinancialUpdate8609/FinancialUpdate8609_Permanent_Financing_Bldg3/ApplicationNumber" xmlDataType="string"/>
    </xmlCellPr>
  </singleXmlCell>
  <singleXmlCell id="1191" xr6:uid="{00000000-000C-0000-FFFF-FFFFA0040000}" r="CQ163" connectionId="1">
    <xmlCellPr id="1" xr6:uid="{00000000-0010-0000-A004-000001000000}" uniqueName="BIN">
      <xmlPr mapId="1" xpath="/FinancialUpdate8609/FinancialUpdate8609_Permanent_Financing_Bldg3/BIN" xmlDataType="string"/>
    </xmlCellPr>
  </singleXmlCell>
  <singleXmlCell id="1192" xr6:uid="{00000000-000C-0000-FFFF-FFFFA1040000}" r="CQ166" connectionId="1">
    <xmlCellPr id="1" xr6:uid="{00000000-0010-0000-A104-000001000000}" uniqueName="HPD_Loan">
      <xmlPr mapId="1" xpath="/FinancialUpdate8609/FinancialUpdate8609_Permanent_Financing_Bldg3/HPD_Loan" xmlDataType="string"/>
    </xmlCellPr>
  </singleXmlCell>
  <singleXmlCell id="1193" xr6:uid="{00000000-000C-0000-FFFF-FFFFA2040000}" r="CQ167" connectionId="1">
    <xmlCellPr id="1" xr6:uid="{00000000-0010-0000-A204-000001000000}" uniqueName="HDC_Tax_Exempt_Bonds">
      <xmlPr mapId="1" xpath="/FinancialUpdate8609/FinancialUpdate8609_Permanent_Financing_Bldg3/HDC_Tax_Exempt_Bonds" xmlDataType="string"/>
    </xmlCellPr>
  </singleXmlCell>
  <singleXmlCell id="1194" xr6:uid="{00000000-000C-0000-FFFF-FFFFA3040000}" r="CQ168" connectionId="1">
    <xmlCellPr id="1" xr6:uid="{00000000-0010-0000-A304-000001000000}" uniqueName="HDC_Loan">
      <xmlPr mapId="1" xpath="/FinancialUpdate8609/FinancialUpdate8609_Permanent_Financing_Bldg3/HDC_Loan" xmlDataType="string"/>
    </xmlCellPr>
  </singleXmlCell>
  <singleXmlCell id="1195" xr6:uid="{00000000-000C-0000-FFFF-FFFFA4040000}" r="CQ169" connectionId="1">
    <xmlCellPr id="1" xr6:uid="{00000000-0010-0000-A404-000001000000}" uniqueName="Deferred_Developer_Fee">
      <xmlPr mapId="1" xpath="/FinancialUpdate8609/FinancialUpdate8609_Permanent_Financing_Bldg3/Deferred_Developer_Fee" xmlDataType="string"/>
    </xmlCellPr>
  </singleXmlCell>
  <singleXmlCell id="1196" xr6:uid="{00000000-000C-0000-FFFF-FFFFA5040000}" r="CO170" connectionId="1">
    <xmlCellPr id="1" xr6:uid="{00000000-0010-0000-A504-000001000000}" uniqueName="Other_Line_Description1">
      <xmlPr mapId="1" xpath="/FinancialUpdate8609/FinancialUpdate8609_Permanent_Financing_Bldg3/Other_Line_Description1" xmlDataType="string"/>
    </xmlCellPr>
  </singleXmlCell>
  <singleXmlCell id="1197" xr6:uid="{00000000-000C-0000-FFFF-FFFFA6040000}" r="CO171" connectionId="1">
    <xmlCellPr id="1" xr6:uid="{00000000-0010-0000-A604-000001000000}" uniqueName="Other_Line_Description2">
      <xmlPr mapId="1" xpath="/FinancialUpdate8609/FinancialUpdate8609_Permanent_Financing_Bldg3/Other_Line_Description2" xmlDataType="string"/>
    </xmlCellPr>
  </singleXmlCell>
  <singleXmlCell id="1198" xr6:uid="{00000000-000C-0000-FFFF-FFFFA7040000}" r="CO172" connectionId="1">
    <xmlCellPr id="1" xr6:uid="{00000000-0010-0000-A704-000001000000}" uniqueName="Other_Line_Description3">
      <xmlPr mapId="1" xpath="/FinancialUpdate8609/FinancialUpdate8609_Permanent_Financing_Bldg3/Other_Line_Description3" xmlDataType="string"/>
    </xmlCellPr>
  </singleXmlCell>
  <singleXmlCell id="1199" xr6:uid="{00000000-000C-0000-FFFF-FFFFA8040000}" r="CO173" connectionId="1">
    <xmlCellPr id="1" xr6:uid="{00000000-0010-0000-A804-000001000000}" uniqueName="Other_Line_Description4">
      <xmlPr mapId="1" xpath="/FinancialUpdate8609/FinancialUpdate8609_Permanent_Financing_Bldg3/Other_Line_Description4" xmlDataType="string"/>
    </xmlCellPr>
  </singleXmlCell>
  <singleXmlCell id="1200" xr6:uid="{00000000-000C-0000-FFFF-FFFFA9040000}" r="CO174" connectionId="1">
    <xmlCellPr id="1" xr6:uid="{00000000-0010-0000-A904-000001000000}" uniqueName="Other_Line_Description5">
      <xmlPr mapId="1" xpath="/FinancialUpdate8609/FinancialUpdate8609_Permanent_Financing_Bldg3/Other_Line_Description5" xmlDataType="string"/>
    </xmlCellPr>
  </singleXmlCell>
  <singleXmlCell id="1201" xr6:uid="{00000000-000C-0000-FFFF-FFFFAA040000}" r="CQ170" connectionId="1">
    <xmlCellPr id="1" xr6:uid="{00000000-0010-0000-AA04-000001000000}" uniqueName="Other_Financing_Amount1">
      <xmlPr mapId="1" xpath="/FinancialUpdate8609/FinancialUpdate8609_Permanent_Financing_Bldg3/Other_Financing_Amount1" xmlDataType="string"/>
    </xmlCellPr>
  </singleXmlCell>
  <singleXmlCell id="1202" xr6:uid="{00000000-000C-0000-FFFF-FFFFAB040000}" r="CQ171" connectionId="1">
    <xmlCellPr id="1" xr6:uid="{00000000-0010-0000-AB04-000001000000}" uniqueName="Other_Financing_Amount2">
      <xmlPr mapId="1" xpath="/FinancialUpdate8609/FinancialUpdate8609_Permanent_Financing_Bldg3/Other_Financing_Amount2" xmlDataType="string"/>
    </xmlCellPr>
  </singleXmlCell>
  <singleXmlCell id="1203" xr6:uid="{00000000-000C-0000-FFFF-FFFFAC040000}" r="CQ172" connectionId="1">
    <xmlCellPr id="1" xr6:uid="{00000000-0010-0000-AC04-000001000000}" uniqueName="Other_Financing_Amount3">
      <xmlPr mapId="1" xpath="/FinancialUpdate8609/FinancialUpdate8609_Permanent_Financing_Bldg3/Other_Financing_Amount3" xmlDataType="string"/>
    </xmlCellPr>
  </singleXmlCell>
  <singleXmlCell id="1204" xr6:uid="{00000000-000C-0000-FFFF-FFFFAD040000}" r="CQ173" connectionId="1">
    <xmlCellPr id="1" xr6:uid="{00000000-0010-0000-AD04-000001000000}" uniqueName="Other_Financing_Amount4">
      <xmlPr mapId="1" xpath="/FinancialUpdate8609/FinancialUpdate8609_Permanent_Financing_Bldg3/Other_Financing_Amount4" xmlDataType="string"/>
    </xmlCellPr>
  </singleXmlCell>
  <singleXmlCell id="1205" xr6:uid="{00000000-000C-0000-FFFF-FFFFAE040000}" r="CQ174" connectionId="1">
    <xmlCellPr id="1" xr6:uid="{00000000-0010-0000-AE04-000001000000}" uniqueName="Other_Financing_Amount5">
      <xmlPr mapId="1" xpath="/FinancialUpdate8609/FinancialUpdate8609_Permanent_Financing_Bldg3/Other_Financing_Amount5" xmlDataType="string"/>
    </xmlCellPr>
  </singleXmlCell>
  <singleXmlCell id="1206" xr6:uid="{00000000-000C-0000-FFFF-FFFFAF040000}" r="CQ175" connectionId="1">
    <xmlCellPr id="1" xr6:uid="{00000000-0010-0000-AF04-000001000000}" uniqueName="Total_Permanent_Financing">
      <xmlPr mapId="1" xpath="/FinancialUpdate8609/FinancialUpdate8609_Permanent_Financing_Bldg3/Total_Permanent_Financing" xmlDataType="string"/>
    </xmlCellPr>
  </singleXmlCell>
  <singleXmlCell id="1207" xr6:uid="{00000000-000C-0000-FFFF-FFFFB0040000}" r="AH204" connectionId="1">
    <xmlCellPr id="1" xr6:uid="{00000000-0010-0000-B004-000001000000}" uniqueName="ApplicationNumber">
      <xmlPr mapId="1" xpath="/FinancialUpdate8609/FinancialUpdate8609_UnitDistribution/FinancialUpdate8609_UnitDistribution_Building3/ApplicationNumber" xmlDataType="string"/>
    </xmlCellPr>
  </singleXmlCell>
  <singleXmlCell id="1208" xr6:uid="{00000000-000C-0000-FFFF-FFFFB1040000}" r="AJ204" connectionId="1">
    <xmlCellPr id="1" xr6:uid="{00000000-0010-0000-B104-000001000000}" uniqueName="BIN">
      <xmlPr mapId="1" xpath="/FinancialUpdate8609/FinancialUpdate8609_UnitDistribution/FinancialUpdate8609_UnitDistribution_Building3/BIN" xmlDataType="string"/>
    </xmlCellPr>
  </singleXmlCell>
  <singleXmlCell id="1209" xr6:uid="{00000000-000C-0000-FFFF-FFFFB2040000}" r="AC204" connectionId="1">
    <xmlCellPr id="1" xr6:uid="{00000000-0010-0000-B204-000001000000}" uniqueName="Super_Unit">
      <xmlPr mapId="1" xpath="/FinancialUpdate8609/FinancialUpdate8609_UnitDistribution/FinancialUpdate8609_UnitDistribution_Building3/Super_Unit" xmlDataType="string"/>
    </xmlCellPr>
  </singleXmlCell>
  <singleXmlCell id="1210" xr6:uid="{00000000-000C-0000-FFFF-FFFFB3040000}" r="D204" connectionId="1">
    <xmlCellPr id="1" xr6:uid="{00000000-0010-0000-B304-000001000000}" uniqueName="AMI_30_or_Less_BR_0">
      <xmlPr mapId="1" xpath="/FinancialUpdate8609/FinancialUpdate8609_UnitDistribution/FinancialUpdate8609_UnitDistribution_Building3/AMI_30_or_Less_BR_0" xmlDataType="string"/>
    </xmlCellPr>
  </singleXmlCell>
  <singleXmlCell id="1211" xr6:uid="{00000000-000C-0000-FFFF-FFFFB4040000}" r="E204" connectionId="1">
    <xmlCellPr id="1" xr6:uid="{00000000-0010-0000-B404-000001000000}" uniqueName="AMI_30_or_Less_BR_1">
      <xmlPr mapId="1" xpath="/FinancialUpdate8609/FinancialUpdate8609_UnitDistribution/FinancialUpdate8609_UnitDistribution_Building3/AMI_30_or_Less_BR_1" xmlDataType="string"/>
    </xmlCellPr>
  </singleXmlCell>
  <singleXmlCell id="1212" xr6:uid="{00000000-000C-0000-FFFF-FFFFB5040000}" r="F204" connectionId="1">
    <xmlCellPr id="1" xr6:uid="{00000000-0010-0000-B504-000001000000}" uniqueName="AMI_30_or_Less_BR_2">
      <xmlPr mapId="1" xpath="/FinancialUpdate8609/FinancialUpdate8609_UnitDistribution/FinancialUpdate8609_UnitDistribution_Building3/AMI_30_or_Less_BR_2" xmlDataType="string"/>
    </xmlCellPr>
  </singleXmlCell>
  <singleXmlCell id="1213" xr6:uid="{00000000-000C-0000-FFFF-FFFFB6040000}" r="G204" connectionId="1">
    <xmlCellPr id="1" xr6:uid="{00000000-0010-0000-B604-000001000000}" uniqueName="AMI_30_or_Less_BR_3">
      <xmlPr mapId="1" xpath="/FinancialUpdate8609/FinancialUpdate8609_UnitDistribution/FinancialUpdate8609_UnitDistribution_Building3/AMI_30_or_Less_BR_3" xmlDataType="string"/>
    </xmlCellPr>
  </singleXmlCell>
  <singleXmlCell id="1214" xr6:uid="{00000000-000C-0000-FFFF-FFFFB7040000}" r="H204" connectionId="1">
    <xmlCellPr id="1" xr6:uid="{00000000-0010-0000-B704-000001000000}" uniqueName="AMI_30_or_Less_BR_4">
      <xmlPr mapId="1" xpath="/FinancialUpdate8609/FinancialUpdate8609_UnitDistribution/FinancialUpdate8609_UnitDistribution_Building3/AMI_30_or_Less_BR_4" xmlDataType="string"/>
    </xmlCellPr>
  </singleXmlCell>
  <singleXmlCell id="1215" xr6:uid="{00000000-000C-0000-FFFF-FFFFB8040000}" r="I204" connectionId="1">
    <xmlCellPr id="1" xr6:uid="{00000000-0010-0000-B804-000001000000}" uniqueName="AMI_31to40_BR_0">
      <xmlPr mapId="1" xpath="/FinancialUpdate8609/FinancialUpdate8609_UnitDistribution/FinancialUpdate8609_UnitDistribution_Building3/AMI_31to40_BR_0" xmlDataType="string"/>
    </xmlCellPr>
  </singleXmlCell>
  <singleXmlCell id="1216" xr6:uid="{00000000-000C-0000-FFFF-FFFFB9040000}" r="J204" connectionId="1">
    <xmlCellPr id="1" xr6:uid="{00000000-0010-0000-B904-000001000000}" uniqueName="AMI_31to40_BR_1">
      <xmlPr mapId="1" xpath="/FinancialUpdate8609/FinancialUpdate8609_UnitDistribution/FinancialUpdate8609_UnitDistribution_Building3/AMI_31to40_BR_1" xmlDataType="string"/>
    </xmlCellPr>
  </singleXmlCell>
  <singleXmlCell id="1217" xr6:uid="{00000000-000C-0000-FFFF-FFFFBA040000}" r="K204" connectionId="1">
    <xmlCellPr id="1" xr6:uid="{00000000-0010-0000-BA04-000001000000}" uniqueName="AMI_31to40_BR_2">
      <xmlPr mapId="1" xpath="/FinancialUpdate8609/FinancialUpdate8609_UnitDistribution/FinancialUpdate8609_UnitDistribution_Building3/AMI_31to40_BR_2" xmlDataType="string"/>
    </xmlCellPr>
  </singleXmlCell>
  <singleXmlCell id="1218" xr6:uid="{00000000-000C-0000-FFFF-FFFFBB040000}" r="L204" connectionId="1">
    <xmlCellPr id="1" xr6:uid="{00000000-0010-0000-BB04-000001000000}" uniqueName="AMI_31to40_BR_3">
      <xmlPr mapId="1" xpath="/FinancialUpdate8609/FinancialUpdate8609_UnitDistribution/FinancialUpdate8609_UnitDistribution_Building3/AMI_31to40_BR_3" xmlDataType="string"/>
    </xmlCellPr>
  </singleXmlCell>
  <singleXmlCell id="1219" xr6:uid="{00000000-000C-0000-FFFF-FFFFBC040000}" r="M204" connectionId="1">
    <xmlCellPr id="1" xr6:uid="{00000000-0010-0000-BC04-000001000000}" uniqueName="AMI_31to40_BR_4">
      <xmlPr mapId="1" xpath="/FinancialUpdate8609/FinancialUpdate8609_UnitDistribution/FinancialUpdate8609_UnitDistribution_Building3/AMI_31to40_BR_4" xmlDataType="string"/>
    </xmlCellPr>
  </singleXmlCell>
  <singleXmlCell id="1220" xr6:uid="{00000000-000C-0000-FFFF-FFFFBD040000}" r="N204" connectionId="1">
    <xmlCellPr id="1" xr6:uid="{00000000-0010-0000-BD04-000001000000}" uniqueName="AMI_41to50_BR_0">
      <xmlPr mapId="1" xpath="/FinancialUpdate8609/FinancialUpdate8609_UnitDistribution/FinancialUpdate8609_UnitDistribution_Building3/AMI_41to50_BR_0" xmlDataType="string"/>
    </xmlCellPr>
  </singleXmlCell>
  <singleXmlCell id="1221" xr6:uid="{00000000-000C-0000-FFFF-FFFFBE040000}" r="O204" connectionId="1">
    <xmlCellPr id="1" xr6:uid="{00000000-0010-0000-BE04-000001000000}" uniqueName="AMI_41to50_BR_1">
      <xmlPr mapId="1" xpath="/FinancialUpdate8609/FinancialUpdate8609_UnitDistribution/FinancialUpdate8609_UnitDistribution_Building3/AMI_41to50_BR_1" xmlDataType="string"/>
    </xmlCellPr>
  </singleXmlCell>
  <singleXmlCell id="1222" xr6:uid="{00000000-000C-0000-FFFF-FFFFBF040000}" r="P204" connectionId="1">
    <xmlCellPr id="1" xr6:uid="{00000000-0010-0000-BF04-000001000000}" uniqueName="AMI_41to50_BR_2">
      <xmlPr mapId="1" xpath="/FinancialUpdate8609/FinancialUpdate8609_UnitDistribution/FinancialUpdate8609_UnitDistribution_Building3/AMI_41to50_BR_2" xmlDataType="string"/>
    </xmlCellPr>
  </singleXmlCell>
  <singleXmlCell id="1223" xr6:uid="{00000000-000C-0000-FFFF-FFFFC0040000}" r="Q204" connectionId="1">
    <xmlCellPr id="1" xr6:uid="{00000000-0010-0000-C004-000001000000}" uniqueName="AMI_41to50_BR_3">
      <xmlPr mapId="1" xpath="/FinancialUpdate8609/FinancialUpdate8609_UnitDistribution/FinancialUpdate8609_UnitDistribution_Building3/AMI_41to50_BR_3" xmlDataType="string"/>
    </xmlCellPr>
  </singleXmlCell>
  <singleXmlCell id="1224" xr6:uid="{00000000-000C-0000-FFFF-FFFFC1040000}" r="R204" connectionId="1">
    <xmlCellPr id="1" xr6:uid="{00000000-0010-0000-C104-000001000000}" uniqueName="AMI_41to50_BR_4">
      <xmlPr mapId="1" xpath="/FinancialUpdate8609/FinancialUpdate8609_UnitDistribution/FinancialUpdate8609_UnitDistribution_Building3/AMI_41to50_BR_4" xmlDataType="string"/>
    </xmlCellPr>
  </singleXmlCell>
  <singleXmlCell id="1225" xr6:uid="{00000000-000C-0000-FFFF-FFFFC2040000}" r="S204" connectionId="1">
    <xmlCellPr id="1" xr6:uid="{00000000-0010-0000-C204-000001000000}" uniqueName="AMI_51to60_BR_0">
      <xmlPr mapId="1" xpath="/FinancialUpdate8609/FinancialUpdate8609_UnitDistribution/FinancialUpdate8609_UnitDistribution_Building3/AMI_51to60_BR_0" xmlDataType="string"/>
    </xmlCellPr>
  </singleXmlCell>
  <singleXmlCell id="1226" xr6:uid="{00000000-000C-0000-FFFF-FFFFC3040000}" r="T204" connectionId="1">
    <xmlCellPr id="1" xr6:uid="{00000000-0010-0000-C304-000001000000}" uniqueName="AMI_51to60_BR_1">
      <xmlPr mapId="1" xpath="/FinancialUpdate8609/FinancialUpdate8609_UnitDistribution/FinancialUpdate8609_UnitDistribution_Building3/AMI_51to60_BR_1" xmlDataType="string"/>
    </xmlCellPr>
  </singleXmlCell>
  <singleXmlCell id="1227" xr6:uid="{00000000-000C-0000-FFFF-FFFFC4040000}" r="U204" connectionId="1">
    <xmlCellPr id="1" xr6:uid="{00000000-0010-0000-C404-000001000000}" uniqueName="AMI_51to60_BR_2">
      <xmlPr mapId="1" xpath="/FinancialUpdate8609/FinancialUpdate8609_UnitDistribution/FinancialUpdate8609_UnitDistribution_Building3/AMI_51to60_BR_2" xmlDataType="string"/>
    </xmlCellPr>
  </singleXmlCell>
  <singleXmlCell id="1228" xr6:uid="{00000000-000C-0000-FFFF-FFFFC5040000}" r="V204" connectionId="1">
    <xmlCellPr id="1" xr6:uid="{00000000-0010-0000-C504-000001000000}" uniqueName="AMI_51to60_BR_3">
      <xmlPr mapId="1" xpath="/FinancialUpdate8609/FinancialUpdate8609_UnitDistribution/FinancialUpdate8609_UnitDistribution_Building3/AMI_51to60_BR_3" xmlDataType="string"/>
    </xmlCellPr>
  </singleXmlCell>
  <singleXmlCell id="1229" xr6:uid="{00000000-000C-0000-FFFF-FFFFC6040000}" r="W204" connectionId="1">
    <xmlCellPr id="1" xr6:uid="{00000000-0010-0000-C604-000001000000}" uniqueName="AMI_51to60_BR_4">
      <xmlPr mapId="1" xpath="/FinancialUpdate8609/FinancialUpdate8609_UnitDistribution/FinancialUpdate8609_UnitDistribution_Building3/AMI_51to60_BR_4" xmlDataType="string"/>
    </xmlCellPr>
  </singleXmlCell>
  <singleXmlCell id="1230" xr6:uid="{00000000-000C-0000-FFFF-FFFFC7040000}" r="X204" connectionId="1">
    <xmlCellPr id="1" xr6:uid="{00000000-0010-0000-C704-000001000000}" uniqueName="Greater_Than_60_AMI_BR_0">
      <xmlPr mapId="1" xpath="/FinancialUpdate8609/FinancialUpdate8609_UnitDistribution/FinancialUpdate8609_UnitDistribution_Building3/Greater_Than_60_AMI_BR_0" xmlDataType="string"/>
    </xmlCellPr>
  </singleXmlCell>
  <singleXmlCell id="1231" xr6:uid="{00000000-000C-0000-FFFF-FFFFC8040000}" r="Y204" connectionId="1">
    <xmlCellPr id="1" xr6:uid="{00000000-0010-0000-C804-000001000000}" uniqueName="Greater_Than_60_AMI_BR_1">
      <xmlPr mapId="1" xpath="/FinancialUpdate8609/FinancialUpdate8609_UnitDistribution/FinancialUpdate8609_UnitDistribution_Building3/Greater_Than_60_AMI_BR_1" xmlDataType="string"/>
    </xmlCellPr>
  </singleXmlCell>
  <singleXmlCell id="1232" xr6:uid="{00000000-000C-0000-FFFF-FFFFC9040000}" r="Z204" connectionId="1">
    <xmlCellPr id="1" xr6:uid="{00000000-0010-0000-C904-000001000000}" uniqueName="Greater_Than_60_AMI_BR_2">
      <xmlPr mapId="1" xpath="/FinancialUpdate8609/FinancialUpdate8609_UnitDistribution/FinancialUpdate8609_UnitDistribution_Building3/Greater_Than_60_AMI_BR_2" xmlDataType="string"/>
    </xmlCellPr>
  </singleXmlCell>
  <singleXmlCell id="1233" xr6:uid="{00000000-000C-0000-FFFF-FFFFCA040000}" r="AA204" connectionId="1">
    <xmlCellPr id="1" xr6:uid="{00000000-0010-0000-CA04-000001000000}" uniqueName="Greater_Than_60_AMI_BR_3">
      <xmlPr mapId="1" xpath="/FinancialUpdate8609/FinancialUpdate8609_UnitDistribution/FinancialUpdate8609_UnitDistribution_Building3/Greater_Than_60_AMI_BR_3" xmlDataType="string"/>
    </xmlCellPr>
  </singleXmlCell>
  <singleXmlCell id="1234" xr6:uid="{00000000-000C-0000-FFFF-FFFFCB040000}" r="AB204" connectionId="1">
    <xmlCellPr id="1" xr6:uid="{00000000-0010-0000-CB04-000001000000}" uniqueName="Greater_Than_60_AMI_BR_4">
      <xmlPr mapId="1" xpath="/FinancialUpdate8609/FinancialUpdate8609_UnitDistribution/FinancialUpdate8609_UnitDistribution_Building3/Greater_Than_60_AMI_BR_4" xmlDataType="string"/>
    </xmlCellPr>
  </singleXmlCell>
  <singleXmlCell id="1235" xr6:uid="{00000000-000C-0000-FFFF-FFFFCC040000}" r="L125" connectionId="1">
    <xmlCellPr id="1" xr6:uid="{00000000-0010-0000-CC04-000001000000}" uniqueName="ApplicationNumber">
      <xmlPr mapId="1" xpath="/FinancialUpdate8609/FinancialUpdate8609_Unit_SQ_FT/FinancialUpdate8609_Unit_SQ_FT_Building3/ApplicationNumber" xmlDataType="string"/>
    </xmlCellPr>
  </singleXmlCell>
  <singleXmlCell id="1236" xr6:uid="{00000000-000C-0000-FFFF-FFFFCD040000}" r="L126" connectionId="1">
    <xmlCellPr id="1" xr6:uid="{00000000-0010-0000-CD04-000001000000}" uniqueName="BIN">
      <xmlPr mapId="1" xpath="/FinancialUpdate8609/FinancialUpdate8609_Unit_SQ_FT/FinancialUpdate8609_Unit_SQ_FT_Building3/BIN" xmlDataType="string"/>
    </xmlCellPr>
  </singleXmlCell>
  <singleXmlCell id="1237" xr6:uid="{00000000-000C-0000-FFFF-FFFFCE040000}" r="L127" connectionId="1">
    <xmlCellPr id="1" xr6:uid="{00000000-0010-0000-CE04-000001000000}" uniqueName="Credit_Eligible_Sq_Ft">
      <xmlPr mapId="1" xpath="/FinancialUpdate8609/FinancialUpdate8609_Unit_SQ_FT/FinancialUpdate8609_Unit_SQ_FT_Building3/Credit_Eligible_Sq_Ft" xmlDataType="string"/>
    </xmlCellPr>
  </singleXmlCell>
  <singleXmlCell id="1238" xr6:uid="{00000000-000C-0000-FFFF-FFFFCF040000}" r="L128" connectionId="1">
    <xmlCellPr id="1" xr6:uid="{00000000-0010-0000-CF04-000001000000}" uniqueName="Other_Resid_Rental_Sq_Ft">
      <xmlPr mapId="1" xpath="/FinancialUpdate8609/FinancialUpdate8609_Unit_SQ_FT/FinancialUpdate8609_Unit_SQ_FT_Building3/Other_Resid_Rental_Sq_Ft" xmlDataType="string"/>
    </xmlCellPr>
  </singleXmlCell>
  <singleXmlCell id="1239" xr6:uid="{00000000-000C-0000-FFFF-FFFFD0040000}" r="L129" connectionId="1">
    <xmlCellPr id="1" xr6:uid="{00000000-0010-0000-D004-000001000000}" uniqueName="Total_Resid_Rental_Sq_Ft">
      <xmlPr mapId="1" xpath="/FinancialUpdate8609/FinancialUpdate8609_Unit_SQ_FT/FinancialUpdate8609_Unit_SQ_FT_Building3/Total_Resid_Rental_Sq_Ft" xmlDataType="string"/>
    </xmlCellPr>
  </singleXmlCell>
  <singleXmlCell id="1240" xr6:uid="{00000000-000C-0000-FFFF-FFFFD1040000}" r="L130" connectionId="1">
    <xmlCellPr id="1" xr6:uid="{00000000-0010-0000-D104-000001000000}" uniqueName="Non_Rent_paying_Super_Sq_Ft">
      <xmlPr mapId="1" xpath="/FinancialUpdate8609/FinancialUpdate8609_Unit_SQ_FT/FinancialUpdate8609_Unit_SQ_FT_Building3/Non_Rent_paying_Super_Sq_Ft" xmlDataType="string"/>
    </xmlCellPr>
  </singleXmlCell>
  <singleXmlCell id="1241" xr6:uid="{00000000-000C-0000-FFFF-FFFFD2040000}" r="L131" connectionId="1">
    <xmlCellPr id="1" xr6:uid="{00000000-0010-0000-D204-000001000000}" uniqueName="Total_Residential_Sq_Ft">
      <xmlPr mapId="1" xpath="/FinancialUpdate8609/FinancialUpdate8609_Unit_SQ_FT/FinancialUpdate8609_Unit_SQ_FT_Building3/Total_Residential_Sq_Ft" xmlDataType="string"/>
    </xmlCellPr>
  </singleXmlCell>
  <singleXmlCell id="1242" xr6:uid="{00000000-000C-0000-FFFF-FFFFD3040000}" r="L132" connectionId="1">
    <xmlCellPr id="1" xr6:uid="{00000000-0010-0000-D304-000001000000}" uniqueName="Commercial_Sq_Ft">
      <xmlPr mapId="1" xpath="/FinancialUpdate8609/FinancialUpdate8609_Unit_SQ_FT/FinancialUpdate8609_Unit_SQ_FT_Building3/Commercial_Sq_Ft" xmlDataType="string"/>
    </xmlCellPr>
  </singleXmlCell>
  <singleXmlCell id="1243" xr6:uid="{00000000-000C-0000-FFFF-FFFFD4040000}" r="N125" connectionId="1">
    <xmlCellPr id="1" xr6:uid="{00000000-0010-0000-D404-000001000000}" uniqueName="ApplicationNumber">
      <xmlPr mapId="1" xpath="/FinancialUpdate8609/FinancialUpdate8609_Unit_SQ_FT/FinancialUpdate8609_Unit_SQ_FT_Building4/ApplicationNumber" xmlDataType="string"/>
    </xmlCellPr>
  </singleXmlCell>
  <singleXmlCell id="1244" xr6:uid="{00000000-000C-0000-FFFF-FFFFD5040000}" r="N126" connectionId="1">
    <xmlCellPr id="1" xr6:uid="{00000000-0010-0000-D504-000001000000}" uniqueName="BIN">
      <xmlPr mapId="1" xpath="/FinancialUpdate8609/FinancialUpdate8609_Unit_SQ_FT/FinancialUpdate8609_Unit_SQ_FT_Building4/BIN" xmlDataType="string"/>
    </xmlCellPr>
  </singleXmlCell>
  <singleXmlCell id="1245" xr6:uid="{00000000-000C-0000-FFFF-FFFFD6040000}" r="N127" connectionId="1">
    <xmlCellPr id="1" xr6:uid="{00000000-0010-0000-D604-000001000000}" uniqueName="Credit_Eligible_Sq_Ft">
      <xmlPr mapId="1" xpath="/FinancialUpdate8609/FinancialUpdate8609_Unit_SQ_FT/FinancialUpdate8609_Unit_SQ_FT_Building4/Credit_Eligible_Sq_Ft" xmlDataType="string"/>
    </xmlCellPr>
  </singleXmlCell>
  <singleXmlCell id="1246" xr6:uid="{00000000-000C-0000-FFFF-FFFFD7040000}" r="N128" connectionId="1">
    <xmlCellPr id="1" xr6:uid="{00000000-0010-0000-D704-000001000000}" uniqueName="Other_Resid_Rental_Sq_Ft">
      <xmlPr mapId="1" xpath="/FinancialUpdate8609/FinancialUpdate8609_Unit_SQ_FT/FinancialUpdate8609_Unit_SQ_FT_Building4/Other_Resid_Rental_Sq_Ft" xmlDataType="string"/>
    </xmlCellPr>
  </singleXmlCell>
  <singleXmlCell id="1247" xr6:uid="{00000000-000C-0000-FFFF-FFFFD8040000}" r="N129" connectionId="1">
    <xmlCellPr id="1" xr6:uid="{00000000-0010-0000-D804-000001000000}" uniqueName="Total_Resid_Rental_Sq_Ft">
      <xmlPr mapId="1" xpath="/FinancialUpdate8609/FinancialUpdate8609_Unit_SQ_FT/FinancialUpdate8609_Unit_SQ_FT_Building4/Total_Resid_Rental_Sq_Ft" xmlDataType="string"/>
    </xmlCellPr>
  </singleXmlCell>
  <singleXmlCell id="1248" xr6:uid="{00000000-000C-0000-FFFF-FFFFD9040000}" r="N130" connectionId="1">
    <xmlCellPr id="1" xr6:uid="{00000000-0010-0000-D904-000001000000}" uniqueName="Non_Rent_paying_Super_Sq_Ft">
      <xmlPr mapId="1" xpath="/FinancialUpdate8609/FinancialUpdate8609_Unit_SQ_FT/FinancialUpdate8609_Unit_SQ_FT_Building4/Non_Rent_paying_Super_Sq_Ft" xmlDataType="string"/>
    </xmlCellPr>
  </singleXmlCell>
  <singleXmlCell id="1249" xr6:uid="{00000000-000C-0000-FFFF-FFFFDA040000}" r="N131" connectionId="1">
    <xmlCellPr id="1" xr6:uid="{00000000-0010-0000-DA04-000001000000}" uniqueName="Total_Residential_Sq_Ft">
      <xmlPr mapId="1" xpath="/FinancialUpdate8609/FinancialUpdate8609_Unit_SQ_FT/FinancialUpdate8609_Unit_SQ_FT_Building4/Total_Residential_Sq_Ft" xmlDataType="string"/>
    </xmlCellPr>
  </singleXmlCell>
  <singleXmlCell id="1250" xr6:uid="{00000000-000C-0000-FFFF-FFFFDB040000}" r="N132" connectionId="1">
    <xmlCellPr id="1" xr6:uid="{00000000-0010-0000-DB04-000001000000}" uniqueName="Commercial_Sq_Ft">
      <xmlPr mapId="1" xpath="/FinancialUpdate8609/FinancialUpdate8609_Unit_SQ_FT/FinancialUpdate8609_Unit_SQ_FT_Building4/Commercial_Sq_Ft" xmlDataType="string"/>
    </xmlCellPr>
  </singleXmlCell>
  <singleXmlCell id="11" xr6:uid="{00000000-000C-0000-FFFF-FFFFDC040000}" r="AA31" connectionId="1">
    <xmlCellPr id="1" xr6:uid="{00000000-0010-0000-DC04-000001000000}" uniqueName="Project_Supervision">
      <xmlPr mapId="1" xpath="/FinancialUpdate8609/FinancialUpdate8609_DevelopmentBudget/FinancialUpdate8609_Dev_Budget_Building5/FinancialUpdate8609_Dev_Budget_Building5_Acquisition_Basis/Project_Supervision" xmlDataType="string"/>
    </xmlCellPr>
  </singleXmlCell>
  <singleXmlCell id="220" xr6:uid="{00000000-000C-0000-FFFF-FFFFDD040000}" r="AA32" connectionId="1">
    <xmlCellPr id="1" xr6:uid="{00000000-0010-0000-DD04-000001000000}" uniqueName="Tax_Credit_Allocation_Fee">
      <xmlPr mapId="1" xpath="/FinancialUpdate8609/FinancialUpdate8609_DevelopmentBudget/FinancialUpdate8609_Dev_Budget_Building5/FinancialUpdate8609_Dev_Budget_Building5_Acquisition_Basis/Tax_Credit_Allocation_Fee" xmlDataType="string"/>
    </xmlCellPr>
  </singleXmlCell>
  <singleXmlCell id="1082" xr6:uid="{00000000-000C-0000-FFFF-FFFFDE040000}" r="AA33" connectionId="1">
    <xmlCellPr id="1" xr6:uid="{00000000-0010-0000-DE04-000001000000}" uniqueName="Bond_Fees_Cost_of_Issuance_Fee">
      <xmlPr mapId="1" xpath="/FinancialUpdate8609/FinancialUpdate8609_DevelopmentBudget/FinancialUpdate8609_Dev_Budget_Building5/FinancialUpdate8609_Dev_Budget_Building5_Acquisition_Basis/Bond_Fees_Cost_of_Issuance_Fee" xmlDataType="string"/>
    </xmlCellPr>
  </singleXmlCell>
  <singleXmlCell id="1143" xr6:uid="{00000000-000C-0000-FFFF-FFFFDF040000}" r="AA34" connectionId="1">
    <xmlCellPr id="1" xr6:uid="{00000000-0010-0000-DF04-000001000000}" uniqueName="Letter_of_Credit_Fee">
      <xmlPr mapId="1" xpath="/FinancialUpdate8609/FinancialUpdate8609_DevelopmentBudget/FinancialUpdate8609_Dev_Budget_Building5/FinancialUpdate8609_Dev_Budget_Building5_Acquisition_Basis/Letter_of_Credit_Fee" xmlDataType="string"/>
    </xmlCellPr>
  </singleXmlCell>
  <singleXmlCell id="1188" xr6:uid="{00000000-000C-0000-FFFF-FFFFE0040000}" r="AA35" connectionId="1">
    <xmlCellPr id="1" xr6:uid="{00000000-0010-0000-E004-000001000000}" uniqueName="Interest_Rate_Cap">
      <xmlPr mapId="1" xpath="/FinancialUpdate8609/FinancialUpdate8609_DevelopmentBudget/FinancialUpdate8609_Dev_Budget_Building5/FinancialUpdate8609_Dev_Budget_Building5_Acquisition_Basis/Interest_Rate_Cap" xmlDataType="string"/>
    </xmlCellPr>
  </singleXmlCell>
  <singleXmlCell id="1189" xr6:uid="{00000000-000C-0000-FFFF-FFFFE1040000}" r="AA36" connectionId="1">
    <xmlCellPr id="1" xr6:uid="{00000000-0010-0000-E104-000001000000}" uniqueName="Bank_Engineering_Fee">
      <xmlPr mapId="1" xpath="/FinancialUpdate8609/FinancialUpdate8609_DevelopmentBudget/FinancialUpdate8609_Dev_Budget_Building5/FinancialUpdate8609_Dev_Budget_Building5_Acquisition_Basis/Bank_Engineering_Fee" xmlDataType="string"/>
    </xmlCellPr>
  </singleXmlCell>
  <singleXmlCell id="1251" xr6:uid="{00000000-000C-0000-FFFF-FFFFE2040000}" r="AA37" connectionId="1">
    <xmlCellPr id="1" xr6:uid="{00000000-0010-0000-E204-000001000000}" uniqueName="NYS_Transfer_Tax">
      <xmlPr mapId="1" xpath="/FinancialUpdate8609/FinancialUpdate8609_DevelopmentBudget/FinancialUpdate8609_Dev_Budget_Building5/FinancialUpdate8609_Dev_Budget_Building5_Acquisition_Basis/NYS_Transfer_Tax" xmlDataType="string"/>
    </xmlCellPr>
  </singleXmlCell>
  <singleXmlCell id="1252" xr6:uid="{00000000-000C-0000-FFFF-FFFFE3040000}" r="AA38" connectionId="1">
    <xmlCellPr id="1" xr6:uid="{00000000-0010-0000-E304-000001000000}" uniqueName="Soft_Cost_Other_Description1">
      <xmlPr mapId="1" xpath="/FinancialUpdate8609/FinancialUpdate8609_DevelopmentBudget/FinancialUpdate8609_Dev_Budget_Building5/FinancialUpdate8609_Dev_Budget_Building5_Acquisition_Basis/Soft_Cost_Other_Description1" xmlDataType="string"/>
    </xmlCellPr>
  </singleXmlCell>
  <singleXmlCell id="1253" xr6:uid="{00000000-000C-0000-FFFF-FFFFE4040000}" r="AA39" connectionId="1">
    <xmlCellPr id="1" xr6:uid="{00000000-0010-0000-E404-000001000000}" uniqueName="Soft_Cost_Other_Description2">
      <xmlPr mapId="1" xpath="/FinancialUpdate8609/FinancialUpdate8609_DevelopmentBudget/FinancialUpdate8609_Dev_Budget_Building5/FinancialUpdate8609_Dev_Budget_Building5_Acquisition_Basis/Soft_Cost_Other_Description2" xmlDataType="string"/>
    </xmlCellPr>
  </singleXmlCell>
  <singleXmlCell id="1254" xr6:uid="{00000000-000C-0000-FFFF-FFFFE5040000}" r="AA40" connectionId="1">
    <xmlCellPr id="1" xr6:uid="{00000000-0010-0000-E504-000001000000}" uniqueName="Soft_Cost_Other_Description3">
      <xmlPr mapId="1" xpath="/FinancialUpdate8609/FinancialUpdate8609_DevelopmentBudget/FinancialUpdate8609_Dev_Budget_Building5/FinancialUpdate8609_Dev_Budget_Building5_Acquisition_Basis/Soft_Cost_Other_Description3" xmlDataType="string"/>
    </xmlCellPr>
  </singleXmlCell>
  <singleXmlCell id="1255" xr6:uid="{00000000-000C-0000-FFFF-FFFFE6040000}" r="AA41" connectionId="1">
    <xmlCellPr id="1" xr6:uid="{00000000-0010-0000-E604-000001000000}" uniqueName="Soft_Cost_Other_Description4">
      <xmlPr mapId="1" xpath="/FinancialUpdate8609/FinancialUpdate8609_DevelopmentBudget/FinancialUpdate8609_Dev_Budget_Building5/FinancialUpdate8609_Dev_Budget_Building5_Acquisition_Basis/Soft_Cost_Other_Description4" xmlDataType="string"/>
    </xmlCellPr>
  </singleXmlCell>
  <singleXmlCell id="1256" xr6:uid="{00000000-000C-0000-FFFF-FFFFE7040000}" r="AA44" connectionId="1">
    <xmlCellPr id="1" xr6:uid="{00000000-0010-0000-E704-000001000000}" uniqueName="Developer_Financing_or_Equity">
      <xmlPr mapId="1" xpath="/FinancialUpdate8609/FinancialUpdate8609_DevelopmentBudget/FinancialUpdate8609_Dev_Budget_Building5/FinancialUpdate8609_Dev_Budget_Building5_Acquisition_Basis/Developer_Financing_or_Equity" xmlDataType="string"/>
    </xmlCellPr>
  </singleXmlCell>
  <singleXmlCell id="1257" xr6:uid="{00000000-000C-0000-FFFF-FFFFE8040000}" r="AA45" connectionId="1">
    <xmlCellPr id="1" xr6:uid="{00000000-0010-0000-E804-000001000000}" uniqueName="Deferred_Developer_Fee">
      <xmlPr mapId="1" xpath="/FinancialUpdate8609/FinancialUpdate8609_DevelopmentBudget/FinancialUpdate8609_Dev_Budget_Building5/FinancialUpdate8609_Dev_Budget_Building5_Acquisition_Basis/Deferred_Developer_Fee" xmlDataType="string"/>
    </xmlCellPr>
  </singleXmlCell>
  <singleXmlCell id="1259" xr6:uid="{00000000-000C-0000-FFFF-FFFFE9040000}" r="AA48" connectionId="1">
    <xmlCellPr id="1" xr6:uid="{00000000-0010-0000-E904-000001000000}" uniqueName="Syndicator_Fee_and_Overhead">
      <xmlPr mapId="1" xpath="/FinancialUpdate8609/FinancialUpdate8609_DevelopmentBudget/FinancialUpdate8609_Dev_Budget_Building5/FinancialUpdate8609_Dev_Budget_Building5_Acquisition_Basis/Syndicator_Fee_and_Overhead" xmlDataType="string"/>
    </xmlCellPr>
  </singleXmlCell>
  <singleXmlCell id="1260" xr6:uid="{00000000-000C-0000-FFFF-FFFFEA040000}" r="AA49" connectionId="1">
    <xmlCellPr id="1" xr6:uid="{00000000-0010-0000-EA04-000001000000}" uniqueName="LP_Upper_Tier_Reserves">
      <xmlPr mapId="1" xpath="/FinancialUpdate8609/FinancialUpdate8609_DevelopmentBudget/FinancialUpdate8609_Dev_Budget_Building5/FinancialUpdate8609_Dev_Budget_Building5_Acquisition_Basis/LP_Upper_Tier_Reserves" xmlDataType="string"/>
    </xmlCellPr>
  </singleXmlCell>
  <singleXmlCell id="1261" xr6:uid="{00000000-000C-0000-FFFF-FFFFEB040000}" r="AA50" connectionId="1">
    <xmlCellPr id="1" xr6:uid="{00000000-0010-0000-EB04-000001000000}" uniqueName="Tax_Credit_Consultant">
      <xmlPr mapId="1" xpath="/FinancialUpdate8609/FinancialUpdate8609_DevelopmentBudget/FinancialUpdate8609_Dev_Budget_Building5/FinancialUpdate8609_Dev_Budget_Building5_Acquisition_Basis/Tax_Credit_Consultant" xmlDataType="string"/>
    </xmlCellPr>
  </singleXmlCell>
  <singleXmlCell id="1262" xr6:uid="{00000000-000C-0000-FFFF-FFFFEC040000}" r="AA51" connectionId="1">
    <xmlCellPr id="1" xr6:uid="{00000000-0010-0000-EC04-000001000000}" uniqueName="Tax_Opinion">
      <xmlPr mapId="1" xpath="/FinancialUpdate8609/FinancialUpdate8609_DevelopmentBudget/FinancialUpdate8609_Dev_Budget_Building5/FinancialUpdate8609_Dev_Budget_Building5_Acquisition_Basis/Tax_Opinion" xmlDataType="string"/>
    </xmlCellPr>
  </singleXmlCell>
  <singleXmlCell id="1263" xr6:uid="{00000000-000C-0000-FFFF-FFFFED040000}" r="AA52" connectionId="1">
    <xmlCellPr id="1" xr6:uid="{00000000-0010-0000-ED04-000001000000}" uniqueName="Accounting_Cost_Certification">
      <xmlPr mapId="1" xpath="/FinancialUpdate8609/FinancialUpdate8609_DevelopmentBudget/FinancialUpdate8609_Dev_Budget_Building5/FinancialUpdate8609_Dev_Budget_Building5_Acquisition_Basis/Accounting_Cost_Certification" xmlDataType="string"/>
    </xmlCellPr>
  </singleXmlCell>
  <singleXmlCell id="1264" xr6:uid="{00000000-000C-0000-FFFF-FFFFEE040000}" r="AA53" connectionId="1">
    <xmlCellPr id="1" xr6:uid="{00000000-0010-0000-EE04-000001000000}" uniqueName="Partnership_Management_Fee">
      <xmlPr mapId="1" xpath="/FinancialUpdate8609/FinancialUpdate8609_DevelopmentBudget/FinancialUpdate8609_Dev_Budget_Building5/FinancialUpdate8609_Dev_Budget_Building5_Acquisition_Basis/Partnership_Management_Fee" xmlDataType="string"/>
    </xmlCellPr>
  </singleXmlCell>
  <singleXmlCell id="1265" xr6:uid="{00000000-000C-0000-FFFF-FFFFEF040000}" r="AA54" connectionId="1">
    <xmlCellPr id="1" xr6:uid="{00000000-0010-0000-EF04-000001000000}" uniqueName="Partnership_Publication">
      <xmlPr mapId="1" xpath="/FinancialUpdate8609/FinancialUpdate8609_DevelopmentBudget/FinancialUpdate8609_Dev_Budget_Building5/FinancialUpdate8609_Dev_Budget_Building5_Acquisition_Basis/Partnership_Publication" xmlDataType="string"/>
    </xmlCellPr>
  </singleXmlCell>
  <singleXmlCell id="1266" xr6:uid="{00000000-000C-0000-FFFF-FFFFF0040000}" r="AA55" connectionId="1">
    <xmlCellPr id="1" xr6:uid="{00000000-0010-0000-F004-000001000000}" uniqueName="Bridge_Loan_Fees_and_Interest">
      <xmlPr mapId="1" xpath="/FinancialUpdate8609/FinancialUpdate8609_DevelopmentBudget/FinancialUpdate8609_Dev_Budget_Building5/FinancialUpdate8609_Dev_Budget_Building5_Acquisition_Basis/Bridge_Loan_Fees_and_Interest" xmlDataType="string"/>
    </xmlCellPr>
  </singleXmlCell>
  <singleXmlCell id="1267" xr6:uid="{00000000-000C-0000-FFFF-FFFFF1040000}" r="AA56" connectionId="1">
    <xmlCellPr id="1" xr6:uid="{00000000-0010-0000-F104-000001000000}" uniqueName="Partnership_Organization_Legal">
      <xmlPr mapId="1" xpath="/FinancialUpdate8609/FinancialUpdate8609_DevelopmentBudget/FinancialUpdate8609_Dev_Budget_Building5/FinancialUpdate8609_Dev_Budget_Building5_Acquisition_Basis/Partnership_Organization_Legal" xmlDataType="string"/>
    </xmlCellPr>
  </singleXmlCell>
  <singleXmlCell id="1268" xr6:uid="{00000000-000C-0000-FFFF-FFFFF2040000}" r="AA57" connectionId="1">
    <xmlCellPr id="1" xr6:uid="{00000000-0010-0000-F204-000001000000}" uniqueName="Syndication_Expense_Other_Description1">
      <xmlPr mapId="1" xpath="/FinancialUpdate8609/FinancialUpdate8609_DevelopmentBudget/FinancialUpdate8609_Dev_Budget_Building5/FinancialUpdate8609_Dev_Budget_Building5_Acquisition_Basis/Syndication_Expense_Other_Description1" xmlDataType="string"/>
    </xmlCellPr>
  </singleXmlCell>
  <singleXmlCell id="1269" xr6:uid="{00000000-000C-0000-FFFF-FFFFF3040000}" r="AA60" connectionId="1">
    <xmlCellPr id="1" xr6:uid="{00000000-0010-0000-F304-000001000000}" uniqueName="Operating_Reserve">
      <xmlPr mapId="1" xpath="/FinancialUpdate8609/FinancialUpdate8609_DevelopmentBudget/FinancialUpdate8609_Dev_Budget_Building5/FinancialUpdate8609_Dev_Budget_Building5_Acquisition_Basis/Operating_Reserve" xmlDataType="string"/>
    </xmlCellPr>
  </singleXmlCell>
  <singleXmlCell id="1270" xr6:uid="{00000000-000C-0000-FFFF-FFFFF4040000}" r="AA61" connectionId="1">
    <xmlCellPr id="1" xr6:uid="{00000000-0010-0000-F404-000001000000}" uniqueName="Social_Service_Reserves">
      <xmlPr mapId="1" xpath="/FinancialUpdate8609/FinancialUpdate8609_DevelopmentBudget/FinancialUpdate8609_Dev_Budget_Building5/FinancialUpdate8609_Dev_Budget_Building5_Acquisition_Basis/Social_Service_Reserves" xmlDataType="string"/>
    </xmlCellPr>
  </singleXmlCell>
  <singleXmlCell id="1271" xr6:uid="{00000000-000C-0000-FFFF-FFFFF5040000}" r="AA62" connectionId="1">
    <xmlCellPr id="1" xr6:uid="{00000000-0010-0000-F504-000001000000}" uniqueName="Reserve_Other_Description1">
      <xmlPr mapId="1" xpath="/FinancialUpdate8609/FinancialUpdate8609_DevelopmentBudget/FinancialUpdate8609_Dev_Budget_Building5/FinancialUpdate8609_Dev_Budget_Building5_Acquisition_Basis/Reserve_Other_Description1" xmlDataType="string"/>
    </xmlCellPr>
  </singleXmlCell>
  <singleXmlCell id="1272" xr6:uid="{00000000-000C-0000-FFFF-FFFFF6040000}" r="AC1" connectionId="1">
    <xmlCellPr id="1" xr6:uid="{00000000-0010-0000-F604-000001000000}" uniqueName="ApplicationNumber">
      <xmlPr mapId="1" xpath="/FinancialUpdate8609/FinancialUpdate8609_DevelopmentBudget/FinancialUpdate8609_Dev_Budget_Building5/FinancialUpdate8609_Dev_Budget_Building5_Rehab_Basis/ApplicationNumber" xmlDataType="string"/>
    </xmlCellPr>
  </singleXmlCell>
  <singleXmlCell id="1273" xr6:uid="{00000000-000C-0000-FFFF-FFFFF7040000}" r="AC2" connectionId="1">
    <xmlCellPr id="1" xr6:uid="{00000000-0010-0000-F704-000001000000}" uniqueName="BIN">
      <xmlPr mapId="1" xpath="/FinancialUpdate8609/FinancialUpdate8609_DevelopmentBudget/FinancialUpdate8609_Dev_Budget_Building5/FinancialUpdate8609_Dev_Budget_Building5_Rehab_Basis/BIN" xmlDataType="string"/>
    </xmlCellPr>
  </singleXmlCell>
  <singleXmlCell id="1274" xr6:uid="{00000000-000C-0000-FFFF-FFFFF8040000}" r="AB7" connectionId="1">
    <xmlCellPr id="1" xr6:uid="{00000000-0010-0000-F804-000001000000}" uniqueName="Land_Acquisition">
      <xmlPr mapId="1" xpath="/FinancialUpdate8609/FinancialUpdate8609_DevelopmentBudget/FinancialUpdate8609_Dev_Budget_Building5/FinancialUpdate8609_Dev_Budget_Building5_Rehab_Basis/Land_Acquisition" xmlDataType="string"/>
    </xmlCellPr>
  </singleXmlCell>
  <singleXmlCell id="1275" xr6:uid="{00000000-000C-0000-FFFF-FFFFF9040000}" r="AB8" connectionId="1">
    <xmlCellPr id="1" xr6:uid="{00000000-0010-0000-F904-000001000000}" uniqueName="Building_Acquisition">
      <xmlPr mapId="1" xpath="/FinancialUpdate8609/FinancialUpdate8609_DevelopmentBudget/FinancialUpdate8609_Dev_Budget_Building5/FinancialUpdate8609_Dev_Budget_Building5_Rehab_Basis/Building_Acquisition" xmlDataType="string"/>
    </xmlCellPr>
  </singleXmlCell>
  <singleXmlCell id="1276" xr6:uid="{00000000-000C-0000-FFFF-FFFFFA040000}" r="AB9" connectionId="1">
    <xmlCellPr id="1" xr6:uid="{00000000-0010-0000-FA04-000001000000}" uniqueName="Contractor_Price">
      <xmlPr mapId="1" xpath="/FinancialUpdate8609/FinancialUpdate8609_DevelopmentBudget/FinancialUpdate8609_Dev_Budget_Building5/FinancialUpdate8609_Dev_Budget_Building5_Rehab_Basis/Contractor_Price" xmlDataType="string"/>
    </xmlCellPr>
  </singleXmlCell>
  <singleXmlCell id="1277" xr6:uid="{00000000-000C-0000-FFFF-FFFFFB040000}" r="AB10" connectionId="1">
    <xmlCellPr id="1" xr6:uid="{00000000-0010-0000-FB04-000001000000}" uniqueName="Furnishings">
      <xmlPr mapId="1" xpath="/FinancialUpdate8609/FinancialUpdate8609_DevelopmentBudget/FinancialUpdate8609_Dev_Budget_Building5/FinancialUpdate8609_Dev_Budget_Building5_Rehab_Basis/Furnishings" xmlDataType="string"/>
    </xmlCellPr>
  </singleXmlCell>
  <singleXmlCell id="1278" xr6:uid="{00000000-000C-0000-FFFF-FFFFFC040000}" r="AB11" connectionId="1">
    <xmlCellPr id="1" xr6:uid="{00000000-0010-0000-FC04-000001000000}" uniqueName="Hard_Cost_Other_Description1">
      <xmlPr mapId="1" xpath="/FinancialUpdate8609/FinancialUpdate8609_DevelopmentBudget/FinancialUpdate8609_Dev_Budget_Building5/FinancialUpdate8609_Dev_Budget_Building5_Rehab_Basis/Hard_Cost_Other_Description1" xmlDataType="string"/>
    </xmlCellPr>
  </singleXmlCell>
  <singleXmlCell id="1279" xr6:uid="{00000000-000C-0000-FFFF-FFFFFD040000}" r="AB14" connectionId="1">
    <xmlCellPr id="1" xr6:uid="{00000000-0010-0000-FD04-000001000000}" uniqueName="Architect">
      <xmlPr mapId="1" xpath="/FinancialUpdate8609/FinancialUpdate8609_DevelopmentBudget/FinancialUpdate8609_Dev_Budget_Building5/FinancialUpdate8609_Dev_Budget_Building5_Rehab_Basis/Architect" xmlDataType="string"/>
    </xmlCellPr>
  </singleXmlCell>
  <singleXmlCell id="1280" xr6:uid="{00000000-000C-0000-FFFF-FFFFFE040000}" r="AB15" connectionId="1">
    <xmlCellPr id="1" xr6:uid="{00000000-0010-0000-FE04-000001000000}" uniqueName="Owners_Legal">
      <xmlPr mapId="1" xpath="/FinancialUpdate8609/FinancialUpdate8609_DevelopmentBudget/FinancialUpdate8609_Dev_Budget_Building5/FinancialUpdate8609_Dev_Budget_Building5_Rehab_Basis/Owners_Legal" xmlDataType="string"/>
    </xmlCellPr>
  </singleXmlCell>
  <singleXmlCell id="1281" xr6:uid="{00000000-000C-0000-FFFF-FFFFFF040000}" r="AB16" connectionId="1">
    <xmlCellPr id="1" xr6:uid="{00000000-0010-0000-FF04-000001000000}" uniqueName="Development_Consultant">
      <xmlPr mapId="1" xpath="/FinancialUpdate8609/FinancialUpdate8609_DevelopmentBudget/FinancialUpdate8609_Dev_Budget_Building5/FinancialUpdate8609_Dev_Budget_Building5_Rehab_Basis/Development_Consultant" xmlDataType="string"/>
    </xmlCellPr>
  </singleXmlCell>
  <singleXmlCell id="1282" xr6:uid="{00000000-000C-0000-FFFF-FFFF00050000}" r="AB17" connectionId="1">
    <xmlCellPr id="1" xr6:uid="{00000000-0010-0000-0005-000001000000}" uniqueName="J51_421a_421b_Filing_Fees">
      <xmlPr mapId="1" xpath="/FinancialUpdate8609/FinancialUpdate8609_DevelopmentBudget/FinancialUpdate8609_Dev_Budget_Building5/FinancialUpdate8609_Dev_Budget_Building5_Rehab_Basis/J51_421a_421b_Filing_Fees" xmlDataType="string"/>
    </xmlCellPr>
  </singleXmlCell>
  <singleXmlCell id="1283" xr6:uid="{00000000-000C-0000-FFFF-FFFF01050000}" r="AB18" connectionId="1">
    <xmlCellPr id="1" xr6:uid="{00000000-0010-0000-0105-000001000000}" uniqueName="Construction_Interest">
      <xmlPr mapId="1" xpath="/FinancialUpdate8609/FinancialUpdate8609_DevelopmentBudget/FinancialUpdate8609_Dev_Budget_Building5/FinancialUpdate8609_Dev_Budget_Building5_Rehab_Basis/Construction_Interest" xmlDataType="string"/>
    </xmlCellPr>
  </singleXmlCell>
  <singleXmlCell id="1284" xr6:uid="{00000000-000C-0000-FFFF-FFFF02050000}" r="AB19" connectionId="1">
    <xmlCellPr id="1" xr6:uid="{00000000-0010-0000-0205-000001000000}" uniqueName="Real_Estate_Taxes">
      <xmlPr mapId="1" xpath="/FinancialUpdate8609/FinancialUpdate8609_DevelopmentBudget/FinancialUpdate8609_Dev_Budget_Building5/FinancialUpdate8609_Dev_Budget_Building5_Rehab_Basis/Real_Estate_Taxes" xmlDataType="string"/>
    </xmlCellPr>
  </singleXmlCell>
  <singleXmlCell id="1285" xr6:uid="{00000000-000C-0000-FFFF-FFFF03050000}" r="AB20" connectionId="1">
    <xmlCellPr id="1" xr6:uid="{00000000-0010-0000-0305-000001000000}" uniqueName="Water_Sewer">
      <xmlPr mapId="1" xpath="/FinancialUpdate8609/FinancialUpdate8609_DevelopmentBudget/FinancialUpdate8609_Dev_Budget_Building5/FinancialUpdate8609_Dev_Budget_Building5_Rehab_Basis/Water_Sewer" xmlDataType="string"/>
    </xmlCellPr>
  </singleXmlCell>
  <singleXmlCell id="1286" xr6:uid="{00000000-000C-0000-FFFF-FFFF04050000}" r="AB21" connectionId="1">
    <xmlCellPr id="1" xr6:uid="{00000000-0010-0000-0405-000001000000}" uniqueName="Title_Insurance">
      <xmlPr mapId="1" xpath="/FinancialUpdate8609/FinancialUpdate8609_DevelopmentBudget/FinancialUpdate8609_Dev_Budget_Building5/FinancialUpdate8609_Dev_Budget_Building5_Rehab_Basis/Title_Insurance" xmlDataType="string"/>
    </xmlCellPr>
  </singleXmlCell>
  <singleXmlCell id="1287" xr6:uid="{00000000-000C-0000-FFFF-FFFF05050000}" r="AB22" connectionId="1">
    <xmlCellPr id="1" xr6:uid="{00000000-0010-0000-0505-000001000000}" uniqueName="Constr_Insurance">
      <xmlPr mapId="1" xpath="/FinancialUpdate8609/FinancialUpdate8609_DevelopmentBudget/FinancialUpdate8609_Dev_Budget_Building5/FinancialUpdate8609_Dev_Budget_Building5_Rehab_Basis/Constr_Insurance" xmlDataType="string"/>
    </xmlCellPr>
  </singleXmlCell>
  <singleXmlCell id="1288" xr6:uid="{00000000-000C-0000-FFFF-FFFF06050000}" r="AB23" connectionId="1">
    <xmlCellPr id="1" xr6:uid="{00000000-0010-0000-0605-000001000000}" uniqueName="License_Agreement_Insurance">
      <xmlPr mapId="1" xpath="/FinancialUpdate8609/FinancialUpdate8609_DevelopmentBudget/FinancialUpdate8609_Dev_Budget_Building5/FinancialUpdate8609_Dev_Budget_Building5_Rehab_Basis/License_Agreement_Insurance" xmlDataType="string"/>
    </xmlCellPr>
  </singleXmlCell>
  <singleXmlCell id="1289" xr6:uid="{00000000-000C-0000-FFFF-FFFF07050000}" r="AB24" connectionId="1">
    <xmlCellPr id="1" xr6:uid="{00000000-0010-0000-0705-000001000000}" uniqueName="Leasing_Marketing_Expense">
      <xmlPr mapId="1" xpath="/FinancialUpdate8609/FinancialUpdate8609_DevelopmentBudget/FinancialUpdate8609_Dev_Budget_Building5/FinancialUpdate8609_Dev_Budget_Building5_Rehab_Basis/Leasing_Marketing_Expense" xmlDataType="string"/>
    </xmlCellPr>
  </singleXmlCell>
  <singleXmlCell id="1290" xr6:uid="{00000000-000C-0000-FFFF-FFFF08050000}" r="AB25" connectionId="1">
    <xmlCellPr id="1" xr6:uid="{00000000-0010-0000-0805-000001000000}" uniqueName="Lease_Up_Period_Expense">
      <xmlPr mapId="1" xpath="/FinancialUpdate8609/FinancialUpdate8609_DevelopmentBudget/FinancialUpdate8609_Dev_Budget_Building5/FinancialUpdate8609_Dev_Budget_Building5_Rehab_Basis/Lease_Up_Period_Expense" xmlDataType="string"/>
    </xmlCellPr>
  </singleXmlCell>
  <singleXmlCell id="1291" xr6:uid="{00000000-000C-0000-FFFF-FFFF09050000}" r="AB26" connectionId="1">
    <xmlCellPr id="1" xr6:uid="{00000000-0010-0000-0905-000001000000}" uniqueName="Working_Capital">
      <xmlPr mapId="1" xpath="/FinancialUpdate8609/FinancialUpdate8609_DevelopmentBudget/FinancialUpdate8609_Dev_Budget_Building5/FinancialUpdate8609_Dev_Budget_Building5_Rehab_Basis/Working_Capital" xmlDataType="string"/>
    </xmlCellPr>
  </singleXmlCell>
  <singleXmlCell id="1292" xr6:uid="{00000000-000C-0000-FFFF-FFFF0A050000}" r="AB27" connectionId="1">
    <xmlCellPr id="1" xr6:uid="{00000000-0010-0000-0A05-000001000000}" uniqueName="Survey_Environmental_Reports">
      <xmlPr mapId="1" xpath="/FinancialUpdate8609/FinancialUpdate8609_DevelopmentBudget/FinancialUpdate8609_Dev_Budget_Building5/FinancialUpdate8609_Dev_Budget_Building5_Rehab_Basis/Survey_Environmental_Reports" xmlDataType="string"/>
    </xmlCellPr>
  </singleXmlCell>
  <singleXmlCell id="1293" xr6:uid="{00000000-000C-0000-FFFF-FFFF0B050000}" r="AB28" connectionId="1">
    <xmlCellPr id="1" xr6:uid="{00000000-0010-0000-0B05-000001000000}" uniqueName="Loan_Commitment_Fees">
      <xmlPr mapId="1" xpath="/FinancialUpdate8609/FinancialUpdate8609_DevelopmentBudget/FinancialUpdate8609_Dev_Budget_Building5/FinancialUpdate8609_Dev_Budget_Building5_Rehab_Basis/Loan_Commitment_Fees" xmlDataType="string"/>
    </xmlCellPr>
  </singleXmlCell>
  <singleXmlCell id="1294" xr6:uid="{00000000-000C-0000-FFFF-FFFF0C050000}" r="AB29" connectionId="1">
    <xmlCellPr id="1" xr6:uid="{00000000-0010-0000-0C05-000001000000}" uniqueName="Relocation">
      <xmlPr mapId="1" xpath="/FinancialUpdate8609/FinancialUpdate8609_DevelopmentBudget/FinancialUpdate8609_Dev_Budget_Building5/FinancialUpdate8609_Dev_Budget_Building5_Rehab_Basis/Relocation" xmlDataType="string"/>
    </xmlCellPr>
  </singleXmlCell>
  <singleXmlCell id="1295" xr6:uid="{00000000-000C-0000-FFFF-FFFF0D050000}" r="AB30" connectionId="1">
    <xmlCellPr id="1" xr6:uid="{00000000-0010-0000-0D05-000001000000}" uniqueName="NPHDFC_Administration_Fee">
      <xmlPr mapId="1" xpath="/FinancialUpdate8609/FinancialUpdate8609_DevelopmentBudget/FinancialUpdate8609_Dev_Budget_Building5/FinancialUpdate8609_Dev_Budget_Building5_Rehab_Basis/NPHDFC_Administration_Fee" xmlDataType="string"/>
    </xmlCellPr>
  </singleXmlCell>
  <singleXmlCell id="1296" xr6:uid="{00000000-000C-0000-FFFF-FFFF0E050000}" r="AB31" connectionId="1">
    <xmlCellPr id="1" xr6:uid="{00000000-0010-0000-0E05-000001000000}" uniqueName="Project_Supervision">
      <xmlPr mapId="1" xpath="/FinancialUpdate8609/FinancialUpdate8609_DevelopmentBudget/FinancialUpdate8609_Dev_Budget_Building5/FinancialUpdate8609_Dev_Budget_Building5_Rehab_Basis/Project_Supervision" xmlDataType="string"/>
    </xmlCellPr>
  </singleXmlCell>
  <singleXmlCell id="1297" xr6:uid="{00000000-000C-0000-FFFF-FFFF0F050000}" r="AB32" connectionId="1">
    <xmlCellPr id="1" xr6:uid="{00000000-0010-0000-0F05-000001000000}" uniqueName="Tax_Credit_Allocation_Fee">
      <xmlPr mapId="1" xpath="/FinancialUpdate8609/FinancialUpdate8609_DevelopmentBudget/FinancialUpdate8609_Dev_Budget_Building5/FinancialUpdate8609_Dev_Budget_Building5_Rehab_Basis/Tax_Credit_Allocation_Fee" xmlDataType="string"/>
    </xmlCellPr>
  </singleXmlCell>
  <singleXmlCell id="1298" xr6:uid="{00000000-000C-0000-FFFF-FFFF10050000}" r="AB33" connectionId="1">
    <xmlCellPr id="1" xr6:uid="{00000000-0010-0000-1005-000001000000}" uniqueName="Bond_Fees_Cost_of_Issuance_Fee">
      <xmlPr mapId="1" xpath="/FinancialUpdate8609/FinancialUpdate8609_DevelopmentBudget/FinancialUpdate8609_Dev_Budget_Building5/FinancialUpdate8609_Dev_Budget_Building5_Rehab_Basis/Bond_Fees_Cost_of_Issuance_Fee" xmlDataType="string"/>
    </xmlCellPr>
  </singleXmlCell>
  <singleXmlCell id="1299" xr6:uid="{00000000-000C-0000-FFFF-FFFF11050000}" r="AB34" connectionId="1">
    <xmlCellPr id="1" xr6:uid="{00000000-0010-0000-1105-000001000000}" uniqueName="Letter_of_Credit_Fee">
      <xmlPr mapId="1" xpath="/FinancialUpdate8609/FinancialUpdate8609_DevelopmentBudget/FinancialUpdate8609_Dev_Budget_Building5/FinancialUpdate8609_Dev_Budget_Building5_Rehab_Basis/Letter_of_Credit_Fee" xmlDataType="string"/>
    </xmlCellPr>
  </singleXmlCell>
  <singleXmlCell id="1300" xr6:uid="{00000000-000C-0000-FFFF-FFFF12050000}" r="AB35" connectionId="1">
    <xmlCellPr id="1" xr6:uid="{00000000-0010-0000-1205-000001000000}" uniqueName="Interest_Rate_Cap">
      <xmlPr mapId="1" xpath="/FinancialUpdate8609/FinancialUpdate8609_DevelopmentBudget/FinancialUpdate8609_Dev_Budget_Building5/FinancialUpdate8609_Dev_Budget_Building5_Rehab_Basis/Interest_Rate_Cap" xmlDataType="string"/>
    </xmlCellPr>
  </singleXmlCell>
  <singleXmlCell id="1301" xr6:uid="{00000000-000C-0000-FFFF-FFFF13050000}" r="AB36" connectionId="1">
    <xmlCellPr id="1" xr6:uid="{00000000-0010-0000-1305-000001000000}" uniqueName="Bank_Engineering_Fee">
      <xmlPr mapId="1" xpath="/FinancialUpdate8609/FinancialUpdate8609_DevelopmentBudget/FinancialUpdate8609_Dev_Budget_Building5/FinancialUpdate8609_Dev_Budget_Building5_Rehab_Basis/Bank_Engineering_Fee" xmlDataType="string"/>
    </xmlCellPr>
  </singleXmlCell>
  <singleXmlCell id="1302" xr6:uid="{00000000-000C-0000-FFFF-FFFF14050000}" r="AB37" connectionId="1">
    <xmlCellPr id="1" xr6:uid="{00000000-0010-0000-1405-000001000000}" uniqueName="NYS_Transfer_Tax">
      <xmlPr mapId="1" xpath="/FinancialUpdate8609/FinancialUpdate8609_DevelopmentBudget/FinancialUpdate8609_Dev_Budget_Building5/FinancialUpdate8609_Dev_Budget_Building5_Rehab_Basis/NYS_Transfer_Tax" xmlDataType="string"/>
    </xmlCellPr>
  </singleXmlCell>
  <singleXmlCell id="1303" xr6:uid="{00000000-000C-0000-FFFF-FFFF15050000}" r="AB38" connectionId="1">
    <xmlCellPr id="1" xr6:uid="{00000000-0010-0000-1505-000001000000}" uniqueName="Soft_Cost_Other_Description1">
      <xmlPr mapId="1" xpath="/FinancialUpdate8609/FinancialUpdate8609_DevelopmentBudget/FinancialUpdate8609_Dev_Budget_Building5/FinancialUpdate8609_Dev_Budget_Building5_Rehab_Basis/Soft_Cost_Other_Description1" xmlDataType="string"/>
    </xmlCellPr>
  </singleXmlCell>
  <singleXmlCell id="1304" xr6:uid="{00000000-000C-0000-FFFF-FFFF16050000}" r="AB39" connectionId="1">
    <xmlCellPr id="1" xr6:uid="{00000000-0010-0000-1605-000001000000}" uniqueName="Soft_Cost_Other_Description2">
      <xmlPr mapId="1" xpath="/FinancialUpdate8609/FinancialUpdate8609_DevelopmentBudget/FinancialUpdate8609_Dev_Budget_Building5/FinancialUpdate8609_Dev_Budget_Building5_Rehab_Basis/Soft_Cost_Other_Description2" xmlDataType="string"/>
    </xmlCellPr>
  </singleXmlCell>
  <singleXmlCell id="1305" xr6:uid="{00000000-000C-0000-FFFF-FFFF17050000}" r="AB40" connectionId="1">
    <xmlCellPr id="1" xr6:uid="{00000000-0010-0000-1705-000001000000}" uniqueName="Soft_Cost_Other_Description3">
      <xmlPr mapId="1" xpath="/FinancialUpdate8609/FinancialUpdate8609_DevelopmentBudget/FinancialUpdate8609_Dev_Budget_Building5/FinancialUpdate8609_Dev_Budget_Building5_Rehab_Basis/Soft_Cost_Other_Description3" xmlDataType="string"/>
    </xmlCellPr>
  </singleXmlCell>
  <singleXmlCell id="1306" xr6:uid="{00000000-000C-0000-FFFF-FFFF18050000}" r="AB41" connectionId="1">
    <xmlCellPr id="1" xr6:uid="{00000000-0010-0000-1805-000001000000}" uniqueName="Soft_Cost_Other_Description4">
      <xmlPr mapId="1" xpath="/FinancialUpdate8609/FinancialUpdate8609_DevelopmentBudget/FinancialUpdate8609_Dev_Budget_Building5/FinancialUpdate8609_Dev_Budget_Building5_Rehab_Basis/Soft_Cost_Other_Description4" xmlDataType="string"/>
    </xmlCellPr>
  </singleXmlCell>
  <singleXmlCell id="1307" xr6:uid="{00000000-000C-0000-FFFF-FFFF19050000}" r="AB44" connectionId="1">
    <xmlCellPr id="1" xr6:uid="{00000000-0010-0000-1905-000001000000}" uniqueName="Developer_Financing_or_Equity">
      <xmlPr mapId="1" xpath="/FinancialUpdate8609/FinancialUpdate8609_DevelopmentBudget/FinancialUpdate8609_Dev_Budget_Building5/FinancialUpdate8609_Dev_Budget_Building5_Rehab_Basis/Developer_Financing_or_Equity" xmlDataType="string"/>
    </xmlCellPr>
  </singleXmlCell>
  <singleXmlCell id="1308" xr6:uid="{00000000-000C-0000-FFFF-FFFF1A050000}" r="AB45" connectionId="1">
    <xmlCellPr id="1" xr6:uid="{00000000-0010-0000-1A05-000001000000}" uniqueName="Deferred_Developer_Fee">
      <xmlPr mapId="1" xpath="/FinancialUpdate8609/FinancialUpdate8609_DevelopmentBudget/FinancialUpdate8609_Dev_Budget_Building5/FinancialUpdate8609_Dev_Budget_Building5_Rehab_Basis/Deferred_Developer_Fee" xmlDataType="string"/>
    </xmlCellPr>
  </singleXmlCell>
  <singleXmlCell id="1309" xr6:uid="{00000000-000C-0000-FFFF-FFFF1B050000}" r="AB48" connectionId="1">
    <xmlCellPr id="1" xr6:uid="{00000000-0010-0000-1B05-000001000000}" uniqueName="Syndicator_Fee_and_Overhead">
      <xmlPr mapId="1" xpath="/FinancialUpdate8609/FinancialUpdate8609_DevelopmentBudget/FinancialUpdate8609_Dev_Budget_Building5/FinancialUpdate8609_Dev_Budget_Building5_Rehab_Basis/Syndicator_Fee_and_Overhead" xmlDataType="string"/>
    </xmlCellPr>
  </singleXmlCell>
  <singleXmlCell id="1310" xr6:uid="{00000000-000C-0000-FFFF-FFFF1C050000}" r="AB49" connectionId="1">
    <xmlCellPr id="1" xr6:uid="{00000000-0010-0000-1C05-000001000000}" uniqueName="LP_Upper_Tier_Reserves">
      <xmlPr mapId="1" xpath="/FinancialUpdate8609/FinancialUpdate8609_DevelopmentBudget/FinancialUpdate8609_Dev_Budget_Building5/FinancialUpdate8609_Dev_Budget_Building5_Rehab_Basis/LP_Upper_Tier_Reserves" xmlDataType="string"/>
    </xmlCellPr>
  </singleXmlCell>
  <singleXmlCell id="1311" xr6:uid="{00000000-000C-0000-FFFF-FFFF1D050000}" r="AB50" connectionId="1">
    <xmlCellPr id="1" xr6:uid="{00000000-0010-0000-1D05-000001000000}" uniqueName="Tax_Credit_Consultant">
      <xmlPr mapId="1" xpath="/FinancialUpdate8609/FinancialUpdate8609_DevelopmentBudget/FinancialUpdate8609_Dev_Budget_Building5/FinancialUpdate8609_Dev_Budget_Building5_Rehab_Basis/Tax_Credit_Consultant" xmlDataType="string"/>
    </xmlCellPr>
  </singleXmlCell>
  <singleXmlCell id="1312" xr6:uid="{00000000-000C-0000-FFFF-FFFF1E050000}" r="AB51" connectionId="1">
    <xmlCellPr id="1" xr6:uid="{00000000-0010-0000-1E05-000001000000}" uniqueName="Tax_Opinion">
      <xmlPr mapId="1" xpath="/FinancialUpdate8609/FinancialUpdate8609_DevelopmentBudget/FinancialUpdate8609_Dev_Budget_Building5/FinancialUpdate8609_Dev_Budget_Building5_Rehab_Basis/Tax_Opinion" xmlDataType="string"/>
    </xmlCellPr>
  </singleXmlCell>
  <singleXmlCell id="1313" xr6:uid="{00000000-000C-0000-FFFF-FFFF1F050000}" r="AB52" connectionId="1">
    <xmlCellPr id="1" xr6:uid="{00000000-0010-0000-1F05-000001000000}" uniqueName="Accounting_Cost_Certification">
      <xmlPr mapId="1" xpath="/FinancialUpdate8609/FinancialUpdate8609_DevelopmentBudget/FinancialUpdate8609_Dev_Budget_Building5/FinancialUpdate8609_Dev_Budget_Building5_Rehab_Basis/Accounting_Cost_Certification" xmlDataType="string"/>
    </xmlCellPr>
  </singleXmlCell>
  <singleXmlCell id="1314" xr6:uid="{00000000-000C-0000-FFFF-FFFF20050000}" r="AB53" connectionId="1">
    <xmlCellPr id="1" xr6:uid="{00000000-0010-0000-2005-000001000000}" uniqueName="Partnership_Management_Fee">
      <xmlPr mapId="1" xpath="/FinancialUpdate8609/FinancialUpdate8609_DevelopmentBudget/FinancialUpdate8609_Dev_Budget_Building5/FinancialUpdate8609_Dev_Budget_Building5_Rehab_Basis/Partnership_Management_Fee" xmlDataType="string"/>
    </xmlCellPr>
  </singleXmlCell>
  <singleXmlCell id="1315" xr6:uid="{00000000-000C-0000-FFFF-FFFF21050000}" r="AB54" connectionId="1">
    <xmlCellPr id="1" xr6:uid="{00000000-0010-0000-2105-000001000000}" uniqueName="Partnership_Publication">
      <xmlPr mapId="1" xpath="/FinancialUpdate8609/FinancialUpdate8609_DevelopmentBudget/FinancialUpdate8609_Dev_Budget_Building5/FinancialUpdate8609_Dev_Budget_Building5_Rehab_Basis/Partnership_Publication" xmlDataType="string"/>
    </xmlCellPr>
  </singleXmlCell>
  <singleXmlCell id="1316" xr6:uid="{00000000-000C-0000-FFFF-FFFF22050000}" r="AB55" connectionId="1">
    <xmlCellPr id="1" xr6:uid="{00000000-0010-0000-2205-000001000000}" uniqueName="Bridge_Loan_Fees_and_Interest">
      <xmlPr mapId="1" xpath="/FinancialUpdate8609/FinancialUpdate8609_DevelopmentBudget/FinancialUpdate8609_Dev_Budget_Building5/FinancialUpdate8609_Dev_Budget_Building5_Rehab_Basis/Bridge_Loan_Fees_and_Interest" xmlDataType="string"/>
    </xmlCellPr>
  </singleXmlCell>
  <singleXmlCell id="1317" xr6:uid="{00000000-000C-0000-FFFF-FFFF23050000}" r="AB56" connectionId="1">
    <xmlCellPr id="1" xr6:uid="{00000000-0010-0000-2305-000001000000}" uniqueName="Partnership_Organization_Legal">
      <xmlPr mapId="1" xpath="/FinancialUpdate8609/FinancialUpdate8609_DevelopmentBudget/FinancialUpdate8609_Dev_Budget_Building5/FinancialUpdate8609_Dev_Budget_Building5_Rehab_Basis/Partnership_Organization_Legal" xmlDataType="string"/>
    </xmlCellPr>
  </singleXmlCell>
  <singleXmlCell id="1318" xr6:uid="{00000000-000C-0000-FFFF-FFFF24050000}" r="AB57" connectionId="1">
    <xmlCellPr id="1" xr6:uid="{00000000-0010-0000-2405-000001000000}" uniqueName="Syndication_Expense_Other_Description1">
      <xmlPr mapId="1" xpath="/FinancialUpdate8609/FinancialUpdate8609_DevelopmentBudget/FinancialUpdate8609_Dev_Budget_Building5/FinancialUpdate8609_Dev_Budget_Building5_Rehab_Basis/Syndication_Expense_Other_Description1" xmlDataType="string"/>
    </xmlCellPr>
  </singleXmlCell>
  <singleXmlCell id="1319" xr6:uid="{00000000-000C-0000-FFFF-FFFF25050000}" r="AB60" connectionId="1">
    <xmlCellPr id="1" xr6:uid="{00000000-0010-0000-2505-000001000000}" uniqueName="Operating_Reserve">
      <xmlPr mapId="1" xpath="/FinancialUpdate8609/FinancialUpdate8609_DevelopmentBudget/FinancialUpdate8609_Dev_Budget_Building5/FinancialUpdate8609_Dev_Budget_Building5_Rehab_Basis/Operating_Reserve" xmlDataType="string"/>
    </xmlCellPr>
  </singleXmlCell>
  <singleXmlCell id="1320" xr6:uid="{00000000-000C-0000-FFFF-FFFF26050000}" r="AB61" connectionId="1">
    <xmlCellPr id="1" xr6:uid="{00000000-0010-0000-2605-000001000000}" uniqueName="Social_Service_Reserves">
      <xmlPr mapId="1" xpath="/FinancialUpdate8609/FinancialUpdate8609_DevelopmentBudget/FinancialUpdate8609_Dev_Budget_Building5/FinancialUpdate8609_Dev_Budget_Building5_Rehab_Basis/Social_Service_Reserves" xmlDataType="string"/>
    </xmlCellPr>
  </singleXmlCell>
  <singleXmlCell id="1321" xr6:uid="{00000000-000C-0000-FFFF-FFFF27050000}" r="AB62" connectionId="1">
    <xmlCellPr id="1" xr6:uid="{00000000-0010-0000-2705-000001000000}" uniqueName="Reserve_Other_Description1">
      <xmlPr mapId="1" xpath="/FinancialUpdate8609/FinancialUpdate8609_DevelopmentBudget/FinancialUpdate8609_Dev_Budget_Building5/FinancialUpdate8609_Dev_Budget_Building5_Rehab_Basis/Reserve_Other_Description1" xmlDataType="string"/>
    </xmlCellPr>
  </singleXmlCell>
  <singleXmlCell id="1327" xr6:uid="{00000000-000C-0000-FFFF-FFFF28050000}" r="AE1" connectionId="1">
    <xmlCellPr id="1" xr6:uid="{00000000-0010-0000-2805-000001000000}" uniqueName="ApplicationNumber">
      <xmlPr mapId="1" xpath="/FinancialUpdate8609/FinancialUpdate8609_DevelopmentBudget/FinancialUpdate8609_Dev_Budget_Building6/FinancialUpdate8609_Dev_Budget_Building6_Total_Costs/ApplicationNumber" xmlDataType="string"/>
    </xmlCellPr>
  </singleXmlCell>
  <singleXmlCell id="1328" xr6:uid="{00000000-000C-0000-FFFF-FFFF29050000}" r="AE2" connectionId="1">
    <xmlCellPr id="1" xr6:uid="{00000000-0010-0000-2905-000001000000}" uniqueName="BIN">
      <xmlPr mapId="1" xpath="/FinancialUpdate8609/FinancialUpdate8609_DevelopmentBudget/FinancialUpdate8609_Dev_Budget_Building6/FinancialUpdate8609_Dev_Budget_Building6_Total_Costs/BIN" xmlDataType="string"/>
    </xmlCellPr>
  </singleXmlCell>
  <singleXmlCell id="1329" xr6:uid="{00000000-000C-0000-FFFF-FFFF2A050000}" r="AD7" connectionId="1">
    <xmlCellPr id="1" xr6:uid="{00000000-0010-0000-2A05-000001000000}" uniqueName="Land_Acquisition">
      <xmlPr mapId="1" xpath="/FinancialUpdate8609/FinancialUpdate8609_DevelopmentBudget/FinancialUpdate8609_Dev_Budget_Building6/FinancialUpdate8609_Dev_Budget_Building6_Total_Costs/Land_Acquisition" xmlDataType="string"/>
    </xmlCellPr>
  </singleXmlCell>
  <singleXmlCell id="1330" xr6:uid="{00000000-000C-0000-FFFF-FFFF2B050000}" r="AD8" connectionId="1">
    <xmlCellPr id="1" xr6:uid="{00000000-0010-0000-2B05-000001000000}" uniqueName="Building_Acquisition">
      <xmlPr mapId="1" xpath="/FinancialUpdate8609/FinancialUpdate8609_DevelopmentBudget/FinancialUpdate8609_Dev_Budget_Building6/FinancialUpdate8609_Dev_Budget_Building6_Total_Costs/Building_Acquisition" xmlDataType="string"/>
    </xmlCellPr>
  </singleXmlCell>
  <singleXmlCell id="1332" xr6:uid="{00000000-000C-0000-FFFF-FFFF2C050000}" r="AD9" connectionId="1">
    <xmlCellPr id="1" xr6:uid="{00000000-0010-0000-2C05-000001000000}" uniqueName="Contractor_Price">
      <xmlPr mapId="1" xpath="/FinancialUpdate8609/FinancialUpdate8609_DevelopmentBudget/FinancialUpdate8609_Dev_Budget_Building6/FinancialUpdate8609_Dev_Budget_Building6_Total_Costs/Contractor_Price" xmlDataType="string"/>
    </xmlCellPr>
  </singleXmlCell>
  <singleXmlCell id="1333" xr6:uid="{00000000-000C-0000-FFFF-FFFF2D050000}" r="AD10" connectionId="1">
    <xmlCellPr id="1" xr6:uid="{00000000-0010-0000-2D05-000001000000}" uniqueName="Furnishings">
      <xmlPr mapId="1" xpath="/FinancialUpdate8609/FinancialUpdate8609_DevelopmentBudget/FinancialUpdate8609_Dev_Budget_Building6/FinancialUpdate8609_Dev_Budget_Building6_Total_Costs/Furnishings" xmlDataType="string"/>
    </xmlCellPr>
  </singleXmlCell>
  <singleXmlCell id="1334" xr6:uid="{00000000-000C-0000-FFFF-FFFF2E050000}" r="AD11" connectionId="1">
    <xmlCellPr id="1" xr6:uid="{00000000-0010-0000-2E05-000001000000}" uniqueName="Hard_Cost_Other_Description1">
      <xmlPr mapId="1" xpath="/FinancialUpdate8609/FinancialUpdate8609_DevelopmentBudget/FinancialUpdate8609_Dev_Budget_Building6/FinancialUpdate8609_Dev_Budget_Building6_Total_Costs/Hard_Cost_Other_Description1" xmlDataType="string"/>
    </xmlCellPr>
  </singleXmlCell>
  <singleXmlCell id="1335" xr6:uid="{00000000-000C-0000-FFFF-FFFF2F050000}" r="AD14" connectionId="1">
    <xmlCellPr id="1" xr6:uid="{00000000-0010-0000-2F05-000001000000}" uniqueName="Architect">
      <xmlPr mapId="1" xpath="/FinancialUpdate8609/FinancialUpdate8609_DevelopmentBudget/FinancialUpdate8609_Dev_Budget_Building6/FinancialUpdate8609_Dev_Budget_Building6_Total_Costs/Architect" xmlDataType="string"/>
    </xmlCellPr>
  </singleXmlCell>
  <singleXmlCell id="1336" xr6:uid="{00000000-000C-0000-FFFF-FFFF30050000}" r="AD15" connectionId="1">
    <xmlCellPr id="1" xr6:uid="{00000000-0010-0000-3005-000001000000}" uniqueName="Owners_Legal">
      <xmlPr mapId="1" xpath="/FinancialUpdate8609/FinancialUpdate8609_DevelopmentBudget/FinancialUpdate8609_Dev_Budget_Building6/FinancialUpdate8609_Dev_Budget_Building6_Total_Costs/Owners_Legal" xmlDataType="string"/>
    </xmlCellPr>
  </singleXmlCell>
  <singleXmlCell id="1337" xr6:uid="{00000000-000C-0000-FFFF-FFFF31050000}" r="AD16" connectionId="1">
    <xmlCellPr id="1" xr6:uid="{00000000-0010-0000-3105-000001000000}" uniqueName="Development_Consultant">
      <xmlPr mapId="1" xpath="/FinancialUpdate8609/FinancialUpdate8609_DevelopmentBudget/FinancialUpdate8609_Dev_Budget_Building6/FinancialUpdate8609_Dev_Budget_Building6_Total_Costs/Development_Consultant" xmlDataType="string"/>
    </xmlCellPr>
  </singleXmlCell>
  <singleXmlCell id="1338" xr6:uid="{00000000-000C-0000-FFFF-FFFF32050000}" r="AD17" connectionId="1">
    <xmlCellPr id="1" xr6:uid="{00000000-0010-0000-3205-000001000000}" uniqueName="J51_421a_421b_Filing_Fees">
      <xmlPr mapId="1" xpath="/FinancialUpdate8609/FinancialUpdate8609_DevelopmentBudget/FinancialUpdate8609_Dev_Budget_Building6/FinancialUpdate8609_Dev_Budget_Building6_Total_Costs/J51_421a_421b_Filing_Fees" xmlDataType="string"/>
    </xmlCellPr>
  </singleXmlCell>
  <singleXmlCell id="1339" xr6:uid="{00000000-000C-0000-FFFF-FFFF33050000}" r="AD18" connectionId="1">
    <xmlCellPr id="1" xr6:uid="{00000000-0010-0000-3305-000001000000}" uniqueName="Construction_Interest">
      <xmlPr mapId="1" xpath="/FinancialUpdate8609/FinancialUpdate8609_DevelopmentBudget/FinancialUpdate8609_Dev_Budget_Building6/FinancialUpdate8609_Dev_Budget_Building6_Total_Costs/Construction_Interest" xmlDataType="string"/>
    </xmlCellPr>
  </singleXmlCell>
  <singleXmlCell id="1340" xr6:uid="{00000000-000C-0000-FFFF-FFFF34050000}" r="AD19" connectionId="1">
    <xmlCellPr id="1" xr6:uid="{00000000-0010-0000-3405-000001000000}" uniqueName="Real_Estate_Taxes">
      <xmlPr mapId="1" xpath="/FinancialUpdate8609/FinancialUpdate8609_DevelopmentBudget/FinancialUpdate8609_Dev_Budget_Building6/FinancialUpdate8609_Dev_Budget_Building6_Total_Costs/Real_Estate_Taxes" xmlDataType="string"/>
    </xmlCellPr>
  </singleXmlCell>
  <singleXmlCell id="1341" xr6:uid="{00000000-000C-0000-FFFF-FFFF35050000}" r="AD20" connectionId="1">
    <xmlCellPr id="1" xr6:uid="{00000000-0010-0000-3505-000001000000}" uniqueName="Water_Sewer">
      <xmlPr mapId="1" xpath="/FinancialUpdate8609/FinancialUpdate8609_DevelopmentBudget/FinancialUpdate8609_Dev_Budget_Building6/FinancialUpdate8609_Dev_Budget_Building6_Total_Costs/Water_Sewer" xmlDataType="string"/>
    </xmlCellPr>
  </singleXmlCell>
  <singleXmlCell id="1342" xr6:uid="{00000000-000C-0000-FFFF-FFFF36050000}" r="AD21" connectionId="1">
    <xmlCellPr id="1" xr6:uid="{00000000-0010-0000-3605-000001000000}" uniqueName="Title_Insurance">
      <xmlPr mapId="1" xpath="/FinancialUpdate8609/FinancialUpdate8609_DevelopmentBudget/FinancialUpdate8609_Dev_Budget_Building6/FinancialUpdate8609_Dev_Budget_Building6_Total_Costs/Title_Insurance" xmlDataType="string"/>
    </xmlCellPr>
  </singleXmlCell>
  <singleXmlCell id="1343" xr6:uid="{00000000-000C-0000-FFFF-FFFF37050000}" r="AD22" connectionId="1">
    <xmlCellPr id="1" xr6:uid="{00000000-0010-0000-3705-000001000000}" uniqueName="Constr_Insurance">
      <xmlPr mapId="1" xpath="/FinancialUpdate8609/FinancialUpdate8609_DevelopmentBudget/FinancialUpdate8609_Dev_Budget_Building6/FinancialUpdate8609_Dev_Budget_Building6_Total_Costs/Constr_Insurance" xmlDataType="string"/>
    </xmlCellPr>
  </singleXmlCell>
  <singleXmlCell id="1344" xr6:uid="{00000000-000C-0000-FFFF-FFFF38050000}" r="AD23" connectionId="1">
    <xmlCellPr id="1" xr6:uid="{00000000-0010-0000-3805-000001000000}" uniqueName="License_Agreement_Insurance">
      <xmlPr mapId="1" xpath="/FinancialUpdate8609/FinancialUpdate8609_DevelopmentBudget/FinancialUpdate8609_Dev_Budget_Building6/FinancialUpdate8609_Dev_Budget_Building6_Total_Costs/License_Agreement_Insurance" xmlDataType="string"/>
    </xmlCellPr>
  </singleXmlCell>
  <singleXmlCell id="1345" xr6:uid="{00000000-000C-0000-FFFF-FFFF39050000}" r="AD24" connectionId="1">
    <xmlCellPr id="1" xr6:uid="{00000000-0010-0000-3905-000001000000}" uniqueName="Leasing_Marketing_Expense">
      <xmlPr mapId="1" xpath="/FinancialUpdate8609/FinancialUpdate8609_DevelopmentBudget/FinancialUpdate8609_Dev_Budget_Building6/FinancialUpdate8609_Dev_Budget_Building6_Total_Costs/Leasing_Marketing_Expense" xmlDataType="string"/>
    </xmlCellPr>
  </singleXmlCell>
  <singleXmlCell id="1346" xr6:uid="{00000000-000C-0000-FFFF-FFFF3A050000}" r="AD25" connectionId="1">
    <xmlCellPr id="1" xr6:uid="{00000000-0010-0000-3A05-000001000000}" uniqueName="Lease_Up_Period_Expense">
      <xmlPr mapId="1" xpath="/FinancialUpdate8609/FinancialUpdate8609_DevelopmentBudget/FinancialUpdate8609_Dev_Budget_Building6/FinancialUpdate8609_Dev_Budget_Building6_Total_Costs/Lease_Up_Period_Expense" xmlDataType="string"/>
    </xmlCellPr>
  </singleXmlCell>
  <singleXmlCell id="1347" xr6:uid="{00000000-000C-0000-FFFF-FFFF3B050000}" r="AD26" connectionId="1">
    <xmlCellPr id="1" xr6:uid="{00000000-0010-0000-3B05-000001000000}" uniqueName="Working_Capital">
      <xmlPr mapId="1" xpath="/FinancialUpdate8609/FinancialUpdate8609_DevelopmentBudget/FinancialUpdate8609_Dev_Budget_Building6/FinancialUpdate8609_Dev_Budget_Building6_Total_Costs/Working_Capital" xmlDataType="string"/>
    </xmlCellPr>
  </singleXmlCell>
  <singleXmlCell id="1348" xr6:uid="{00000000-000C-0000-FFFF-FFFF3C050000}" r="AD27" connectionId="1">
    <xmlCellPr id="1" xr6:uid="{00000000-0010-0000-3C05-000001000000}" uniqueName="Survey_Environmental_Reports">
      <xmlPr mapId="1" xpath="/FinancialUpdate8609/FinancialUpdate8609_DevelopmentBudget/FinancialUpdate8609_Dev_Budget_Building6/FinancialUpdate8609_Dev_Budget_Building6_Total_Costs/Survey_Environmental_Reports" xmlDataType="string"/>
    </xmlCellPr>
  </singleXmlCell>
  <singleXmlCell id="1349" xr6:uid="{00000000-000C-0000-FFFF-FFFF3D050000}" r="AD28" connectionId="1">
    <xmlCellPr id="1" xr6:uid="{00000000-0010-0000-3D05-000001000000}" uniqueName="Loan_Commitment_Fees">
      <xmlPr mapId="1" xpath="/FinancialUpdate8609/FinancialUpdate8609_DevelopmentBudget/FinancialUpdate8609_Dev_Budget_Building6/FinancialUpdate8609_Dev_Budget_Building6_Total_Costs/Loan_Commitment_Fees" xmlDataType="string"/>
    </xmlCellPr>
  </singleXmlCell>
  <singleXmlCell id="1350" xr6:uid="{00000000-000C-0000-FFFF-FFFF3E050000}" r="AD29" connectionId="1">
    <xmlCellPr id="1" xr6:uid="{00000000-0010-0000-3E05-000001000000}" uniqueName="Relocation">
      <xmlPr mapId="1" xpath="/FinancialUpdate8609/FinancialUpdate8609_DevelopmentBudget/FinancialUpdate8609_Dev_Budget_Building6/FinancialUpdate8609_Dev_Budget_Building6_Total_Costs/Relocation" xmlDataType="string"/>
    </xmlCellPr>
  </singleXmlCell>
  <singleXmlCell id="1351" xr6:uid="{00000000-000C-0000-FFFF-FFFF3F050000}" r="AD30" connectionId="1">
    <xmlCellPr id="1" xr6:uid="{00000000-0010-0000-3F05-000001000000}" uniqueName="NPHDFC_Administration_Fee">
      <xmlPr mapId="1" xpath="/FinancialUpdate8609/FinancialUpdate8609_DevelopmentBudget/FinancialUpdate8609_Dev_Budget_Building6/FinancialUpdate8609_Dev_Budget_Building6_Total_Costs/NPHDFC_Administration_Fee" xmlDataType="string"/>
    </xmlCellPr>
  </singleXmlCell>
  <singleXmlCell id="1352" xr6:uid="{00000000-000C-0000-FFFF-FFFF40050000}" r="AD31" connectionId="1">
    <xmlCellPr id="1" xr6:uid="{00000000-0010-0000-4005-000001000000}" uniqueName="Project_Supervision">
      <xmlPr mapId="1" xpath="/FinancialUpdate8609/FinancialUpdate8609_DevelopmentBudget/FinancialUpdate8609_Dev_Budget_Building6/FinancialUpdate8609_Dev_Budget_Building6_Total_Costs/Project_Supervision" xmlDataType="string"/>
    </xmlCellPr>
  </singleXmlCell>
  <singleXmlCell id="1353" xr6:uid="{00000000-000C-0000-FFFF-FFFF41050000}" r="AD32" connectionId="1">
    <xmlCellPr id="1" xr6:uid="{00000000-0010-0000-4105-000001000000}" uniqueName="Tax_Credit_Allocation_Fee">
      <xmlPr mapId="1" xpath="/FinancialUpdate8609/FinancialUpdate8609_DevelopmentBudget/FinancialUpdate8609_Dev_Budget_Building6/FinancialUpdate8609_Dev_Budget_Building6_Total_Costs/Tax_Credit_Allocation_Fee" xmlDataType="string"/>
    </xmlCellPr>
  </singleXmlCell>
  <singleXmlCell id="1354" xr6:uid="{00000000-000C-0000-FFFF-FFFF42050000}" r="AD33" connectionId="1">
    <xmlCellPr id="1" xr6:uid="{00000000-0010-0000-4205-000001000000}" uniqueName="Bond_Fees_Cost_of_Issuance_Fee">
      <xmlPr mapId="1" xpath="/FinancialUpdate8609/FinancialUpdate8609_DevelopmentBudget/FinancialUpdate8609_Dev_Budget_Building6/FinancialUpdate8609_Dev_Budget_Building6_Total_Costs/Bond_Fees_Cost_of_Issuance_Fee" xmlDataType="string"/>
    </xmlCellPr>
  </singleXmlCell>
  <singleXmlCell id="1355" xr6:uid="{00000000-000C-0000-FFFF-FFFF43050000}" r="AD34" connectionId="1">
    <xmlCellPr id="1" xr6:uid="{00000000-0010-0000-4305-000001000000}" uniqueName="Letter_of_Credit_Fee">
      <xmlPr mapId="1" xpath="/FinancialUpdate8609/FinancialUpdate8609_DevelopmentBudget/FinancialUpdate8609_Dev_Budget_Building6/FinancialUpdate8609_Dev_Budget_Building6_Total_Costs/Letter_of_Credit_Fee" xmlDataType="string"/>
    </xmlCellPr>
  </singleXmlCell>
  <singleXmlCell id="1356" xr6:uid="{00000000-000C-0000-FFFF-FFFF44050000}" r="AD35" connectionId="1">
    <xmlCellPr id="1" xr6:uid="{00000000-0010-0000-4405-000001000000}" uniqueName="Interest_Rate_Cap">
      <xmlPr mapId="1" xpath="/FinancialUpdate8609/FinancialUpdate8609_DevelopmentBudget/FinancialUpdate8609_Dev_Budget_Building6/FinancialUpdate8609_Dev_Budget_Building6_Total_Costs/Interest_Rate_Cap" xmlDataType="string"/>
    </xmlCellPr>
  </singleXmlCell>
  <singleXmlCell id="1357" xr6:uid="{00000000-000C-0000-FFFF-FFFF45050000}" r="AD36" connectionId="1">
    <xmlCellPr id="1" xr6:uid="{00000000-0010-0000-4505-000001000000}" uniqueName="Bank_Engineering_Fee">
      <xmlPr mapId="1" xpath="/FinancialUpdate8609/FinancialUpdate8609_DevelopmentBudget/FinancialUpdate8609_Dev_Budget_Building6/FinancialUpdate8609_Dev_Budget_Building6_Total_Costs/Bank_Engineering_Fee" xmlDataType="string"/>
    </xmlCellPr>
  </singleXmlCell>
  <singleXmlCell id="1358" xr6:uid="{00000000-000C-0000-FFFF-FFFF46050000}" r="AD37" connectionId="1">
    <xmlCellPr id="1" xr6:uid="{00000000-0010-0000-4605-000001000000}" uniqueName="NYS_Transfer_Tax">
      <xmlPr mapId="1" xpath="/FinancialUpdate8609/FinancialUpdate8609_DevelopmentBudget/FinancialUpdate8609_Dev_Budget_Building6/FinancialUpdate8609_Dev_Budget_Building6_Total_Costs/NYS_Transfer_Tax" xmlDataType="string"/>
    </xmlCellPr>
  </singleXmlCell>
  <singleXmlCell id="1359" xr6:uid="{00000000-000C-0000-FFFF-FFFF47050000}" r="AD38" connectionId="1">
    <xmlCellPr id="1" xr6:uid="{00000000-0010-0000-4705-000001000000}" uniqueName="Soft_Cost_Other_Description1">
      <xmlPr mapId="1" xpath="/FinancialUpdate8609/FinancialUpdate8609_DevelopmentBudget/FinancialUpdate8609_Dev_Budget_Building6/FinancialUpdate8609_Dev_Budget_Building6_Total_Costs/Soft_Cost_Other_Description1" xmlDataType="string"/>
    </xmlCellPr>
  </singleXmlCell>
  <singleXmlCell id="1360" xr6:uid="{00000000-000C-0000-FFFF-FFFF48050000}" r="AD39" connectionId="1">
    <xmlCellPr id="1" xr6:uid="{00000000-0010-0000-4805-000001000000}" uniqueName="Soft_Cost_Other_Description2">
      <xmlPr mapId="1" xpath="/FinancialUpdate8609/FinancialUpdate8609_DevelopmentBudget/FinancialUpdate8609_Dev_Budget_Building6/FinancialUpdate8609_Dev_Budget_Building6_Total_Costs/Soft_Cost_Other_Description2" xmlDataType="string"/>
    </xmlCellPr>
  </singleXmlCell>
  <singleXmlCell id="1361" xr6:uid="{00000000-000C-0000-FFFF-FFFF49050000}" r="AD40" connectionId="1">
    <xmlCellPr id="1" xr6:uid="{00000000-0010-0000-4905-000001000000}" uniqueName="Soft_Cost_Other_Description3">
      <xmlPr mapId="1" xpath="/FinancialUpdate8609/FinancialUpdate8609_DevelopmentBudget/FinancialUpdate8609_Dev_Budget_Building6/FinancialUpdate8609_Dev_Budget_Building6_Total_Costs/Soft_Cost_Other_Description3" xmlDataType="string"/>
    </xmlCellPr>
  </singleXmlCell>
  <singleXmlCell id="1362" xr6:uid="{00000000-000C-0000-FFFF-FFFF4A050000}" r="AD41" connectionId="1">
    <xmlCellPr id="1" xr6:uid="{00000000-0010-0000-4A05-000001000000}" uniqueName="Soft_Cost_Other_Description4">
      <xmlPr mapId="1" xpath="/FinancialUpdate8609/FinancialUpdate8609_DevelopmentBudget/FinancialUpdate8609_Dev_Budget_Building6/FinancialUpdate8609_Dev_Budget_Building6_Total_Costs/Soft_Cost_Other_Description4" xmlDataType="string"/>
    </xmlCellPr>
  </singleXmlCell>
  <singleXmlCell id="1363" xr6:uid="{00000000-000C-0000-FFFF-FFFF4B050000}" r="AD44" connectionId="1">
    <xmlCellPr id="1" xr6:uid="{00000000-0010-0000-4B05-000001000000}" uniqueName="Developer_Financing_or_Equity">
      <xmlPr mapId="1" xpath="/FinancialUpdate8609/FinancialUpdate8609_DevelopmentBudget/FinancialUpdate8609_Dev_Budget_Building6/FinancialUpdate8609_Dev_Budget_Building6_Total_Costs/Developer_Financing_or_Equity" xmlDataType="string"/>
    </xmlCellPr>
  </singleXmlCell>
  <singleXmlCell id="1364" xr6:uid="{00000000-000C-0000-FFFF-FFFF4C050000}" r="AD45" connectionId="1">
    <xmlCellPr id="1" xr6:uid="{00000000-0010-0000-4C05-000001000000}" uniqueName="Deferred_Developer_Fee">
      <xmlPr mapId="1" xpath="/FinancialUpdate8609/FinancialUpdate8609_DevelopmentBudget/FinancialUpdate8609_Dev_Budget_Building6/FinancialUpdate8609_Dev_Budget_Building6_Total_Costs/Deferred_Developer_Fee" xmlDataType="string"/>
    </xmlCellPr>
  </singleXmlCell>
  <singleXmlCell id="1365" xr6:uid="{00000000-000C-0000-FFFF-FFFF4D050000}" r="AD48" connectionId="1">
    <xmlCellPr id="1" xr6:uid="{00000000-0010-0000-4D05-000001000000}" uniqueName="Syndicator_Fee_and_Overhead">
      <xmlPr mapId="1" xpath="/FinancialUpdate8609/FinancialUpdate8609_DevelopmentBudget/FinancialUpdate8609_Dev_Budget_Building6/FinancialUpdate8609_Dev_Budget_Building6_Total_Costs/Syndicator_Fee_and_Overhead" xmlDataType="string"/>
    </xmlCellPr>
  </singleXmlCell>
  <singleXmlCell id="1366" xr6:uid="{00000000-000C-0000-FFFF-FFFF4E050000}" r="AD49" connectionId="1">
    <xmlCellPr id="1" xr6:uid="{00000000-0010-0000-4E05-000001000000}" uniqueName="LP_Upper_Tier_Reserves">
      <xmlPr mapId="1" xpath="/FinancialUpdate8609/FinancialUpdate8609_DevelopmentBudget/FinancialUpdate8609_Dev_Budget_Building6/FinancialUpdate8609_Dev_Budget_Building6_Total_Costs/LP_Upper_Tier_Reserves" xmlDataType="string"/>
    </xmlCellPr>
  </singleXmlCell>
  <singleXmlCell id="1367" xr6:uid="{00000000-000C-0000-FFFF-FFFF4F050000}" r="AD50" connectionId="1">
    <xmlCellPr id="1" xr6:uid="{00000000-0010-0000-4F05-000001000000}" uniqueName="Tax_Credit_Consultant">
      <xmlPr mapId="1" xpath="/FinancialUpdate8609/FinancialUpdate8609_DevelopmentBudget/FinancialUpdate8609_Dev_Budget_Building6/FinancialUpdate8609_Dev_Budget_Building6_Total_Costs/Tax_Credit_Consultant" xmlDataType="string"/>
    </xmlCellPr>
  </singleXmlCell>
  <singleXmlCell id="1368" xr6:uid="{00000000-000C-0000-FFFF-FFFF50050000}" r="AD51" connectionId="1">
    <xmlCellPr id="1" xr6:uid="{00000000-0010-0000-5005-000001000000}" uniqueName="Tax_Opinion">
      <xmlPr mapId="1" xpath="/FinancialUpdate8609/FinancialUpdate8609_DevelopmentBudget/FinancialUpdate8609_Dev_Budget_Building6/FinancialUpdate8609_Dev_Budget_Building6_Total_Costs/Tax_Opinion" xmlDataType="string"/>
    </xmlCellPr>
  </singleXmlCell>
  <singleXmlCell id="1369" xr6:uid="{00000000-000C-0000-FFFF-FFFF51050000}" r="AD52" connectionId="1">
    <xmlCellPr id="1" xr6:uid="{00000000-0010-0000-5105-000001000000}" uniqueName="Accounting_Cost_Certification">
      <xmlPr mapId="1" xpath="/FinancialUpdate8609/FinancialUpdate8609_DevelopmentBudget/FinancialUpdate8609_Dev_Budget_Building6/FinancialUpdate8609_Dev_Budget_Building6_Total_Costs/Accounting_Cost_Certification" xmlDataType="string"/>
    </xmlCellPr>
  </singleXmlCell>
  <singleXmlCell id="1370" xr6:uid="{00000000-000C-0000-FFFF-FFFF52050000}" r="AD53" connectionId="1">
    <xmlCellPr id="1" xr6:uid="{00000000-0010-0000-5205-000001000000}" uniqueName="Partnership_Management_Fee">
      <xmlPr mapId="1" xpath="/FinancialUpdate8609/FinancialUpdate8609_DevelopmentBudget/FinancialUpdate8609_Dev_Budget_Building6/FinancialUpdate8609_Dev_Budget_Building6_Total_Costs/Partnership_Management_Fee" xmlDataType="string"/>
    </xmlCellPr>
  </singleXmlCell>
  <singleXmlCell id="1371" xr6:uid="{00000000-000C-0000-FFFF-FFFF53050000}" r="AD54" connectionId="1">
    <xmlCellPr id="1" xr6:uid="{00000000-0010-0000-5305-000001000000}" uniqueName="Partnership_Publication">
      <xmlPr mapId="1" xpath="/FinancialUpdate8609/FinancialUpdate8609_DevelopmentBudget/FinancialUpdate8609_Dev_Budget_Building6/FinancialUpdate8609_Dev_Budget_Building6_Total_Costs/Partnership_Publication" xmlDataType="string"/>
    </xmlCellPr>
  </singleXmlCell>
  <singleXmlCell id="1372" xr6:uid="{00000000-000C-0000-FFFF-FFFF54050000}" r="AD55" connectionId="1">
    <xmlCellPr id="1" xr6:uid="{00000000-0010-0000-5405-000001000000}" uniqueName="Bridge_Loan_Fees_and_Interest">
      <xmlPr mapId="1" xpath="/FinancialUpdate8609/FinancialUpdate8609_DevelopmentBudget/FinancialUpdate8609_Dev_Budget_Building6/FinancialUpdate8609_Dev_Budget_Building6_Total_Costs/Bridge_Loan_Fees_and_Interest" xmlDataType="string"/>
    </xmlCellPr>
  </singleXmlCell>
  <singleXmlCell id="1373" xr6:uid="{00000000-000C-0000-FFFF-FFFF55050000}" r="AD56" connectionId="1">
    <xmlCellPr id="1" xr6:uid="{00000000-0010-0000-5505-000001000000}" uniqueName="Partnership_Organization_Legal">
      <xmlPr mapId="1" xpath="/FinancialUpdate8609/FinancialUpdate8609_DevelopmentBudget/FinancialUpdate8609_Dev_Budget_Building6/FinancialUpdate8609_Dev_Budget_Building6_Total_Costs/Partnership_Organization_Legal" xmlDataType="string"/>
    </xmlCellPr>
  </singleXmlCell>
  <singleXmlCell id="1374" xr6:uid="{00000000-000C-0000-FFFF-FFFF56050000}" r="AD57" connectionId="1">
    <xmlCellPr id="1" xr6:uid="{00000000-0010-0000-5605-000001000000}" uniqueName="Syndication_Expense_Other_Description1">
      <xmlPr mapId="1" xpath="/FinancialUpdate8609/FinancialUpdate8609_DevelopmentBudget/FinancialUpdate8609_Dev_Budget_Building6/FinancialUpdate8609_Dev_Budget_Building6_Total_Costs/Syndication_Expense_Other_Description1" xmlDataType="string"/>
    </xmlCellPr>
  </singleXmlCell>
  <singleXmlCell id="1375" xr6:uid="{00000000-000C-0000-FFFF-FFFF57050000}" r="AD60" connectionId="1">
    <xmlCellPr id="1" xr6:uid="{00000000-0010-0000-5705-000001000000}" uniqueName="Operating_Reserve">
      <xmlPr mapId="1" xpath="/FinancialUpdate8609/FinancialUpdate8609_DevelopmentBudget/FinancialUpdate8609_Dev_Budget_Building6/FinancialUpdate8609_Dev_Budget_Building6_Total_Costs/Operating_Reserve" xmlDataType="string"/>
    </xmlCellPr>
  </singleXmlCell>
  <singleXmlCell id="1376" xr6:uid="{00000000-000C-0000-FFFF-FFFF58050000}" r="AD61" connectionId="1">
    <xmlCellPr id="1" xr6:uid="{00000000-0010-0000-5805-000001000000}" uniqueName="Social_Service_Reserves">
      <xmlPr mapId="1" xpath="/FinancialUpdate8609/FinancialUpdate8609_DevelopmentBudget/FinancialUpdate8609_Dev_Budget_Building6/FinancialUpdate8609_Dev_Budget_Building6_Total_Costs/Social_Service_Reserves" xmlDataType="string"/>
    </xmlCellPr>
  </singleXmlCell>
  <singleXmlCell id="1377" xr6:uid="{00000000-000C-0000-FFFF-FFFF59050000}" r="AD62" connectionId="1">
    <xmlCellPr id="1" xr6:uid="{00000000-0010-0000-5905-000001000000}" uniqueName="Reserve_Other_Description1">
      <xmlPr mapId="1" xpath="/FinancialUpdate8609/FinancialUpdate8609_DevelopmentBudget/FinancialUpdate8609_Dev_Budget_Building6/FinancialUpdate8609_Dev_Budget_Building6_Total_Costs/Reserve_Other_Description1" xmlDataType="string"/>
    </xmlCellPr>
  </singleXmlCell>
  <singleXmlCell id="1378" xr6:uid="{00000000-000C-0000-FFFF-FFFF5A050000}" r="AF1" connectionId="1">
    <xmlCellPr id="1" xr6:uid="{00000000-0010-0000-5A05-000001000000}" uniqueName="ApplicationNumber">
      <xmlPr mapId="1" xpath="/FinancialUpdate8609/FinancialUpdate8609_DevelopmentBudget/FinancialUpdate8609_Dev_Budget_Building6/FinancialUpdate8609_Dev_Budget_Building6_Acquisition_Basis/ApplicationNumber" xmlDataType="string"/>
    </xmlCellPr>
  </singleXmlCell>
  <singleXmlCell id="1379" xr6:uid="{00000000-000C-0000-FFFF-FFFF5B050000}" r="AF2" connectionId="1">
    <xmlCellPr id="1" xr6:uid="{00000000-0010-0000-5B05-000001000000}" uniqueName="BIN">
      <xmlPr mapId="1" xpath="/FinancialUpdate8609/FinancialUpdate8609_DevelopmentBudget/FinancialUpdate8609_Dev_Budget_Building6/FinancialUpdate8609_Dev_Budget_Building6_Acquisition_Basis/BIN" xmlDataType="string"/>
    </xmlCellPr>
  </singleXmlCell>
  <singleXmlCell id="1380" xr6:uid="{00000000-000C-0000-FFFF-FFFF5C050000}" r="AE7" connectionId="1">
    <xmlCellPr id="1" xr6:uid="{00000000-0010-0000-5C05-000001000000}" uniqueName="Land_Acquisition">
      <xmlPr mapId="1" xpath="/FinancialUpdate8609/FinancialUpdate8609_DevelopmentBudget/FinancialUpdate8609_Dev_Budget_Building6/FinancialUpdate8609_Dev_Budget_Building6_Acquisition_Basis/Land_Acquisition" xmlDataType="string"/>
    </xmlCellPr>
  </singleXmlCell>
  <singleXmlCell id="1381" xr6:uid="{00000000-000C-0000-FFFF-FFFF5D050000}" r="AE8" connectionId="1">
    <xmlCellPr id="1" xr6:uid="{00000000-0010-0000-5D05-000001000000}" uniqueName="Building_Acquisition">
      <xmlPr mapId="1" xpath="/FinancialUpdate8609/FinancialUpdate8609_DevelopmentBudget/FinancialUpdate8609_Dev_Budget_Building6/FinancialUpdate8609_Dev_Budget_Building6_Acquisition_Basis/Building_Acquisition" xmlDataType="string"/>
    </xmlCellPr>
  </singleXmlCell>
  <singleXmlCell id="1382" xr6:uid="{00000000-000C-0000-FFFF-FFFF5E050000}" r="AE9" connectionId="1">
    <xmlCellPr id="1" xr6:uid="{00000000-0010-0000-5E05-000001000000}" uniqueName="Contractor_Price">
      <xmlPr mapId="1" xpath="/FinancialUpdate8609/FinancialUpdate8609_DevelopmentBudget/FinancialUpdate8609_Dev_Budget_Building6/FinancialUpdate8609_Dev_Budget_Building6_Acquisition_Basis/Contractor_Price" xmlDataType="string"/>
    </xmlCellPr>
  </singleXmlCell>
  <singleXmlCell id="1383" xr6:uid="{00000000-000C-0000-FFFF-FFFF5F050000}" r="AE10" connectionId="1">
    <xmlCellPr id="1" xr6:uid="{00000000-0010-0000-5F05-000001000000}" uniqueName="Furnishings">
      <xmlPr mapId="1" xpath="/FinancialUpdate8609/FinancialUpdate8609_DevelopmentBudget/FinancialUpdate8609_Dev_Budget_Building6/FinancialUpdate8609_Dev_Budget_Building6_Acquisition_Basis/Furnishings" xmlDataType="string"/>
    </xmlCellPr>
  </singleXmlCell>
  <singleXmlCell id="1384" xr6:uid="{00000000-000C-0000-FFFF-FFFF60050000}" r="AE11" connectionId="1">
    <xmlCellPr id="1" xr6:uid="{00000000-0010-0000-6005-000001000000}" uniqueName="Hard_Cost_Other_Description1">
      <xmlPr mapId="1" xpath="/FinancialUpdate8609/FinancialUpdate8609_DevelopmentBudget/FinancialUpdate8609_Dev_Budget_Building6/FinancialUpdate8609_Dev_Budget_Building6_Acquisition_Basis/Hard_Cost_Other_Description1" xmlDataType="string"/>
    </xmlCellPr>
  </singleXmlCell>
  <singleXmlCell id="1385" xr6:uid="{00000000-000C-0000-FFFF-FFFF61050000}" r="AE14" connectionId="1">
    <xmlCellPr id="1" xr6:uid="{00000000-0010-0000-6105-000001000000}" uniqueName="Architect">
      <xmlPr mapId="1" xpath="/FinancialUpdate8609/FinancialUpdate8609_DevelopmentBudget/FinancialUpdate8609_Dev_Budget_Building6/FinancialUpdate8609_Dev_Budget_Building6_Acquisition_Basis/Architect" xmlDataType="string"/>
    </xmlCellPr>
  </singleXmlCell>
  <singleXmlCell id="1386" xr6:uid="{00000000-000C-0000-FFFF-FFFF62050000}" r="AE15" connectionId="1">
    <xmlCellPr id="1" xr6:uid="{00000000-0010-0000-6205-000001000000}" uniqueName="Owners_Legal">
      <xmlPr mapId="1" xpath="/FinancialUpdate8609/FinancialUpdate8609_DevelopmentBudget/FinancialUpdate8609_Dev_Budget_Building6/FinancialUpdate8609_Dev_Budget_Building6_Acquisition_Basis/Owners_Legal" xmlDataType="string"/>
    </xmlCellPr>
  </singleXmlCell>
  <singleXmlCell id="1387" xr6:uid="{00000000-000C-0000-FFFF-FFFF63050000}" r="AE16" connectionId="1">
    <xmlCellPr id="1" xr6:uid="{00000000-0010-0000-6305-000001000000}" uniqueName="Development_Consultant">
      <xmlPr mapId="1" xpath="/FinancialUpdate8609/FinancialUpdate8609_DevelopmentBudget/FinancialUpdate8609_Dev_Budget_Building6/FinancialUpdate8609_Dev_Budget_Building6_Acquisition_Basis/Development_Consultant" xmlDataType="string"/>
    </xmlCellPr>
  </singleXmlCell>
  <singleXmlCell id="1388" xr6:uid="{00000000-000C-0000-FFFF-FFFF64050000}" r="AE17" connectionId="1">
    <xmlCellPr id="1" xr6:uid="{00000000-0010-0000-6405-000001000000}" uniqueName="J51_421a_421b_Filing_Fees">
      <xmlPr mapId="1" xpath="/FinancialUpdate8609/FinancialUpdate8609_DevelopmentBudget/FinancialUpdate8609_Dev_Budget_Building6/FinancialUpdate8609_Dev_Budget_Building6_Acquisition_Basis/J51_421a_421b_Filing_Fees" xmlDataType="string"/>
    </xmlCellPr>
  </singleXmlCell>
  <singleXmlCell id="1389" xr6:uid="{00000000-000C-0000-FFFF-FFFF65050000}" r="AE18" connectionId="1">
    <xmlCellPr id="1" xr6:uid="{00000000-0010-0000-6505-000001000000}" uniqueName="Construction_Interest">
      <xmlPr mapId="1" xpath="/FinancialUpdate8609/FinancialUpdate8609_DevelopmentBudget/FinancialUpdate8609_Dev_Budget_Building6/FinancialUpdate8609_Dev_Budget_Building6_Acquisition_Basis/Construction_Interest" xmlDataType="string"/>
    </xmlCellPr>
  </singleXmlCell>
  <singleXmlCell id="1390" xr6:uid="{00000000-000C-0000-FFFF-FFFF66050000}" r="AE19" connectionId="1">
    <xmlCellPr id="1" xr6:uid="{00000000-0010-0000-6605-000001000000}" uniqueName="Real_Estate_Taxes">
      <xmlPr mapId="1" xpath="/FinancialUpdate8609/FinancialUpdate8609_DevelopmentBudget/FinancialUpdate8609_Dev_Budget_Building6/FinancialUpdate8609_Dev_Budget_Building6_Acquisition_Basis/Real_Estate_Taxes" xmlDataType="string"/>
    </xmlCellPr>
  </singleXmlCell>
  <singleXmlCell id="1391" xr6:uid="{00000000-000C-0000-FFFF-FFFF67050000}" r="AE20" connectionId="1">
    <xmlCellPr id="1" xr6:uid="{00000000-0010-0000-6705-000001000000}" uniqueName="Water_Sewer">
      <xmlPr mapId="1" xpath="/FinancialUpdate8609/FinancialUpdate8609_DevelopmentBudget/FinancialUpdate8609_Dev_Budget_Building6/FinancialUpdate8609_Dev_Budget_Building6_Acquisition_Basis/Water_Sewer" xmlDataType="string"/>
    </xmlCellPr>
  </singleXmlCell>
  <singleXmlCell id="1392" xr6:uid="{00000000-000C-0000-FFFF-FFFF68050000}" r="AE21" connectionId="1">
    <xmlCellPr id="1" xr6:uid="{00000000-0010-0000-6805-000001000000}" uniqueName="Title_Insurance">
      <xmlPr mapId="1" xpath="/FinancialUpdate8609/FinancialUpdate8609_DevelopmentBudget/FinancialUpdate8609_Dev_Budget_Building6/FinancialUpdate8609_Dev_Budget_Building6_Acquisition_Basis/Title_Insurance" xmlDataType="string"/>
    </xmlCellPr>
  </singleXmlCell>
  <singleXmlCell id="1393" xr6:uid="{00000000-000C-0000-FFFF-FFFF69050000}" r="AE22" connectionId="1">
    <xmlCellPr id="1" xr6:uid="{00000000-0010-0000-6905-000001000000}" uniqueName="Constr_Insurance">
      <xmlPr mapId="1" xpath="/FinancialUpdate8609/FinancialUpdate8609_DevelopmentBudget/FinancialUpdate8609_Dev_Budget_Building6/FinancialUpdate8609_Dev_Budget_Building6_Acquisition_Basis/Constr_Insurance" xmlDataType="string"/>
    </xmlCellPr>
  </singleXmlCell>
  <singleXmlCell id="1394" xr6:uid="{00000000-000C-0000-FFFF-FFFF6A050000}" r="AE23" connectionId="1">
    <xmlCellPr id="1" xr6:uid="{00000000-0010-0000-6A05-000001000000}" uniqueName="License_Agreement_Insurance">
      <xmlPr mapId="1" xpath="/FinancialUpdate8609/FinancialUpdate8609_DevelopmentBudget/FinancialUpdate8609_Dev_Budget_Building6/FinancialUpdate8609_Dev_Budget_Building6_Acquisition_Basis/License_Agreement_Insurance" xmlDataType="string"/>
    </xmlCellPr>
  </singleXmlCell>
  <singleXmlCell id="1395" xr6:uid="{00000000-000C-0000-FFFF-FFFF6B050000}" r="AE24" connectionId="1">
    <xmlCellPr id="1" xr6:uid="{00000000-0010-0000-6B05-000001000000}" uniqueName="Leasing_Marketing_Expense">
      <xmlPr mapId="1" xpath="/FinancialUpdate8609/FinancialUpdate8609_DevelopmentBudget/FinancialUpdate8609_Dev_Budget_Building6/FinancialUpdate8609_Dev_Budget_Building6_Acquisition_Basis/Leasing_Marketing_Expense" xmlDataType="string"/>
    </xmlCellPr>
  </singleXmlCell>
  <singleXmlCell id="1396" xr6:uid="{00000000-000C-0000-FFFF-FFFF6C050000}" r="AE25" connectionId="1">
    <xmlCellPr id="1" xr6:uid="{00000000-0010-0000-6C05-000001000000}" uniqueName="Lease_Up_Period_Expense">
      <xmlPr mapId="1" xpath="/FinancialUpdate8609/FinancialUpdate8609_DevelopmentBudget/FinancialUpdate8609_Dev_Budget_Building6/FinancialUpdate8609_Dev_Budget_Building6_Acquisition_Basis/Lease_Up_Period_Expense" xmlDataType="string"/>
    </xmlCellPr>
  </singleXmlCell>
  <singleXmlCell id="1397" xr6:uid="{00000000-000C-0000-FFFF-FFFF6D050000}" r="AE26" connectionId="1">
    <xmlCellPr id="1" xr6:uid="{00000000-0010-0000-6D05-000001000000}" uniqueName="Working_Capital">
      <xmlPr mapId="1" xpath="/FinancialUpdate8609/FinancialUpdate8609_DevelopmentBudget/FinancialUpdate8609_Dev_Budget_Building6/FinancialUpdate8609_Dev_Budget_Building6_Acquisition_Basis/Working_Capital" xmlDataType="string"/>
    </xmlCellPr>
  </singleXmlCell>
  <singleXmlCell id="1398" xr6:uid="{00000000-000C-0000-FFFF-FFFF6E050000}" r="AE27" connectionId="1">
    <xmlCellPr id="1" xr6:uid="{00000000-0010-0000-6E05-000001000000}" uniqueName="Survey_Environmental_Reports">
      <xmlPr mapId="1" xpath="/FinancialUpdate8609/FinancialUpdate8609_DevelopmentBudget/FinancialUpdate8609_Dev_Budget_Building6/FinancialUpdate8609_Dev_Budget_Building6_Acquisition_Basis/Survey_Environmental_Reports" xmlDataType="string"/>
    </xmlCellPr>
  </singleXmlCell>
  <singleXmlCell id="1399" xr6:uid="{00000000-000C-0000-FFFF-FFFF6F050000}" r="AE28" connectionId="1">
    <xmlCellPr id="1" xr6:uid="{00000000-0010-0000-6F05-000001000000}" uniqueName="Loan_Commitment_Fees">
      <xmlPr mapId="1" xpath="/FinancialUpdate8609/FinancialUpdate8609_DevelopmentBudget/FinancialUpdate8609_Dev_Budget_Building6/FinancialUpdate8609_Dev_Budget_Building6_Acquisition_Basis/Loan_Commitment_Fees" xmlDataType="string"/>
    </xmlCellPr>
  </singleXmlCell>
  <singleXmlCell id="1400" xr6:uid="{00000000-000C-0000-FFFF-FFFF70050000}" r="AE29" connectionId="1">
    <xmlCellPr id="1" xr6:uid="{00000000-0010-0000-7005-000001000000}" uniqueName="Relocation">
      <xmlPr mapId="1" xpath="/FinancialUpdate8609/FinancialUpdate8609_DevelopmentBudget/FinancialUpdate8609_Dev_Budget_Building6/FinancialUpdate8609_Dev_Budget_Building6_Acquisition_Basis/Relocation" xmlDataType="string"/>
    </xmlCellPr>
  </singleXmlCell>
  <singleXmlCell id="1401" xr6:uid="{00000000-000C-0000-FFFF-FFFF71050000}" r="AE30" connectionId="1">
    <xmlCellPr id="1" xr6:uid="{00000000-0010-0000-7105-000001000000}" uniqueName="NPHDFC_Administration_Fee">
      <xmlPr mapId="1" xpath="/FinancialUpdate8609/FinancialUpdate8609_DevelopmentBudget/FinancialUpdate8609_Dev_Budget_Building6/FinancialUpdate8609_Dev_Budget_Building6_Acquisition_Basis/NPHDFC_Administration_Fee" xmlDataType="string"/>
    </xmlCellPr>
  </singleXmlCell>
  <singleXmlCell id="1402" xr6:uid="{00000000-000C-0000-FFFF-FFFF72050000}" r="AE31" connectionId="1">
    <xmlCellPr id="1" xr6:uid="{00000000-0010-0000-7205-000001000000}" uniqueName="Project_Supervision">
      <xmlPr mapId="1" xpath="/FinancialUpdate8609/FinancialUpdate8609_DevelopmentBudget/FinancialUpdate8609_Dev_Budget_Building6/FinancialUpdate8609_Dev_Budget_Building6_Acquisition_Basis/Project_Supervision" xmlDataType="string"/>
    </xmlCellPr>
  </singleXmlCell>
  <singleXmlCell id="1403" xr6:uid="{00000000-000C-0000-FFFF-FFFF73050000}" r="AE32" connectionId="1">
    <xmlCellPr id="1" xr6:uid="{00000000-0010-0000-7305-000001000000}" uniqueName="Tax_Credit_Allocation_Fee">
      <xmlPr mapId="1" xpath="/FinancialUpdate8609/FinancialUpdate8609_DevelopmentBudget/FinancialUpdate8609_Dev_Budget_Building6/FinancialUpdate8609_Dev_Budget_Building6_Acquisition_Basis/Tax_Credit_Allocation_Fee" xmlDataType="string"/>
    </xmlCellPr>
  </singleXmlCell>
  <singleXmlCell id="1404" xr6:uid="{00000000-000C-0000-FFFF-FFFF74050000}" r="AE33" connectionId="1">
    <xmlCellPr id="1" xr6:uid="{00000000-0010-0000-7405-000001000000}" uniqueName="Bond_Fees_Cost_of_Issuance_Fee">
      <xmlPr mapId="1" xpath="/FinancialUpdate8609/FinancialUpdate8609_DevelopmentBudget/FinancialUpdate8609_Dev_Budget_Building6/FinancialUpdate8609_Dev_Budget_Building6_Acquisition_Basis/Bond_Fees_Cost_of_Issuance_Fee" xmlDataType="string"/>
    </xmlCellPr>
  </singleXmlCell>
  <singleXmlCell id="1405" xr6:uid="{00000000-000C-0000-FFFF-FFFF75050000}" r="AE34" connectionId="1">
    <xmlCellPr id="1" xr6:uid="{00000000-0010-0000-7505-000001000000}" uniqueName="Letter_of_Credit_Fee">
      <xmlPr mapId="1" xpath="/FinancialUpdate8609/FinancialUpdate8609_DevelopmentBudget/FinancialUpdate8609_Dev_Budget_Building6/FinancialUpdate8609_Dev_Budget_Building6_Acquisition_Basis/Letter_of_Credit_Fee" xmlDataType="string"/>
    </xmlCellPr>
  </singleXmlCell>
  <singleXmlCell id="1406" xr6:uid="{00000000-000C-0000-FFFF-FFFF76050000}" r="AE35" connectionId="1">
    <xmlCellPr id="1" xr6:uid="{00000000-0010-0000-7605-000001000000}" uniqueName="Interest_Rate_Cap">
      <xmlPr mapId="1" xpath="/FinancialUpdate8609/FinancialUpdate8609_DevelopmentBudget/FinancialUpdate8609_Dev_Budget_Building6/FinancialUpdate8609_Dev_Budget_Building6_Acquisition_Basis/Interest_Rate_Cap" xmlDataType="string"/>
    </xmlCellPr>
  </singleXmlCell>
  <singleXmlCell id="1407" xr6:uid="{00000000-000C-0000-FFFF-FFFF77050000}" r="AE36" connectionId="1">
    <xmlCellPr id="1" xr6:uid="{00000000-0010-0000-7705-000001000000}" uniqueName="Bank_Engineering_Fee">
      <xmlPr mapId="1" xpath="/FinancialUpdate8609/FinancialUpdate8609_DevelopmentBudget/FinancialUpdate8609_Dev_Budget_Building6/FinancialUpdate8609_Dev_Budget_Building6_Acquisition_Basis/Bank_Engineering_Fee" xmlDataType="string"/>
    </xmlCellPr>
  </singleXmlCell>
  <singleXmlCell id="1408" xr6:uid="{00000000-000C-0000-FFFF-FFFF78050000}" r="AE37" connectionId="1">
    <xmlCellPr id="1" xr6:uid="{00000000-0010-0000-7805-000001000000}" uniqueName="NYS_Transfer_Tax">
      <xmlPr mapId="1" xpath="/FinancialUpdate8609/FinancialUpdate8609_DevelopmentBudget/FinancialUpdate8609_Dev_Budget_Building6/FinancialUpdate8609_Dev_Budget_Building6_Acquisition_Basis/NYS_Transfer_Tax" xmlDataType="string"/>
    </xmlCellPr>
  </singleXmlCell>
  <singleXmlCell id="1409" xr6:uid="{00000000-000C-0000-FFFF-FFFF79050000}" r="AE38" connectionId="1">
    <xmlCellPr id="1" xr6:uid="{00000000-0010-0000-7905-000001000000}" uniqueName="Soft_Cost_Other_Description1">
      <xmlPr mapId="1" xpath="/FinancialUpdate8609/FinancialUpdate8609_DevelopmentBudget/FinancialUpdate8609_Dev_Budget_Building6/FinancialUpdate8609_Dev_Budget_Building6_Acquisition_Basis/Soft_Cost_Other_Description1" xmlDataType="string"/>
    </xmlCellPr>
  </singleXmlCell>
  <singleXmlCell id="1410" xr6:uid="{00000000-000C-0000-FFFF-FFFF7A050000}" r="AE39" connectionId="1">
    <xmlCellPr id="1" xr6:uid="{00000000-0010-0000-7A05-000001000000}" uniqueName="Soft_Cost_Other_Description2">
      <xmlPr mapId="1" xpath="/FinancialUpdate8609/FinancialUpdate8609_DevelopmentBudget/FinancialUpdate8609_Dev_Budget_Building6/FinancialUpdate8609_Dev_Budget_Building6_Acquisition_Basis/Soft_Cost_Other_Description2" xmlDataType="string"/>
    </xmlCellPr>
  </singleXmlCell>
  <singleXmlCell id="1411" xr6:uid="{00000000-000C-0000-FFFF-FFFF7B050000}" r="AE40" connectionId="1">
    <xmlCellPr id="1" xr6:uid="{00000000-0010-0000-7B05-000001000000}" uniqueName="Soft_Cost_Other_Description3">
      <xmlPr mapId="1" xpath="/FinancialUpdate8609/FinancialUpdate8609_DevelopmentBudget/FinancialUpdate8609_Dev_Budget_Building6/FinancialUpdate8609_Dev_Budget_Building6_Acquisition_Basis/Soft_Cost_Other_Description3" xmlDataType="string"/>
    </xmlCellPr>
  </singleXmlCell>
  <singleXmlCell id="1412" xr6:uid="{00000000-000C-0000-FFFF-FFFF7C050000}" r="AE41" connectionId="1">
    <xmlCellPr id="1" xr6:uid="{00000000-0010-0000-7C05-000001000000}" uniqueName="Soft_Cost_Other_Description4">
      <xmlPr mapId="1" xpath="/FinancialUpdate8609/FinancialUpdate8609_DevelopmentBudget/FinancialUpdate8609_Dev_Budget_Building6/FinancialUpdate8609_Dev_Budget_Building6_Acquisition_Basis/Soft_Cost_Other_Description4" xmlDataType="string"/>
    </xmlCellPr>
  </singleXmlCell>
  <singleXmlCell id="1413" xr6:uid="{00000000-000C-0000-FFFF-FFFF7D050000}" r="AE44" connectionId="1">
    <xmlCellPr id="1" xr6:uid="{00000000-0010-0000-7D05-000001000000}" uniqueName="Developer_Financing_or_Equity">
      <xmlPr mapId="1" xpath="/FinancialUpdate8609/FinancialUpdate8609_DevelopmentBudget/FinancialUpdate8609_Dev_Budget_Building6/FinancialUpdate8609_Dev_Budget_Building6_Acquisition_Basis/Developer_Financing_or_Equity" xmlDataType="string"/>
    </xmlCellPr>
  </singleXmlCell>
  <singleXmlCell id="1414" xr6:uid="{00000000-000C-0000-FFFF-FFFF7E050000}" r="AE45" connectionId="1">
    <xmlCellPr id="1" xr6:uid="{00000000-0010-0000-7E05-000001000000}" uniqueName="Deferred_Developer_Fee">
      <xmlPr mapId="1" xpath="/FinancialUpdate8609/FinancialUpdate8609_DevelopmentBudget/FinancialUpdate8609_Dev_Budget_Building6/FinancialUpdate8609_Dev_Budget_Building6_Acquisition_Basis/Deferred_Developer_Fee" xmlDataType="string"/>
    </xmlCellPr>
  </singleXmlCell>
  <singleXmlCell id="1415" xr6:uid="{00000000-000C-0000-FFFF-FFFF7F050000}" r="AE48" connectionId="1">
    <xmlCellPr id="1" xr6:uid="{00000000-0010-0000-7F05-000001000000}" uniqueName="Syndicator_Fee_and_Overhead">
      <xmlPr mapId="1" xpath="/FinancialUpdate8609/FinancialUpdate8609_DevelopmentBudget/FinancialUpdate8609_Dev_Budget_Building6/FinancialUpdate8609_Dev_Budget_Building6_Acquisition_Basis/Syndicator_Fee_and_Overhead" xmlDataType="string"/>
    </xmlCellPr>
  </singleXmlCell>
  <singleXmlCell id="1416" xr6:uid="{00000000-000C-0000-FFFF-FFFF80050000}" r="AE49" connectionId="1">
    <xmlCellPr id="1" xr6:uid="{00000000-0010-0000-8005-000001000000}" uniqueName="LP_Upper_Tier_Reserves">
      <xmlPr mapId="1" xpath="/FinancialUpdate8609/FinancialUpdate8609_DevelopmentBudget/FinancialUpdate8609_Dev_Budget_Building6/FinancialUpdate8609_Dev_Budget_Building6_Acquisition_Basis/LP_Upper_Tier_Reserves" xmlDataType="string"/>
    </xmlCellPr>
  </singleXmlCell>
  <singleXmlCell id="1417" xr6:uid="{00000000-000C-0000-FFFF-FFFF81050000}" r="AE50" connectionId="1">
    <xmlCellPr id="1" xr6:uid="{00000000-0010-0000-8105-000001000000}" uniqueName="Tax_Credit_Consultant">
      <xmlPr mapId="1" xpath="/FinancialUpdate8609/FinancialUpdate8609_DevelopmentBudget/FinancialUpdate8609_Dev_Budget_Building6/FinancialUpdate8609_Dev_Budget_Building6_Acquisition_Basis/Tax_Credit_Consultant" xmlDataType="string"/>
    </xmlCellPr>
  </singleXmlCell>
  <singleXmlCell id="1418" xr6:uid="{00000000-000C-0000-FFFF-FFFF82050000}" r="AE51" connectionId="1">
    <xmlCellPr id="1" xr6:uid="{00000000-0010-0000-8205-000001000000}" uniqueName="Tax_Opinion">
      <xmlPr mapId="1" xpath="/FinancialUpdate8609/FinancialUpdate8609_DevelopmentBudget/FinancialUpdate8609_Dev_Budget_Building6/FinancialUpdate8609_Dev_Budget_Building6_Acquisition_Basis/Tax_Opinion" xmlDataType="string"/>
    </xmlCellPr>
  </singleXmlCell>
  <singleXmlCell id="1419" xr6:uid="{00000000-000C-0000-FFFF-FFFF83050000}" r="AE52" connectionId="1">
    <xmlCellPr id="1" xr6:uid="{00000000-0010-0000-8305-000001000000}" uniqueName="Accounting_Cost_Certification">
      <xmlPr mapId="1" xpath="/FinancialUpdate8609/FinancialUpdate8609_DevelopmentBudget/FinancialUpdate8609_Dev_Budget_Building6/FinancialUpdate8609_Dev_Budget_Building6_Acquisition_Basis/Accounting_Cost_Certification" xmlDataType="string"/>
    </xmlCellPr>
  </singleXmlCell>
  <singleXmlCell id="1420" xr6:uid="{00000000-000C-0000-FFFF-FFFF84050000}" r="AE53" connectionId="1">
    <xmlCellPr id="1" xr6:uid="{00000000-0010-0000-8405-000001000000}" uniqueName="Partnership_Management_Fee">
      <xmlPr mapId="1" xpath="/FinancialUpdate8609/FinancialUpdate8609_DevelopmentBudget/FinancialUpdate8609_Dev_Budget_Building6/FinancialUpdate8609_Dev_Budget_Building6_Acquisition_Basis/Partnership_Management_Fee" xmlDataType="string"/>
    </xmlCellPr>
  </singleXmlCell>
  <singleXmlCell id="1421" xr6:uid="{00000000-000C-0000-FFFF-FFFF85050000}" r="AE54" connectionId="1">
    <xmlCellPr id="1" xr6:uid="{00000000-0010-0000-8505-000001000000}" uniqueName="Partnership_Publication">
      <xmlPr mapId="1" xpath="/FinancialUpdate8609/FinancialUpdate8609_DevelopmentBudget/FinancialUpdate8609_Dev_Budget_Building6/FinancialUpdate8609_Dev_Budget_Building6_Acquisition_Basis/Partnership_Publication" xmlDataType="string"/>
    </xmlCellPr>
  </singleXmlCell>
  <singleXmlCell id="1422" xr6:uid="{00000000-000C-0000-FFFF-FFFF86050000}" r="AE55" connectionId="1">
    <xmlCellPr id="1" xr6:uid="{00000000-0010-0000-8605-000001000000}" uniqueName="Bridge_Loan_Fees_and_Interest">
      <xmlPr mapId="1" xpath="/FinancialUpdate8609/FinancialUpdate8609_DevelopmentBudget/FinancialUpdate8609_Dev_Budget_Building6/FinancialUpdate8609_Dev_Budget_Building6_Acquisition_Basis/Bridge_Loan_Fees_and_Interest" xmlDataType="string"/>
    </xmlCellPr>
  </singleXmlCell>
  <singleXmlCell id="1423" xr6:uid="{00000000-000C-0000-FFFF-FFFF87050000}" r="AE56" connectionId="1">
    <xmlCellPr id="1" xr6:uid="{00000000-0010-0000-8705-000001000000}" uniqueName="Partnership_Organization_Legal">
      <xmlPr mapId="1" xpath="/FinancialUpdate8609/FinancialUpdate8609_DevelopmentBudget/FinancialUpdate8609_Dev_Budget_Building6/FinancialUpdate8609_Dev_Budget_Building6_Acquisition_Basis/Partnership_Organization_Legal" xmlDataType="string"/>
    </xmlCellPr>
  </singleXmlCell>
  <singleXmlCell id="1424" xr6:uid="{00000000-000C-0000-FFFF-FFFF88050000}" r="AE57" connectionId="1">
    <xmlCellPr id="1" xr6:uid="{00000000-0010-0000-8805-000001000000}" uniqueName="Syndication_Expense_Other_Description1">
      <xmlPr mapId="1" xpath="/FinancialUpdate8609/FinancialUpdate8609_DevelopmentBudget/FinancialUpdate8609_Dev_Budget_Building6/FinancialUpdate8609_Dev_Budget_Building6_Acquisition_Basis/Syndication_Expense_Other_Description1" xmlDataType="string"/>
    </xmlCellPr>
  </singleXmlCell>
  <singleXmlCell id="1425" xr6:uid="{00000000-000C-0000-FFFF-FFFF89050000}" r="AE60" connectionId="1">
    <xmlCellPr id="1" xr6:uid="{00000000-0010-0000-8905-000001000000}" uniqueName="Operating_Reserve">
      <xmlPr mapId="1" xpath="/FinancialUpdate8609/FinancialUpdate8609_DevelopmentBudget/FinancialUpdate8609_Dev_Budget_Building6/FinancialUpdate8609_Dev_Budget_Building6_Acquisition_Basis/Operating_Reserve" xmlDataType="string"/>
    </xmlCellPr>
  </singleXmlCell>
  <singleXmlCell id="1426" xr6:uid="{00000000-000C-0000-FFFF-FFFF8A050000}" r="AE61" connectionId="1">
    <xmlCellPr id="1" xr6:uid="{00000000-0010-0000-8A05-000001000000}" uniqueName="Social_Service_Reserves">
      <xmlPr mapId="1" xpath="/FinancialUpdate8609/FinancialUpdate8609_DevelopmentBudget/FinancialUpdate8609_Dev_Budget_Building6/FinancialUpdate8609_Dev_Budget_Building6_Acquisition_Basis/Social_Service_Reserves" xmlDataType="string"/>
    </xmlCellPr>
  </singleXmlCell>
  <singleXmlCell id="1427" xr6:uid="{00000000-000C-0000-FFFF-FFFF8B050000}" r="AE62" connectionId="1">
    <xmlCellPr id="1" xr6:uid="{00000000-0010-0000-8B05-000001000000}" uniqueName="Reserve_Other_Description1">
      <xmlPr mapId="1" xpath="/FinancialUpdate8609/FinancialUpdate8609_DevelopmentBudget/FinancialUpdate8609_Dev_Budget_Building6/FinancialUpdate8609_Dev_Budget_Building6_Acquisition_Basis/Reserve_Other_Description1" xmlDataType="string"/>
    </xmlCellPr>
  </singleXmlCell>
  <singleXmlCell id="1428" xr6:uid="{00000000-000C-0000-FFFF-FFFF8C050000}" r="AG1" connectionId="1">
    <xmlCellPr id="1" xr6:uid="{00000000-0010-0000-8C05-000001000000}" uniqueName="ApplicationNumber">
      <xmlPr mapId="1" xpath="/FinancialUpdate8609/FinancialUpdate8609_DevelopmentBudget/FinancialUpdate8609_Dev_Budget_Building6/FinancialUpdate8609_Dev_Budget_Building6_Rehab_Basis/ApplicationNumber" xmlDataType="string"/>
    </xmlCellPr>
  </singleXmlCell>
  <singleXmlCell id="1429" xr6:uid="{00000000-000C-0000-FFFF-FFFF8D050000}" r="AG2" connectionId="1">
    <xmlCellPr id="1" xr6:uid="{00000000-0010-0000-8D05-000001000000}" uniqueName="BIN">
      <xmlPr mapId="1" xpath="/FinancialUpdate8609/FinancialUpdate8609_DevelopmentBudget/FinancialUpdate8609_Dev_Budget_Building6/FinancialUpdate8609_Dev_Budget_Building6_Rehab_Basis/BIN" xmlDataType="string"/>
    </xmlCellPr>
  </singleXmlCell>
  <singleXmlCell id="1430" xr6:uid="{00000000-000C-0000-FFFF-FFFF8E050000}" r="AF7" connectionId="1">
    <xmlCellPr id="1" xr6:uid="{00000000-0010-0000-8E05-000001000000}" uniqueName="Land_Acquisition">
      <xmlPr mapId="1" xpath="/FinancialUpdate8609/FinancialUpdate8609_DevelopmentBudget/FinancialUpdate8609_Dev_Budget_Building6/FinancialUpdate8609_Dev_Budget_Building6_Rehab_Basis/Land_Acquisition" xmlDataType="string"/>
    </xmlCellPr>
  </singleXmlCell>
  <singleXmlCell id="1431" xr6:uid="{00000000-000C-0000-FFFF-FFFF8F050000}" r="AF8" connectionId="1">
    <xmlCellPr id="1" xr6:uid="{00000000-0010-0000-8F05-000001000000}" uniqueName="Building_Acquisition">
      <xmlPr mapId="1" xpath="/FinancialUpdate8609/FinancialUpdate8609_DevelopmentBudget/FinancialUpdate8609_Dev_Budget_Building6/FinancialUpdate8609_Dev_Budget_Building6_Rehab_Basis/Building_Acquisition" xmlDataType="string"/>
    </xmlCellPr>
  </singleXmlCell>
  <singleXmlCell id="1432" xr6:uid="{00000000-000C-0000-FFFF-FFFF90050000}" r="AF9" connectionId="1">
    <xmlCellPr id="1" xr6:uid="{00000000-0010-0000-9005-000001000000}" uniqueName="Contractor_Price">
      <xmlPr mapId="1" xpath="/FinancialUpdate8609/FinancialUpdate8609_DevelopmentBudget/FinancialUpdate8609_Dev_Budget_Building6/FinancialUpdate8609_Dev_Budget_Building6_Rehab_Basis/Contractor_Price" xmlDataType="string"/>
    </xmlCellPr>
  </singleXmlCell>
  <singleXmlCell id="1433" xr6:uid="{00000000-000C-0000-FFFF-FFFF91050000}" r="AF10" connectionId="1">
    <xmlCellPr id="1" xr6:uid="{00000000-0010-0000-9105-000001000000}" uniqueName="Furnishings">
      <xmlPr mapId="1" xpath="/FinancialUpdate8609/FinancialUpdate8609_DevelopmentBudget/FinancialUpdate8609_Dev_Budget_Building6/FinancialUpdate8609_Dev_Budget_Building6_Rehab_Basis/Furnishings" xmlDataType="string"/>
    </xmlCellPr>
  </singleXmlCell>
  <singleXmlCell id="1434" xr6:uid="{00000000-000C-0000-FFFF-FFFF92050000}" r="AF11" connectionId="1">
    <xmlCellPr id="1" xr6:uid="{00000000-0010-0000-9205-000001000000}" uniqueName="Hard_Cost_Other_Description1">
      <xmlPr mapId="1" xpath="/FinancialUpdate8609/FinancialUpdate8609_DevelopmentBudget/FinancialUpdate8609_Dev_Budget_Building6/FinancialUpdate8609_Dev_Budget_Building6_Rehab_Basis/Hard_Cost_Other_Description1" xmlDataType="string"/>
    </xmlCellPr>
  </singleXmlCell>
  <singleXmlCell id="1435" xr6:uid="{00000000-000C-0000-FFFF-FFFF93050000}" r="AF14" connectionId="1">
    <xmlCellPr id="1" xr6:uid="{00000000-0010-0000-9305-000001000000}" uniqueName="Architect">
      <xmlPr mapId="1" xpath="/FinancialUpdate8609/FinancialUpdate8609_DevelopmentBudget/FinancialUpdate8609_Dev_Budget_Building6/FinancialUpdate8609_Dev_Budget_Building6_Rehab_Basis/Architect" xmlDataType="string"/>
    </xmlCellPr>
  </singleXmlCell>
  <singleXmlCell id="1436" xr6:uid="{00000000-000C-0000-FFFF-FFFF94050000}" r="AF15" connectionId="1">
    <xmlCellPr id="1" xr6:uid="{00000000-0010-0000-9405-000001000000}" uniqueName="Owners_Legal">
      <xmlPr mapId="1" xpath="/FinancialUpdate8609/FinancialUpdate8609_DevelopmentBudget/FinancialUpdate8609_Dev_Budget_Building6/FinancialUpdate8609_Dev_Budget_Building6_Rehab_Basis/Owners_Legal" xmlDataType="string"/>
    </xmlCellPr>
  </singleXmlCell>
  <singleXmlCell id="1437" xr6:uid="{00000000-000C-0000-FFFF-FFFF95050000}" r="AF16" connectionId="1">
    <xmlCellPr id="1" xr6:uid="{00000000-0010-0000-9505-000001000000}" uniqueName="Development_Consultant">
      <xmlPr mapId="1" xpath="/FinancialUpdate8609/FinancialUpdate8609_DevelopmentBudget/FinancialUpdate8609_Dev_Budget_Building6/FinancialUpdate8609_Dev_Budget_Building6_Rehab_Basis/Development_Consultant" xmlDataType="string"/>
    </xmlCellPr>
  </singleXmlCell>
  <singleXmlCell id="1438" xr6:uid="{00000000-000C-0000-FFFF-FFFF96050000}" r="AF17" connectionId="1">
    <xmlCellPr id="1" xr6:uid="{00000000-0010-0000-9605-000001000000}" uniqueName="J51_421a_421b_Filing_Fees">
      <xmlPr mapId="1" xpath="/FinancialUpdate8609/FinancialUpdate8609_DevelopmentBudget/FinancialUpdate8609_Dev_Budget_Building6/FinancialUpdate8609_Dev_Budget_Building6_Rehab_Basis/J51_421a_421b_Filing_Fees" xmlDataType="string"/>
    </xmlCellPr>
  </singleXmlCell>
  <singleXmlCell id="1439" xr6:uid="{00000000-000C-0000-FFFF-FFFF97050000}" r="AF18" connectionId="1">
    <xmlCellPr id="1" xr6:uid="{00000000-0010-0000-9705-000001000000}" uniqueName="Construction_Interest">
      <xmlPr mapId="1" xpath="/FinancialUpdate8609/FinancialUpdate8609_DevelopmentBudget/FinancialUpdate8609_Dev_Budget_Building6/FinancialUpdate8609_Dev_Budget_Building6_Rehab_Basis/Construction_Interest" xmlDataType="string"/>
    </xmlCellPr>
  </singleXmlCell>
  <singleXmlCell id="1440" xr6:uid="{00000000-000C-0000-FFFF-FFFF98050000}" r="AF19" connectionId="1">
    <xmlCellPr id="1" xr6:uid="{00000000-0010-0000-9805-000001000000}" uniqueName="Real_Estate_Taxes">
      <xmlPr mapId="1" xpath="/FinancialUpdate8609/FinancialUpdate8609_DevelopmentBudget/FinancialUpdate8609_Dev_Budget_Building6/FinancialUpdate8609_Dev_Budget_Building6_Rehab_Basis/Real_Estate_Taxes" xmlDataType="string"/>
    </xmlCellPr>
  </singleXmlCell>
  <singleXmlCell id="1441" xr6:uid="{00000000-000C-0000-FFFF-FFFF99050000}" r="AF20" connectionId="1">
    <xmlCellPr id="1" xr6:uid="{00000000-0010-0000-9905-000001000000}" uniqueName="Water_Sewer">
      <xmlPr mapId="1" xpath="/FinancialUpdate8609/FinancialUpdate8609_DevelopmentBudget/FinancialUpdate8609_Dev_Budget_Building6/FinancialUpdate8609_Dev_Budget_Building6_Rehab_Basis/Water_Sewer" xmlDataType="string"/>
    </xmlCellPr>
  </singleXmlCell>
  <singleXmlCell id="1442" xr6:uid="{00000000-000C-0000-FFFF-FFFF9A050000}" r="AF21" connectionId="1">
    <xmlCellPr id="1" xr6:uid="{00000000-0010-0000-9A05-000001000000}" uniqueName="Title_Insurance">
      <xmlPr mapId="1" xpath="/FinancialUpdate8609/FinancialUpdate8609_DevelopmentBudget/FinancialUpdate8609_Dev_Budget_Building6/FinancialUpdate8609_Dev_Budget_Building6_Rehab_Basis/Title_Insurance" xmlDataType="string"/>
    </xmlCellPr>
  </singleXmlCell>
  <singleXmlCell id="1443" xr6:uid="{00000000-000C-0000-FFFF-FFFF9B050000}" r="AF22" connectionId="1">
    <xmlCellPr id="1" xr6:uid="{00000000-0010-0000-9B05-000001000000}" uniqueName="Constr_Insurance">
      <xmlPr mapId="1" xpath="/FinancialUpdate8609/FinancialUpdate8609_DevelopmentBudget/FinancialUpdate8609_Dev_Budget_Building6/FinancialUpdate8609_Dev_Budget_Building6_Rehab_Basis/Constr_Insurance" xmlDataType="string"/>
    </xmlCellPr>
  </singleXmlCell>
  <singleXmlCell id="1444" xr6:uid="{00000000-000C-0000-FFFF-FFFF9C050000}" r="AF23" connectionId="1">
    <xmlCellPr id="1" xr6:uid="{00000000-0010-0000-9C05-000001000000}" uniqueName="License_Agreement_Insurance">
      <xmlPr mapId="1" xpath="/FinancialUpdate8609/FinancialUpdate8609_DevelopmentBudget/FinancialUpdate8609_Dev_Budget_Building6/FinancialUpdate8609_Dev_Budget_Building6_Rehab_Basis/License_Agreement_Insurance" xmlDataType="string"/>
    </xmlCellPr>
  </singleXmlCell>
  <singleXmlCell id="1445" xr6:uid="{00000000-000C-0000-FFFF-FFFF9D050000}" r="AF24" connectionId="1">
    <xmlCellPr id="1" xr6:uid="{00000000-0010-0000-9D05-000001000000}" uniqueName="Leasing_Marketing_Expense">
      <xmlPr mapId="1" xpath="/FinancialUpdate8609/FinancialUpdate8609_DevelopmentBudget/FinancialUpdate8609_Dev_Budget_Building6/FinancialUpdate8609_Dev_Budget_Building6_Rehab_Basis/Leasing_Marketing_Expense" xmlDataType="string"/>
    </xmlCellPr>
  </singleXmlCell>
  <singleXmlCell id="1446" xr6:uid="{00000000-000C-0000-FFFF-FFFF9E050000}" r="AF25" connectionId="1">
    <xmlCellPr id="1" xr6:uid="{00000000-0010-0000-9E05-000001000000}" uniqueName="Lease_Up_Period_Expense">
      <xmlPr mapId="1" xpath="/FinancialUpdate8609/FinancialUpdate8609_DevelopmentBudget/FinancialUpdate8609_Dev_Budget_Building6/FinancialUpdate8609_Dev_Budget_Building6_Rehab_Basis/Lease_Up_Period_Expense" xmlDataType="string"/>
    </xmlCellPr>
  </singleXmlCell>
  <singleXmlCell id="1447" xr6:uid="{00000000-000C-0000-FFFF-FFFF9F050000}" r="AF26" connectionId="1">
    <xmlCellPr id="1" xr6:uid="{00000000-0010-0000-9F05-000001000000}" uniqueName="Working_Capital">
      <xmlPr mapId="1" xpath="/FinancialUpdate8609/FinancialUpdate8609_DevelopmentBudget/FinancialUpdate8609_Dev_Budget_Building6/FinancialUpdate8609_Dev_Budget_Building6_Rehab_Basis/Working_Capital" xmlDataType="string"/>
    </xmlCellPr>
  </singleXmlCell>
  <singleXmlCell id="1448" xr6:uid="{00000000-000C-0000-FFFF-FFFFA0050000}" r="AF27" connectionId="1">
    <xmlCellPr id="1" xr6:uid="{00000000-0010-0000-A005-000001000000}" uniqueName="Survey_Environmental_Reports">
      <xmlPr mapId="1" xpath="/FinancialUpdate8609/FinancialUpdate8609_DevelopmentBudget/FinancialUpdate8609_Dev_Budget_Building6/FinancialUpdate8609_Dev_Budget_Building6_Rehab_Basis/Survey_Environmental_Reports" xmlDataType="string"/>
    </xmlCellPr>
  </singleXmlCell>
  <singleXmlCell id="1449" xr6:uid="{00000000-000C-0000-FFFF-FFFFA1050000}" r="AF28" connectionId="1">
    <xmlCellPr id="1" xr6:uid="{00000000-0010-0000-A105-000001000000}" uniqueName="Loan_Commitment_Fees">
      <xmlPr mapId="1" xpath="/FinancialUpdate8609/FinancialUpdate8609_DevelopmentBudget/FinancialUpdate8609_Dev_Budget_Building6/FinancialUpdate8609_Dev_Budget_Building6_Rehab_Basis/Loan_Commitment_Fees" xmlDataType="string"/>
    </xmlCellPr>
  </singleXmlCell>
  <singleXmlCell id="1450" xr6:uid="{00000000-000C-0000-FFFF-FFFFA2050000}" r="AF29" connectionId="1">
    <xmlCellPr id="1" xr6:uid="{00000000-0010-0000-A205-000001000000}" uniqueName="Relocation">
      <xmlPr mapId="1" xpath="/FinancialUpdate8609/FinancialUpdate8609_DevelopmentBudget/FinancialUpdate8609_Dev_Budget_Building6/FinancialUpdate8609_Dev_Budget_Building6_Rehab_Basis/Relocation" xmlDataType="string"/>
    </xmlCellPr>
  </singleXmlCell>
  <singleXmlCell id="1451" xr6:uid="{00000000-000C-0000-FFFF-FFFFA3050000}" r="AF30" connectionId="1">
    <xmlCellPr id="1" xr6:uid="{00000000-0010-0000-A305-000001000000}" uniqueName="NPHDFC_Administration_Fee">
      <xmlPr mapId="1" xpath="/FinancialUpdate8609/FinancialUpdate8609_DevelopmentBudget/FinancialUpdate8609_Dev_Budget_Building6/FinancialUpdate8609_Dev_Budget_Building6_Rehab_Basis/NPHDFC_Administration_Fee" xmlDataType="string"/>
    </xmlCellPr>
  </singleXmlCell>
  <singleXmlCell id="1452" xr6:uid="{00000000-000C-0000-FFFF-FFFFA4050000}" r="AF31" connectionId="1">
    <xmlCellPr id="1" xr6:uid="{00000000-0010-0000-A405-000001000000}" uniqueName="Project_Supervision">
      <xmlPr mapId="1" xpath="/FinancialUpdate8609/FinancialUpdate8609_DevelopmentBudget/FinancialUpdate8609_Dev_Budget_Building6/FinancialUpdate8609_Dev_Budget_Building6_Rehab_Basis/Project_Supervision" xmlDataType="string"/>
    </xmlCellPr>
  </singleXmlCell>
  <singleXmlCell id="1453" xr6:uid="{00000000-000C-0000-FFFF-FFFFA5050000}" r="AF32" connectionId="1">
    <xmlCellPr id="1" xr6:uid="{00000000-0010-0000-A505-000001000000}" uniqueName="Tax_Credit_Allocation_Fee">
      <xmlPr mapId="1" xpath="/FinancialUpdate8609/FinancialUpdate8609_DevelopmentBudget/FinancialUpdate8609_Dev_Budget_Building6/FinancialUpdate8609_Dev_Budget_Building6_Rehab_Basis/Tax_Credit_Allocation_Fee" xmlDataType="string"/>
    </xmlCellPr>
  </singleXmlCell>
  <singleXmlCell id="1454" xr6:uid="{00000000-000C-0000-FFFF-FFFFA6050000}" r="AF33" connectionId="1">
    <xmlCellPr id="1" xr6:uid="{00000000-0010-0000-A605-000001000000}" uniqueName="Bond_Fees_Cost_of_Issuance_Fee">
      <xmlPr mapId="1" xpath="/FinancialUpdate8609/FinancialUpdate8609_DevelopmentBudget/FinancialUpdate8609_Dev_Budget_Building6/FinancialUpdate8609_Dev_Budget_Building6_Rehab_Basis/Bond_Fees_Cost_of_Issuance_Fee" xmlDataType="string"/>
    </xmlCellPr>
  </singleXmlCell>
  <singleXmlCell id="1455" xr6:uid="{00000000-000C-0000-FFFF-FFFFA7050000}" r="AF34" connectionId="1">
    <xmlCellPr id="1" xr6:uid="{00000000-0010-0000-A705-000001000000}" uniqueName="Letter_of_Credit_Fee">
      <xmlPr mapId="1" xpath="/FinancialUpdate8609/FinancialUpdate8609_DevelopmentBudget/FinancialUpdate8609_Dev_Budget_Building6/FinancialUpdate8609_Dev_Budget_Building6_Rehab_Basis/Letter_of_Credit_Fee" xmlDataType="string"/>
    </xmlCellPr>
  </singleXmlCell>
  <singleXmlCell id="1456" xr6:uid="{00000000-000C-0000-FFFF-FFFFA8050000}" r="AF35" connectionId="1">
    <xmlCellPr id="1" xr6:uid="{00000000-0010-0000-A805-000001000000}" uniqueName="Interest_Rate_Cap">
      <xmlPr mapId="1" xpath="/FinancialUpdate8609/FinancialUpdate8609_DevelopmentBudget/FinancialUpdate8609_Dev_Budget_Building6/FinancialUpdate8609_Dev_Budget_Building6_Rehab_Basis/Interest_Rate_Cap" xmlDataType="string"/>
    </xmlCellPr>
  </singleXmlCell>
  <singleXmlCell id="1457" xr6:uid="{00000000-000C-0000-FFFF-FFFFA9050000}" r="AF36" connectionId="1">
    <xmlCellPr id="1" xr6:uid="{00000000-0010-0000-A905-000001000000}" uniqueName="Bank_Engineering_Fee">
      <xmlPr mapId="1" xpath="/FinancialUpdate8609/FinancialUpdate8609_DevelopmentBudget/FinancialUpdate8609_Dev_Budget_Building6/FinancialUpdate8609_Dev_Budget_Building6_Rehab_Basis/Bank_Engineering_Fee" xmlDataType="string"/>
    </xmlCellPr>
  </singleXmlCell>
  <singleXmlCell id="1458" xr6:uid="{00000000-000C-0000-FFFF-FFFFAA050000}" r="AF37" connectionId="1">
    <xmlCellPr id="1" xr6:uid="{00000000-0010-0000-AA05-000001000000}" uniqueName="NYS_Transfer_Tax">
      <xmlPr mapId="1" xpath="/FinancialUpdate8609/FinancialUpdate8609_DevelopmentBudget/FinancialUpdate8609_Dev_Budget_Building6/FinancialUpdate8609_Dev_Budget_Building6_Rehab_Basis/NYS_Transfer_Tax" xmlDataType="string"/>
    </xmlCellPr>
  </singleXmlCell>
  <singleXmlCell id="1459" xr6:uid="{00000000-000C-0000-FFFF-FFFFAB050000}" r="AF38" connectionId="1">
    <xmlCellPr id="1" xr6:uid="{00000000-0010-0000-AB05-000001000000}" uniqueName="Soft_Cost_Other_Description1">
      <xmlPr mapId="1" xpath="/FinancialUpdate8609/FinancialUpdate8609_DevelopmentBudget/FinancialUpdate8609_Dev_Budget_Building6/FinancialUpdate8609_Dev_Budget_Building6_Rehab_Basis/Soft_Cost_Other_Description1" xmlDataType="string"/>
    </xmlCellPr>
  </singleXmlCell>
  <singleXmlCell id="1460" xr6:uid="{00000000-000C-0000-FFFF-FFFFAC050000}" r="AF39" connectionId="1">
    <xmlCellPr id="1" xr6:uid="{00000000-0010-0000-AC05-000001000000}" uniqueName="Soft_Cost_Other_Description2">
      <xmlPr mapId="1" xpath="/FinancialUpdate8609/FinancialUpdate8609_DevelopmentBudget/FinancialUpdate8609_Dev_Budget_Building6/FinancialUpdate8609_Dev_Budget_Building6_Rehab_Basis/Soft_Cost_Other_Description2" xmlDataType="string"/>
    </xmlCellPr>
  </singleXmlCell>
  <singleXmlCell id="1461" xr6:uid="{00000000-000C-0000-FFFF-FFFFAD050000}" r="AF40" connectionId="1">
    <xmlCellPr id="1" xr6:uid="{00000000-0010-0000-AD05-000001000000}" uniqueName="Soft_Cost_Other_Description3">
      <xmlPr mapId="1" xpath="/FinancialUpdate8609/FinancialUpdate8609_DevelopmentBudget/FinancialUpdate8609_Dev_Budget_Building6/FinancialUpdate8609_Dev_Budget_Building6_Rehab_Basis/Soft_Cost_Other_Description3" xmlDataType="string"/>
    </xmlCellPr>
  </singleXmlCell>
  <singleXmlCell id="1462" xr6:uid="{00000000-000C-0000-FFFF-FFFFAE050000}" r="AF41" connectionId="1">
    <xmlCellPr id="1" xr6:uid="{00000000-0010-0000-AE05-000001000000}" uniqueName="Soft_Cost_Other_Description4">
      <xmlPr mapId="1" xpath="/FinancialUpdate8609/FinancialUpdate8609_DevelopmentBudget/FinancialUpdate8609_Dev_Budget_Building6/FinancialUpdate8609_Dev_Budget_Building6_Rehab_Basis/Soft_Cost_Other_Description4" xmlDataType="string"/>
    </xmlCellPr>
  </singleXmlCell>
  <singleXmlCell id="1463" xr6:uid="{00000000-000C-0000-FFFF-FFFFAF050000}" r="AF44" connectionId="1">
    <xmlCellPr id="1" xr6:uid="{00000000-0010-0000-AF05-000001000000}" uniqueName="Developer_Financing_or_Equity">
      <xmlPr mapId="1" xpath="/FinancialUpdate8609/FinancialUpdate8609_DevelopmentBudget/FinancialUpdate8609_Dev_Budget_Building6/FinancialUpdate8609_Dev_Budget_Building6_Rehab_Basis/Developer_Financing_or_Equity" xmlDataType="string"/>
    </xmlCellPr>
  </singleXmlCell>
  <singleXmlCell id="1464" xr6:uid="{00000000-000C-0000-FFFF-FFFFB0050000}" r="AF45" connectionId="1">
    <xmlCellPr id="1" xr6:uid="{00000000-0010-0000-B005-000001000000}" uniqueName="Deferred_Developer_Fee">
      <xmlPr mapId="1" xpath="/FinancialUpdate8609/FinancialUpdate8609_DevelopmentBudget/FinancialUpdate8609_Dev_Budget_Building6/FinancialUpdate8609_Dev_Budget_Building6_Rehab_Basis/Deferred_Developer_Fee" xmlDataType="string"/>
    </xmlCellPr>
  </singleXmlCell>
  <singleXmlCell id="1465" xr6:uid="{00000000-000C-0000-FFFF-FFFFB1050000}" r="AF48" connectionId="1">
    <xmlCellPr id="1" xr6:uid="{00000000-0010-0000-B105-000001000000}" uniqueName="Syndicator_Fee_and_Overhead">
      <xmlPr mapId="1" xpath="/FinancialUpdate8609/FinancialUpdate8609_DevelopmentBudget/FinancialUpdate8609_Dev_Budget_Building6/FinancialUpdate8609_Dev_Budget_Building6_Rehab_Basis/Syndicator_Fee_and_Overhead" xmlDataType="string"/>
    </xmlCellPr>
  </singleXmlCell>
  <singleXmlCell id="1466" xr6:uid="{00000000-000C-0000-FFFF-FFFFB2050000}" r="AF49" connectionId="1">
    <xmlCellPr id="1" xr6:uid="{00000000-0010-0000-B205-000001000000}" uniqueName="LP_Upper_Tier_Reserves">
      <xmlPr mapId="1" xpath="/FinancialUpdate8609/FinancialUpdate8609_DevelopmentBudget/FinancialUpdate8609_Dev_Budget_Building6/FinancialUpdate8609_Dev_Budget_Building6_Rehab_Basis/LP_Upper_Tier_Reserves" xmlDataType="string"/>
    </xmlCellPr>
  </singleXmlCell>
  <singleXmlCell id="1467" xr6:uid="{00000000-000C-0000-FFFF-FFFFB3050000}" r="AF50" connectionId="1">
    <xmlCellPr id="1" xr6:uid="{00000000-0010-0000-B305-000001000000}" uniqueName="Tax_Credit_Consultant">
      <xmlPr mapId="1" xpath="/FinancialUpdate8609/FinancialUpdate8609_DevelopmentBudget/FinancialUpdate8609_Dev_Budget_Building6/FinancialUpdate8609_Dev_Budget_Building6_Rehab_Basis/Tax_Credit_Consultant" xmlDataType="string"/>
    </xmlCellPr>
  </singleXmlCell>
  <singleXmlCell id="1468" xr6:uid="{00000000-000C-0000-FFFF-FFFFB4050000}" r="AF51" connectionId="1">
    <xmlCellPr id="1" xr6:uid="{00000000-0010-0000-B405-000001000000}" uniqueName="Tax_Opinion">
      <xmlPr mapId="1" xpath="/FinancialUpdate8609/FinancialUpdate8609_DevelopmentBudget/FinancialUpdate8609_Dev_Budget_Building6/FinancialUpdate8609_Dev_Budget_Building6_Rehab_Basis/Tax_Opinion" xmlDataType="string"/>
    </xmlCellPr>
  </singleXmlCell>
  <singleXmlCell id="1469" xr6:uid="{00000000-000C-0000-FFFF-FFFFB5050000}" r="AF52" connectionId="1">
    <xmlCellPr id="1" xr6:uid="{00000000-0010-0000-B505-000001000000}" uniqueName="Accounting_Cost_Certification">
      <xmlPr mapId="1" xpath="/FinancialUpdate8609/FinancialUpdate8609_DevelopmentBudget/FinancialUpdate8609_Dev_Budget_Building6/FinancialUpdate8609_Dev_Budget_Building6_Rehab_Basis/Accounting_Cost_Certification" xmlDataType="string"/>
    </xmlCellPr>
  </singleXmlCell>
  <singleXmlCell id="1470" xr6:uid="{00000000-000C-0000-FFFF-FFFFB6050000}" r="AF53" connectionId="1">
    <xmlCellPr id="1" xr6:uid="{00000000-0010-0000-B605-000001000000}" uniqueName="Partnership_Management_Fee">
      <xmlPr mapId="1" xpath="/FinancialUpdate8609/FinancialUpdate8609_DevelopmentBudget/FinancialUpdate8609_Dev_Budget_Building6/FinancialUpdate8609_Dev_Budget_Building6_Rehab_Basis/Partnership_Management_Fee" xmlDataType="string"/>
    </xmlCellPr>
  </singleXmlCell>
  <singleXmlCell id="1471" xr6:uid="{00000000-000C-0000-FFFF-FFFFB7050000}" r="AF54" connectionId="1">
    <xmlCellPr id="1" xr6:uid="{00000000-0010-0000-B705-000001000000}" uniqueName="Partnership_Publication">
      <xmlPr mapId="1" xpath="/FinancialUpdate8609/FinancialUpdate8609_DevelopmentBudget/FinancialUpdate8609_Dev_Budget_Building6/FinancialUpdate8609_Dev_Budget_Building6_Rehab_Basis/Partnership_Publication" xmlDataType="string"/>
    </xmlCellPr>
  </singleXmlCell>
  <singleXmlCell id="1472" xr6:uid="{00000000-000C-0000-FFFF-FFFFB8050000}" r="AF55" connectionId="1">
    <xmlCellPr id="1" xr6:uid="{00000000-0010-0000-B805-000001000000}" uniqueName="Bridge_Loan_Fees_and_Interest">
      <xmlPr mapId="1" xpath="/FinancialUpdate8609/FinancialUpdate8609_DevelopmentBudget/FinancialUpdate8609_Dev_Budget_Building6/FinancialUpdate8609_Dev_Budget_Building6_Rehab_Basis/Bridge_Loan_Fees_and_Interest" xmlDataType="string"/>
    </xmlCellPr>
  </singleXmlCell>
  <singleXmlCell id="1473" xr6:uid="{00000000-000C-0000-FFFF-FFFFB9050000}" r="AF56" connectionId="1">
    <xmlCellPr id="1" xr6:uid="{00000000-0010-0000-B905-000001000000}" uniqueName="Partnership_Organization_Legal">
      <xmlPr mapId="1" xpath="/FinancialUpdate8609/FinancialUpdate8609_DevelopmentBudget/FinancialUpdate8609_Dev_Budget_Building6/FinancialUpdate8609_Dev_Budget_Building6_Rehab_Basis/Partnership_Organization_Legal" xmlDataType="string"/>
    </xmlCellPr>
  </singleXmlCell>
  <singleXmlCell id="1474" xr6:uid="{00000000-000C-0000-FFFF-FFFFBA050000}" r="AF57" connectionId="1">
    <xmlCellPr id="1" xr6:uid="{00000000-0010-0000-BA05-000001000000}" uniqueName="Syndication_Expense_Other_Description1">
      <xmlPr mapId="1" xpath="/FinancialUpdate8609/FinancialUpdate8609_DevelopmentBudget/FinancialUpdate8609_Dev_Budget_Building6/FinancialUpdate8609_Dev_Budget_Building6_Rehab_Basis/Syndication_Expense_Other_Description1" xmlDataType="string"/>
    </xmlCellPr>
  </singleXmlCell>
  <singleXmlCell id="1475" xr6:uid="{00000000-000C-0000-FFFF-FFFFBB050000}" r="AF60" connectionId="1">
    <xmlCellPr id="1" xr6:uid="{00000000-0010-0000-BB05-000001000000}" uniqueName="Operating_Reserve">
      <xmlPr mapId="1" xpath="/FinancialUpdate8609/FinancialUpdate8609_DevelopmentBudget/FinancialUpdate8609_Dev_Budget_Building6/FinancialUpdate8609_Dev_Budget_Building6_Rehab_Basis/Operating_Reserve" xmlDataType="string"/>
    </xmlCellPr>
  </singleXmlCell>
  <singleXmlCell id="1476" xr6:uid="{00000000-000C-0000-FFFF-FFFFBC050000}" r="AF61" connectionId="1">
    <xmlCellPr id="1" xr6:uid="{00000000-0010-0000-BC05-000001000000}" uniqueName="Social_Service_Reserves">
      <xmlPr mapId="1" xpath="/FinancialUpdate8609/FinancialUpdate8609_DevelopmentBudget/FinancialUpdate8609_Dev_Budget_Building6/FinancialUpdate8609_Dev_Budget_Building6_Rehab_Basis/Social_Service_Reserves" xmlDataType="string"/>
    </xmlCellPr>
  </singleXmlCell>
  <singleXmlCell id="1477" xr6:uid="{00000000-000C-0000-FFFF-FFFFBD050000}" r="AF62" connectionId="1">
    <xmlCellPr id="1" xr6:uid="{00000000-0010-0000-BD05-000001000000}" uniqueName="Reserve_Other_Description1">
      <xmlPr mapId="1" xpath="/FinancialUpdate8609/FinancialUpdate8609_DevelopmentBudget/FinancialUpdate8609_Dev_Budget_Building6/FinancialUpdate8609_Dev_Budget_Building6_Rehab_Basis/Reserve_Other_Description1" xmlDataType="string"/>
    </xmlCellPr>
  </singleXmlCell>
  <singleXmlCell id="1478" xr6:uid="{00000000-000C-0000-FFFF-FFFFBE050000}" r="AI1" connectionId="1">
    <xmlCellPr id="1" xr6:uid="{00000000-0010-0000-BE05-000001000000}" uniqueName="ApplicationNumber">
      <xmlPr mapId="1" xpath="/FinancialUpdate8609/FinancialUpdate8609_DevelopmentBudget/FinancialUpdate8609_Dev_Budget_Building7/FinancialUpdate8609_Dev_Budget_Building7_Total_Costs/ApplicationNumber" xmlDataType="string"/>
    </xmlCellPr>
  </singleXmlCell>
  <singleXmlCell id="1479" xr6:uid="{00000000-000C-0000-FFFF-FFFFBF050000}" r="AI2" connectionId="1">
    <xmlCellPr id="1" xr6:uid="{00000000-0010-0000-BF05-000001000000}" uniqueName="BIN">
      <xmlPr mapId="1" xpath="/FinancialUpdate8609/FinancialUpdate8609_DevelopmentBudget/FinancialUpdate8609_Dev_Budget_Building7/FinancialUpdate8609_Dev_Budget_Building7_Total_Costs/BIN" xmlDataType="string"/>
    </xmlCellPr>
  </singleXmlCell>
  <singleXmlCell id="1480" xr6:uid="{00000000-000C-0000-FFFF-FFFFC0050000}" r="AH7" connectionId="1">
    <xmlCellPr id="1" xr6:uid="{00000000-0010-0000-C005-000001000000}" uniqueName="Land_Acquisition">
      <xmlPr mapId="1" xpath="/FinancialUpdate8609/FinancialUpdate8609_DevelopmentBudget/FinancialUpdate8609_Dev_Budget_Building7/FinancialUpdate8609_Dev_Budget_Building7_Total_Costs/Land_Acquisition" xmlDataType="string"/>
    </xmlCellPr>
  </singleXmlCell>
  <singleXmlCell id="1481" xr6:uid="{00000000-000C-0000-FFFF-FFFFC1050000}" r="AH8" connectionId="1">
    <xmlCellPr id="1" xr6:uid="{00000000-0010-0000-C105-000001000000}" uniqueName="Building_Acquisition">
      <xmlPr mapId="1" xpath="/FinancialUpdate8609/FinancialUpdate8609_DevelopmentBudget/FinancialUpdate8609_Dev_Budget_Building7/FinancialUpdate8609_Dev_Budget_Building7_Total_Costs/Building_Acquisition" xmlDataType="string"/>
    </xmlCellPr>
  </singleXmlCell>
  <singleXmlCell id="1482" xr6:uid="{00000000-000C-0000-FFFF-FFFFC2050000}" r="AH9" connectionId="1">
    <xmlCellPr id="1" xr6:uid="{00000000-0010-0000-C205-000001000000}" uniqueName="Contractor_Price">
      <xmlPr mapId="1" xpath="/FinancialUpdate8609/FinancialUpdate8609_DevelopmentBudget/FinancialUpdate8609_Dev_Budget_Building7/FinancialUpdate8609_Dev_Budget_Building7_Total_Costs/Contractor_Price" xmlDataType="string"/>
    </xmlCellPr>
  </singleXmlCell>
  <singleXmlCell id="1483" xr6:uid="{00000000-000C-0000-FFFF-FFFFC3050000}" r="AH10" connectionId="1">
    <xmlCellPr id="1" xr6:uid="{00000000-0010-0000-C305-000001000000}" uniqueName="Furnishings">
      <xmlPr mapId="1" xpath="/FinancialUpdate8609/FinancialUpdate8609_DevelopmentBudget/FinancialUpdate8609_Dev_Budget_Building7/FinancialUpdate8609_Dev_Budget_Building7_Total_Costs/Furnishings" xmlDataType="string"/>
    </xmlCellPr>
  </singleXmlCell>
  <singleXmlCell id="1484" xr6:uid="{00000000-000C-0000-FFFF-FFFFC4050000}" r="AH11" connectionId="1">
    <xmlCellPr id="1" xr6:uid="{00000000-0010-0000-C405-000001000000}" uniqueName="Hard_Cost_Other_Description1">
      <xmlPr mapId="1" xpath="/FinancialUpdate8609/FinancialUpdate8609_DevelopmentBudget/FinancialUpdate8609_Dev_Budget_Building7/FinancialUpdate8609_Dev_Budget_Building7_Total_Costs/Hard_Cost_Other_Description1" xmlDataType="string"/>
    </xmlCellPr>
  </singleXmlCell>
  <singleXmlCell id="1485" xr6:uid="{00000000-000C-0000-FFFF-FFFFC5050000}" r="AH14" connectionId="1">
    <xmlCellPr id="1" xr6:uid="{00000000-0010-0000-C505-000001000000}" uniqueName="Architect">
      <xmlPr mapId="1" xpath="/FinancialUpdate8609/FinancialUpdate8609_DevelopmentBudget/FinancialUpdate8609_Dev_Budget_Building7/FinancialUpdate8609_Dev_Budget_Building7_Total_Costs/Architect" xmlDataType="string"/>
    </xmlCellPr>
  </singleXmlCell>
  <singleXmlCell id="1486" xr6:uid="{00000000-000C-0000-FFFF-FFFFC6050000}" r="AH15" connectionId="1">
    <xmlCellPr id="1" xr6:uid="{00000000-0010-0000-C605-000001000000}" uniqueName="Owners_Legal">
      <xmlPr mapId="1" xpath="/FinancialUpdate8609/FinancialUpdate8609_DevelopmentBudget/FinancialUpdate8609_Dev_Budget_Building7/FinancialUpdate8609_Dev_Budget_Building7_Total_Costs/Owners_Legal" xmlDataType="string"/>
    </xmlCellPr>
  </singleXmlCell>
  <singleXmlCell id="1487" xr6:uid="{00000000-000C-0000-FFFF-FFFFC7050000}" r="AH16" connectionId="1">
    <xmlCellPr id="1" xr6:uid="{00000000-0010-0000-C705-000001000000}" uniqueName="Development_Consultant">
      <xmlPr mapId="1" xpath="/FinancialUpdate8609/FinancialUpdate8609_DevelopmentBudget/FinancialUpdate8609_Dev_Budget_Building7/FinancialUpdate8609_Dev_Budget_Building7_Total_Costs/Development_Consultant" xmlDataType="string"/>
    </xmlCellPr>
  </singleXmlCell>
  <singleXmlCell id="1488" xr6:uid="{00000000-000C-0000-FFFF-FFFFC8050000}" r="AH17" connectionId="1">
    <xmlCellPr id="1" xr6:uid="{00000000-0010-0000-C805-000001000000}" uniqueName="J51_421a_421b_Filing_Fees">
      <xmlPr mapId="1" xpath="/FinancialUpdate8609/FinancialUpdate8609_DevelopmentBudget/FinancialUpdate8609_Dev_Budget_Building7/FinancialUpdate8609_Dev_Budget_Building7_Total_Costs/J51_421a_421b_Filing_Fees" xmlDataType="string"/>
    </xmlCellPr>
  </singleXmlCell>
  <singleXmlCell id="1489" xr6:uid="{00000000-000C-0000-FFFF-FFFFC9050000}" r="AH18" connectionId="1">
    <xmlCellPr id="1" xr6:uid="{00000000-0010-0000-C905-000001000000}" uniqueName="Construction_Interest">
      <xmlPr mapId="1" xpath="/FinancialUpdate8609/FinancialUpdate8609_DevelopmentBudget/FinancialUpdate8609_Dev_Budget_Building7/FinancialUpdate8609_Dev_Budget_Building7_Total_Costs/Construction_Interest" xmlDataType="string"/>
    </xmlCellPr>
  </singleXmlCell>
  <singleXmlCell id="1490" xr6:uid="{00000000-000C-0000-FFFF-FFFFCA050000}" r="AH19" connectionId="1">
    <xmlCellPr id="1" xr6:uid="{00000000-0010-0000-CA05-000001000000}" uniqueName="Real_Estate_Taxes">
      <xmlPr mapId="1" xpath="/FinancialUpdate8609/FinancialUpdate8609_DevelopmentBudget/FinancialUpdate8609_Dev_Budget_Building7/FinancialUpdate8609_Dev_Budget_Building7_Total_Costs/Real_Estate_Taxes" xmlDataType="string"/>
    </xmlCellPr>
  </singleXmlCell>
  <singleXmlCell id="1491" xr6:uid="{00000000-000C-0000-FFFF-FFFFCB050000}" r="AH20" connectionId="1">
    <xmlCellPr id="1" xr6:uid="{00000000-0010-0000-CB05-000001000000}" uniqueName="Water_Sewer">
      <xmlPr mapId="1" xpath="/FinancialUpdate8609/FinancialUpdate8609_DevelopmentBudget/FinancialUpdate8609_Dev_Budget_Building7/FinancialUpdate8609_Dev_Budget_Building7_Total_Costs/Water_Sewer" xmlDataType="string"/>
    </xmlCellPr>
  </singleXmlCell>
  <singleXmlCell id="1492" xr6:uid="{00000000-000C-0000-FFFF-FFFFCC050000}" r="AH21" connectionId="1">
    <xmlCellPr id="1" xr6:uid="{00000000-0010-0000-CC05-000001000000}" uniqueName="Title_Insurance">
      <xmlPr mapId="1" xpath="/FinancialUpdate8609/FinancialUpdate8609_DevelopmentBudget/FinancialUpdate8609_Dev_Budget_Building7/FinancialUpdate8609_Dev_Budget_Building7_Total_Costs/Title_Insurance" xmlDataType="string"/>
    </xmlCellPr>
  </singleXmlCell>
  <singleXmlCell id="1493" xr6:uid="{00000000-000C-0000-FFFF-FFFFCD050000}" r="AH22" connectionId="1">
    <xmlCellPr id="1" xr6:uid="{00000000-0010-0000-CD05-000001000000}" uniqueName="Constr_Insurance">
      <xmlPr mapId="1" xpath="/FinancialUpdate8609/FinancialUpdate8609_DevelopmentBudget/FinancialUpdate8609_Dev_Budget_Building7/FinancialUpdate8609_Dev_Budget_Building7_Total_Costs/Constr_Insurance" xmlDataType="string"/>
    </xmlCellPr>
  </singleXmlCell>
  <singleXmlCell id="1494" xr6:uid="{00000000-000C-0000-FFFF-FFFFCE050000}" r="AH23" connectionId="1">
    <xmlCellPr id="1" xr6:uid="{00000000-0010-0000-CE05-000001000000}" uniqueName="License_Agreement_Insurance">
      <xmlPr mapId="1" xpath="/FinancialUpdate8609/FinancialUpdate8609_DevelopmentBudget/FinancialUpdate8609_Dev_Budget_Building7/FinancialUpdate8609_Dev_Budget_Building7_Total_Costs/License_Agreement_Insurance" xmlDataType="string"/>
    </xmlCellPr>
  </singleXmlCell>
  <singleXmlCell id="1495" xr6:uid="{00000000-000C-0000-FFFF-FFFFCF050000}" r="AH24" connectionId="1">
    <xmlCellPr id="1" xr6:uid="{00000000-0010-0000-CF05-000001000000}" uniqueName="Leasing_Marketing_Expense">
      <xmlPr mapId="1" xpath="/FinancialUpdate8609/FinancialUpdate8609_DevelopmentBudget/FinancialUpdate8609_Dev_Budget_Building7/FinancialUpdate8609_Dev_Budget_Building7_Total_Costs/Leasing_Marketing_Expense" xmlDataType="string"/>
    </xmlCellPr>
  </singleXmlCell>
  <singleXmlCell id="1496" xr6:uid="{00000000-000C-0000-FFFF-FFFFD0050000}" r="AH25" connectionId="1">
    <xmlCellPr id="1" xr6:uid="{00000000-0010-0000-D005-000001000000}" uniqueName="Lease_Up_Period_Expense">
      <xmlPr mapId="1" xpath="/FinancialUpdate8609/FinancialUpdate8609_DevelopmentBudget/FinancialUpdate8609_Dev_Budget_Building7/FinancialUpdate8609_Dev_Budget_Building7_Total_Costs/Lease_Up_Period_Expense" xmlDataType="string"/>
    </xmlCellPr>
  </singleXmlCell>
  <singleXmlCell id="1497" xr6:uid="{00000000-000C-0000-FFFF-FFFFD1050000}" r="AH26" connectionId="1">
    <xmlCellPr id="1" xr6:uid="{00000000-0010-0000-D105-000001000000}" uniqueName="Working_Capital">
      <xmlPr mapId="1" xpath="/FinancialUpdate8609/FinancialUpdate8609_DevelopmentBudget/FinancialUpdate8609_Dev_Budget_Building7/FinancialUpdate8609_Dev_Budget_Building7_Total_Costs/Working_Capital" xmlDataType="string"/>
    </xmlCellPr>
  </singleXmlCell>
  <singleXmlCell id="1498" xr6:uid="{00000000-000C-0000-FFFF-FFFFD2050000}" r="AH27" connectionId="1">
    <xmlCellPr id="1" xr6:uid="{00000000-0010-0000-D205-000001000000}" uniqueName="Survey_Environmental_Reports">
      <xmlPr mapId="1" xpath="/FinancialUpdate8609/FinancialUpdate8609_DevelopmentBudget/FinancialUpdate8609_Dev_Budget_Building7/FinancialUpdate8609_Dev_Budget_Building7_Total_Costs/Survey_Environmental_Reports" xmlDataType="string"/>
    </xmlCellPr>
  </singleXmlCell>
  <singleXmlCell id="1499" xr6:uid="{00000000-000C-0000-FFFF-FFFFD3050000}" r="AH28" connectionId="1">
    <xmlCellPr id="1" xr6:uid="{00000000-0010-0000-D305-000001000000}" uniqueName="Loan_Commitment_Fees">
      <xmlPr mapId="1" xpath="/FinancialUpdate8609/FinancialUpdate8609_DevelopmentBudget/FinancialUpdate8609_Dev_Budget_Building7/FinancialUpdate8609_Dev_Budget_Building7_Total_Costs/Loan_Commitment_Fees" xmlDataType="string"/>
    </xmlCellPr>
  </singleXmlCell>
  <singleXmlCell id="1500" xr6:uid="{00000000-000C-0000-FFFF-FFFFD4050000}" r="AH29" connectionId="1">
    <xmlCellPr id="1" xr6:uid="{00000000-0010-0000-D405-000001000000}" uniqueName="Relocation">
      <xmlPr mapId="1" xpath="/FinancialUpdate8609/FinancialUpdate8609_DevelopmentBudget/FinancialUpdate8609_Dev_Budget_Building7/FinancialUpdate8609_Dev_Budget_Building7_Total_Costs/Relocation" xmlDataType="string"/>
    </xmlCellPr>
  </singleXmlCell>
  <singleXmlCell id="1501" xr6:uid="{00000000-000C-0000-FFFF-FFFFD5050000}" r="AH30" connectionId="1">
    <xmlCellPr id="1" xr6:uid="{00000000-0010-0000-D505-000001000000}" uniqueName="NPHDFC_Administration_Fee">
      <xmlPr mapId="1" xpath="/FinancialUpdate8609/FinancialUpdate8609_DevelopmentBudget/FinancialUpdate8609_Dev_Budget_Building7/FinancialUpdate8609_Dev_Budget_Building7_Total_Costs/NPHDFC_Administration_Fee" xmlDataType="string"/>
    </xmlCellPr>
  </singleXmlCell>
  <singleXmlCell id="1502" xr6:uid="{00000000-000C-0000-FFFF-FFFFD6050000}" r="AH31" connectionId="1">
    <xmlCellPr id="1" xr6:uid="{00000000-0010-0000-D605-000001000000}" uniqueName="Project_Supervision">
      <xmlPr mapId="1" xpath="/FinancialUpdate8609/FinancialUpdate8609_DevelopmentBudget/FinancialUpdate8609_Dev_Budget_Building7/FinancialUpdate8609_Dev_Budget_Building7_Total_Costs/Project_Supervision" xmlDataType="string"/>
    </xmlCellPr>
  </singleXmlCell>
  <singleXmlCell id="1503" xr6:uid="{00000000-000C-0000-FFFF-FFFFD7050000}" r="AH32" connectionId="1">
    <xmlCellPr id="1" xr6:uid="{00000000-0010-0000-D705-000001000000}" uniqueName="Tax_Credit_Allocation_Fee">
      <xmlPr mapId="1" xpath="/FinancialUpdate8609/FinancialUpdate8609_DevelopmentBudget/FinancialUpdate8609_Dev_Budget_Building7/FinancialUpdate8609_Dev_Budget_Building7_Total_Costs/Tax_Credit_Allocation_Fee" xmlDataType="string"/>
    </xmlCellPr>
  </singleXmlCell>
  <singleXmlCell id="1504" xr6:uid="{00000000-000C-0000-FFFF-FFFFD8050000}" r="AH33" connectionId="1">
    <xmlCellPr id="1" xr6:uid="{00000000-0010-0000-D805-000001000000}" uniqueName="Bond_Fees_Cost_of_Issuance_Fee">
      <xmlPr mapId="1" xpath="/FinancialUpdate8609/FinancialUpdate8609_DevelopmentBudget/FinancialUpdate8609_Dev_Budget_Building7/FinancialUpdate8609_Dev_Budget_Building7_Total_Costs/Bond_Fees_Cost_of_Issuance_Fee" xmlDataType="string"/>
    </xmlCellPr>
  </singleXmlCell>
  <singleXmlCell id="1505" xr6:uid="{00000000-000C-0000-FFFF-FFFFD9050000}" r="AH34" connectionId="1">
    <xmlCellPr id="1" xr6:uid="{00000000-0010-0000-D905-000001000000}" uniqueName="Letter_of_Credit_Fee">
      <xmlPr mapId="1" xpath="/FinancialUpdate8609/FinancialUpdate8609_DevelopmentBudget/FinancialUpdate8609_Dev_Budget_Building7/FinancialUpdate8609_Dev_Budget_Building7_Total_Costs/Letter_of_Credit_Fee" xmlDataType="string"/>
    </xmlCellPr>
  </singleXmlCell>
  <singleXmlCell id="1506" xr6:uid="{00000000-000C-0000-FFFF-FFFFDA050000}" r="AH35" connectionId="1">
    <xmlCellPr id="1" xr6:uid="{00000000-0010-0000-DA05-000001000000}" uniqueName="Interest_Rate_Cap">
      <xmlPr mapId="1" xpath="/FinancialUpdate8609/FinancialUpdate8609_DevelopmentBudget/FinancialUpdate8609_Dev_Budget_Building7/FinancialUpdate8609_Dev_Budget_Building7_Total_Costs/Interest_Rate_Cap" xmlDataType="string"/>
    </xmlCellPr>
  </singleXmlCell>
  <singleXmlCell id="1507" xr6:uid="{00000000-000C-0000-FFFF-FFFFDB050000}" r="AH36" connectionId="1">
    <xmlCellPr id="1" xr6:uid="{00000000-0010-0000-DB05-000001000000}" uniqueName="Bank_Engineering_Fee">
      <xmlPr mapId="1" xpath="/FinancialUpdate8609/FinancialUpdate8609_DevelopmentBudget/FinancialUpdate8609_Dev_Budget_Building7/FinancialUpdate8609_Dev_Budget_Building7_Total_Costs/Bank_Engineering_Fee" xmlDataType="string"/>
    </xmlCellPr>
  </singleXmlCell>
  <singleXmlCell id="1508" xr6:uid="{00000000-000C-0000-FFFF-FFFFDC050000}" r="AH37" connectionId="1">
    <xmlCellPr id="1" xr6:uid="{00000000-0010-0000-DC05-000001000000}" uniqueName="NYS_Transfer_Tax">
      <xmlPr mapId="1" xpath="/FinancialUpdate8609/FinancialUpdate8609_DevelopmentBudget/FinancialUpdate8609_Dev_Budget_Building7/FinancialUpdate8609_Dev_Budget_Building7_Total_Costs/NYS_Transfer_Tax" xmlDataType="string"/>
    </xmlCellPr>
  </singleXmlCell>
  <singleXmlCell id="1509" xr6:uid="{00000000-000C-0000-FFFF-FFFFDD050000}" r="AH38" connectionId="1">
    <xmlCellPr id="1" xr6:uid="{00000000-0010-0000-DD05-000001000000}" uniqueName="Soft_Cost_Other_Description1">
      <xmlPr mapId="1" xpath="/FinancialUpdate8609/FinancialUpdate8609_DevelopmentBudget/FinancialUpdate8609_Dev_Budget_Building7/FinancialUpdate8609_Dev_Budget_Building7_Total_Costs/Soft_Cost_Other_Description1" xmlDataType="string"/>
    </xmlCellPr>
  </singleXmlCell>
  <singleXmlCell id="1510" xr6:uid="{00000000-000C-0000-FFFF-FFFFDE050000}" r="AH39" connectionId="1">
    <xmlCellPr id="1" xr6:uid="{00000000-0010-0000-DE05-000001000000}" uniqueName="Soft_Cost_Other_Description2">
      <xmlPr mapId="1" xpath="/FinancialUpdate8609/FinancialUpdate8609_DevelopmentBudget/FinancialUpdate8609_Dev_Budget_Building7/FinancialUpdate8609_Dev_Budget_Building7_Total_Costs/Soft_Cost_Other_Description2" xmlDataType="string"/>
    </xmlCellPr>
  </singleXmlCell>
  <singleXmlCell id="1511" xr6:uid="{00000000-000C-0000-FFFF-FFFFDF050000}" r="AH40" connectionId="1">
    <xmlCellPr id="1" xr6:uid="{00000000-0010-0000-DF05-000001000000}" uniqueName="Soft_Cost_Other_Description3">
      <xmlPr mapId="1" xpath="/FinancialUpdate8609/FinancialUpdate8609_DevelopmentBudget/FinancialUpdate8609_Dev_Budget_Building7/FinancialUpdate8609_Dev_Budget_Building7_Total_Costs/Soft_Cost_Other_Description3" xmlDataType="string"/>
    </xmlCellPr>
  </singleXmlCell>
  <singleXmlCell id="1512" xr6:uid="{00000000-000C-0000-FFFF-FFFFE0050000}" r="AH41" connectionId="1">
    <xmlCellPr id="1" xr6:uid="{00000000-0010-0000-E005-000001000000}" uniqueName="Soft_Cost_Other_Description4">
      <xmlPr mapId="1" xpath="/FinancialUpdate8609/FinancialUpdate8609_DevelopmentBudget/FinancialUpdate8609_Dev_Budget_Building7/FinancialUpdate8609_Dev_Budget_Building7_Total_Costs/Soft_Cost_Other_Description4" xmlDataType="string"/>
    </xmlCellPr>
  </singleXmlCell>
  <singleXmlCell id="1513" xr6:uid="{00000000-000C-0000-FFFF-FFFFE1050000}" r="AH44" connectionId="1">
    <xmlCellPr id="1" xr6:uid="{00000000-0010-0000-E105-000001000000}" uniqueName="Developer_Financing_or_Equity">
      <xmlPr mapId="1" xpath="/FinancialUpdate8609/FinancialUpdate8609_DevelopmentBudget/FinancialUpdate8609_Dev_Budget_Building7/FinancialUpdate8609_Dev_Budget_Building7_Total_Costs/Developer_Financing_or_Equity" xmlDataType="string"/>
    </xmlCellPr>
  </singleXmlCell>
  <singleXmlCell id="1514" xr6:uid="{00000000-000C-0000-FFFF-FFFFE2050000}" r="AH45" connectionId="1">
    <xmlCellPr id="1" xr6:uid="{00000000-0010-0000-E205-000001000000}" uniqueName="Deferred_Developer_Fee">
      <xmlPr mapId="1" xpath="/FinancialUpdate8609/FinancialUpdate8609_DevelopmentBudget/FinancialUpdate8609_Dev_Budget_Building7/FinancialUpdate8609_Dev_Budget_Building7_Total_Costs/Deferred_Developer_Fee" xmlDataType="string"/>
    </xmlCellPr>
  </singleXmlCell>
  <singleXmlCell id="1515" xr6:uid="{00000000-000C-0000-FFFF-FFFFE3050000}" r="AH48" connectionId="1">
    <xmlCellPr id="1" xr6:uid="{00000000-0010-0000-E305-000001000000}" uniqueName="Syndicator_Fee_and_Overhead">
      <xmlPr mapId="1" xpath="/FinancialUpdate8609/FinancialUpdate8609_DevelopmentBudget/FinancialUpdate8609_Dev_Budget_Building7/FinancialUpdate8609_Dev_Budget_Building7_Total_Costs/Syndicator_Fee_and_Overhead" xmlDataType="string"/>
    </xmlCellPr>
  </singleXmlCell>
  <singleXmlCell id="1516" xr6:uid="{00000000-000C-0000-FFFF-FFFFE4050000}" r="AH49" connectionId="1">
    <xmlCellPr id="1" xr6:uid="{00000000-0010-0000-E405-000001000000}" uniqueName="LP_Upper_Tier_Reserves">
      <xmlPr mapId="1" xpath="/FinancialUpdate8609/FinancialUpdate8609_DevelopmentBudget/FinancialUpdate8609_Dev_Budget_Building7/FinancialUpdate8609_Dev_Budget_Building7_Total_Costs/LP_Upper_Tier_Reserves" xmlDataType="string"/>
    </xmlCellPr>
  </singleXmlCell>
  <singleXmlCell id="1517" xr6:uid="{00000000-000C-0000-FFFF-FFFFE5050000}" r="AH50" connectionId="1">
    <xmlCellPr id="1" xr6:uid="{00000000-0010-0000-E505-000001000000}" uniqueName="Tax_Credit_Consultant">
      <xmlPr mapId="1" xpath="/FinancialUpdate8609/FinancialUpdate8609_DevelopmentBudget/FinancialUpdate8609_Dev_Budget_Building7/FinancialUpdate8609_Dev_Budget_Building7_Total_Costs/Tax_Credit_Consultant" xmlDataType="string"/>
    </xmlCellPr>
  </singleXmlCell>
  <singleXmlCell id="1518" xr6:uid="{00000000-000C-0000-FFFF-FFFFE6050000}" r="AH51" connectionId="1">
    <xmlCellPr id="1" xr6:uid="{00000000-0010-0000-E605-000001000000}" uniqueName="Tax_Opinion">
      <xmlPr mapId="1" xpath="/FinancialUpdate8609/FinancialUpdate8609_DevelopmentBudget/FinancialUpdate8609_Dev_Budget_Building7/FinancialUpdate8609_Dev_Budget_Building7_Total_Costs/Tax_Opinion" xmlDataType="string"/>
    </xmlCellPr>
  </singleXmlCell>
  <singleXmlCell id="1519" xr6:uid="{00000000-000C-0000-FFFF-FFFFE7050000}" r="AH52" connectionId="1">
    <xmlCellPr id="1" xr6:uid="{00000000-0010-0000-E705-000001000000}" uniqueName="Accounting_Cost_Certification">
      <xmlPr mapId="1" xpath="/FinancialUpdate8609/FinancialUpdate8609_DevelopmentBudget/FinancialUpdate8609_Dev_Budget_Building7/FinancialUpdate8609_Dev_Budget_Building7_Total_Costs/Accounting_Cost_Certification" xmlDataType="string"/>
    </xmlCellPr>
  </singleXmlCell>
  <singleXmlCell id="1520" xr6:uid="{00000000-000C-0000-FFFF-FFFFE8050000}" r="AH53" connectionId="1">
    <xmlCellPr id="1" xr6:uid="{00000000-0010-0000-E805-000001000000}" uniqueName="Partnership_Management_Fee">
      <xmlPr mapId="1" xpath="/FinancialUpdate8609/FinancialUpdate8609_DevelopmentBudget/FinancialUpdate8609_Dev_Budget_Building7/FinancialUpdate8609_Dev_Budget_Building7_Total_Costs/Partnership_Management_Fee" xmlDataType="string"/>
    </xmlCellPr>
  </singleXmlCell>
  <singleXmlCell id="1521" xr6:uid="{00000000-000C-0000-FFFF-FFFFE9050000}" r="AH54" connectionId="1">
    <xmlCellPr id="1" xr6:uid="{00000000-0010-0000-E905-000001000000}" uniqueName="Partnership_Publication">
      <xmlPr mapId="1" xpath="/FinancialUpdate8609/FinancialUpdate8609_DevelopmentBudget/FinancialUpdate8609_Dev_Budget_Building7/FinancialUpdate8609_Dev_Budget_Building7_Total_Costs/Partnership_Publication" xmlDataType="string"/>
    </xmlCellPr>
  </singleXmlCell>
  <singleXmlCell id="1522" xr6:uid="{00000000-000C-0000-FFFF-FFFFEA050000}" r="AH55" connectionId="1">
    <xmlCellPr id="1" xr6:uid="{00000000-0010-0000-EA05-000001000000}" uniqueName="Bridge_Loan_Fees_and_Interest">
      <xmlPr mapId="1" xpath="/FinancialUpdate8609/FinancialUpdate8609_DevelopmentBudget/FinancialUpdate8609_Dev_Budget_Building7/FinancialUpdate8609_Dev_Budget_Building7_Total_Costs/Bridge_Loan_Fees_and_Interest" xmlDataType="string"/>
    </xmlCellPr>
  </singleXmlCell>
  <singleXmlCell id="1523" xr6:uid="{00000000-000C-0000-FFFF-FFFFEB050000}" r="AH56" connectionId="1">
    <xmlCellPr id="1" xr6:uid="{00000000-0010-0000-EB05-000001000000}" uniqueName="Partnership_Organization_Legal">
      <xmlPr mapId="1" xpath="/FinancialUpdate8609/FinancialUpdate8609_DevelopmentBudget/FinancialUpdate8609_Dev_Budget_Building7/FinancialUpdate8609_Dev_Budget_Building7_Total_Costs/Partnership_Organization_Legal" xmlDataType="string"/>
    </xmlCellPr>
  </singleXmlCell>
  <singleXmlCell id="1524" xr6:uid="{00000000-000C-0000-FFFF-FFFFEC050000}" r="AH57" connectionId="1">
    <xmlCellPr id="1" xr6:uid="{00000000-0010-0000-EC05-000001000000}" uniqueName="Syndication_Expense_Other_Description1">
      <xmlPr mapId="1" xpath="/FinancialUpdate8609/FinancialUpdate8609_DevelopmentBudget/FinancialUpdate8609_Dev_Budget_Building7/FinancialUpdate8609_Dev_Budget_Building7_Total_Costs/Syndication_Expense_Other_Description1" xmlDataType="string"/>
    </xmlCellPr>
  </singleXmlCell>
  <singleXmlCell id="1525" xr6:uid="{00000000-000C-0000-FFFF-FFFFED050000}" r="AH60" connectionId="1">
    <xmlCellPr id="1" xr6:uid="{00000000-0010-0000-ED05-000001000000}" uniqueName="Operating_Reserve">
      <xmlPr mapId="1" xpath="/FinancialUpdate8609/FinancialUpdate8609_DevelopmentBudget/FinancialUpdate8609_Dev_Budget_Building7/FinancialUpdate8609_Dev_Budget_Building7_Total_Costs/Operating_Reserve" xmlDataType="string"/>
    </xmlCellPr>
  </singleXmlCell>
  <singleXmlCell id="1526" xr6:uid="{00000000-000C-0000-FFFF-FFFFEE050000}" r="AH61" connectionId="1">
    <xmlCellPr id="1" xr6:uid="{00000000-0010-0000-EE05-000001000000}" uniqueName="Social_Service_Reserves">
      <xmlPr mapId="1" xpath="/FinancialUpdate8609/FinancialUpdate8609_DevelopmentBudget/FinancialUpdate8609_Dev_Budget_Building7/FinancialUpdate8609_Dev_Budget_Building7_Total_Costs/Social_Service_Reserves" xmlDataType="string"/>
    </xmlCellPr>
  </singleXmlCell>
  <singleXmlCell id="1527" xr6:uid="{00000000-000C-0000-FFFF-FFFFEF050000}" r="AH62" connectionId="1">
    <xmlCellPr id="1" xr6:uid="{00000000-0010-0000-EF05-000001000000}" uniqueName="Reserve_Other_Description1">
      <xmlPr mapId="1" xpath="/FinancialUpdate8609/FinancialUpdate8609_DevelopmentBudget/FinancialUpdate8609_Dev_Budget_Building7/FinancialUpdate8609_Dev_Budget_Building7_Total_Costs/Reserve_Other_Description1" xmlDataType="string"/>
    </xmlCellPr>
  </singleXmlCell>
  <singleXmlCell id="1528" xr6:uid="{00000000-000C-0000-FFFF-FFFFF0050000}" r="AJ1" connectionId="1">
    <xmlCellPr id="1" xr6:uid="{00000000-0010-0000-F005-000001000000}" uniqueName="ApplicationNumber">
      <xmlPr mapId="1" xpath="/FinancialUpdate8609/FinancialUpdate8609_DevelopmentBudget/FinancialUpdate8609_Dev_Budget_Building7/FinancialUpdate8609_Dev_Budget_Building7_Acquisition_Basis/ApplicationNumber" xmlDataType="string"/>
    </xmlCellPr>
  </singleXmlCell>
  <singleXmlCell id="1529" xr6:uid="{00000000-000C-0000-FFFF-FFFFF1050000}" r="AJ2" connectionId="1">
    <xmlCellPr id="1" xr6:uid="{00000000-0010-0000-F105-000001000000}" uniqueName="BIN">
      <xmlPr mapId="1" xpath="/FinancialUpdate8609/FinancialUpdate8609_DevelopmentBudget/FinancialUpdate8609_Dev_Budget_Building7/FinancialUpdate8609_Dev_Budget_Building7_Acquisition_Basis/BIN" xmlDataType="string"/>
    </xmlCellPr>
  </singleXmlCell>
  <singleXmlCell id="1530" xr6:uid="{00000000-000C-0000-FFFF-FFFFF2050000}" r="AI7" connectionId="1">
    <xmlCellPr id="1" xr6:uid="{00000000-0010-0000-F205-000001000000}" uniqueName="Land_Acquisition">
      <xmlPr mapId="1" xpath="/FinancialUpdate8609/FinancialUpdate8609_DevelopmentBudget/FinancialUpdate8609_Dev_Budget_Building7/FinancialUpdate8609_Dev_Budget_Building7_Acquisition_Basis/Land_Acquisition" xmlDataType="string"/>
    </xmlCellPr>
  </singleXmlCell>
  <singleXmlCell id="1531" xr6:uid="{00000000-000C-0000-FFFF-FFFFF3050000}" r="AI8" connectionId="1">
    <xmlCellPr id="1" xr6:uid="{00000000-0010-0000-F305-000001000000}" uniqueName="Building_Acquisition">
      <xmlPr mapId="1" xpath="/FinancialUpdate8609/FinancialUpdate8609_DevelopmentBudget/FinancialUpdate8609_Dev_Budget_Building7/FinancialUpdate8609_Dev_Budget_Building7_Acquisition_Basis/Building_Acquisition" xmlDataType="string"/>
    </xmlCellPr>
  </singleXmlCell>
  <singleXmlCell id="1532" xr6:uid="{00000000-000C-0000-FFFF-FFFFF4050000}" r="AI9" connectionId="1">
    <xmlCellPr id="1" xr6:uid="{00000000-0010-0000-F405-000001000000}" uniqueName="Contractor_Price">
      <xmlPr mapId="1" xpath="/FinancialUpdate8609/FinancialUpdate8609_DevelopmentBudget/FinancialUpdate8609_Dev_Budget_Building7/FinancialUpdate8609_Dev_Budget_Building7_Acquisition_Basis/Contractor_Price" xmlDataType="string"/>
    </xmlCellPr>
  </singleXmlCell>
  <singleXmlCell id="1533" xr6:uid="{00000000-000C-0000-FFFF-FFFFF5050000}" r="AI10" connectionId="1">
    <xmlCellPr id="1" xr6:uid="{00000000-0010-0000-F505-000001000000}" uniqueName="Furnishings">
      <xmlPr mapId="1" xpath="/FinancialUpdate8609/FinancialUpdate8609_DevelopmentBudget/FinancialUpdate8609_Dev_Budget_Building7/FinancialUpdate8609_Dev_Budget_Building7_Acquisition_Basis/Furnishings" xmlDataType="string"/>
    </xmlCellPr>
  </singleXmlCell>
  <singleXmlCell id="1534" xr6:uid="{00000000-000C-0000-FFFF-FFFFF6050000}" r="AI11" connectionId="1">
    <xmlCellPr id="1" xr6:uid="{00000000-0010-0000-F605-000001000000}" uniqueName="Hard_Cost_Other_Description1">
      <xmlPr mapId="1" xpath="/FinancialUpdate8609/FinancialUpdate8609_DevelopmentBudget/FinancialUpdate8609_Dev_Budget_Building7/FinancialUpdate8609_Dev_Budget_Building7_Acquisition_Basis/Hard_Cost_Other_Description1" xmlDataType="string"/>
    </xmlCellPr>
  </singleXmlCell>
  <singleXmlCell id="1535" xr6:uid="{00000000-000C-0000-FFFF-FFFFF7050000}" r="AI14" connectionId="1">
    <xmlCellPr id="1" xr6:uid="{00000000-0010-0000-F705-000001000000}" uniqueName="Architect">
      <xmlPr mapId="1" xpath="/FinancialUpdate8609/FinancialUpdate8609_DevelopmentBudget/FinancialUpdate8609_Dev_Budget_Building7/FinancialUpdate8609_Dev_Budget_Building7_Acquisition_Basis/Architect" xmlDataType="string"/>
    </xmlCellPr>
  </singleXmlCell>
  <singleXmlCell id="1536" xr6:uid="{00000000-000C-0000-FFFF-FFFFF8050000}" r="AI15" connectionId="1">
    <xmlCellPr id="1" xr6:uid="{00000000-0010-0000-F805-000001000000}" uniqueName="Owners_Legal">
      <xmlPr mapId="1" xpath="/FinancialUpdate8609/FinancialUpdate8609_DevelopmentBudget/FinancialUpdate8609_Dev_Budget_Building7/FinancialUpdate8609_Dev_Budget_Building7_Acquisition_Basis/Owners_Legal" xmlDataType="string"/>
    </xmlCellPr>
  </singleXmlCell>
  <singleXmlCell id="1537" xr6:uid="{00000000-000C-0000-FFFF-FFFFF9050000}" r="AI16" connectionId="1">
    <xmlCellPr id="1" xr6:uid="{00000000-0010-0000-F905-000001000000}" uniqueName="Development_Consultant">
      <xmlPr mapId="1" xpath="/FinancialUpdate8609/FinancialUpdate8609_DevelopmentBudget/FinancialUpdate8609_Dev_Budget_Building7/FinancialUpdate8609_Dev_Budget_Building7_Acquisition_Basis/Development_Consultant" xmlDataType="string"/>
    </xmlCellPr>
  </singleXmlCell>
  <singleXmlCell id="1538" xr6:uid="{00000000-000C-0000-FFFF-FFFFFA050000}" r="AI17" connectionId="1">
    <xmlCellPr id="1" xr6:uid="{00000000-0010-0000-FA05-000001000000}" uniqueName="J51_421a_421b_Filing_Fees">
      <xmlPr mapId="1" xpath="/FinancialUpdate8609/FinancialUpdate8609_DevelopmentBudget/FinancialUpdate8609_Dev_Budget_Building7/FinancialUpdate8609_Dev_Budget_Building7_Acquisition_Basis/J51_421a_421b_Filing_Fees" xmlDataType="string"/>
    </xmlCellPr>
  </singleXmlCell>
  <singleXmlCell id="1539" xr6:uid="{00000000-000C-0000-FFFF-FFFFFB050000}" r="AI18" connectionId="1">
    <xmlCellPr id="1" xr6:uid="{00000000-0010-0000-FB05-000001000000}" uniqueName="Construction_Interest">
      <xmlPr mapId="1" xpath="/FinancialUpdate8609/FinancialUpdate8609_DevelopmentBudget/FinancialUpdate8609_Dev_Budget_Building7/FinancialUpdate8609_Dev_Budget_Building7_Acquisition_Basis/Construction_Interest" xmlDataType="string"/>
    </xmlCellPr>
  </singleXmlCell>
  <singleXmlCell id="1540" xr6:uid="{00000000-000C-0000-FFFF-FFFFFC050000}" r="AI19" connectionId="1">
    <xmlCellPr id="1" xr6:uid="{00000000-0010-0000-FC05-000001000000}" uniqueName="Real_Estate_Taxes">
      <xmlPr mapId="1" xpath="/FinancialUpdate8609/FinancialUpdate8609_DevelopmentBudget/FinancialUpdate8609_Dev_Budget_Building7/FinancialUpdate8609_Dev_Budget_Building7_Acquisition_Basis/Real_Estate_Taxes" xmlDataType="string"/>
    </xmlCellPr>
  </singleXmlCell>
  <singleXmlCell id="1541" xr6:uid="{00000000-000C-0000-FFFF-FFFFFD050000}" r="AI20" connectionId="1">
    <xmlCellPr id="1" xr6:uid="{00000000-0010-0000-FD05-000001000000}" uniqueName="Water_Sewer">
      <xmlPr mapId="1" xpath="/FinancialUpdate8609/FinancialUpdate8609_DevelopmentBudget/FinancialUpdate8609_Dev_Budget_Building7/FinancialUpdate8609_Dev_Budget_Building7_Acquisition_Basis/Water_Sewer" xmlDataType="string"/>
    </xmlCellPr>
  </singleXmlCell>
  <singleXmlCell id="1542" xr6:uid="{00000000-000C-0000-FFFF-FFFFFE050000}" r="AI21" connectionId="1">
    <xmlCellPr id="1" xr6:uid="{00000000-0010-0000-FE05-000001000000}" uniqueName="Title_Insurance">
      <xmlPr mapId="1" xpath="/FinancialUpdate8609/FinancialUpdate8609_DevelopmentBudget/FinancialUpdate8609_Dev_Budget_Building7/FinancialUpdate8609_Dev_Budget_Building7_Acquisition_Basis/Title_Insurance" xmlDataType="string"/>
    </xmlCellPr>
  </singleXmlCell>
  <singleXmlCell id="1543" xr6:uid="{00000000-000C-0000-FFFF-FFFFFF050000}" r="AI22" connectionId="1">
    <xmlCellPr id="1" xr6:uid="{00000000-0010-0000-FF05-000001000000}" uniqueName="Constr_Insurance">
      <xmlPr mapId="1" xpath="/FinancialUpdate8609/FinancialUpdate8609_DevelopmentBudget/FinancialUpdate8609_Dev_Budget_Building7/FinancialUpdate8609_Dev_Budget_Building7_Acquisition_Basis/Constr_Insurance" xmlDataType="string"/>
    </xmlCellPr>
  </singleXmlCell>
  <singleXmlCell id="1544" xr6:uid="{00000000-000C-0000-FFFF-FFFF00060000}" r="AI23" connectionId="1">
    <xmlCellPr id="1" xr6:uid="{00000000-0010-0000-0006-000001000000}" uniqueName="License_Agreement_Insurance">
      <xmlPr mapId="1" xpath="/FinancialUpdate8609/FinancialUpdate8609_DevelopmentBudget/FinancialUpdate8609_Dev_Budget_Building7/FinancialUpdate8609_Dev_Budget_Building7_Acquisition_Basis/License_Agreement_Insurance" xmlDataType="string"/>
    </xmlCellPr>
  </singleXmlCell>
  <singleXmlCell id="1545" xr6:uid="{00000000-000C-0000-FFFF-FFFF01060000}" r="AI24" connectionId="1">
    <xmlCellPr id="1" xr6:uid="{00000000-0010-0000-0106-000001000000}" uniqueName="Leasing_Marketing_Expense">
      <xmlPr mapId="1" xpath="/FinancialUpdate8609/FinancialUpdate8609_DevelopmentBudget/FinancialUpdate8609_Dev_Budget_Building7/FinancialUpdate8609_Dev_Budget_Building7_Acquisition_Basis/Leasing_Marketing_Expense" xmlDataType="string"/>
    </xmlCellPr>
  </singleXmlCell>
  <singleXmlCell id="1546" xr6:uid="{00000000-000C-0000-FFFF-FFFF02060000}" r="AI25" connectionId="1">
    <xmlCellPr id="1" xr6:uid="{00000000-0010-0000-0206-000001000000}" uniqueName="Lease_Up_Period_Expense">
      <xmlPr mapId="1" xpath="/FinancialUpdate8609/FinancialUpdate8609_DevelopmentBudget/FinancialUpdate8609_Dev_Budget_Building7/FinancialUpdate8609_Dev_Budget_Building7_Acquisition_Basis/Lease_Up_Period_Expense" xmlDataType="string"/>
    </xmlCellPr>
  </singleXmlCell>
  <singleXmlCell id="1547" xr6:uid="{00000000-000C-0000-FFFF-FFFF03060000}" r="AI26" connectionId="1">
    <xmlCellPr id="1" xr6:uid="{00000000-0010-0000-0306-000001000000}" uniqueName="Working_Capital">
      <xmlPr mapId="1" xpath="/FinancialUpdate8609/FinancialUpdate8609_DevelopmentBudget/FinancialUpdate8609_Dev_Budget_Building7/FinancialUpdate8609_Dev_Budget_Building7_Acquisition_Basis/Working_Capital" xmlDataType="string"/>
    </xmlCellPr>
  </singleXmlCell>
  <singleXmlCell id="1548" xr6:uid="{00000000-000C-0000-FFFF-FFFF04060000}" r="AI27" connectionId="1">
    <xmlCellPr id="1" xr6:uid="{00000000-0010-0000-0406-000001000000}" uniqueName="Survey_Environmental_Reports">
      <xmlPr mapId="1" xpath="/FinancialUpdate8609/FinancialUpdate8609_DevelopmentBudget/FinancialUpdate8609_Dev_Budget_Building7/FinancialUpdate8609_Dev_Budget_Building7_Acquisition_Basis/Survey_Environmental_Reports" xmlDataType="string"/>
    </xmlCellPr>
  </singleXmlCell>
  <singleXmlCell id="1549" xr6:uid="{00000000-000C-0000-FFFF-FFFF05060000}" r="AI28" connectionId="1">
    <xmlCellPr id="1" xr6:uid="{00000000-0010-0000-0506-000001000000}" uniqueName="Loan_Commitment_Fees">
      <xmlPr mapId="1" xpath="/FinancialUpdate8609/FinancialUpdate8609_DevelopmentBudget/FinancialUpdate8609_Dev_Budget_Building7/FinancialUpdate8609_Dev_Budget_Building7_Acquisition_Basis/Loan_Commitment_Fees" xmlDataType="string"/>
    </xmlCellPr>
  </singleXmlCell>
  <singleXmlCell id="1550" xr6:uid="{00000000-000C-0000-FFFF-FFFF06060000}" r="AI29" connectionId="1">
    <xmlCellPr id="1" xr6:uid="{00000000-0010-0000-0606-000001000000}" uniqueName="Relocation">
      <xmlPr mapId="1" xpath="/FinancialUpdate8609/FinancialUpdate8609_DevelopmentBudget/FinancialUpdate8609_Dev_Budget_Building7/FinancialUpdate8609_Dev_Budget_Building7_Acquisition_Basis/Relocation" xmlDataType="string"/>
    </xmlCellPr>
  </singleXmlCell>
  <singleXmlCell id="1551" xr6:uid="{00000000-000C-0000-FFFF-FFFF07060000}" r="AI30" connectionId="1">
    <xmlCellPr id="1" xr6:uid="{00000000-0010-0000-0706-000001000000}" uniqueName="NPHDFC_Administration_Fee">
      <xmlPr mapId="1" xpath="/FinancialUpdate8609/FinancialUpdate8609_DevelopmentBudget/FinancialUpdate8609_Dev_Budget_Building7/FinancialUpdate8609_Dev_Budget_Building7_Acquisition_Basis/NPHDFC_Administration_Fee" xmlDataType="string"/>
    </xmlCellPr>
  </singleXmlCell>
  <singleXmlCell id="1552" xr6:uid="{00000000-000C-0000-FFFF-FFFF08060000}" r="AI31" connectionId="1">
    <xmlCellPr id="1" xr6:uid="{00000000-0010-0000-0806-000001000000}" uniqueName="Project_Supervision">
      <xmlPr mapId="1" xpath="/FinancialUpdate8609/FinancialUpdate8609_DevelopmentBudget/FinancialUpdate8609_Dev_Budget_Building7/FinancialUpdate8609_Dev_Budget_Building7_Acquisition_Basis/Project_Supervision" xmlDataType="string"/>
    </xmlCellPr>
  </singleXmlCell>
  <singleXmlCell id="1553" xr6:uid="{00000000-000C-0000-FFFF-FFFF09060000}" r="AI32" connectionId="1">
    <xmlCellPr id="1" xr6:uid="{00000000-0010-0000-0906-000001000000}" uniqueName="Tax_Credit_Allocation_Fee">
      <xmlPr mapId="1" xpath="/FinancialUpdate8609/FinancialUpdate8609_DevelopmentBudget/FinancialUpdate8609_Dev_Budget_Building7/FinancialUpdate8609_Dev_Budget_Building7_Acquisition_Basis/Tax_Credit_Allocation_Fee" xmlDataType="string"/>
    </xmlCellPr>
  </singleXmlCell>
  <singleXmlCell id="1554" xr6:uid="{00000000-000C-0000-FFFF-FFFF0A060000}" r="AI33" connectionId="1">
    <xmlCellPr id="1" xr6:uid="{00000000-0010-0000-0A06-000001000000}" uniqueName="Bond_Fees_Cost_of_Issuance_Fee">
      <xmlPr mapId="1" xpath="/FinancialUpdate8609/FinancialUpdate8609_DevelopmentBudget/FinancialUpdate8609_Dev_Budget_Building7/FinancialUpdate8609_Dev_Budget_Building7_Acquisition_Basis/Bond_Fees_Cost_of_Issuance_Fee" xmlDataType="string"/>
    </xmlCellPr>
  </singleXmlCell>
  <singleXmlCell id="1555" xr6:uid="{00000000-000C-0000-FFFF-FFFF0B060000}" r="AI34" connectionId="1">
    <xmlCellPr id="1" xr6:uid="{00000000-0010-0000-0B06-000001000000}" uniqueName="Letter_of_Credit_Fee">
      <xmlPr mapId="1" xpath="/FinancialUpdate8609/FinancialUpdate8609_DevelopmentBudget/FinancialUpdate8609_Dev_Budget_Building7/FinancialUpdate8609_Dev_Budget_Building7_Acquisition_Basis/Letter_of_Credit_Fee" xmlDataType="string"/>
    </xmlCellPr>
  </singleXmlCell>
  <singleXmlCell id="1556" xr6:uid="{00000000-000C-0000-FFFF-FFFF0C060000}" r="AI35" connectionId="1">
    <xmlCellPr id="1" xr6:uid="{00000000-0010-0000-0C06-000001000000}" uniqueName="Interest_Rate_Cap">
      <xmlPr mapId="1" xpath="/FinancialUpdate8609/FinancialUpdate8609_DevelopmentBudget/FinancialUpdate8609_Dev_Budget_Building7/FinancialUpdate8609_Dev_Budget_Building7_Acquisition_Basis/Interest_Rate_Cap" xmlDataType="string"/>
    </xmlCellPr>
  </singleXmlCell>
  <singleXmlCell id="1557" xr6:uid="{00000000-000C-0000-FFFF-FFFF0D060000}" r="AI36" connectionId="1">
    <xmlCellPr id="1" xr6:uid="{00000000-0010-0000-0D06-000001000000}" uniqueName="Bank_Engineering_Fee">
      <xmlPr mapId="1" xpath="/FinancialUpdate8609/FinancialUpdate8609_DevelopmentBudget/FinancialUpdate8609_Dev_Budget_Building7/FinancialUpdate8609_Dev_Budget_Building7_Acquisition_Basis/Bank_Engineering_Fee" xmlDataType="string"/>
    </xmlCellPr>
  </singleXmlCell>
  <singleXmlCell id="1558" xr6:uid="{00000000-000C-0000-FFFF-FFFF0E060000}" r="AI37" connectionId="1">
    <xmlCellPr id="1" xr6:uid="{00000000-0010-0000-0E06-000001000000}" uniqueName="NYS_Transfer_Tax">
      <xmlPr mapId="1" xpath="/FinancialUpdate8609/FinancialUpdate8609_DevelopmentBudget/FinancialUpdate8609_Dev_Budget_Building7/FinancialUpdate8609_Dev_Budget_Building7_Acquisition_Basis/NYS_Transfer_Tax" xmlDataType="string"/>
    </xmlCellPr>
  </singleXmlCell>
  <singleXmlCell id="1559" xr6:uid="{00000000-000C-0000-FFFF-FFFF0F060000}" r="AI38" connectionId="1">
    <xmlCellPr id="1" xr6:uid="{00000000-0010-0000-0F06-000001000000}" uniqueName="Soft_Cost_Other_Description1">
      <xmlPr mapId="1" xpath="/FinancialUpdate8609/FinancialUpdate8609_DevelopmentBudget/FinancialUpdate8609_Dev_Budget_Building7/FinancialUpdate8609_Dev_Budget_Building7_Acquisition_Basis/Soft_Cost_Other_Description1" xmlDataType="string"/>
    </xmlCellPr>
  </singleXmlCell>
  <singleXmlCell id="1560" xr6:uid="{00000000-000C-0000-FFFF-FFFF10060000}" r="AI39" connectionId="1">
    <xmlCellPr id="1" xr6:uid="{00000000-0010-0000-1006-000001000000}" uniqueName="Soft_Cost_Other_Description2">
      <xmlPr mapId="1" xpath="/FinancialUpdate8609/FinancialUpdate8609_DevelopmentBudget/FinancialUpdate8609_Dev_Budget_Building7/FinancialUpdate8609_Dev_Budget_Building7_Acquisition_Basis/Soft_Cost_Other_Description2" xmlDataType="string"/>
    </xmlCellPr>
  </singleXmlCell>
  <singleXmlCell id="1561" xr6:uid="{00000000-000C-0000-FFFF-FFFF11060000}" r="AI40" connectionId="1">
    <xmlCellPr id="1" xr6:uid="{00000000-0010-0000-1106-000001000000}" uniqueName="Soft_Cost_Other_Description3">
      <xmlPr mapId="1" xpath="/FinancialUpdate8609/FinancialUpdate8609_DevelopmentBudget/FinancialUpdate8609_Dev_Budget_Building7/FinancialUpdate8609_Dev_Budget_Building7_Acquisition_Basis/Soft_Cost_Other_Description3" xmlDataType="string"/>
    </xmlCellPr>
  </singleXmlCell>
  <singleXmlCell id="1562" xr6:uid="{00000000-000C-0000-FFFF-FFFF12060000}" r="AI41" connectionId="1">
    <xmlCellPr id="1" xr6:uid="{00000000-0010-0000-1206-000001000000}" uniqueName="Soft_Cost_Other_Description4">
      <xmlPr mapId="1" xpath="/FinancialUpdate8609/FinancialUpdate8609_DevelopmentBudget/FinancialUpdate8609_Dev_Budget_Building7/FinancialUpdate8609_Dev_Budget_Building7_Acquisition_Basis/Soft_Cost_Other_Description4" xmlDataType="string"/>
    </xmlCellPr>
  </singleXmlCell>
  <singleXmlCell id="1563" xr6:uid="{00000000-000C-0000-FFFF-FFFF13060000}" r="AI44" connectionId="1">
    <xmlCellPr id="1" xr6:uid="{00000000-0010-0000-1306-000001000000}" uniqueName="Developer_Financing_or_Equity">
      <xmlPr mapId="1" xpath="/FinancialUpdate8609/FinancialUpdate8609_DevelopmentBudget/FinancialUpdate8609_Dev_Budget_Building7/FinancialUpdate8609_Dev_Budget_Building7_Acquisition_Basis/Developer_Financing_or_Equity" xmlDataType="string"/>
    </xmlCellPr>
  </singleXmlCell>
  <singleXmlCell id="1564" xr6:uid="{00000000-000C-0000-FFFF-FFFF14060000}" r="AI45" connectionId="1">
    <xmlCellPr id="1" xr6:uid="{00000000-0010-0000-1406-000001000000}" uniqueName="Deferred_Developer_Fee">
      <xmlPr mapId="1" xpath="/FinancialUpdate8609/FinancialUpdate8609_DevelopmentBudget/FinancialUpdate8609_Dev_Budget_Building7/FinancialUpdate8609_Dev_Budget_Building7_Acquisition_Basis/Deferred_Developer_Fee" xmlDataType="string"/>
    </xmlCellPr>
  </singleXmlCell>
  <singleXmlCell id="1565" xr6:uid="{00000000-000C-0000-FFFF-FFFF15060000}" r="AI48" connectionId="1">
    <xmlCellPr id="1" xr6:uid="{00000000-0010-0000-1506-000001000000}" uniqueName="Syndicator_Fee_and_Overhead">
      <xmlPr mapId="1" xpath="/FinancialUpdate8609/FinancialUpdate8609_DevelopmentBudget/FinancialUpdate8609_Dev_Budget_Building7/FinancialUpdate8609_Dev_Budget_Building7_Acquisition_Basis/Syndicator_Fee_and_Overhead" xmlDataType="string"/>
    </xmlCellPr>
  </singleXmlCell>
  <singleXmlCell id="1566" xr6:uid="{00000000-000C-0000-FFFF-FFFF16060000}" r="AI49" connectionId="1">
    <xmlCellPr id="1" xr6:uid="{00000000-0010-0000-1606-000001000000}" uniqueName="LP_Upper_Tier_Reserves">
      <xmlPr mapId="1" xpath="/FinancialUpdate8609/FinancialUpdate8609_DevelopmentBudget/FinancialUpdate8609_Dev_Budget_Building7/FinancialUpdate8609_Dev_Budget_Building7_Acquisition_Basis/LP_Upper_Tier_Reserves" xmlDataType="string"/>
    </xmlCellPr>
  </singleXmlCell>
  <singleXmlCell id="1567" xr6:uid="{00000000-000C-0000-FFFF-FFFF17060000}" r="AI50" connectionId="1">
    <xmlCellPr id="1" xr6:uid="{00000000-0010-0000-1706-000001000000}" uniqueName="Tax_Credit_Consultant">
      <xmlPr mapId="1" xpath="/FinancialUpdate8609/FinancialUpdate8609_DevelopmentBudget/FinancialUpdate8609_Dev_Budget_Building7/FinancialUpdate8609_Dev_Budget_Building7_Acquisition_Basis/Tax_Credit_Consultant" xmlDataType="string"/>
    </xmlCellPr>
  </singleXmlCell>
  <singleXmlCell id="1568" xr6:uid="{00000000-000C-0000-FFFF-FFFF18060000}" r="AI51" connectionId="1">
    <xmlCellPr id="1" xr6:uid="{00000000-0010-0000-1806-000001000000}" uniqueName="Tax_Opinion">
      <xmlPr mapId="1" xpath="/FinancialUpdate8609/FinancialUpdate8609_DevelopmentBudget/FinancialUpdate8609_Dev_Budget_Building7/FinancialUpdate8609_Dev_Budget_Building7_Acquisition_Basis/Tax_Opinion" xmlDataType="string"/>
    </xmlCellPr>
  </singleXmlCell>
  <singleXmlCell id="1569" xr6:uid="{00000000-000C-0000-FFFF-FFFF19060000}" r="AI52" connectionId="1">
    <xmlCellPr id="1" xr6:uid="{00000000-0010-0000-1906-000001000000}" uniqueName="Accounting_Cost_Certification">
      <xmlPr mapId="1" xpath="/FinancialUpdate8609/FinancialUpdate8609_DevelopmentBudget/FinancialUpdate8609_Dev_Budget_Building7/FinancialUpdate8609_Dev_Budget_Building7_Acquisition_Basis/Accounting_Cost_Certification" xmlDataType="string"/>
    </xmlCellPr>
  </singleXmlCell>
  <singleXmlCell id="1570" xr6:uid="{00000000-000C-0000-FFFF-FFFF1A060000}" r="AI53" connectionId="1">
    <xmlCellPr id="1" xr6:uid="{00000000-0010-0000-1A06-000001000000}" uniqueName="Partnership_Management_Fee">
      <xmlPr mapId="1" xpath="/FinancialUpdate8609/FinancialUpdate8609_DevelopmentBudget/FinancialUpdate8609_Dev_Budget_Building7/FinancialUpdate8609_Dev_Budget_Building7_Acquisition_Basis/Partnership_Management_Fee" xmlDataType="string"/>
    </xmlCellPr>
  </singleXmlCell>
  <singleXmlCell id="1571" xr6:uid="{00000000-000C-0000-FFFF-FFFF1B060000}" r="AI54" connectionId="1">
    <xmlCellPr id="1" xr6:uid="{00000000-0010-0000-1B06-000001000000}" uniqueName="Partnership_Publication">
      <xmlPr mapId="1" xpath="/FinancialUpdate8609/FinancialUpdate8609_DevelopmentBudget/FinancialUpdate8609_Dev_Budget_Building7/FinancialUpdate8609_Dev_Budget_Building7_Acquisition_Basis/Partnership_Publication" xmlDataType="string"/>
    </xmlCellPr>
  </singleXmlCell>
  <singleXmlCell id="1572" xr6:uid="{00000000-000C-0000-FFFF-FFFF1C060000}" r="AI55" connectionId="1">
    <xmlCellPr id="1" xr6:uid="{00000000-0010-0000-1C06-000001000000}" uniqueName="Bridge_Loan_Fees_and_Interest">
      <xmlPr mapId="1" xpath="/FinancialUpdate8609/FinancialUpdate8609_DevelopmentBudget/FinancialUpdate8609_Dev_Budget_Building7/FinancialUpdate8609_Dev_Budget_Building7_Acquisition_Basis/Bridge_Loan_Fees_and_Interest" xmlDataType="string"/>
    </xmlCellPr>
  </singleXmlCell>
  <singleXmlCell id="1573" xr6:uid="{00000000-000C-0000-FFFF-FFFF1D060000}" r="AI56" connectionId="1">
    <xmlCellPr id="1" xr6:uid="{00000000-0010-0000-1D06-000001000000}" uniqueName="Partnership_Organization_Legal">
      <xmlPr mapId="1" xpath="/FinancialUpdate8609/FinancialUpdate8609_DevelopmentBudget/FinancialUpdate8609_Dev_Budget_Building7/FinancialUpdate8609_Dev_Budget_Building7_Acquisition_Basis/Partnership_Organization_Legal" xmlDataType="string"/>
    </xmlCellPr>
  </singleXmlCell>
  <singleXmlCell id="1574" xr6:uid="{00000000-000C-0000-FFFF-FFFF1E060000}" r="AI57" connectionId="1">
    <xmlCellPr id="1" xr6:uid="{00000000-0010-0000-1E06-000001000000}" uniqueName="Syndication_Expense_Other_Description1">
      <xmlPr mapId="1" xpath="/FinancialUpdate8609/FinancialUpdate8609_DevelopmentBudget/FinancialUpdate8609_Dev_Budget_Building7/FinancialUpdate8609_Dev_Budget_Building7_Acquisition_Basis/Syndication_Expense_Other_Description1" xmlDataType="string"/>
    </xmlCellPr>
  </singleXmlCell>
  <singleXmlCell id="1575" xr6:uid="{00000000-000C-0000-FFFF-FFFF1F060000}" r="AI60" connectionId="1">
    <xmlCellPr id="1" xr6:uid="{00000000-0010-0000-1F06-000001000000}" uniqueName="Operating_Reserve">
      <xmlPr mapId="1" xpath="/FinancialUpdate8609/FinancialUpdate8609_DevelopmentBudget/FinancialUpdate8609_Dev_Budget_Building7/FinancialUpdate8609_Dev_Budget_Building7_Acquisition_Basis/Operating_Reserve" xmlDataType="string"/>
    </xmlCellPr>
  </singleXmlCell>
  <singleXmlCell id="1576" xr6:uid="{00000000-000C-0000-FFFF-FFFF20060000}" r="AI61" connectionId="1">
    <xmlCellPr id="1" xr6:uid="{00000000-0010-0000-2006-000001000000}" uniqueName="Social_Service_Reserves">
      <xmlPr mapId="1" xpath="/FinancialUpdate8609/FinancialUpdate8609_DevelopmentBudget/FinancialUpdate8609_Dev_Budget_Building7/FinancialUpdate8609_Dev_Budget_Building7_Acquisition_Basis/Social_Service_Reserves" xmlDataType="string"/>
    </xmlCellPr>
  </singleXmlCell>
  <singleXmlCell id="1577" xr6:uid="{00000000-000C-0000-FFFF-FFFF21060000}" r="AI62" connectionId="1">
    <xmlCellPr id="1" xr6:uid="{00000000-0010-0000-2106-000001000000}" uniqueName="Reserve_Other_Description1">
      <xmlPr mapId="1" xpath="/FinancialUpdate8609/FinancialUpdate8609_DevelopmentBudget/FinancialUpdate8609_Dev_Budget_Building7/FinancialUpdate8609_Dev_Budget_Building7_Acquisition_Basis/Reserve_Other_Description1" xmlDataType="string"/>
    </xmlCellPr>
  </singleXmlCell>
  <singleXmlCell id="1578" xr6:uid="{00000000-000C-0000-FFFF-FFFF22060000}" r="AK1" connectionId="1">
    <xmlCellPr id="1" xr6:uid="{00000000-0010-0000-2206-000001000000}" uniqueName="ApplicationNumber">
      <xmlPr mapId="1" xpath="/FinancialUpdate8609/FinancialUpdate8609_DevelopmentBudget/FinancialUpdate8609_Dev_Budget_Building7/FinancialUpdate8609_Dev_Budget_Building7_Rehab_Basis/ApplicationNumber" xmlDataType="string"/>
    </xmlCellPr>
  </singleXmlCell>
  <singleXmlCell id="1579" xr6:uid="{00000000-000C-0000-FFFF-FFFF23060000}" r="AK2" connectionId="1">
    <xmlCellPr id="1" xr6:uid="{00000000-0010-0000-2306-000001000000}" uniqueName="BIN">
      <xmlPr mapId="1" xpath="/FinancialUpdate8609/FinancialUpdate8609_DevelopmentBudget/FinancialUpdate8609_Dev_Budget_Building7/FinancialUpdate8609_Dev_Budget_Building7_Rehab_Basis/BIN" xmlDataType="string"/>
    </xmlCellPr>
  </singleXmlCell>
  <singleXmlCell id="1580" xr6:uid="{00000000-000C-0000-FFFF-FFFF24060000}" r="AJ7" connectionId="1">
    <xmlCellPr id="1" xr6:uid="{00000000-0010-0000-2406-000001000000}" uniqueName="Land_Acquisition">
      <xmlPr mapId="1" xpath="/FinancialUpdate8609/FinancialUpdate8609_DevelopmentBudget/FinancialUpdate8609_Dev_Budget_Building7/FinancialUpdate8609_Dev_Budget_Building7_Rehab_Basis/Land_Acquisition" xmlDataType="string"/>
    </xmlCellPr>
  </singleXmlCell>
  <singleXmlCell id="1581" xr6:uid="{00000000-000C-0000-FFFF-FFFF25060000}" r="AJ8" connectionId="1">
    <xmlCellPr id="1" xr6:uid="{00000000-0010-0000-2506-000001000000}" uniqueName="Building_Acquisition">
      <xmlPr mapId="1" xpath="/FinancialUpdate8609/FinancialUpdate8609_DevelopmentBudget/FinancialUpdate8609_Dev_Budget_Building7/FinancialUpdate8609_Dev_Budget_Building7_Rehab_Basis/Building_Acquisition" xmlDataType="string"/>
    </xmlCellPr>
  </singleXmlCell>
  <singleXmlCell id="1582" xr6:uid="{00000000-000C-0000-FFFF-FFFF26060000}" r="AJ9" connectionId="1">
    <xmlCellPr id="1" xr6:uid="{00000000-0010-0000-2606-000001000000}" uniqueName="Contractor_Price">
      <xmlPr mapId="1" xpath="/FinancialUpdate8609/FinancialUpdate8609_DevelopmentBudget/FinancialUpdate8609_Dev_Budget_Building7/FinancialUpdate8609_Dev_Budget_Building7_Rehab_Basis/Contractor_Price" xmlDataType="string"/>
    </xmlCellPr>
  </singleXmlCell>
  <singleXmlCell id="1583" xr6:uid="{00000000-000C-0000-FFFF-FFFF27060000}" r="AJ10" connectionId="1">
    <xmlCellPr id="1" xr6:uid="{00000000-0010-0000-2706-000001000000}" uniqueName="Furnishings">
      <xmlPr mapId="1" xpath="/FinancialUpdate8609/FinancialUpdate8609_DevelopmentBudget/FinancialUpdate8609_Dev_Budget_Building7/FinancialUpdate8609_Dev_Budget_Building7_Rehab_Basis/Furnishings" xmlDataType="string"/>
    </xmlCellPr>
  </singleXmlCell>
  <singleXmlCell id="1584" xr6:uid="{00000000-000C-0000-FFFF-FFFF28060000}" r="AJ11" connectionId="1">
    <xmlCellPr id="1" xr6:uid="{00000000-0010-0000-2806-000001000000}" uniqueName="Hard_Cost_Other_Description1">
      <xmlPr mapId="1" xpath="/FinancialUpdate8609/FinancialUpdate8609_DevelopmentBudget/FinancialUpdate8609_Dev_Budget_Building7/FinancialUpdate8609_Dev_Budget_Building7_Rehab_Basis/Hard_Cost_Other_Description1" xmlDataType="string"/>
    </xmlCellPr>
  </singleXmlCell>
  <singleXmlCell id="1585" xr6:uid="{00000000-000C-0000-FFFF-FFFF29060000}" r="AJ14" connectionId="1">
    <xmlCellPr id="1" xr6:uid="{00000000-0010-0000-2906-000001000000}" uniqueName="Architect">
      <xmlPr mapId="1" xpath="/FinancialUpdate8609/FinancialUpdate8609_DevelopmentBudget/FinancialUpdate8609_Dev_Budget_Building7/FinancialUpdate8609_Dev_Budget_Building7_Rehab_Basis/Architect" xmlDataType="string"/>
    </xmlCellPr>
  </singleXmlCell>
  <singleXmlCell id="1586" xr6:uid="{00000000-000C-0000-FFFF-FFFF2A060000}" r="AJ15" connectionId="1">
    <xmlCellPr id="1" xr6:uid="{00000000-0010-0000-2A06-000001000000}" uniqueName="Owners_Legal">
      <xmlPr mapId="1" xpath="/FinancialUpdate8609/FinancialUpdate8609_DevelopmentBudget/FinancialUpdate8609_Dev_Budget_Building7/FinancialUpdate8609_Dev_Budget_Building7_Rehab_Basis/Owners_Legal" xmlDataType="string"/>
    </xmlCellPr>
  </singleXmlCell>
  <singleXmlCell id="1587" xr6:uid="{00000000-000C-0000-FFFF-FFFF2B060000}" r="AJ16" connectionId="1">
    <xmlCellPr id="1" xr6:uid="{00000000-0010-0000-2B06-000001000000}" uniqueName="Development_Consultant">
      <xmlPr mapId="1" xpath="/FinancialUpdate8609/FinancialUpdate8609_DevelopmentBudget/FinancialUpdate8609_Dev_Budget_Building7/FinancialUpdate8609_Dev_Budget_Building7_Rehab_Basis/Development_Consultant" xmlDataType="string"/>
    </xmlCellPr>
  </singleXmlCell>
  <singleXmlCell id="1588" xr6:uid="{00000000-000C-0000-FFFF-FFFF2C060000}" r="AJ17" connectionId="1">
    <xmlCellPr id="1" xr6:uid="{00000000-0010-0000-2C06-000001000000}" uniqueName="J51_421a_421b_Filing_Fees">
      <xmlPr mapId="1" xpath="/FinancialUpdate8609/FinancialUpdate8609_DevelopmentBudget/FinancialUpdate8609_Dev_Budget_Building7/FinancialUpdate8609_Dev_Budget_Building7_Rehab_Basis/J51_421a_421b_Filing_Fees" xmlDataType="string"/>
    </xmlCellPr>
  </singleXmlCell>
  <singleXmlCell id="1589" xr6:uid="{00000000-000C-0000-FFFF-FFFF2D060000}" r="AJ18" connectionId="1">
    <xmlCellPr id="1" xr6:uid="{00000000-0010-0000-2D06-000001000000}" uniqueName="Construction_Interest">
      <xmlPr mapId="1" xpath="/FinancialUpdate8609/FinancialUpdate8609_DevelopmentBudget/FinancialUpdate8609_Dev_Budget_Building7/FinancialUpdate8609_Dev_Budget_Building7_Rehab_Basis/Construction_Interest" xmlDataType="string"/>
    </xmlCellPr>
  </singleXmlCell>
  <singleXmlCell id="1590" xr6:uid="{00000000-000C-0000-FFFF-FFFF2E060000}" r="AJ19" connectionId="1">
    <xmlCellPr id="1" xr6:uid="{00000000-0010-0000-2E06-000001000000}" uniqueName="Real_Estate_Taxes">
      <xmlPr mapId="1" xpath="/FinancialUpdate8609/FinancialUpdate8609_DevelopmentBudget/FinancialUpdate8609_Dev_Budget_Building7/FinancialUpdate8609_Dev_Budget_Building7_Rehab_Basis/Real_Estate_Taxes" xmlDataType="string"/>
    </xmlCellPr>
  </singleXmlCell>
  <singleXmlCell id="1591" xr6:uid="{00000000-000C-0000-FFFF-FFFF2F060000}" r="AJ20" connectionId="1">
    <xmlCellPr id="1" xr6:uid="{00000000-0010-0000-2F06-000001000000}" uniqueName="Water_Sewer">
      <xmlPr mapId="1" xpath="/FinancialUpdate8609/FinancialUpdate8609_DevelopmentBudget/FinancialUpdate8609_Dev_Budget_Building7/FinancialUpdate8609_Dev_Budget_Building7_Rehab_Basis/Water_Sewer" xmlDataType="string"/>
    </xmlCellPr>
  </singleXmlCell>
  <singleXmlCell id="1592" xr6:uid="{00000000-000C-0000-FFFF-FFFF30060000}" r="AJ21" connectionId="1">
    <xmlCellPr id="1" xr6:uid="{00000000-0010-0000-3006-000001000000}" uniqueName="Title_Insurance">
      <xmlPr mapId="1" xpath="/FinancialUpdate8609/FinancialUpdate8609_DevelopmentBudget/FinancialUpdate8609_Dev_Budget_Building7/FinancialUpdate8609_Dev_Budget_Building7_Rehab_Basis/Title_Insurance" xmlDataType="string"/>
    </xmlCellPr>
  </singleXmlCell>
  <singleXmlCell id="1593" xr6:uid="{00000000-000C-0000-FFFF-FFFF31060000}" r="AJ22" connectionId="1">
    <xmlCellPr id="1" xr6:uid="{00000000-0010-0000-3106-000001000000}" uniqueName="Constr_Insurance">
      <xmlPr mapId="1" xpath="/FinancialUpdate8609/FinancialUpdate8609_DevelopmentBudget/FinancialUpdate8609_Dev_Budget_Building7/FinancialUpdate8609_Dev_Budget_Building7_Rehab_Basis/Constr_Insurance" xmlDataType="string"/>
    </xmlCellPr>
  </singleXmlCell>
  <singleXmlCell id="1594" xr6:uid="{00000000-000C-0000-FFFF-FFFF32060000}" r="AJ23" connectionId="1">
    <xmlCellPr id="1" xr6:uid="{00000000-0010-0000-3206-000001000000}" uniqueName="License_Agreement_Insurance">
      <xmlPr mapId="1" xpath="/FinancialUpdate8609/FinancialUpdate8609_DevelopmentBudget/FinancialUpdate8609_Dev_Budget_Building7/FinancialUpdate8609_Dev_Budget_Building7_Rehab_Basis/License_Agreement_Insurance" xmlDataType="string"/>
    </xmlCellPr>
  </singleXmlCell>
  <singleXmlCell id="1595" xr6:uid="{00000000-000C-0000-FFFF-FFFF33060000}" r="AJ24" connectionId="1">
    <xmlCellPr id="1" xr6:uid="{00000000-0010-0000-3306-000001000000}" uniqueName="Leasing_Marketing_Expense">
      <xmlPr mapId="1" xpath="/FinancialUpdate8609/FinancialUpdate8609_DevelopmentBudget/FinancialUpdate8609_Dev_Budget_Building7/FinancialUpdate8609_Dev_Budget_Building7_Rehab_Basis/Leasing_Marketing_Expense" xmlDataType="string"/>
    </xmlCellPr>
  </singleXmlCell>
  <singleXmlCell id="1596" xr6:uid="{00000000-000C-0000-FFFF-FFFF34060000}" r="AJ25" connectionId="1">
    <xmlCellPr id="1" xr6:uid="{00000000-0010-0000-3406-000001000000}" uniqueName="Lease_Up_Period_Expense">
      <xmlPr mapId="1" xpath="/FinancialUpdate8609/FinancialUpdate8609_DevelopmentBudget/FinancialUpdate8609_Dev_Budget_Building7/FinancialUpdate8609_Dev_Budget_Building7_Rehab_Basis/Lease_Up_Period_Expense" xmlDataType="string"/>
    </xmlCellPr>
  </singleXmlCell>
  <singleXmlCell id="1597" xr6:uid="{00000000-000C-0000-FFFF-FFFF35060000}" r="AJ26" connectionId="1">
    <xmlCellPr id="1" xr6:uid="{00000000-0010-0000-3506-000001000000}" uniqueName="Working_Capital">
      <xmlPr mapId="1" xpath="/FinancialUpdate8609/FinancialUpdate8609_DevelopmentBudget/FinancialUpdate8609_Dev_Budget_Building7/FinancialUpdate8609_Dev_Budget_Building7_Rehab_Basis/Working_Capital" xmlDataType="string"/>
    </xmlCellPr>
  </singleXmlCell>
  <singleXmlCell id="1598" xr6:uid="{00000000-000C-0000-FFFF-FFFF36060000}" r="AJ27" connectionId="1">
    <xmlCellPr id="1" xr6:uid="{00000000-0010-0000-3606-000001000000}" uniqueName="Survey_Environmental_Reports">
      <xmlPr mapId="1" xpath="/FinancialUpdate8609/FinancialUpdate8609_DevelopmentBudget/FinancialUpdate8609_Dev_Budget_Building7/FinancialUpdate8609_Dev_Budget_Building7_Rehab_Basis/Survey_Environmental_Reports" xmlDataType="string"/>
    </xmlCellPr>
  </singleXmlCell>
  <singleXmlCell id="1599" xr6:uid="{00000000-000C-0000-FFFF-FFFF37060000}" r="AJ28" connectionId="1">
    <xmlCellPr id="1" xr6:uid="{00000000-0010-0000-3706-000001000000}" uniqueName="Loan_Commitment_Fees">
      <xmlPr mapId="1" xpath="/FinancialUpdate8609/FinancialUpdate8609_DevelopmentBudget/FinancialUpdate8609_Dev_Budget_Building7/FinancialUpdate8609_Dev_Budget_Building7_Rehab_Basis/Loan_Commitment_Fees" xmlDataType="string"/>
    </xmlCellPr>
  </singleXmlCell>
  <singleXmlCell id="1600" xr6:uid="{00000000-000C-0000-FFFF-FFFF38060000}" r="AJ29" connectionId="1">
    <xmlCellPr id="1" xr6:uid="{00000000-0010-0000-3806-000001000000}" uniqueName="Relocation">
      <xmlPr mapId="1" xpath="/FinancialUpdate8609/FinancialUpdate8609_DevelopmentBudget/FinancialUpdate8609_Dev_Budget_Building7/FinancialUpdate8609_Dev_Budget_Building7_Rehab_Basis/Relocation" xmlDataType="string"/>
    </xmlCellPr>
  </singleXmlCell>
  <singleXmlCell id="1601" xr6:uid="{00000000-000C-0000-FFFF-FFFF39060000}" r="AJ30" connectionId="1">
    <xmlCellPr id="1" xr6:uid="{00000000-0010-0000-3906-000001000000}" uniqueName="NPHDFC_Administration_Fee">
      <xmlPr mapId="1" xpath="/FinancialUpdate8609/FinancialUpdate8609_DevelopmentBudget/FinancialUpdate8609_Dev_Budget_Building7/FinancialUpdate8609_Dev_Budget_Building7_Rehab_Basis/NPHDFC_Administration_Fee" xmlDataType="string"/>
    </xmlCellPr>
  </singleXmlCell>
  <singleXmlCell id="1602" xr6:uid="{00000000-000C-0000-FFFF-FFFF3A060000}" r="AJ31" connectionId="1">
    <xmlCellPr id="1" xr6:uid="{00000000-0010-0000-3A06-000001000000}" uniqueName="Project_Supervision">
      <xmlPr mapId="1" xpath="/FinancialUpdate8609/FinancialUpdate8609_DevelopmentBudget/FinancialUpdate8609_Dev_Budget_Building7/FinancialUpdate8609_Dev_Budget_Building7_Rehab_Basis/Project_Supervision" xmlDataType="string"/>
    </xmlCellPr>
  </singleXmlCell>
  <singleXmlCell id="1603" xr6:uid="{00000000-000C-0000-FFFF-FFFF3B060000}" r="AJ32" connectionId="1">
    <xmlCellPr id="1" xr6:uid="{00000000-0010-0000-3B06-000001000000}" uniqueName="Tax_Credit_Allocation_Fee">
      <xmlPr mapId="1" xpath="/FinancialUpdate8609/FinancialUpdate8609_DevelopmentBudget/FinancialUpdate8609_Dev_Budget_Building7/FinancialUpdate8609_Dev_Budget_Building7_Rehab_Basis/Tax_Credit_Allocation_Fee" xmlDataType="string"/>
    </xmlCellPr>
  </singleXmlCell>
  <singleXmlCell id="1604" xr6:uid="{00000000-000C-0000-FFFF-FFFF3C060000}" r="AJ33" connectionId="1">
    <xmlCellPr id="1" xr6:uid="{00000000-0010-0000-3C06-000001000000}" uniqueName="Bond_Fees_Cost_of_Issuance_Fee">
      <xmlPr mapId="1" xpath="/FinancialUpdate8609/FinancialUpdate8609_DevelopmentBudget/FinancialUpdate8609_Dev_Budget_Building7/FinancialUpdate8609_Dev_Budget_Building7_Rehab_Basis/Bond_Fees_Cost_of_Issuance_Fee" xmlDataType="string"/>
    </xmlCellPr>
  </singleXmlCell>
  <singleXmlCell id="1605" xr6:uid="{00000000-000C-0000-FFFF-FFFF3D060000}" r="AJ34" connectionId="1">
    <xmlCellPr id="1" xr6:uid="{00000000-0010-0000-3D06-000001000000}" uniqueName="Letter_of_Credit_Fee">
      <xmlPr mapId="1" xpath="/FinancialUpdate8609/FinancialUpdate8609_DevelopmentBudget/FinancialUpdate8609_Dev_Budget_Building7/FinancialUpdate8609_Dev_Budget_Building7_Rehab_Basis/Letter_of_Credit_Fee" xmlDataType="string"/>
    </xmlCellPr>
  </singleXmlCell>
  <singleXmlCell id="1606" xr6:uid="{00000000-000C-0000-FFFF-FFFF3E060000}" r="AJ35" connectionId="1">
    <xmlCellPr id="1" xr6:uid="{00000000-0010-0000-3E06-000001000000}" uniqueName="Interest_Rate_Cap">
      <xmlPr mapId="1" xpath="/FinancialUpdate8609/FinancialUpdate8609_DevelopmentBudget/FinancialUpdate8609_Dev_Budget_Building7/FinancialUpdate8609_Dev_Budget_Building7_Rehab_Basis/Interest_Rate_Cap" xmlDataType="string"/>
    </xmlCellPr>
  </singleXmlCell>
  <singleXmlCell id="1607" xr6:uid="{00000000-000C-0000-FFFF-FFFF3F060000}" r="AJ36" connectionId="1">
    <xmlCellPr id="1" xr6:uid="{00000000-0010-0000-3F06-000001000000}" uniqueName="Bank_Engineering_Fee">
      <xmlPr mapId="1" xpath="/FinancialUpdate8609/FinancialUpdate8609_DevelopmentBudget/FinancialUpdate8609_Dev_Budget_Building7/FinancialUpdate8609_Dev_Budget_Building7_Rehab_Basis/Bank_Engineering_Fee" xmlDataType="string"/>
    </xmlCellPr>
  </singleXmlCell>
  <singleXmlCell id="1608" xr6:uid="{00000000-000C-0000-FFFF-FFFF40060000}" r="AJ37" connectionId="1">
    <xmlCellPr id="1" xr6:uid="{00000000-0010-0000-4006-000001000000}" uniqueName="NYS_Transfer_Tax">
      <xmlPr mapId="1" xpath="/FinancialUpdate8609/FinancialUpdate8609_DevelopmentBudget/FinancialUpdate8609_Dev_Budget_Building7/FinancialUpdate8609_Dev_Budget_Building7_Rehab_Basis/NYS_Transfer_Tax" xmlDataType="string"/>
    </xmlCellPr>
  </singleXmlCell>
  <singleXmlCell id="1609" xr6:uid="{00000000-000C-0000-FFFF-FFFF41060000}" r="AJ38" connectionId="1">
    <xmlCellPr id="1" xr6:uid="{00000000-0010-0000-4106-000001000000}" uniqueName="Soft_Cost_Other_Description1">
      <xmlPr mapId="1" xpath="/FinancialUpdate8609/FinancialUpdate8609_DevelopmentBudget/FinancialUpdate8609_Dev_Budget_Building7/FinancialUpdate8609_Dev_Budget_Building7_Rehab_Basis/Soft_Cost_Other_Description1" xmlDataType="string"/>
    </xmlCellPr>
  </singleXmlCell>
  <singleXmlCell id="1610" xr6:uid="{00000000-000C-0000-FFFF-FFFF42060000}" r="AJ39" connectionId="1">
    <xmlCellPr id="1" xr6:uid="{00000000-0010-0000-4206-000001000000}" uniqueName="Soft_Cost_Other_Description2">
      <xmlPr mapId="1" xpath="/FinancialUpdate8609/FinancialUpdate8609_DevelopmentBudget/FinancialUpdate8609_Dev_Budget_Building7/FinancialUpdate8609_Dev_Budget_Building7_Rehab_Basis/Soft_Cost_Other_Description2" xmlDataType="string"/>
    </xmlCellPr>
  </singleXmlCell>
  <singleXmlCell id="1611" xr6:uid="{00000000-000C-0000-FFFF-FFFF43060000}" r="AJ40" connectionId="1">
    <xmlCellPr id="1" xr6:uid="{00000000-0010-0000-4306-000001000000}" uniqueName="Soft_Cost_Other_Description3">
      <xmlPr mapId="1" xpath="/FinancialUpdate8609/FinancialUpdate8609_DevelopmentBudget/FinancialUpdate8609_Dev_Budget_Building7/FinancialUpdate8609_Dev_Budget_Building7_Rehab_Basis/Soft_Cost_Other_Description3" xmlDataType="string"/>
    </xmlCellPr>
  </singleXmlCell>
  <singleXmlCell id="1612" xr6:uid="{00000000-000C-0000-FFFF-FFFF44060000}" r="AJ41" connectionId="1">
    <xmlCellPr id="1" xr6:uid="{00000000-0010-0000-4406-000001000000}" uniqueName="Soft_Cost_Other_Description4">
      <xmlPr mapId="1" xpath="/FinancialUpdate8609/FinancialUpdate8609_DevelopmentBudget/FinancialUpdate8609_Dev_Budget_Building7/FinancialUpdate8609_Dev_Budget_Building7_Rehab_Basis/Soft_Cost_Other_Description4" xmlDataType="string"/>
    </xmlCellPr>
  </singleXmlCell>
  <singleXmlCell id="1613" xr6:uid="{00000000-000C-0000-FFFF-FFFF45060000}" r="AJ44" connectionId="1">
    <xmlCellPr id="1" xr6:uid="{00000000-0010-0000-4506-000001000000}" uniqueName="Developer_Financing_or_Equity">
      <xmlPr mapId="1" xpath="/FinancialUpdate8609/FinancialUpdate8609_DevelopmentBudget/FinancialUpdate8609_Dev_Budget_Building7/FinancialUpdate8609_Dev_Budget_Building7_Rehab_Basis/Developer_Financing_or_Equity" xmlDataType="string"/>
    </xmlCellPr>
  </singleXmlCell>
  <singleXmlCell id="1614" xr6:uid="{00000000-000C-0000-FFFF-FFFF46060000}" r="AJ45" connectionId="1">
    <xmlCellPr id="1" xr6:uid="{00000000-0010-0000-4606-000001000000}" uniqueName="Deferred_Developer_Fee">
      <xmlPr mapId="1" xpath="/FinancialUpdate8609/FinancialUpdate8609_DevelopmentBudget/FinancialUpdate8609_Dev_Budget_Building7/FinancialUpdate8609_Dev_Budget_Building7_Rehab_Basis/Deferred_Developer_Fee" xmlDataType="string"/>
    </xmlCellPr>
  </singleXmlCell>
  <singleXmlCell id="1615" xr6:uid="{00000000-000C-0000-FFFF-FFFF47060000}" r="AJ48" connectionId="1">
    <xmlCellPr id="1" xr6:uid="{00000000-0010-0000-4706-000001000000}" uniqueName="Syndicator_Fee_and_Overhead">
      <xmlPr mapId="1" xpath="/FinancialUpdate8609/FinancialUpdate8609_DevelopmentBudget/FinancialUpdate8609_Dev_Budget_Building7/FinancialUpdate8609_Dev_Budget_Building7_Rehab_Basis/Syndicator_Fee_and_Overhead" xmlDataType="string"/>
    </xmlCellPr>
  </singleXmlCell>
  <singleXmlCell id="1616" xr6:uid="{00000000-000C-0000-FFFF-FFFF48060000}" r="AJ49" connectionId="1">
    <xmlCellPr id="1" xr6:uid="{00000000-0010-0000-4806-000001000000}" uniqueName="LP_Upper_Tier_Reserves">
      <xmlPr mapId="1" xpath="/FinancialUpdate8609/FinancialUpdate8609_DevelopmentBudget/FinancialUpdate8609_Dev_Budget_Building7/FinancialUpdate8609_Dev_Budget_Building7_Rehab_Basis/LP_Upper_Tier_Reserves" xmlDataType="string"/>
    </xmlCellPr>
  </singleXmlCell>
  <singleXmlCell id="1617" xr6:uid="{00000000-000C-0000-FFFF-FFFF49060000}" r="AJ50" connectionId="1">
    <xmlCellPr id="1" xr6:uid="{00000000-0010-0000-4906-000001000000}" uniqueName="Tax_Credit_Consultant">
      <xmlPr mapId="1" xpath="/FinancialUpdate8609/FinancialUpdate8609_DevelopmentBudget/FinancialUpdate8609_Dev_Budget_Building7/FinancialUpdate8609_Dev_Budget_Building7_Rehab_Basis/Tax_Credit_Consultant" xmlDataType="string"/>
    </xmlCellPr>
  </singleXmlCell>
  <singleXmlCell id="1618" xr6:uid="{00000000-000C-0000-FFFF-FFFF4A060000}" r="AJ51" connectionId="1">
    <xmlCellPr id="1" xr6:uid="{00000000-0010-0000-4A06-000001000000}" uniqueName="Tax_Opinion">
      <xmlPr mapId="1" xpath="/FinancialUpdate8609/FinancialUpdate8609_DevelopmentBudget/FinancialUpdate8609_Dev_Budget_Building7/FinancialUpdate8609_Dev_Budget_Building7_Rehab_Basis/Tax_Opinion" xmlDataType="string"/>
    </xmlCellPr>
  </singleXmlCell>
  <singleXmlCell id="1619" xr6:uid="{00000000-000C-0000-FFFF-FFFF4B060000}" r="AJ52" connectionId="1">
    <xmlCellPr id="1" xr6:uid="{00000000-0010-0000-4B06-000001000000}" uniqueName="Accounting_Cost_Certification">
      <xmlPr mapId="1" xpath="/FinancialUpdate8609/FinancialUpdate8609_DevelopmentBudget/FinancialUpdate8609_Dev_Budget_Building7/FinancialUpdate8609_Dev_Budget_Building7_Rehab_Basis/Accounting_Cost_Certification" xmlDataType="string"/>
    </xmlCellPr>
  </singleXmlCell>
  <singleXmlCell id="1620" xr6:uid="{00000000-000C-0000-FFFF-FFFF4C060000}" r="AJ53" connectionId="1">
    <xmlCellPr id="1" xr6:uid="{00000000-0010-0000-4C06-000001000000}" uniqueName="Partnership_Management_Fee">
      <xmlPr mapId="1" xpath="/FinancialUpdate8609/FinancialUpdate8609_DevelopmentBudget/FinancialUpdate8609_Dev_Budget_Building7/FinancialUpdate8609_Dev_Budget_Building7_Rehab_Basis/Partnership_Management_Fee" xmlDataType="string"/>
    </xmlCellPr>
  </singleXmlCell>
  <singleXmlCell id="1621" xr6:uid="{00000000-000C-0000-FFFF-FFFF4D060000}" r="AJ54" connectionId="1">
    <xmlCellPr id="1" xr6:uid="{00000000-0010-0000-4D06-000001000000}" uniqueName="Partnership_Publication">
      <xmlPr mapId="1" xpath="/FinancialUpdate8609/FinancialUpdate8609_DevelopmentBudget/FinancialUpdate8609_Dev_Budget_Building7/FinancialUpdate8609_Dev_Budget_Building7_Rehab_Basis/Partnership_Publication" xmlDataType="string"/>
    </xmlCellPr>
  </singleXmlCell>
  <singleXmlCell id="1622" xr6:uid="{00000000-000C-0000-FFFF-FFFF4E060000}" r="AJ55" connectionId="1">
    <xmlCellPr id="1" xr6:uid="{00000000-0010-0000-4E06-000001000000}" uniqueName="Bridge_Loan_Fees_and_Interest">
      <xmlPr mapId="1" xpath="/FinancialUpdate8609/FinancialUpdate8609_DevelopmentBudget/FinancialUpdate8609_Dev_Budget_Building7/FinancialUpdate8609_Dev_Budget_Building7_Rehab_Basis/Bridge_Loan_Fees_and_Interest" xmlDataType="string"/>
    </xmlCellPr>
  </singleXmlCell>
  <singleXmlCell id="1623" xr6:uid="{00000000-000C-0000-FFFF-FFFF4F060000}" r="AJ56" connectionId="1">
    <xmlCellPr id="1" xr6:uid="{00000000-0010-0000-4F06-000001000000}" uniqueName="Partnership_Organization_Legal">
      <xmlPr mapId="1" xpath="/FinancialUpdate8609/FinancialUpdate8609_DevelopmentBudget/FinancialUpdate8609_Dev_Budget_Building7/FinancialUpdate8609_Dev_Budget_Building7_Rehab_Basis/Partnership_Organization_Legal" xmlDataType="string"/>
    </xmlCellPr>
  </singleXmlCell>
  <singleXmlCell id="1624" xr6:uid="{00000000-000C-0000-FFFF-FFFF50060000}" r="AJ57" connectionId="1">
    <xmlCellPr id="1" xr6:uid="{00000000-0010-0000-5006-000001000000}" uniqueName="Syndication_Expense_Other_Description1">
      <xmlPr mapId="1" xpath="/FinancialUpdate8609/FinancialUpdate8609_DevelopmentBudget/FinancialUpdate8609_Dev_Budget_Building7/FinancialUpdate8609_Dev_Budget_Building7_Rehab_Basis/Syndication_Expense_Other_Description1" xmlDataType="string"/>
    </xmlCellPr>
  </singleXmlCell>
  <singleXmlCell id="1625" xr6:uid="{00000000-000C-0000-FFFF-FFFF51060000}" r="AJ60" connectionId="1">
    <xmlCellPr id="1" xr6:uid="{00000000-0010-0000-5106-000001000000}" uniqueName="Operating_Reserve">
      <xmlPr mapId="1" xpath="/FinancialUpdate8609/FinancialUpdate8609_DevelopmentBudget/FinancialUpdate8609_Dev_Budget_Building7/FinancialUpdate8609_Dev_Budget_Building7_Rehab_Basis/Operating_Reserve" xmlDataType="string"/>
    </xmlCellPr>
  </singleXmlCell>
  <singleXmlCell id="1626" xr6:uid="{00000000-000C-0000-FFFF-FFFF52060000}" r="AJ61" connectionId="1">
    <xmlCellPr id="1" xr6:uid="{00000000-0010-0000-5206-000001000000}" uniqueName="Social_Service_Reserves">
      <xmlPr mapId="1" xpath="/FinancialUpdate8609/FinancialUpdate8609_DevelopmentBudget/FinancialUpdate8609_Dev_Budget_Building7/FinancialUpdate8609_Dev_Budget_Building7_Rehab_Basis/Social_Service_Reserves" xmlDataType="string"/>
    </xmlCellPr>
  </singleXmlCell>
  <singleXmlCell id="1627" xr6:uid="{00000000-000C-0000-FFFF-FFFF53060000}" r="AJ62" connectionId="1">
    <xmlCellPr id="1" xr6:uid="{00000000-0010-0000-5306-000001000000}" uniqueName="Reserve_Other_Description1">
      <xmlPr mapId="1" xpath="/FinancialUpdate8609/FinancialUpdate8609_DevelopmentBudget/FinancialUpdate8609_Dev_Budget_Building7/FinancialUpdate8609_Dev_Budget_Building7_Rehab_Basis/Reserve_Other_Description1" xmlDataType="string"/>
    </xmlCellPr>
  </singleXmlCell>
  <singleXmlCell id="1678" xr6:uid="{00000000-000C-0000-FFFF-FFFF54060000}" r="AM1" connectionId="1">
    <xmlCellPr id="1" xr6:uid="{00000000-0010-0000-5406-000001000000}" uniqueName="ApplicationNumber">
      <xmlPr mapId="1" xpath="/FinancialUpdate8609/FinancialUpdate8609_DevelopmentBudget/FinancialUpdate8609_Dev_Budget_Building8/FinancialUpdate8609_Dev_Budget_Building8_Total_Costs/ApplicationNumber" xmlDataType="string"/>
    </xmlCellPr>
  </singleXmlCell>
  <singleXmlCell id="1679" xr6:uid="{00000000-000C-0000-FFFF-FFFF55060000}" r="AM2" connectionId="1">
    <xmlCellPr id="1" xr6:uid="{00000000-0010-0000-5506-000001000000}" uniqueName="BIN">
      <xmlPr mapId="1" xpath="/FinancialUpdate8609/FinancialUpdate8609_DevelopmentBudget/FinancialUpdate8609_Dev_Budget_Building8/FinancialUpdate8609_Dev_Budget_Building8_Total_Costs/BIN" xmlDataType="string"/>
    </xmlCellPr>
  </singleXmlCell>
  <singleXmlCell id="1680" xr6:uid="{00000000-000C-0000-FFFF-FFFF56060000}" r="AL7" connectionId="1">
    <xmlCellPr id="1" xr6:uid="{00000000-0010-0000-5606-000001000000}" uniqueName="Land_Acquisition">
      <xmlPr mapId="1" xpath="/FinancialUpdate8609/FinancialUpdate8609_DevelopmentBudget/FinancialUpdate8609_Dev_Budget_Building8/FinancialUpdate8609_Dev_Budget_Building8_Total_Costs/Land_Acquisition" xmlDataType="string"/>
    </xmlCellPr>
  </singleXmlCell>
  <singleXmlCell id="1681" xr6:uid="{00000000-000C-0000-FFFF-FFFF57060000}" r="AL8" connectionId="1">
    <xmlCellPr id="1" xr6:uid="{00000000-0010-0000-5706-000001000000}" uniqueName="Building_Acquisition">
      <xmlPr mapId="1" xpath="/FinancialUpdate8609/FinancialUpdate8609_DevelopmentBudget/FinancialUpdate8609_Dev_Budget_Building8/FinancialUpdate8609_Dev_Budget_Building8_Total_Costs/Building_Acquisition" xmlDataType="string"/>
    </xmlCellPr>
  </singleXmlCell>
  <singleXmlCell id="1682" xr6:uid="{00000000-000C-0000-FFFF-FFFF58060000}" r="AL9" connectionId="1">
    <xmlCellPr id="1" xr6:uid="{00000000-0010-0000-5806-000001000000}" uniqueName="Contractor_Price">
      <xmlPr mapId="1" xpath="/FinancialUpdate8609/FinancialUpdate8609_DevelopmentBudget/FinancialUpdate8609_Dev_Budget_Building8/FinancialUpdate8609_Dev_Budget_Building8_Total_Costs/Contractor_Price" xmlDataType="string"/>
    </xmlCellPr>
  </singleXmlCell>
  <singleXmlCell id="1683" xr6:uid="{00000000-000C-0000-FFFF-FFFF59060000}" r="AL10" connectionId="1">
    <xmlCellPr id="1" xr6:uid="{00000000-0010-0000-5906-000001000000}" uniqueName="Furnishings">
      <xmlPr mapId="1" xpath="/FinancialUpdate8609/FinancialUpdate8609_DevelopmentBudget/FinancialUpdate8609_Dev_Budget_Building8/FinancialUpdate8609_Dev_Budget_Building8_Total_Costs/Furnishings" xmlDataType="string"/>
    </xmlCellPr>
  </singleXmlCell>
  <singleXmlCell id="1684" xr6:uid="{00000000-000C-0000-FFFF-FFFF5A060000}" r="AL11" connectionId="1">
    <xmlCellPr id="1" xr6:uid="{00000000-0010-0000-5A06-000001000000}" uniqueName="Hard_Cost_Other_Description1">
      <xmlPr mapId="1" xpath="/FinancialUpdate8609/FinancialUpdate8609_DevelopmentBudget/FinancialUpdate8609_Dev_Budget_Building8/FinancialUpdate8609_Dev_Budget_Building8_Total_Costs/Hard_Cost_Other_Description1" xmlDataType="string"/>
    </xmlCellPr>
  </singleXmlCell>
  <singleXmlCell id="1685" xr6:uid="{00000000-000C-0000-FFFF-FFFF5B060000}" r="AL14" connectionId="1">
    <xmlCellPr id="1" xr6:uid="{00000000-0010-0000-5B06-000001000000}" uniqueName="Architect">
      <xmlPr mapId="1" xpath="/FinancialUpdate8609/FinancialUpdate8609_DevelopmentBudget/FinancialUpdate8609_Dev_Budget_Building8/FinancialUpdate8609_Dev_Budget_Building8_Total_Costs/Architect" xmlDataType="string"/>
    </xmlCellPr>
  </singleXmlCell>
  <singleXmlCell id="1686" xr6:uid="{00000000-000C-0000-FFFF-FFFF5C060000}" r="AL15" connectionId="1">
    <xmlCellPr id="1" xr6:uid="{00000000-0010-0000-5C06-000001000000}" uniqueName="Owners_Legal">
      <xmlPr mapId="1" xpath="/FinancialUpdate8609/FinancialUpdate8609_DevelopmentBudget/FinancialUpdate8609_Dev_Budget_Building8/FinancialUpdate8609_Dev_Budget_Building8_Total_Costs/Owners_Legal" xmlDataType="string"/>
    </xmlCellPr>
  </singleXmlCell>
  <singleXmlCell id="1687" xr6:uid="{00000000-000C-0000-FFFF-FFFF5D060000}" r="AL16" connectionId="1">
    <xmlCellPr id="1" xr6:uid="{00000000-0010-0000-5D06-000001000000}" uniqueName="Development_Consultant">
      <xmlPr mapId="1" xpath="/FinancialUpdate8609/FinancialUpdate8609_DevelopmentBudget/FinancialUpdate8609_Dev_Budget_Building8/FinancialUpdate8609_Dev_Budget_Building8_Total_Costs/Development_Consultant" xmlDataType="string"/>
    </xmlCellPr>
  </singleXmlCell>
  <singleXmlCell id="1688" xr6:uid="{00000000-000C-0000-FFFF-FFFF5E060000}" r="AL17" connectionId="1">
    <xmlCellPr id="1" xr6:uid="{00000000-0010-0000-5E06-000001000000}" uniqueName="J51_421a_421b_Filing_Fees">
      <xmlPr mapId="1" xpath="/FinancialUpdate8609/FinancialUpdate8609_DevelopmentBudget/FinancialUpdate8609_Dev_Budget_Building8/FinancialUpdate8609_Dev_Budget_Building8_Total_Costs/J51_421a_421b_Filing_Fees" xmlDataType="string"/>
    </xmlCellPr>
  </singleXmlCell>
  <singleXmlCell id="1689" xr6:uid="{00000000-000C-0000-FFFF-FFFF5F060000}" r="AL18" connectionId="1">
    <xmlCellPr id="1" xr6:uid="{00000000-0010-0000-5F06-000001000000}" uniqueName="Construction_Interest">
      <xmlPr mapId="1" xpath="/FinancialUpdate8609/FinancialUpdate8609_DevelopmentBudget/FinancialUpdate8609_Dev_Budget_Building8/FinancialUpdate8609_Dev_Budget_Building8_Total_Costs/Construction_Interest" xmlDataType="string"/>
    </xmlCellPr>
  </singleXmlCell>
  <singleXmlCell id="1690" xr6:uid="{00000000-000C-0000-FFFF-FFFF60060000}" r="AL19" connectionId="1">
    <xmlCellPr id="1" xr6:uid="{00000000-0010-0000-6006-000001000000}" uniqueName="Real_Estate_Taxes">
      <xmlPr mapId="1" xpath="/FinancialUpdate8609/FinancialUpdate8609_DevelopmentBudget/FinancialUpdate8609_Dev_Budget_Building8/FinancialUpdate8609_Dev_Budget_Building8_Total_Costs/Real_Estate_Taxes" xmlDataType="string"/>
    </xmlCellPr>
  </singleXmlCell>
  <singleXmlCell id="1691" xr6:uid="{00000000-000C-0000-FFFF-FFFF61060000}" r="AL20" connectionId="1">
    <xmlCellPr id="1" xr6:uid="{00000000-0010-0000-6106-000001000000}" uniqueName="Water_Sewer">
      <xmlPr mapId="1" xpath="/FinancialUpdate8609/FinancialUpdate8609_DevelopmentBudget/FinancialUpdate8609_Dev_Budget_Building8/FinancialUpdate8609_Dev_Budget_Building8_Total_Costs/Water_Sewer" xmlDataType="string"/>
    </xmlCellPr>
  </singleXmlCell>
  <singleXmlCell id="1692" xr6:uid="{00000000-000C-0000-FFFF-FFFF62060000}" r="AL21" connectionId="1">
    <xmlCellPr id="1" xr6:uid="{00000000-0010-0000-6206-000001000000}" uniqueName="Title_Insurance">
      <xmlPr mapId="1" xpath="/FinancialUpdate8609/FinancialUpdate8609_DevelopmentBudget/FinancialUpdate8609_Dev_Budget_Building8/FinancialUpdate8609_Dev_Budget_Building8_Total_Costs/Title_Insurance" xmlDataType="string"/>
    </xmlCellPr>
  </singleXmlCell>
  <singleXmlCell id="1693" xr6:uid="{00000000-000C-0000-FFFF-FFFF63060000}" r="AL22" connectionId="1">
    <xmlCellPr id="1" xr6:uid="{00000000-0010-0000-6306-000001000000}" uniqueName="Constr_Insurance">
      <xmlPr mapId="1" xpath="/FinancialUpdate8609/FinancialUpdate8609_DevelopmentBudget/FinancialUpdate8609_Dev_Budget_Building8/FinancialUpdate8609_Dev_Budget_Building8_Total_Costs/Constr_Insurance" xmlDataType="string"/>
    </xmlCellPr>
  </singleXmlCell>
  <singleXmlCell id="1694" xr6:uid="{00000000-000C-0000-FFFF-FFFF64060000}" r="AL23" connectionId="1">
    <xmlCellPr id="1" xr6:uid="{00000000-0010-0000-6406-000001000000}" uniqueName="License_Agreement_Insurance">
      <xmlPr mapId="1" xpath="/FinancialUpdate8609/FinancialUpdate8609_DevelopmentBudget/FinancialUpdate8609_Dev_Budget_Building8/FinancialUpdate8609_Dev_Budget_Building8_Total_Costs/License_Agreement_Insurance" xmlDataType="string"/>
    </xmlCellPr>
  </singleXmlCell>
  <singleXmlCell id="1695" xr6:uid="{00000000-000C-0000-FFFF-FFFF65060000}" r="AL24" connectionId="1">
    <xmlCellPr id="1" xr6:uid="{00000000-0010-0000-6506-000001000000}" uniqueName="Leasing_Marketing_Expense">
      <xmlPr mapId="1" xpath="/FinancialUpdate8609/FinancialUpdate8609_DevelopmentBudget/FinancialUpdate8609_Dev_Budget_Building8/FinancialUpdate8609_Dev_Budget_Building8_Total_Costs/Leasing_Marketing_Expense" xmlDataType="string"/>
    </xmlCellPr>
  </singleXmlCell>
  <singleXmlCell id="1696" xr6:uid="{00000000-000C-0000-FFFF-FFFF66060000}" r="AL25" connectionId="1">
    <xmlCellPr id="1" xr6:uid="{00000000-0010-0000-6606-000001000000}" uniqueName="Lease_Up_Period_Expense">
      <xmlPr mapId="1" xpath="/FinancialUpdate8609/FinancialUpdate8609_DevelopmentBudget/FinancialUpdate8609_Dev_Budget_Building8/FinancialUpdate8609_Dev_Budget_Building8_Total_Costs/Lease_Up_Period_Expense" xmlDataType="string"/>
    </xmlCellPr>
  </singleXmlCell>
  <singleXmlCell id="1697" xr6:uid="{00000000-000C-0000-FFFF-FFFF67060000}" r="AL26" connectionId="1">
    <xmlCellPr id="1" xr6:uid="{00000000-0010-0000-6706-000001000000}" uniqueName="Working_Capital">
      <xmlPr mapId="1" xpath="/FinancialUpdate8609/FinancialUpdate8609_DevelopmentBudget/FinancialUpdate8609_Dev_Budget_Building8/FinancialUpdate8609_Dev_Budget_Building8_Total_Costs/Working_Capital" xmlDataType="string"/>
    </xmlCellPr>
  </singleXmlCell>
  <singleXmlCell id="1698" xr6:uid="{00000000-000C-0000-FFFF-FFFF68060000}" r="AL27" connectionId="1">
    <xmlCellPr id="1" xr6:uid="{00000000-0010-0000-6806-000001000000}" uniqueName="Survey_Environmental_Reports">
      <xmlPr mapId="1" xpath="/FinancialUpdate8609/FinancialUpdate8609_DevelopmentBudget/FinancialUpdate8609_Dev_Budget_Building8/FinancialUpdate8609_Dev_Budget_Building8_Total_Costs/Survey_Environmental_Reports" xmlDataType="string"/>
    </xmlCellPr>
  </singleXmlCell>
  <singleXmlCell id="1699" xr6:uid="{00000000-000C-0000-FFFF-FFFF69060000}" r="AL28" connectionId="1">
    <xmlCellPr id="1" xr6:uid="{00000000-0010-0000-6906-000001000000}" uniqueName="Loan_Commitment_Fees">
      <xmlPr mapId="1" xpath="/FinancialUpdate8609/FinancialUpdate8609_DevelopmentBudget/FinancialUpdate8609_Dev_Budget_Building8/FinancialUpdate8609_Dev_Budget_Building8_Total_Costs/Loan_Commitment_Fees" xmlDataType="string"/>
    </xmlCellPr>
  </singleXmlCell>
  <singleXmlCell id="1700" xr6:uid="{00000000-000C-0000-FFFF-FFFF6A060000}" r="AL29" connectionId="1">
    <xmlCellPr id="1" xr6:uid="{00000000-0010-0000-6A06-000001000000}" uniqueName="Relocation">
      <xmlPr mapId="1" xpath="/FinancialUpdate8609/FinancialUpdate8609_DevelopmentBudget/FinancialUpdate8609_Dev_Budget_Building8/FinancialUpdate8609_Dev_Budget_Building8_Total_Costs/Relocation" xmlDataType="string"/>
    </xmlCellPr>
  </singleXmlCell>
  <singleXmlCell id="1701" xr6:uid="{00000000-000C-0000-FFFF-FFFF6B060000}" r="AL30" connectionId="1">
    <xmlCellPr id="1" xr6:uid="{00000000-0010-0000-6B06-000001000000}" uniqueName="NPHDFC_Administration_Fee">
      <xmlPr mapId="1" xpath="/FinancialUpdate8609/FinancialUpdate8609_DevelopmentBudget/FinancialUpdate8609_Dev_Budget_Building8/FinancialUpdate8609_Dev_Budget_Building8_Total_Costs/NPHDFC_Administration_Fee" xmlDataType="string"/>
    </xmlCellPr>
  </singleXmlCell>
  <singleXmlCell id="1702" xr6:uid="{00000000-000C-0000-FFFF-FFFF6C060000}" r="AL31" connectionId="1">
    <xmlCellPr id="1" xr6:uid="{00000000-0010-0000-6C06-000001000000}" uniqueName="Project_Supervision">
      <xmlPr mapId="1" xpath="/FinancialUpdate8609/FinancialUpdate8609_DevelopmentBudget/FinancialUpdate8609_Dev_Budget_Building8/FinancialUpdate8609_Dev_Budget_Building8_Total_Costs/Project_Supervision" xmlDataType="string"/>
    </xmlCellPr>
  </singleXmlCell>
  <singleXmlCell id="1703" xr6:uid="{00000000-000C-0000-FFFF-FFFF6D060000}" r="AL32" connectionId="1">
    <xmlCellPr id="1" xr6:uid="{00000000-0010-0000-6D06-000001000000}" uniqueName="Tax_Credit_Allocation_Fee">
      <xmlPr mapId="1" xpath="/FinancialUpdate8609/FinancialUpdate8609_DevelopmentBudget/FinancialUpdate8609_Dev_Budget_Building8/FinancialUpdate8609_Dev_Budget_Building8_Total_Costs/Tax_Credit_Allocation_Fee" xmlDataType="string"/>
    </xmlCellPr>
  </singleXmlCell>
  <singleXmlCell id="1704" xr6:uid="{00000000-000C-0000-FFFF-FFFF6E060000}" r="AL33" connectionId="1">
    <xmlCellPr id="1" xr6:uid="{00000000-0010-0000-6E06-000001000000}" uniqueName="Bond_Fees_Cost_of_Issuance_Fee">
      <xmlPr mapId="1" xpath="/FinancialUpdate8609/FinancialUpdate8609_DevelopmentBudget/FinancialUpdate8609_Dev_Budget_Building8/FinancialUpdate8609_Dev_Budget_Building8_Total_Costs/Bond_Fees_Cost_of_Issuance_Fee" xmlDataType="string"/>
    </xmlCellPr>
  </singleXmlCell>
  <singleXmlCell id="1705" xr6:uid="{00000000-000C-0000-FFFF-FFFF6F060000}" r="AL34" connectionId="1">
    <xmlCellPr id="1" xr6:uid="{00000000-0010-0000-6F06-000001000000}" uniqueName="Letter_of_Credit_Fee">
      <xmlPr mapId="1" xpath="/FinancialUpdate8609/FinancialUpdate8609_DevelopmentBudget/FinancialUpdate8609_Dev_Budget_Building8/FinancialUpdate8609_Dev_Budget_Building8_Total_Costs/Letter_of_Credit_Fee" xmlDataType="string"/>
    </xmlCellPr>
  </singleXmlCell>
  <singleXmlCell id="1706" xr6:uid="{00000000-000C-0000-FFFF-FFFF70060000}" r="AL35" connectionId="1">
    <xmlCellPr id="1" xr6:uid="{00000000-0010-0000-7006-000001000000}" uniqueName="Interest_Rate_Cap">
      <xmlPr mapId="1" xpath="/FinancialUpdate8609/FinancialUpdate8609_DevelopmentBudget/FinancialUpdate8609_Dev_Budget_Building8/FinancialUpdate8609_Dev_Budget_Building8_Total_Costs/Interest_Rate_Cap" xmlDataType="string"/>
    </xmlCellPr>
  </singleXmlCell>
  <singleXmlCell id="1707" xr6:uid="{00000000-000C-0000-FFFF-FFFF71060000}" r="AL36" connectionId="1">
    <xmlCellPr id="1" xr6:uid="{00000000-0010-0000-7106-000001000000}" uniqueName="Bank_Engineering_Fee">
      <xmlPr mapId="1" xpath="/FinancialUpdate8609/FinancialUpdate8609_DevelopmentBudget/FinancialUpdate8609_Dev_Budget_Building8/FinancialUpdate8609_Dev_Budget_Building8_Total_Costs/Bank_Engineering_Fee" xmlDataType="string"/>
    </xmlCellPr>
  </singleXmlCell>
  <singleXmlCell id="1708" xr6:uid="{00000000-000C-0000-FFFF-FFFF72060000}" r="AL37" connectionId="1">
    <xmlCellPr id="1" xr6:uid="{00000000-0010-0000-7206-000001000000}" uniqueName="NYS_Transfer_Tax">
      <xmlPr mapId="1" xpath="/FinancialUpdate8609/FinancialUpdate8609_DevelopmentBudget/FinancialUpdate8609_Dev_Budget_Building8/FinancialUpdate8609_Dev_Budget_Building8_Total_Costs/NYS_Transfer_Tax" xmlDataType="string"/>
    </xmlCellPr>
  </singleXmlCell>
  <singleXmlCell id="1709" xr6:uid="{00000000-000C-0000-FFFF-FFFF73060000}" r="AL38" connectionId="1">
    <xmlCellPr id="1" xr6:uid="{00000000-0010-0000-7306-000001000000}" uniqueName="Soft_Cost_Other_Description1">
      <xmlPr mapId="1" xpath="/FinancialUpdate8609/FinancialUpdate8609_DevelopmentBudget/FinancialUpdate8609_Dev_Budget_Building8/FinancialUpdate8609_Dev_Budget_Building8_Total_Costs/Soft_Cost_Other_Description1" xmlDataType="string"/>
    </xmlCellPr>
  </singleXmlCell>
  <singleXmlCell id="1710" xr6:uid="{00000000-000C-0000-FFFF-FFFF74060000}" r="AL39" connectionId="1">
    <xmlCellPr id="1" xr6:uid="{00000000-0010-0000-7406-000001000000}" uniqueName="Soft_Cost_Other_Description2">
      <xmlPr mapId="1" xpath="/FinancialUpdate8609/FinancialUpdate8609_DevelopmentBudget/FinancialUpdate8609_Dev_Budget_Building8/FinancialUpdate8609_Dev_Budget_Building8_Total_Costs/Soft_Cost_Other_Description2" xmlDataType="string"/>
    </xmlCellPr>
  </singleXmlCell>
  <singleXmlCell id="1711" xr6:uid="{00000000-000C-0000-FFFF-FFFF75060000}" r="AL40" connectionId="1">
    <xmlCellPr id="1" xr6:uid="{00000000-0010-0000-7506-000001000000}" uniqueName="Soft_Cost_Other_Description3">
      <xmlPr mapId="1" xpath="/FinancialUpdate8609/FinancialUpdate8609_DevelopmentBudget/FinancialUpdate8609_Dev_Budget_Building8/FinancialUpdate8609_Dev_Budget_Building8_Total_Costs/Soft_Cost_Other_Description3" xmlDataType="string"/>
    </xmlCellPr>
  </singleXmlCell>
  <singleXmlCell id="1712" xr6:uid="{00000000-000C-0000-FFFF-FFFF76060000}" r="AL41" connectionId="1">
    <xmlCellPr id="1" xr6:uid="{00000000-0010-0000-7606-000001000000}" uniqueName="Soft_Cost_Other_Description4">
      <xmlPr mapId="1" xpath="/FinancialUpdate8609/FinancialUpdate8609_DevelopmentBudget/FinancialUpdate8609_Dev_Budget_Building8/FinancialUpdate8609_Dev_Budget_Building8_Total_Costs/Soft_Cost_Other_Description4" xmlDataType="string"/>
    </xmlCellPr>
  </singleXmlCell>
  <singleXmlCell id="1713" xr6:uid="{00000000-000C-0000-FFFF-FFFF77060000}" r="AL44" connectionId="1">
    <xmlCellPr id="1" xr6:uid="{00000000-0010-0000-7706-000001000000}" uniqueName="Developer_Financing_or_Equity">
      <xmlPr mapId="1" xpath="/FinancialUpdate8609/FinancialUpdate8609_DevelopmentBudget/FinancialUpdate8609_Dev_Budget_Building8/FinancialUpdate8609_Dev_Budget_Building8_Total_Costs/Developer_Financing_or_Equity" xmlDataType="string"/>
    </xmlCellPr>
  </singleXmlCell>
  <singleXmlCell id="1714" xr6:uid="{00000000-000C-0000-FFFF-FFFF78060000}" r="AL45" connectionId="1">
    <xmlCellPr id="1" xr6:uid="{00000000-0010-0000-7806-000001000000}" uniqueName="Deferred_Developer_Fee">
      <xmlPr mapId="1" xpath="/FinancialUpdate8609/FinancialUpdate8609_DevelopmentBudget/FinancialUpdate8609_Dev_Budget_Building8/FinancialUpdate8609_Dev_Budget_Building8_Total_Costs/Deferred_Developer_Fee" xmlDataType="string"/>
    </xmlCellPr>
  </singleXmlCell>
  <singleXmlCell id="1717" xr6:uid="{00000000-000C-0000-FFFF-FFFF79060000}" r="AL50" connectionId="1">
    <xmlCellPr id="1" xr6:uid="{00000000-0010-0000-7906-000001000000}" uniqueName="Tax_Credit_Consultant">
      <xmlPr mapId="1" xpath="/FinancialUpdate8609/FinancialUpdate8609_DevelopmentBudget/FinancialUpdate8609_Dev_Budget_Building8/FinancialUpdate8609_Dev_Budget_Building8_Total_Costs/Tax_Credit_Consultant" xmlDataType="string"/>
    </xmlCellPr>
  </singleXmlCell>
  <singleXmlCell id="1718" xr6:uid="{00000000-000C-0000-FFFF-FFFF7A060000}" r="AL48" connectionId="1">
    <xmlCellPr id="1" xr6:uid="{00000000-0010-0000-7A06-000001000000}" uniqueName="Syndicator_Fee_and_Overhead">
      <xmlPr mapId="1" xpath="/FinancialUpdate8609/FinancialUpdate8609_DevelopmentBudget/FinancialUpdate8609_Dev_Budget_Building8/FinancialUpdate8609_Dev_Budget_Building8_Total_Costs/Syndicator_Fee_and_Overhead" xmlDataType="string"/>
    </xmlCellPr>
  </singleXmlCell>
  <singleXmlCell id="1719" xr6:uid="{00000000-000C-0000-FFFF-FFFF7B060000}" r="AL49" connectionId="1">
    <xmlCellPr id="1" xr6:uid="{00000000-0010-0000-7B06-000001000000}" uniqueName="LP_Upper_Tier_Reserves">
      <xmlPr mapId="1" xpath="/FinancialUpdate8609/FinancialUpdate8609_DevelopmentBudget/FinancialUpdate8609_Dev_Budget_Building8/FinancialUpdate8609_Dev_Budget_Building8_Total_Costs/LP_Upper_Tier_Reserves" xmlDataType="string"/>
    </xmlCellPr>
  </singleXmlCell>
  <singleXmlCell id="1720" xr6:uid="{00000000-000C-0000-FFFF-FFFF7C060000}" r="AL51" connectionId="1">
    <xmlCellPr id="1" xr6:uid="{00000000-0010-0000-7C06-000001000000}" uniqueName="Tax_Opinion">
      <xmlPr mapId="1" xpath="/FinancialUpdate8609/FinancialUpdate8609_DevelopmentBudget/FinancialUpdate8609_Dev_Budget_Building8/FinancialUpdate8609_Dev_Budget_Building8_Total_Costs/Tax_Opinion" xmlDataType="string"/>
    </xmlCellPr>
  </singleXmlCell>
  <singleXmlCell id="1721" xr6:uid="{00000000-000C-0000-FFFF-FFFF7D060000}" r="AL52" connectionId="1">
    <xmlCellPr id="1" xr6:uid="{00000000-0010-0000-7D06-000001000000}" uniqueName="Accounting_Cost_Certification">
      <xmlPr mapId="1" xpath="/FinancialUpdate8609/FinancialUpdate8609_DevelopmentBudget/FinancialUpdate8609_Dev_Budget_Building8/FinancialUpdate8609_Dev_Budget_Building8_Total_Costs/Accounting_Cost_Certification" xmlDataType="string"/>
    </xmlCellPr>
  </singleXmlCell>
  <singleXmlCell id="1722" xr6:uid="{00000000-000C-0000-FFFF-FFFF7E060000}" r="AL53" connectionId="1">
    <xmlCellPr id="1" xr6:uid="{00000000-0010-0000-7E06-000001000000}" uniqueName="Partnership_Management_Fee">
      <xmlPr mapId="1" xpath="/FinancialUpdate8609/FinancialUpdate8609_DevelopmentBudget/FinancialUpdate8609_Dev_Budget_Building8/FinancialUpdate8609_Dev_Budget_Building8_Total_Costs/Partnership_Management_Fee" xmlDataType="string"/>
    </xmlCellPr>
  </singleXmlCell>
  <singleXmlCell id="1723" xr6:uid="{00000000-000C-0000-FFFF-FFFF7F060000}" r="AL54" connectionId="1">
    <xmlCellPr id="1" xr6:uid="{00000000-0010-0000-7F06-000001000000}" uniqueName="Partnership_Publication">
      <xmlPr mapId="1" xpath="/FinancialUpdate8609/FinancialUpdate8609_DevelopmentBudget/FinancialUpdate8609_Dev_Budget_Building8/FinancialUpdate8609_Dev_Budget_Building8_Total_Costs/Partnership_Publication" xmlDataType="string"/>
    </xmlCellPr>
  </singleXmlCell>
  <singleXmlCell id="1724" xr6:uid="{00000000-000C-0000-FFFF-FFFF80060000}" r="AL55" connectionId="1">
    <xmlCellPr id="1" xr6:uid="{00000000-0010-0000-8006-000001000000}" uniqueName="Bridge_Loan_Fees_and_Interest">
      <xmlPr mapId="1" xpath="/FinancialUpdate8609/FinancialUpdate8609_DevelopmentBudget/FinancialUpdate8609_Dev_Budget_Building8/FinancialUpdate8609_Dev_Budget_Building8_Total_Costs/Bridge_Loan_Fees_and_Interest" xmlDataType="string"/>
    </xmlCellPr>
  </singleXmlCell>
  <singleXmlCell id="1725" xr6:uid="{00000000-000C-0000-FFFF-FFFF81060000}" r="AL56" connectionId="1">
    <xmlCellPr id="1" xr6:uid="{00000000-0010-0000-8106-000001000000}" uniqueName="Partnership_Organization_Legal">
      <xmlPr mapId="1" xpath="/FinancialUpdate8609/FinancialUpdate8609_DevelopmentBudget/FinancialUpdate8609_Dev_Budget_Building8/FinancialUpdate8609_Dev_Budget_Building8_Total_Costs/Partnership_Organization_Legal" xmlDataType="string"/>
    </xmlCellPr>
  </singleXmlCell>
  <singleXmlCell id="1726" xr6:uid="{00000000-000C-0000-FFFF-FFFF82060000}" r="AL57" connectionId="1">
    <xmlCellPr id="1" xr6:uid="{00000000-0010-0000-8206-000001000000}" uniqueName="Syndication_Expense_Other_Description1">
      <xmlPr mapId="1" xpath="/FinancialUpdate8609/FinancialUpdate8609_DevelopmentBudget/FinancialUpdate8609_Dev_Budget_Building8/FinancialUpdate8609_Dev_Budget_Building8_Total_Costs/Syndication_Expense_Other_Description1" xmlDataType="string"/>
    </xmlCellPr>
  </singleXmlCell>
  <singleXmlCell id="1727" xr6:uid="{00000000-000C-0000-FFFF-FFFF83060000}" r="AL60" connectionId="1">
    <xmlCellPr id="1" xr6:uid="{00000000-0010-0000-8306-000001000000}" uniqueName="Operating_Reserve">
      <xmlPr mapId="1" xpath="/FinancialUpdate8609/FinancialUpdate8609_DevelopmentBudget/FinancialUpdate8609_Dev_Budget_Building8/FinancialUpdate8609_Dev_Budget_Building8_Total_Costs/Operating_Reserve" xmlDataType="string"/>
    </xmlCellPr>
  </singleXmlCell>
  <singleXmlCell id="1728" xr6:uid="{00000000-000C-0000-FFFF-FFFF84060000}" r="AL61" connectionId="1">
    <xmlCellPr id="1" xr6:uid="{00000000-0010-0000-8406-000001000000}" uniqueName="Social_Service_Reserves">
      <xmlPr mapId="1" xpath="/FinancialUpdate8609/FinancialUpdate8609_DevelopmentBudget/FinancialUpdate8609_Dev_Budget_Building8/FinancialUpdate8609_Dev_Budget_Building8_Total_Costs/Social_Service_Reserves" xmlDataType="string"/>
    </xmlCellPr>
  </singleXmlCell>
  <singleXmlCell id="1729" xr6:uid="{00000000-000C-0000-FFFF-FFFF85060000}" r="AL62" connectionId="1">
    <xmlCellPr id="1" xr6:uid="{00000000-0010-0000-8506-000001000000}" uniqueName="Reserve_Other_Description1">
      <xmlPr mapId="1" xpath="/FinancialUpdate8609/FinancialUpdate8609_DevelopmentBudget/FinancialUpdate8609_Dev_Budget_Building8/FinancialUpdate8609_Dev_Budget_Building8_Total_Costs/Reserve_Other_Description1" xmlDataType="string"/>
    </xmlCellPr>
  </singleXmlCell>
  <singleXmlCell id="1730" xr6:uid="{00000000-000C-0000-FFFF-FFFF86060000}" r="AN1" connectionId="1">
    <xmlCellPr id="1" xr6:uid="{00000000-0010-0000-8606-000001000000}" uniqueName="ApplicationNumber">
      <xmlPr mapId="1" xpath="/FinancialUpdate8609/FinancialUpdate8609_DevelopmentBudget/FinancialUpdate8609_Dev_Budget_Building8/FinancialUpdate8609_Dev_Budget_Building8_Acquisition_Basis/ApplicationNumber" xmlDataType="string"/>
    </xmlCellPr>
  </singleXmlCell>
  <singleXmlCell id="1731" xr6:uid="{00000000-000C-0000-FFFF-FFFF87060000}" r="AN2" connectionId="1">
    <xmlCellPr id="1" xr6:uid="{00000000-0010-0000-8706-000001000000}" uniqueName="BIN">
      <xmlPr mapId="1" xpath="/FinancialUpdate8609/FinancialUpdate8609_DevelopmentBudget/FinancialUpdate8609_Dev_Budget_Building8/FinancialUpdate8609_Dev_Budget_Building8_Acquisition_Basis/BIN" xmlDataType="string"/>
    </xmlCellPr>
  </singleXmlCell>
  <singleXmlCell id="1732" xr6:uid="{00000000-000C-0000-FFFF-FFFF88060000}" r="AM7" connectionId="1">
    <xmlCellPr id="1" xr6:uid="{00000000-0010-0000-8806-000001000000}" uniqueName="Land_Acquisition">
      <xmlPr mapId="1" xpath="/FinancialUpdate8609/FinancialUpdate8609_DevelopmentBudget/FinancialUpdate8609_Dev_Budget_Building8/FinancialUpdate8609_Dev_Budget_Building8_Acquisition_Basis/Land_Acquisition" xmlDataType="string"/>
    </xmlCellPr>
  </singleXmlCell>
  <singleXmlCell id="1733" xr6:uid="{00000000-000C-0000-FFFF-FFFF89060000}" r="AM8" connectionId="1">
    <xmlCellPr id="1" xr6:uid="{00000000-0010-0000-8906-000001000000}" uniqueName="Building_Acquisition">
      <xmlPr mapId="1" xpath="/FinancialUpdate8609/FinancialUpdate8609_DevelopmentBudget/FinancialUpdate8609_Dev_Budget_Building8/FinancialUpdate8609_Dev_Budget_Building8_Acquisition_Basis/Building_Acquisition" xmlDataType="string"/>
    </xmlCellPr>
  </singleXmlCell>
  <singleXmlCell id="1734" xr6:uid="{00000000-000C-0000-FFFF-FFFF8A060000}" r="AM9" connectionId="1">
    <xmlCellPr id="1" xr6:uid="{00000000-0010-0000-8A06-000001000000}" uniqueName="Contractor_Price">
      <xmlPr mapId="1" xpath="/FinancialUpdate8609/FinancialUpdate8609_DevelopmentBudget/FinancialUpdate8609_Dev_Budget_Building8/FinancialUpdate8609_Dev_Budget_Building8_Acquisition_Basis/Contractor_Price" xmlDataType="string"/>
    </xmlCellPr>
  </singleXmlCell>
  <singleXmlCell id="1735" xr6:uid="{00000000-000C-0000-FFFF-FFFF8B060000}" r="AM10" connectionId="1">
    <xmlCellPr id="1" xr6:uid="{00000000-0010-0000-8B06-000001000000}" uniqueName="Furnishings">
      <xmlPr mapId="1" xpath="/FinancialUpdate8609/FinancialUpdate8609_DevelopmentBudget/FinancialUpdate8609_Dev_Budget_Building8/FinancialUpdate8609_Dev_Budget_Building8_Acquisition_Basis/Furnishings" xmlDataType="string"/>
    </xmlCellPr>
  </singleXmlCell>
  <singleXmlCell id="1736" xr6:uid="{00000000-000C-0000-FFFF-FFFF8C060000}" r="AM11" connectionId="1">
    <xmlCellPr id="1" xr6:uid="{00000000-0010-0000-8C06-000001000000}" uniqueName="Hard_Cost_Other_Description1">
      <xmlPr mapId="1" xpath="/FinancialUpdate8609/FinancialUpdate8609_DevelopmentBudget/FinancialUpdate8609_Dev_Budget_Building8/FinancialUpdate8609_Dev_Budget_Building8_Acquisition_Basis/Hard_Cost_Other_Description1" xmlDataType="string"/>
    </xmlCellPr>
  </singleXmlCell>
  <singleXmlCell id="1737" xr6:uid="{00000000-000C-0000-FFFF-FFFF8D060000}" r="AM14" connectionId="1">
    <xmlCellPr id="1" xr6:uid="{00000000-0010-0000-8D06-000001000000}" uniqueName="Architect">
      <xmlPr mapId="1" xpath="/FinancialUpdate8609/FinancialUpdate8609_DevelopmentBudget/FinancialUpdate8609_Dev_Budget_Building8/FinancialUpdate8609_Dev_Budget_Building8_Acquisition_Basis/Architect" xmlDataType="string"/>
    </xmlCellPr>
  </singleXmlCell>
  <singleXmlCell id="1738" xr6:uid="{00000000-000C-0000-FFFF-FFFF8E060000}" r="AM15" connectionId="1">
    <xmlCellPr id="1" xr6:uid="{00000000-0010-0000-8E06-000001000000}" uniqueName="Owners_Legal">
      <xmlPr mapId="1" xpath="/FinancialUpdate8609/FinancialUpdate8609_DevelopmentBudget/FinancialUpdate8609_Dev_Budget_Building8/FinancialUpdate8609_Dev_Budget_Building8_Acquisition_Basis/Owners_Legal" xmlDataType="string"/>
    </xmlCellPr>
  </singleXmlCell>
  <singleXmlCell id="1739" xr6:uid="{00000000-000C-0000-FFFF-FFFF8F060000}" r="AM16" connectionId="1">
    <xmlCellPr id="1" xr6:uid="{00000000-0010-0000-8F06-000001000000}" uniqueName="Development_Consultant">
      <xmlPr mapId="1" xpath="/FinancialUpdate8609/FinancialUpdate8609_DevelopmentBudget/FinancialUpdate8609_Dev_Budget_Building8/FinancialUpdate8609_Dev_Budget_Building8_Acquisition_Basis/Development_Consultant" xmlDataType="string"/>
    </xmlCellPr>
  </singleXmlCell>
  <singleXmlCell id="1740" xr6:uid="{00000000-000C-0000-FFFF-FFFF90060000}" r="AM17" connectionId="1">
    <xmlCellPr id="1" xr6:uid="{00000000-0010-0000-9006-000001000000}" uniqueName="J51_421a_421b_Filing_Fees">
      <xmlPr mapId="1" xpath="/FinancialUpdate8609/FinancialUpdate8609_DevelopmentBudget/FinancialUpdate8609_Dev_Budget_Building8/FinancialUpdate8609_Dev_Budget_Building8_Acquisition_Basis/J51_421a_421b_Filing_Fees" xmlDataType="string"/>
    </xmlCellPr>
  </singleXmlCell>
  <singleXmlCell id="1741" xr6:uid="{00000000-000C-0000-FFFF-FFFF91060000}" r="AM18" connectionId="1">
    <xmlCellPr id="1" xr6:uid="{00000000-0010-0000-9106-000001000000}" uniqueName="Construction_Interest">
      <xmlPr mapId="1" xpath="/FinancialUpdate8609/FinancialUpdate8609_DevelopmentBudget/FinancialUpdate8609_Dev_Budget_Building8/FinancialUpdate8609_Dev_Budget_Building8_Acquisition_Basis/Construction_Interest" xmlDataType="string"/>
    </xmlCellPr>
  </singleXmlCell>
  <singleXmlCell id="1742" xr6:uid="{00000000-000C-0000-FFFF-FFFF92060000}" r="AM19" connectionId="1">
    <xmlCellPr id="1" xr6:uid="{00000000-0010-0000-9206-000001000000}" uniqueName="Real_Estate_Taxes">
      <xmlPr mapId="1" xpath="/FinancialUpdate8609/FinancialUpdate8609_DevelopmentBudget/FinancialUpdate8609_Dev_Budget_Building8/FinancialUpdate8609_Dev_Budget_Building8_Acquisition_Basis/Real_Estate_Taxes" xmlDataType="string"/>
    </xmlCellPr>
  </singleXmlCell>
  <singleXmlCell id="1743" xr6:uid="{00000000-000C-0000-FFFF-FFFF93060000}" r="AM20" connectionId="1">
    <xmlCellPr id="1" xr6:uid="{00000000-0010-0000-9306-000001000000}" uniqueName="Water_Sewer">
      <xmlPr mapId="1" xpath="/FinancialUpdate8609/FinancialUpdate8609_DevelopmentBudget/FinancialUpdate8609_Dev_Budget_Building8/FinancialUpdate8609_Dev_Budget_Building8_Acquisition_Basis/Water_Sewer" xmlDataType="string"/>
    </xmlCellPr>
  </singleXmlCell>
  <singleXmlCell id="1744" xr6:uid="{00000000-000C-0000-FFFF-FFFF94060000}" r="AM21" connectionId="1">
    <xmlCellPr id="1" xr6:uid="{00000000-0010-0000-9406-000001000000}" uniqueName="Title_Insurance">
      <xmlPr mapId="1" xpath="/FinancialUpdate8609/FinancialUpdate8609_DevelopmentBudget/FinancialUpdate8609_Dev_Budget_Building8/FinancialUpdate8609_Dev_Budget_Building8_Acquisition_Basis/Title_Insurance" xmlDataType="string"/>
    </xmlCellPr>
  </singleXmlCell>
  <singleXmlCell id="1745" xr6:uid="{00000000-000C-0000-FFFF-FFFF95060000}" r="AM22" connectionId="1">
    <xmlCellPr id="1" xr6:uid="{00000000-0010-0000-9506-000001000000}" uniqueName="Constr_Insurance">
      <xmlPr mapId="1" xpath="/FinancialUpdate8609/FinancialUpdate8609_DevelopmentBudget/FinancialUpdate8609_Dev_Budget_Building8/FinancialUpdate8609_Dev_Budget_Building8_Acquisition_Basis/Constr_Insurance" xmlDataType="string"/>
    </xmlCellPr>
  </singleXmlCell>
  <singleXmlCell id="1746" xr6:uid="{00000000-000C-0000-FFFF-FFFF96060000}" r="AM23" connectionId="1">
    <xmlCellPr id="1" xr6:uid="{00000000-0010-0000-9606-000001000000}" uniqueName="License_Agreement_Insurance">
      <xmlPr mapId="1" xpath="/FinancialUpdate8609/FinancialUpdate8609_DevelopmentBudget/FinancialUpdate8609_Dev_Budget_Building8/FinancialUpdate8609_Dev_Budget_Building8_Acquisition_Basis/License_Agreement_Insurance" xmlDataType="string"/>
    </xmlCellPr>
  </singleXmlCell>
  <singleXmlCell id="1747" xr6:uid="{00000000-000C-0000-FFFF-FFFF97060000}" r="AM24" connectionId="1">
    <xmlCellPr id="1" xr6:uid="{00000000-0010-0000-9706-000001000000}" uniqueName="Leasing_Marketing_Expense">
      <xmlPr mapId="1" xpath="/FinancialUpdate8609/FinancialUpdate8609_DevelopmentBudget/FinancialUpdate8609_Dev_Budget_Building8/FinancialUpdate8609_Dev_Budget_Building8_Acquisition_Basis/Leasing_Marketing_Expense" xmlDataType="string"/>
    </xmlCellPr>
  </singleXmlCell>
  <singleXmlCell id="1748" xr6:uid="{00000000-000C-0000-FFFF-FFFF98060000}" r="AM25" connectionId="1">
    <xmlCellPr id="1" xr6:uid="{00000000-0010-0000-9806-000001000000}" uniqueName="Lease_Up_Period_Expense">
      <xmlPr mapId="1" xpath="/FinancialUpdate8609/FinancialUpdate8609_DevelopmentBudget/FinancialUpdate8609_Dev_Budget_Building8/FinancialUpdate8609_Dev_Budget_Building8_Acquisition_Basis/Lease_Up_Period_Expense" xmlDataType="string"/>
    </xmlCellPr>
  </singleXmlCell>
  <singleXmlCell id="1749" xr6:uid="{00000000-000C-0000-FFFF-FFFF99060000}" r="AM26" connectionId="1">
    <xmlCellPr id="1" xr6:uid="{00000000-0010-0000-9906-000001000000}" uniqueName="Working_Capital">
      <xmlPr mapId="1" xpath="/FinancialUpdate8609/FinancialUpdate8609_DevelopmentBudget/FinancialUpdate8609_Dev_Budget_Building8/FinancialUpdate8609_Dev_Budget_Building8_Acquisition_Basis/Working_Capital" xmlDataType="string"/>
    </xmlCellPr>
  </singleXmlCell>
  <singleXmlCell id="1750" xr6:uid="{00000000-000C-0000-FFFF-FFFF9A060000}" r="AM27" connectionId="1">
    <xmlCellPr id="1" xr6:uid="{00000000-0010-0000-9A06-000001000000}" uniqueName="Survey_Environmental_Reports">
      <xmlPr mapId="1" xpath="/FinancialUpdate8609/FinancialUpdate8609_DevelopmentBudget/FinancialUpdate8609_Dev_Budget_Building8/FinancialUpdate8609_Dev_Budget_Building8_Acquisition_Basis/Survey_Environmental_Reports" xmlDataType="string"/>
    </xmlCellPr>
  </singleXmlCell>
  <singleXmlCell id="1751" xr6:uid="{00000000-000C-0000-FFFF-FFFF9B060000}" r="AM28" connectionId="1">
    <xmlCellPr id="1" xr6:uid="{00000000-0010-0000-9B06-000001000000}" uniqueName="Loan_Commitment_Fees">
      <xmlPr mapId="1" xpath="/FinancialUpdate8609/FinancialUpdate8609_DevelopmentBudget/FinancialUpdate8609_Dev_Budget_Building8/FinancialUpdate8609_Dev_Budget_Building8_Acquisition_Basis/Loan_Commitment_Fees" xmlDataType="string"/>
    </xmlCellPr>
  </singleXmlCell>
  <singleXmlCell id="1752" xr6:uid="{00000000-000C-0000-FFFF-FFFF9C060000}" r="AM29" connectionId="1">
    <xmlCellPr id="1" xr6:uid="{00000000-0010-0000-9C06-000001000000}" uniqueName="Relocation">
      <xmlPr mapId="1" xpath="/FinancialUpdate8609/FinancialUpdate8609_DevelopmentBudget/FinancialUpdate8609_Dev_Budget_Building8/FinancialUpdate8609_Dev_Budget_Building8_Acquisition_Basis/Relocation" xmlDataType="string"/>
    </xmlCellPr>
  </singleXmlCell>
  <singleXmlCell id="1753" xr6:uid="{00000000-000C-0000-FFFF-FFFF9D060000}" r="AM30" connectionId="1">
    <xmlCellPr id="1" xr6:uid="{00000000-0010-0000-9D06-000001000000}" uniqueName="NPHDFC_Administration_Fee">
      <xmlPr mapId="1" xpath="/FinancialUpdate8609/FinancialUpdate8609_DevelopmentBudget/FinancialUpdate8609_Dev_Budget_Building8/FinancialUpdate8609_Dev_Budget_Building8_Acquisition_Basis/NPHDFC_Administration_Fee" xmlDataType="string"/>
    </xmlCellPr>
  </singleXmlCell>
  <singleXmlCell id="1754" xr6:uid="{00000000-000C-0000-FFFF-FFFF9E060000}" r="AM31" connectionId="1">
    <xmlCellPr id="1" xr6:uid="{00000000-0010-0000-9E06-000001000000}" uniqueName="Project_Supervision">
      <xmlPr mapId="1" xpath="/FinancialUpdate8609/FinancialUpdate8609_DevelopmentBudget/FinancialUpdate8609_Dev_Budget_Building8/FinancialUpdate8609_Dev_Budget_Building8_Acquisition_Basis/Project_Supervision" xmlDataType="string"/>
    </xmlCellPr>
  </singleXmlCell>
  <singleXmlCell id="1755" xr6:uid="{00000000-000C-0000-FFFF-FFFF9F060000}" r="AM32" connectionId="1">
    <xmlCellPr id="1" xr6:uid="{00000000-0010-0000-9F06-000001000000}" uniqueName="Tax_Credit_Allocation_Fee">
      <xmlPr mapId="1" xpath="/FinancialUpdate8609/FinancialUpdate8609_DevelopmentBudget/FinancialUpdate8609_Dev_Budget_Building8/FinancialUpdate8609_Dev_Budget_Building8_Acquisition_Basis/Tax_Credit_Allocation_Fee" xmlDataType="string"/>
    </xmlCellPr>
  </singleXmlCell>
  <singleXmlCell id="1756" xr6:uid="{00000000-000C-0000-FFFF-FFFFA0060000}" r="AM33" connectionId="1">
    <xmlCellPr id="1" xr6:uid="{00000000-0010-0000-A006-000001000000}" uniqueName="Bond_Fees_Cost_of_Issuance_Fee">
      <xmlPr mapId="1" xpath="/FinancialUpdate8609/FinancialUpdate8609_DevelopmentBudget/FinancialUpdate8609_Dev_Budget_Building8/FinancialUpdate8609_Dev_Budget_Building8_Acquisition_Basis/Bond_Fees_Cost_of_Issuance_Fee" xmlDataType="string"/>
    </xmlCellPr>
  </singleXmlCell>
  <singleXmlCell id="1757" xr6:uid="{00000000-000C-0000-FFFF-FFFFA1060000}" r="AM34" connectionId="1">
    <xmlCellPr id="1" xr6:uid="{00000000-0010-0000-A106-000001000000}" uniqueName="Letter_of_Credit_Fee">
      <xmlPr mapId="1" xpath="/FinancialUpdate8609/FinancialUpdate8609_DevelopmentBudget/FinancialUpdate8609_Dev_Budget_Building8/FinancialUpdate8609_Dev_Budget_Building8_Acquisition_Basis/Letter_of_Credit_Fee" xmlDataType="string"/>
    </xmlCellPr>
  </singleXmlCell>
  <singleXmlCell id="1758" xr6:uid="{00000000-000C-0000-FFFF-FFFFA2060000}" r="AM35" connectionId="1">
    <xmlCellPr id="1" xr6:uid="{00000000-0010-0000-A206-000001000000}" uniqueName="Interest_Rate_Cap">
      <xmlPr mapId="1" xpath="/FinancialUpdate8609/FinancialUpdate8609_DevelopmentBudget/FinancialUpdate8609_Dev_Budget_Building8/FinancialUpdate8609_Dev_Budget_Building8_Acquisition_Basis/Interest_Rate_Cap" xmlDataType="string"/>
    </xmlCellPr>
  </singleXmlCell>
  <singleXmlCell id="1759" xr6:uid="{00000000-000C-0000-FFFF-FFFFA3060000}" r="AM36" connectionId="1">
    <xmlCellPr id="1" xr6:uid="{00000000-0010-0000-A306-000001000000}" uniqueName="Bank_Engineering_Fee">
      <xmlPr mapId="1" xpath="/FinancialUpdate8609/FinancialUpdate8609_DevelopmentBudget/FinancialUpdate8609_Dev_Budget_Building8/FinancialUpdate8609_Dev_Budget_Building8_Acquisition_Basis/Bank_Engineering_Fee" xmlDataType="string"/>
    </xmlCellPr>
  </singleXmlCell>
  <singleXmlCell id="1760" xr6:uid="{00000000-000C-0000-FFFF-FFFFA4060000}" r="AM37" connectionId="1">
    <xmlCellPr id="1" xr6:uid="{00000000-0010-0000-A406-000001000000}" uniqueName="NYS_Transfer_Tax">
      <xmlPr mapId="1" xpath="/FinancialUpdate8609/FinancialUpdate8609_DevelopmentBudget/FinancialUpdate8609_Dev_Budget_Building8/FinancialUpdate8609_Dev_Budget_Building8_Acquisition_Basis/NYS_Transfer_Tax" xmlDataType="string"/>
    </xmlCellPr>
  </singleXmlCell>
  <singleXmlCell id="1761" xr6:uid="{00000000-000C-0000-FFFF-FFFFA5060000}" r="AM38" connectionId="1">
    <xmlCellPr id="1" xr6:uid="{00000000-0010-0000-A506-000001000000}" uniqueName="Soft_Cost_Other_Description1">
      <xmlPr mapId="1" xpath="/FinancialUpdate8609/FinancialUpdate8609_DevelopmentBudget/FinancialUpdate8609_Dev_Budget_Building8/FinancialUpdate8609_Dev_Budget_Building8_Acquisition_Basis/Soft_Cost_Other_Description1" xmlDataType="string"/>
    </xmlCellPr>
  </singleXmlCell>
  <singleXmlCell id="1762" xr6:uid="{00000000-000C-0000-FFFF-FFFFA6060000}" r="AM39" connectionId="1">
    <xmlCellPr id="1" xr6:uid="{00000000-0010-0000-A606-000001000000}" uniqueName="Soft_Cost_Other_Description2">
      <xmlPr mapId="1" xpath="/FinancialUpdate8609/FinancialUpdate8609_DevelopmentBudget/FinancialUpdate8609_Dev_Budget_Building8/FinancialUpdate8609_Dev_Budget_Building8_Acquisition_Basis/Soft_Cost_Other_Description2" xmlDataType="string"/>
    </xmlCellPr>
  </singleXmlCell>
  <singleXmlCell id="1763" xr6:uid="{00000000-000C-0000-FFFF-FFFFA7060000}" r="AM40" connectionId="1">
    <xmlCellPr id="1" xr6:uid="{00000000-0010-0000-A706-000001000000}" uniqueName="Soft_Cost_Other_Description3">
      <xmlPr mapId="1" xpath="/FinancialUpdate8609/FinancialUpdate8609_DevelopmentBudget/FinancialUpdate8609_Dev_Budget_Building8/FinancialUpdate8609_Dev_Budget_Building8_Acquisition_Basis/Soft_Cost_Other_Description3" xmlDataType="string"/>
    </xmlCellPr>
  </singleXmlCell>
  <singleXmlCell id="1764" xr6:uid="{00000000-000C-0000-FFFF-FFFFA8060000}" r="AM41" connectionId="1">
    <xmlCellPr id="1" xr6:uid="{00000000-0010-0000-A806-000001000000}" uniqueName="Soft_Cost_Other_Description4">
      <xmlPr mapId="1" xpath="/FinancialUpdate8609/FinancialUpdate8609_DevelopmentBudget/FinancialUpdate8609_Dev_Budget_Building8/FinancialUpdate8609_Dev_Budget_Building8_Acquisition_Basis/Soft_Cost_Other_Description4" xmlDataType="string"/>
    </xmlCellPr>
  </singleXmlCell>
  <singleXmlCell id="1765" xr6:uid="{00000000-000C-0000-FFFF-FFFFA9060000}" r="AM44" connectionId="1">
    <xmlCellPr id="1" xr6:uid="{00000000-0010-0000-A906-000001000000}" uniqueName="Developer_Financing_or_Equity">
      <xmlPr mapId="1" xpath="/FinancialUpdate8609/FinancialUpdate8609_DevelopmentBudget/FinancialUpdate8609_Dev_Budget_Building8/FinancialUpdate8609_Dev_Budget_Building8_Acquisition_Basis/Developer_Financing_or_Equity" xmlDataType="string"/>
    </xmlCellPr>
  </singleXmlCell>
  <singleXmlCell id="1766" xr6:uid="{00000000-000C-0000-FFFF-FFFFAA060000}" r="AM45" connectionId="1">
    <xmlCellPr id="1" xr6:uid="{00000000-0010-0000-AA06-000001000000}" uniqueName="Deferred_Developer_Fee">
      <xmlPr mapId="1" xpath="/FinancialUpdate8609/FinancialUpdate8609_DevelopmentBudget/FinancialUpdate8609_Dev_Budget_Building8/FinancialUpdate8609_Dev_Budget_Building8_Acquisition_Basis/Deferred_Developer_Fee" xmlDataType="string"/>
    </xmlCellPr>
  </singleXmlCell>
  <singleXmlCell id="1767" xr6:uid="{00000000-000C-0000-FFFF-FFFFAB060000}" r="AM48" connectionId="1">
    <xmlCellPr id="1" xr6:uid="{00000000-0010-0000-AB06-000001000000}" uniqueName="Syndicator_Fee_and_Overhead">
      <xmlPr mapId="1" xpath="/FinancialUpdate8609/FinancialUpdate8609_DevelopmentBudget/FinancialUpdate8609_Dev_Budget_Building8/FinancialUpdate8609_Dev_Budget_Building8_Acquisition_Basis/Syndicator_Fee_and_Overhead" xmlDataType="string"/>
    </xmlCellPr>
  </singleXmlCell>
  <singleXmlCell id="1768" xr6:uid="{00000000-000C-0000-FFFF-FFFFAC060000}" r="AM49" connectionId="1">
    <xmlCellPr id="1" xr6:uid="{00000000-0010-0000-AC06-000001000000}" uniqueName="LP_Upper_Tier_Reserves">
      <xmlPr mapId="1" xpath="/FinancialUpdate8609/FinancialUpdate8609_DevelopmentBudget/FinancialUpdate8609_Dev_Budget_Building8/FinancialUpdate8609_Dev_Budget_Building8_Acquisition_Basis/LP_Upper_Tier_Reserves" xmlDataType="string"/>
    </xmlCellPr>
  </singleXmlCell>
  <singleXmlCell id="1769" xr6:uid="{00000000-000C-0000-FFFF-FFFFAD060000}" r="AM50" connectionId="1">
    <xmlCellPr id="1" xr6:uid="{00000000-0010-0000-AD06-000001000000}" uniqueName="Tax_Credit_Consultant">
      <xmlPr mapId="1" xpath="/FinancialUpdate8609/FinancialUpdate8609_DevelopmentBudget/FinancialUpdate8609_Dev_Budget_Building8/FinancialUpdate8609_Dev_Budget_Building8_Acquisition_Basis/Tax_Credit_Consultant" xmlDataType="string"/>
    </xmlCellPr>
  </singleXmlCell>
  <singleXmlCell id="1770" xr6:uid="{00000000-000C-0000-FFFF-FFFFAE060000}" r="AM51" connectionId="1">
    <xmlCellPr id="1" xr6:uid="{00000000-0010-0000-AE06-000001000000}" uniqueName="Tax_Opinion">
      <xmlPr mapId="1" xpath="/FinancialUpdate8609/FinancialUpdate8609_DevelopmentBudget/FinancialUpdate8609_Dev_Budget_Building8/FinancialUpdate8609_Dev_Budget_Building8_Acquisition_Basis/Tax_Opinion" xmlDataType="string"/>
    </xmlCellPr>
  </singleXmlCell>
  <singleXmlCell id="1771" xr6:uid="{00000000-000C-0000-FFFF-FFFFAF060000}" r="AM52" connectionId="1">
    <xmlCellPr id="1" xr6:uid="{00000000-0010-0000-AF06-000001000000}" uniqueName="Accounting_Cost_Certification">
      <xmlPr mapId="1" xpath="/FinancialUpdate8609/FinancialUpdate8609_DevelopmentBudget/FinancialUpdate8609_Dev_Budget_Building8/FinancialUpdate8609_Dev_Budget_Building8_Acquisition_Basis/Accounting_Cost_Certification" xmlDataType="string"/>
    </xmlCellPr>
  </singleXmlCell>
  <singleXmlCell id="1772" xr6:uid="{00000000-000C-0000-FFFF-FFFFB0060000}" r="AM53" connectionId="1">
    <xmlCellPr id="1" xr6:uid="{00000000-0010-0000-B006-000001000000}" uniqueName="Partnership_Management_Fee">
      <xmlPr mapId="1" xpath="/FinancialUpdate8609/FinancialUpdate8609_DevelopmentBudget/FinancialUpdate8609_Dev_Budget_Building8/FinancialUpdate8609_Dev_Budget_Building8_Acquisition_Basis/Partnership_Management_Fee" xmlDataType="string"/>
    </xmlCellPr>
  </singleXmlCell>
  <singleXmlCell id="1773" xr6:uid="{00000000-000C-0000-FFFF-FFFFB1060000}" r="AM54" connectionId="1">
    <xmlCellPr id="1" xr6:uid="{00000000-0010-0000-B106-000001000000}" uniqueName="Partnership_Publication">
      <xmlPr mapId="1" xpath="/FinancialUpdate8609/FinancialUpdate8609_DevelopmentBudget/FinancialUpdate8609_Dev_Budget_Building8/FinancialUpdate8609_Dev_Budget_Building8_Acquisition_Basis/Partnership_Publication" xmlDataType="string"/>
    </xmlCellPr>
  </singleXmlCell>
  <singleXmlCell id="1774" xr6:uid="{00000000-000C-0000-FFFF-FFFFB2060000}" r="AM55" connectionId="1">
    <xmlCellPr id="1" xr6:uid="{00000000-0010-0000-B206-000001000000}" uniqueName="Bridge_Loan_Fees_and_Interest">
      <xmlPr mapId="1" xpath="/FinancialUpdate8609/FinancialUpdate8609_DevelopmentBudget/FinancialUpdate8609_Dev_Budget_Building8/FinancialUpdate8609_Dev_Budget_Building8_Acquisition_Basis/Bridge_Loan_Fees_and_Interest" xmlDataType="string"/>
    </xmlCellPr>
  </singleXmlCell>
  <singleXmlCell id="1775" xr6:uid="{00000000-000C-0000-FFFF-FFFFB3060000}" r="AM56" connectionId="1">
    <xmlCellPr id="1" xr6:uid="{00000000-0010-0000-B306-000001000000}" uniqueName="Partnership_Organization_Legal">
      <xmlPr mapId="1" xpath="/FinancialUpdate8609/FinancialUpdate8609_DevelopmentBudget/FinancialUpdate8609_Dev_Budget_Building8/FinancialUpdate8609_Dev_Budget_Building8_Acquisition_Basis/Partnership_Organization_Legal" xmlDataType="string"/>
    </xmlCellPr>
  </singleXmlCell>
  <singleXmlCell id="1776" xr6:uid="{00000000-000C-0000-FFFF-FFFFB4060000}" r="AM57" connectionId="1">
    <xmlCellPr id="1" xr6:uid="{00000000-0010-0000-B406-000001000000}" uniqueName="Syndication_Expense_Other_Description1">
      <xmlPr mapId="1" xpath="/FinancialUpdate8609/FinancialUpdate8609_DevelopmentBudget/FinancialUpdate8609_Dev_Budget_Building8/FinancialUpdate8609_Dev_Budget_Building8_Acquisition_Basis/Syndication_Expense_Other_Description1" xmlDataType="string"/>
    </xmlCellPr>
  </singleXmlCell>
  <singleXmlCell id="1777" xr6:uid="{00000000-000C-0000-FFFF-FFFFB5060000}" r="AM60" connectionId="1">
    <xmlCellPr id="1" xr6:uid="{00000000-0010-0000-B506-000001000000}" uniqueName="Operating_Reserve">
      <xmlPr mapId="1" xpath="/FinancialUpdate8609/FinancialUpdate8609_DevelopmentBudget/FinancialUpdate8609_Dev_Budget_Building8/FinancialUpdate8609_Dev_Budget_Building8_Acquisition_Basis/Operating_Reserve" xmlDataType="string"/>
    </xmlCellPr>
  </singleXmlCell>
  <singleXmlCell id="1778" xr6:uid="{00000000-000C-0000-FFFF-FFFFB6060000}" r="AM61" connectionId="1">
    <xmlCellPr id="1" xr6:uid="{00000000-0010-0000-B606-000001000000}" uniqueName="Social_Service_Reserves">
      <xmlPr mapId="1" xpath="/FinancialUpdate8609/FinancialUpdate8609_DevelopmentBudget/FinancialUpdate8609_Dev_Budget_Building8/FinancialUpdate8609_Dev_Budget_Building8_Acquisition_Basis/Social_Service_Reserves" xmlDataType="string"/>
    </xmlCellPr>
  </singleXmlCell>
  <singleXmlCell id="1779" xr6:uid="{00000000-000C-0000-FFFF-FFFFB7060000}" r="AM62" connectionId="1">
    <xmlCellPr id="1" xr6:uid="{00000000-0010-0000-B706-000001000000}" uniqueName="Reserve_Other_Description1">
      <xmlPr mapId="1" xpath="/FinancialUpdate8609/FinancialUpdate8609_DevelopmentBudget/FinancialUpdate8609_Dev_Budget_Building8/FinancialUpdate8609_Dev_Budget_Building8_Acquisition_Basis/Reserve_Other_Description1" xmlDataType="string"/>
    </xmlCellPr>
  </singleXmlCell>
  <singleXmlCell id="1780" xr6:uid="{00000000-000C-0000-FFFF-FFFFB8060000}" r="AO1" connectionId="1">
    <xmlCellPr id="1" xr6:uid="{00000000-0010-0000-B806-000001000000}" uniqueName="ApplicationNumber">
      <xmlPr mapId="1" xpath="/FinancialUpdate8609/FinancialUpdate8609_DevelopmentBudget/FinancialUpdate8609_Dev_Budget_Building8/FinancialUpdate8609_Dev_Budget_Building8_Rehab_Basis/ApplicationNumber" xmlDataType="string"/>
    </xmlCellPr>
  </singleXmlCell>
  <singleXmlCell id="1781" xr6:uid="{00000000-000C-0000-FFFF-FFFFB9060000}" r="AO2" connectionId="1">
    <xmlCellPr id="1" xr6:uid="{00000000-0010-0000-B906-000001000000}" uniqueName="BIN">
      <xmlPr mapId="1" xpath="/FinancialUpdate8609/FinancialUpdate8609_DevelopmentBudget/FinancialUpdate8609_Dev_Budget_Building8/FinancialUpdate8609_Dev_Budget_Building8_Rehab_Basis/BIN" xmlDataType="string"/>
    </xmlCellPr>
  </singleXmlCell>
  <singleXmlCell id="1782" xr6:uid="{00000000-000C-0000-FFFF-FFFFBA060000}" r="AN7" connectionId="1">
    <xmlCellPr id="1" xr6:uid="{00000000-0010-0000-BA06-000001000000}" uniqueName="Land_Acquisition">
      <xmlPr mapId="1" xpath="/FinancialUpdate8609/FinancialUpdate8609_DevelopmentBudget/FinancialUpdate8609_Dev_Budget_Building8/FinancialUpdate8609_Dev_Budget_Building8_Rehab_Basis/Land_Acquisition" xmlDataType="string"/>
    </xmlCellPr>
  </singleXmlCell>
  <singleXmlCell id="1783" xr6:uid="{00000000-000C-0000-FFFF-FFFFBB060000}" r="AN8" connectionId="1">
    <xmlCellPr id="1" xr6:uid="{00000000-0010-0000-BB06-000001000000}" uniqueName="Building_Acquisition">
      <xmlPr mapId="1" xpath="/FinancialUpdate8609/FinancialUpdate8609_DevelopmentBudget/FinancialUpdate8609_Dev_Budget_Building8/FinancialUpdate8609_Dev_Budget_Building8_Rehab_Basis/Building_Acquisition" xmlDataType="string"/>
    </xmlCellPr>
  </singleXmlCell>
  <singleXmlCell id="1784" xr6:uid="{00000000-000C-0000-FFFF-FFFFBC060000}" r="AN9" connectionId="1">
    <xmlCellPr id="1" xr6:uid="{00000000-0010-0000-BC06-000001000000}" uniqueName="Contractor_Price">
      <xmlPr mapId="1" xpath="/FinancialUpdate8609/FinancialUpdate8609_DevelopmentBudget/FinancialUpdate8609_Dev_Budget_Building8/FinancialUpdate8609_Dev_Budget_Building8_Rehab_Basis/Contractor_Price" xmlDataType="string"/>
    </xmlCellPr>
  </singleXmlCell>
  <singleXmlCell id="1785" xr6:uid="{00000000-000C-0000-FFFF-FFFFBD060000}" r="AN10" connectionId="1">
    <xmlCellPr id="1" xr6:uid="{00000000-0010-0000-BD06-000001000000}" uniqueName="Furnishings">
      <xmlPr mapId="1" xpath="/FinancialUpdate8609/FinancialUpdate8609_DevelopmentBudget/FinancialUpdate8609_Dev_Budget_Building8/FinancialUpdate8609_Dev_Budget_Building8_Rehab_Basis/Furnishings" xmlDataType="string"/>
    </xmlCellPr>
  </singleXmlCell>
  <singleXmlCell id="1786" xr6:uid="{00000000-000C-0000-FFFF-FFFFBE060000}" r="AN11" connectionId="1">
    <xmlCellPr id="1" xr6:uid="{00000000-0010-0000-BE06-000001000000}" uniqueName="Hard_Cost_Other_Description1">
      <xmlPr mapId="1" xpath="/FinancialUpdate8609/FinancialUpdate8609_DevelopmentBudget/FinancialUpdate8609_Dev_Budget_Building8/FinancialUpdate8609_Dev_Budget_Building8_Rehab_Basis/Hard_Cost_Other_Description1" xmlDataType="string"/>
    </xmlCellPr>
  </singleXmlCell>
  <singleXmlCell id="1787" xr6:uid="{00000000-000C-0000-FFFF-FFFFBF060000}" r="AN14" connectionId="1">
    <xmlCellPr id="1" xr6:uid="{00000000-0010-0000-BF06-000001000000}" uniqueName="Architect">
      <xmlPr mapId="1" xpath="/FinancialUpdate8609/FinancialUpdate8609_DevelopmentBudget/FinancialUpdate8609_Dev_Budget_Building8/FinancialUpdate8609_Dev_Budget_Building8_Rehab_Basis/Architect" xmlDataType="string"/>
    </xmlCellPr>
  </singleXmlCell>
  <singleXmlCell id="1788" xr6:uid="{00000000-000C-0000-FFFF-FFFFC0060000}" r="AN15" connectionId="1">
    <xmlCellPr id="1" xr6:uid="{00000000-0010-0000-C006-000001000000}" uniqueName="Owners_Legal">
      <xmlPr mapId="1" xpath="/FinancialUpdate8609/FinancialUpdate8609_DevelopmentBudget/FinancialUpdate8609_Dev_Budget_Building8/FinancialUpdate8609_Dev_Budget_Building8_Rehab_Basis/Owners_Legal" xmlDataType="string"/>
    </xmlCellPr>
  </singleXmlCell>
  <singleXmlCell id="1789" xr6:uid="{00000000-000C-0000-FFFF-FFFFC1060000}" r="AN16" connectionId="1">
    <xmlCellPr id="1" xr6:uid="{00000000-0010-0000-C106-000001000000}" uniqueName="Development_Consultant">
      <xmlPr mapId="1" xpath="/FinancialUpdate8609/FinancialUpdate8609_DevelopmentBudget/FinancialUpdate8609_Dev_Budget_Building8/FinancialUpdate8609_Dev_Budget_Building8_Rehab_Basis/Development_Consultant" xmlDataType="string"/>
    </xmlCellPr>
  </singleXmlCell>
  <singleXmlCell id="1790" xr6:uid="{00000000-000C-0000-FFFF-FFFFC2060000}" r="AN17" connectionId="1">
    <xmlCellPr id="1" xr6:uid="{00000000-0010-0000-C206-000001000000}" uniqueName="J51_421a_421b_Filing_Fees">
      <xmlPr mapId="1" xpath="/FinancialUpdate8609/FinancialUpdate8609_DevelopmentBudget/FinancialUpdate8609_Dev_Budget_Building8/FinancialUpdate8609_Dev_Budget_Building8_Rehab_Basis/J51_421a_421b_Filing_Fees" xmlDataType="string"/>
    </xmlCellPr>
  </singleXmlCell>
  <singleXmlCell id="1791" xr6:uid="{00000000-000C-0000-FFFF-FFFFC3060000}" r="AN18" connectionId="1">
    <xmlCellPr id="1" xr6:uid="{00000000-0010-0000-C306-000001000000}" uniqueName="Construction_Interest">
      <xmlPr mapId="1" xpath="/FinancialUpdate8609/FinancialUpdate8609_DevelopmentBudget/FinancialUpdate8609_Dev_Budget_Building8/FinancialUpdate8609_Dev_Budget_Building8_Rehab_Basis/Construction_Interest" xmlDataType="string"/>
    </xmlCellPr>
  </singleXmlCell>
  <singleXmlCell id="1792" xr6:uid="{00000000-000C-0000-FFFF-FFFFC4060000}" r="AN19" connectionId="1">
    <xmlCellPr id="1" xr6:uid="{00000000-0010-0000-C406-000001000000}" uniqueName="Real_Estate_Taxes">
      <xmlPr mapId="1" xpath="/FinancialUpdate8609/FinancialUpdate8609_DevelopmentBudget/FinancialUpdate8609_Dev_Budget_Building8/FinancialUpdate8609_Dev_Budget_Building8_Rehab_Basis/Real_Estate_Taxes" xmlDataType="string"/>
    </xmlCellPr>
  </singleXmlCell>
  <singleXmlCell id="1793" xr6:uid="{00000000-000C-0000-FFFF-FFFFC5060000}" r="AN20" connectionId="1">
    <xmlCellPr id="1" xr6:uid="{00000000-0010-0000-C506-000001000000}" uniqueName="Water_Sewer">
      <xmlPr mapId="1" xpath="/FinancialUpdate8609/FinancialUpdate8609_DevelopmentBudget/FinancialUpdate8609_Dev_Budget_Building8/FinancialUpdate8609_Dev_Budget_Building8_Rehab_Basis/Water_Sewer" xmlDataType="string"/>
    </xmlCellPr>
  </singleXmlCell>
  <singleXmlCell id="1794" xr6:uid="{00000000-000C-0000-FFFF-FFFFC6060000}" r="AN21" connectionId="1">
    <xmlCellPr id="1" xr6:uid="{00000000-0010-0000-C606-000001000000}" uniqueName="Title_Insurance">
      <xmlPr mapId="1" xpath="/FinancialUpdate8609/FinancialUpdate8609_DevelopmentBudget/FinancialUpdate8609_Dev_Budget_Building8/FinancialUpdate8609_Dev_Budget_Building8_Rehab_Basis/Title_Insurance" xmlDataType="string"/>
    </xmlCellPr>
  </singleXmlCell>
  <singleXmlCell id="1795" xr6:uid="{00000000-000C-0000-FFFF-FFFFC7060000}" r="AN22" connectionId="1">
    <xmlCellPr id="1" xr6:uid="{00000000-0010-0000-C706-000001000000}" uniqueName="Constr_Insurance">
      <xmlPr mapId="1" xpath="/FinancialUpdate8609/FinancialUpdate8609_DevelopmentBudget/FinancialUpdate8609_Dev_Budget_Building8/FinancialUpdate8609_Dev_Budget_Building8_Rehab_Basis/Constr_Insurance" xmlDataType="string"/>
    </xmlCellPr>
  </singleXmlCell>
  <singleXmlCell id="1796" xr6:uid="{00000000-000C-0000-FFFF-FFFFC8060000}" r="AN23" connectionId="1">
    <xmlCellPr id="1" xr6:uid="{00000000-0010-0000-C806-000001000000}" uniqueName="License_Agreement_Insurance">
      <xmlPr mapId="1" xpath="/FinancialUpdate8609/FinancialUpdate8609_DevelopmentBudget/FinancialUpdate8609_Dev_Budget_Building8/FinancialUpdate8609_Dev_Budget_Building8_Rehab_Basis/License_Agreement_Insurance" xmlDataType="string"/>
    </xmlCellPr>
  </singleXmlCell>
  <singleXmlCell id="1797" xr6:uid="{00000000-000C-0000-FFFF-FFFFC9060000}" r="AN24" connectionId="1">
    <xmlCellPr id="1" xr6:uid="{00000000-0010-0000-C906-000001000000}" uniqueName="Leasing_Marketing_Expense">
      <xmlPr mapId="1" xpath="/FinancialUpdate8609/FinancialUpdate8609_DevelopmentBudget/FinancialUpdate8609_Dev_Budget_Building8/FinancialUpdate8609_Dev_Budget_Building8_Rehab_Basis/Leasing_Marketing_Expense" xmlDataType="string"/>
    </xmlCellPr>
  </singleXmlCell>
  <singleXmlCell id="1798" xr6:uid="{00000000-000C-0000-FFFF-FFFFCA060000}" r="AN25" connectionId="1">
    <xmlCellPr id="1" xr6:uid="{00000000-0010-0000-CA06-000001000000}" uniqueName="Lease_Up_Period_Expense">
      <xmlPr mapId="1" xpath="/FinancialUpdate8609/FinancialUpdate8609_DevelopmentBudget/FinancialUpdate8609_Dev_Budget_Building8/FinancialUpdate8609_Dev_Budget_Building8_Rehab_Basis/Lease_Up_Period_Expense" xmlDataType="string"/>
    </xmlCellPr>
  </singleXmlCell>
  <singleXmlCell id="1799" xr6:uid="{00000000-000C-0000-FFFF-FFFFCB060000}" r="AN26" connectionId="1">
    <xmlCellPr id="1" xr6:uid="{00000000-0010-0000-CB06-000001000000}" uniqueName="Working_Capital">
      <xmlPr mapId="1" xpath="/FinancialUpdate8609/FinancialUpdate8609_DevelopmentBudget/FinancialUpdate8609_Dev_Budget_Building8/FinancialUpdate8609_Dev_Budget_Building8_Rehab_Basis/Working_Capital" xmlDataType="string"/>
    </xmlCellPr>
  </singleXmlCell>
  <singleXmlCell id="1800" xr6:uid="{00000000-000C-0000-FFFF-FFFFCC060000}" r="AN27" connectionId="1">
    <xmlCellPr id="1" xr6:uid="{00000000-0010-0000-CC06-000001000000}" uniqueName="Survey_Environmental_Reports">
      <xmlPr mapId="1" xpath="/FinancialUpdate8609/FinancialUpdate8609_DevelopmentBudget/FinancialUpdate8609_Dev_Budget_Building8/FinancialUpdate8609_Dev_Budget_Building8_Rehab_Basis/Survey_Environmental_Reports" xmlDataType="string"/>
    </xmlCellPr>
  </singleXmlCell>
  <singleXmlCell id="1801" xr6:uid="{00000000-000C-0000-FFFF-FFFFCD060000}" r="AN28" connectionId="1">
    <xmlCellPr id="1" xr6:uid="{00000000-0010-0000-CD06-000001000000}" uniqueName="Loan_Commitment_Fees">
      <xmlPr mapId="1" xpath="/FinancialUpdate8609/FinancialUpdate8609_DevelopmentBudget/FinancialUpdate8609_Dev_Budget_Building8/FinancialUpdate8609_Dev_Budget_Building8_Rehab_Basis/Loan_Commitment_Fees" xmlDataType="string"/>
    </xmlCellPr>
  </singleXmlCell>
  <singleXmlCell id="1802" xr6:uid="{00000000-000C-0000-FFFF-FFFFCE060000}" r="AN29" connectionId="1">
    <xmlCellPr id="1" xr6:uid="{00000000-0010-0000-CE06-000001000000}" uniqueName="Relocation">
      <xmlPr mapId="1" xpath="/FinancialUpdate8609/FinancialUpdate8609_DevelopmentBudget/FinancialUpdate8609_Dev_Budget_Building8/FinancialUpdate8609_Dev_Budget_Building8_Rehab_Basis/Relocation" xmlDataType="string"/>
    </xmlCellPr>
  </singleXmlCell>
  <singleXmlCell id="1803" xr6:uid="{00000000-000C-0000-FFFF-FFFFCF060000}" r="AN30" connectionId="1">
    <xmlCellPr id="1" xr6:uid="{00000000-0010-0000-CF06-000001000000}" uniqueName="NPHDFC_Administration_Fee">
      <xmlPr mapId="1" xpath="/FinancialUpdate8609/FinancialUpdate8609_DevelopmentBudget/FinancialUpdate8609_Dev_Budget_Building8/FinancialUpdate8609_Dev_Budget_Building8_Rehab_Basis/NPHDFC_Administration_Fee" xmlDataType="string"/>
    </xmlCellPr>
  </singleXmlCell>
  <singleXmlCell id="1804" xr6:uid="{00000000-000C-0000-FFFF-FFFFD0060000}" r="AN31" connectionId="1">
    <xmlCellPr id="1" xr6:uid="{00000000-0010-0000-D006-000001000000}" uniqueName="Project_Supervision">
      <xmlPr mapId="1" xpath="/FinancialUpdate8609/FinancialUpdate8609_DevelopmentBudget/FinancialUpdate8609_Dev_Budget_Building8/FinancialUpdate8609_Dev_Budget_Building8_Rehab_Basis/Project_Supervision" xmlDataType="string"/>
    </xmlCellPr>
  </singleXmlCell>
  <singleXmlCell id="1805" xr6:uid="{00000000-000C-0000-FFFF-FFFFD1060000}" r="AN32" connectionId="1">
    <xmlCellPr id="1" xr6:uid="{00000000-0010-0000-D106-000001000000}" uniqueName="Tax_Credit_Allocation_Fee">
      <xmlPr mapId="1" xpath="/FinancialUpdate8609/FinancialUpdate8609_DevelopmentBudget/FinancialUpdate8609_Dev_Budget_Building8/FinancialUpdate8609_Dev_Budget_Building8_Rehab_Basis/Tax_Credit_Allocation_Fee" xmlDataType="string"/>
    </xmlCellPr>
  </singleXmlCell>
  <singleXmlCell id="1806" xr6:uid="{00000000-000C-0000-FFFF-FFFFD2060000}" r="AN33" connectionId="1">
    <xmlCellPr id="1" xr6:uid="{00000000-0010-0000-D206-000001000000}" uniqueName="Bond_Fees_Cost_of_Issuance_Fee">
      <xmlPr mapId="1" xpath="/FinancialUpdate8609/FinancialUpdate8609_DevelopmentBudget/FinancialUpdate8609_Dev_Budget_Building8/FinancialUpdate8609_Dev_Budget_Building8_Rehab_Basis/Bond_Fees_Cost_of_Issuance_Fee" xmlDataType="string"/>
    </xmlCellPr>
  </singleXmlCell>
  <singleXmlCell id="1807" xr6:uid="{00000000-000C-0000-FFFF-FFFFD3060000}" r="AN34" connectionId="1">
    <xmlCellPr id="1" xr6:uid="{00000000-0010-0000-D306-000001000000}" uniqueName="Letter_of_Credit_Fee">
      <xmlPr mapId="1" xpath="/FinancialUpdate8609/FinancialUpdate8609_DevelopmentBudget/FinancialUpdate8609_Dev_Budget_Building8/FinancialUpdate8609_Dev_Budget_Building8_Rehab_Basis/Letter_of_Credit_Fee" xmlDataType="string"/>
    </xmlCellPr>
  </singleXmlCell>
  <singleXmlCell id="1808" xr6:uid="{00000000-000C-0000-FFFF-FFFFD4060000}" r="AN35" connectionId="1">
    <xmlCellPr id="1" xr6:uid="{00000000-0010-0000-D406-000001000000}" uniqueName="Interest_Rate_Cap">
      <xmlPr mapId="1" xpath="/FinancialUpdate8609/FinancialUpdate8609_DevelopmentBudget/FinancialUpdate8609_Dev_Budget_Building8/FinancialUpdate8609_Dev_Budget_Building8_Rehab_Basis/Interest_Rate_Cap" xmlDataType="string"/>
    </xmlCellPr>
  </singleXmlCell>
  <singleXmlCell id="1809" xr6:uid="{00000000-000C-0000-FFFF-FFFFD5060000}" r="AN36" connectionId="1">
    <xmlCellPr id="1" xr6:uid="{00000000-0010-0000-D506-000001000000}" uniqueName="Bank_Engineering_Fee">
      <xmlPr mapId="1" xpath="/FinancialUpdate8609/FinancialUpdate8609_DevelopmentBudget/FinancialUpdate8609_Dev_Budget_Building8/FinancialUpdate8609_Dev_Budget_Building8_Rehab_Basis/Bank_Engineering_Fee" xmlDataType="string"/>
    </xmlCellPr>
  </singleXmlCell>
  <singleXmlCell id="1810" xr6:uid="{00000000-000C-0000-FFFF-FFFFD6060000}" r="AN37" connectionId="1">
    <xmlCellPr id="1" xr6:uid="{00000000-0010-0000-D606-000001000000}" uniqueName="NYS_Transfer_Tax">
      <xmlPr mapId="1" xpath="/FinancialUpdate8609/FinancialUpdate8609_DevelopmentBudget/FinancialUpdate8609_Dev_Budget_Building8/FinancialUpdate8609_Dev_Budget_Building8_Rehab_Basis/NYS_Transfer_Tax" xmlDataType="string"/>
    </xmlCellPr>
  </singleXmlCell>
  <singleXmlCell id="1811" xr6:uid="{00000000-000C-0000-FFFF-FFFFD7060000}" r="AN38" connectionId="1">
    <xmlCellPr id="1" xr6:uid="{00000000-0010-0000-D706-000001000000}" uniqueName="Soft_Cost_Other_Description1">
      <xmlPr mapId="1" xpath="/FinancialUpdate8609/FinancialUpdate8609_DevelopmentBudget/FinancialUpdate8609_Dev_Budget_Building8/FinancialUpdate8609_Dev_Budget_Building8_Rehab_Basis/Soft_Cost_Other_Description1" xmlDataType="string"/>
    </xmlCellPr>
  </singleXmlCell>
  <singleXmlCell id="1812" xr6:uid="{00000000-000C-0000-FFFF-FFFFD8060000}" r="AN39" connectionId="1">
    <xmlCellPr id="1" xr6:uid="{00000000-0010-0000-D806-000001000000}" uniqueName="Soft_Cost_Other_Description2">
      <xmlPr mapId="1" xpath="/FinancialUpdate8609/FinancialUpdate8609_DevelopmentBudget/FinancialUpdate8609_Dev_Budget_Building8/FinancialUpdate8609_Dev_Budget_Building8_Rehab_Basis/Soft_Cost_Other_Description2" xmlDataType="string"/>
    </xmlCellPr>
  </singleXmlCell>
  <singleXmlCell id="1813" xr6:uid="{00000000-000C-0000-FFFF-FFFFD9060000}" r="AN40" connectionId="1">
    <xmlCellPr id="1" xr6:uid="{00000000-0010-0000-D906-000001000000}" uniqueName="Soft_Cost_Other_Description3">
      <xmlPr mapId="1" xpath="/FinancialUpdate8609/FinancialUpdate8609_DevelopmentBudget/FinancialUpdate8609_Dev_Budget_Building8/FinancialUpdate8609_Dev_Budget_Building8_Rehab_Basis/Soft_Cost_Other_Description3" xmlDataType="string"/>
    </xmlCellPr>
  </singleXmlCell>
  <singleXmlCell id="1814" xr6:uid="{00000000-000C-0000-FFFF-FFFFDA060000}" r="AN41" connectionId="1">
    <xmlCellPr id="1" xr6:uid="{00000000-0010-0000-DA06-000001000000}" uniqueName="Soft_Cost_Other_Description4">
      <xmlPr mapId="1" xpath="/FinancialUpdate8609/FinancialUpdate8609_DevelopmentBudget/FinancialUpdate8609_Dev_Budget_Building8/FinancialUpdate8609_Dev_Budget_Building8_Rehab_Basis/Soft_Cost_Other_Description4" xmlDataType="string"/>
    </xmlCellPr>
  </singleXmlCell>
  <singleXmlCell id="1815" xr6:uid="{00000000-000C-0000-FFFF-FFFFDB060000}" r="AN44" connectionId="1">
    <xmlCellPr id="1" xr6:uid="{00000000-0010-0000-DB06-000001000000}" uniqueName="Developer_Financing_or_Equity">
      <xmlPr mapId="1" xpath="/FinancialUpdate8609/FinancialUpdate8609_DevelopmentBudget/FinancialUpdate8609_Dev_Budget_Building8/FinancialUpdate8609_Dev_Budget_Building8_Rehab_Basis/Developer_Financing_or_Equity" xmlDataType="string"/>
    </xmlCellPr>
  </singleXmlCell>
  <singleXmlCell id="1816" xr6:uid="{00000000-000C-0000-FFFF-FFFFDC060000}" r="AN45" connectionId="1">
    <xmlCellPr id="1" xr6:uid="{00000000-0010-0000-DC06-000001000000}" uniqueName="Deferred_Developer_Fee">
      <xmlPr mapId="1" xpath="/FinancialUpdate8609/FinancialUpdate8609_DevelopmentBudget/FinancialUpdate8609_Dev_Budget_Building8/FinancialUpdate8609_Dev_Budget_Building8_Rehab_Basis/Deferred_Developer_Fee" xmlDataType="string"/>
    </xmlCellPr>
  </singleXmlCell>
  <singleXmlCell id="1817" xr6:uid="{00000000-000C-0000-FFFF-FFFFDD060000}" r="AN48" connectionId="1">
    <xmlCellPr id="1" xr6:uid="{00000000-0010-0000-DD06-000001000000}" uniqueName="Syndicator_Fee_and_Overhead">
      <xmlPr mapId="1" xpath="/FinancialUpdate8609/FinancialUpdate8609_DevelopmentBudget/FinancialUpdate8609_Dev_Budget_Building8/FinancialUpdate8609_Dev_Budget_Building8_Rehab_Basis/Syndicator_Fee_and_Overhead" xmlDataType="string"/>
    </xmlCellPr>
  </singleXmlCell>
  <singleXmlCell id="1818" xr6:uid="{00000000-000C-0000-FFFF-FFFFDE060000}" r="AN49" connectionId="1">
    <xmlCellPr id="1" xr6:uid="{00000000-0010-0000-DE06-000001000000}" uniqueName="LP_Upper_Tier_Reserves">
      <xmlPr mapId="1" xpath="/FinancialUpdate8609/FinancialUpdate8609_DevelopmentBudget/FinancialUpdate8609_Dev_Budget_Building8/FinancialUpdate8609_Dev_Budget_Building8_Rehab_Basis/LP_Upper_Tier_Reserves" xmlDataType="string"/>
    </xmlCellPr>
  </singleXmlCell>
  <singleXmlCell id="1819" xr6:uid="{00000000-000C-0000-FFFF-FFFFDF060000}" r="AN50" connectionId="1">
    <xmlCellPr id="1" xr6:uid="{00000000-0010-0000-DF06-000001000000}" uniqueName="Tax_Credit_Consultant">
      <xmlPr mapId="1" xpath="/FinancialUpdate8609/FinancialUpdate8609_DevelopmentBudget/FinancialUpdate8609_Dev_Budget_Building8/FinancialUpdate8609_Dev_Budget_Building8_Rehab_Basis/Tax_Credit_Consultant" xmlDataType="string"/>
    </xmlCellPr>
  </singleXmlCell>
  <singleXmlCell id="1820" xr6:uid="{00000000-000C-0000-FFFF-FFFFE0060000}" r="AN51" connectionId="1">
    <xmlCellPr id="1" xr6:uid="{00000000-0010-0000-E006-000001000000}" uniqueName="Tax_Opinion">
      <xmlPr mapId="1" xpath="/FinancialUpdate8609/FinancialUpdate8609_DevelopmentBudget/FinancialUpdate8609_Dev_Budget_Building8/FinancialUpdate8609_Dev_Budget_Building8_Rehab_Basis/Tax_Opinion" xmlDataType="string"/>
    </xmlCellPr>
  </singleXmlCell>
  <singleXmlCell id="1821" xr6:uid="{00000000-000C-0000-FFFF-FFFFE1060000}" r="AN52" connectionId="1">
    <xmlCellPr id="1" xr6:uid="{00000000-0010-0000-E106-000001000000}" uniqueName="Accounting_Cost_Certification">
      <xmlPr mapId="1" xpath="/FinancialUpdate8609/FinancialUpdate8609_DevelopmentBudget/FinancialUpdate8609_Dev_Budget_Building8/FinancialUpdate8609_Dev_Budget_Building8_Rehab_Basis/Accounting_Cost_Certification" xmlDataType="string"/>
    </xmlCellPr>
  </singleXmlCell>
  <singleXmlCell id="1822" xr6:uid="{00000000-000C-0000-FFFF-FFFFE2060000}" r="AN53" connectionId="1">
    <xmlCellPr id="1" xr6:uid="{00000000-0010-0000-E206-000001000000}" uniqueName="Partnership_Management_Fee">
      <xmlPr mapId="1" xpath="/FinancialUpdate8609/FinancialUpdate8609_DevelopmentBudget/FinancialUpdate8609_Dev_Budget_Building8/FinancialUpdate8609_Dev_Budget_Building8_Rehab_Basis/Partnership_Management_Fee" xmlDataType="string"/>
    </xmlCellPr>
  </singleXmlCell>
  <singleXmlCell id="1823" xr6:uid="{00000000-000C-0000-FFFF-FFFFE3060000}" r="AN54" connectionId="1">
    <xmlCellPr id="1" xr6:uid="{00000000-0010-0000-E306-000001000000}" uniqueName="Partnership_Publication">
      <xmlPr mapId="1" xpath="/FinancialUpdate8609/FinancialUpdate8609_DevelopmentBudget/FinancialUpdate8609_Dev_Budget_Building8/FinancialUpdate8609_Dev_Budget_Building8_Rehab_Basis/Partnership_Publication" xmlDataType="string"/>
    </xmlCellPr>
  </singleXmlCell>
  <singleXmlCell id="1824" xr6:uid="{00000000-000C-0000-FFFF-FFFFE4060000}" r="AN55" connectionId="1">
    <xmlCellPr id="1" xr6:uid="{00000000-0010-0000-E406-000001000000}" uniqueName="Bridge_Loan_Fees_and_Interest">
      <xmlPr mapId="1" xpath="/FinancialUpdate8609/FinancialUpdate8609_DevelopmentBudget/FinancialUpdate8609_Dev_Budget_Building8/FinancialUpdate8609_Dev_Budget_Building8_Rehab_Basis/Bridge_Loan_Fees_and_Interest" xmlDataType="string"/>
    </xmlCellPr>
  </singleXmlCell>
  <singleXmlCell id="1825" xr6:uid="{00000000-000C-0000-FFFF-FFFFE5060000}" r="AN56" connectionId="1">
    <xmlCellPr id="1" xr6:uid="{00000000-0010-0000-E506-000001000000}" uniqueName="Partnership_Organization_Legal">
      <xmlPr mapId="1" xpath="/FinancialUpdate8609/FinancialUpdate8609_DevelopmentBudget/FinancialUpdate8609_Dev_Budget_Building8/FinancialUpdate8609_Dev_Budget_Building8_Rehab_Basis/Partnership_Organization_Legal" xmlDataType="string"/>
    </xmlCellPr>
  </singleXmlCell>
  <singleXmlCell id="1826" xr6:uid="{00000000-000C-0000-FFFF-FFFFE6060000}" r="AN57" connectionId="1">
    <xmlCellPr id="1" xr6:uid="{00000000-0010-0000-E606-000001000000}" uniqueName="Syndication_Expense_Other_Description1">
      <xmlPr mapId="1" xpath="/FinancialUpdate8609/FinancialUpdate8609_DevelopmentBudget/FinancialUpdate8609_Dev_Budget_Building8/FinancialUpdate8609_Dev_Budget_Building8_Rehab_Basis/Syndication_Expense_Other_Description1" xmlDataType="string"/>
    </xmlCellPr>
  </singleXmlCell>
  <singleXmlCell id="1827" xr6:uid="{00000000-000C-0000-FFFF-FFFFE7060000}" r="AN60" connectionId="1">
    <xmlCellPr id="1" xr6:uid="{00000000-0010-0000-E706-000001000000}" uniqueName="Operating_Reserve">
      <xmlPr mapId="1" xpath="/FinancialUpdate8609/FinancialUpdate8609_DevelopmentBudget/FinancialUpdate8609_Dev_Budget_Building8/FinancialUpdate8609_Dev_Budget_Building8_Rehab_Basis/Operating_Reserve" xmlDataType="string"/>
    </xmlCellPr>
  </singleXmlCell>
  <singleXmlCell id="1828" xr6:uid="{00000000-000C-0000-FFFF-FFFFE8060000}" r="AN61" connectionId="1">
    <xmlCellPr id="1" xr6:uid="{00000000-0010-0000-E806-000001000000}" uniqueName="Social_Service_Reserves">
      <xmlPr mapId="1" xpath="/FinancialUpdate8609/FinancialUpdate8609_DevelopmentBudget/FinancialUpdate8609_Dev_Budget_Building8/FinancialUpdate8609_Dev_Budget_Building8_Rehab_Basis/Social_Service_Reserves" xmlDataType="string"/>
    </xmlCellPr>
  </singleXmlCell>
  <singleXmlCell id="1829" xr6:uid="{00000000-000C-0000-FFFF-FFFFE9060000}" r="AN62" connectionId="1">
    <xmlCellPr id="1" xr6:uid="{00000000-0010-0000-E906-000001000000}" uniqueName="Reserve_Other_Description1">
      <xmlPr mapId="1" xpath="/FinancialUpdate8609/FinancialUpdate8609_DevelopmentBudget/FinancialUpdate8609_Dev_Budget_Building8/FinancialUpdate8609_Dev_Budget_Building8_Rehab_Basis/Reserve_Other_Description1" xmlDataType="string"/>
    </xmlCellPr>
  </singleXmlCell>
  <singleXmlCell id="1830" xr6:uid="{00000000-000C-0000-FFFF-FFFFEA060000}" r="AQ1" connectionId="1">
    <xmlCellPr id="1" xr6:uid="{00000000-0010-0000-EA06-000001000000}" uniqueName="ApplicationNumber">
      <xmlPr mapId="1" xpath="/FinancialUpdate8609/FinancialUpdate8609_DevelopmentBudget/FinancialUpdate8609_Dev_Budget_Building9/FinancialUpdate8609_Dev_Budget_Building9_Total_Costs/ApplicationNumber" xmlDataType="string"/>
    </xmlCellPr>
  </singleXmlCell>
  <singleXmlCell id="1831" xr6:uid="{00000000-000C-0000-FFFF-FFFFEB060000}" r="AQ2" connectionId="1">
    <xmlCellPr id="1" xr6:uid="{00000000-0010-0000-EB06-000001000000}" uniqueName="BIN">
      <xmlPr mapId="1" xpath="/FinancialUpdate8609/FinancialUpdate8609_DevelopmentBudget/FinancialUpdate8609_Dev_Budget_Building9/FinancialUpdate8609_Dev_Budget_Building9_Total_Costs/BIN" xmlDataType="string"/>
    </xmlCellPr>
  </singleXmlCell>
  <singleXmlCell id="1832" xr6:uid="{00000000-000C-0000-FFFF-FFFFEC060000}" r="AP7" connectionId="1">
    <xmlCellPr id="1" xr6:uid="{00000000-0010-0000-EC06-000001000000}" uniqueName="Land_Acquisition">
      <xmlPr mapId="1" xpath="/FinancialUpdate8609/FinancialUpdate8609_DevelopmentBudget/FinancialUpdate8609_Dev_Budget_Building9/FinancialUpdate8609_Dev_Budget_Building9_Total_Costs/Land_Acquisition" xmlDataType="string"/>
    </xmlCellPr>
  </singleXmlCell>
  <singleXmlCell id="1833" xr6:uid="{00000000-000C-0000-FFFF-FFFFED060000}" r="AP8" connectionId="1">
    <xmlCellPr id="1" xr6:uid="{00000000-0010-0000-ED06-000001000000}" uniqueName="Building_Acquisition">
      <xmlPr mapId="1" xpath="/FinancialUpdate8609/FinancialUpdate8609_DevelopmentBudget/FinancialUpdate8609_Dev_Budget_Building9/FinancialUpdate8609_Dev_Budget_Building9_Total_Costs/Building_Acquisition" xmlDataType="string"/>
    </xmlCellPr>
  </singleXmlCell>
  <singleXmlCell id="1834" xr6:uid="{00000000-000C-0000-FFFF-FFFFEE060000}" r="AP9" connectionId="1">
    <xmlCellPr id="1" xr6:uid="{00000000-0010-0000-EE06-000001000000}" uniqueName="Contractor_Price">
      <xmlPr mapId="1" xpath="/FinancialUpdate8609/FinancialUpdate8609_DevelopmentBudget/FinancialUpdate8609_Dev_Budget_Building9/FinancialUpdate8609_Dev_Budget_Building9_Total_Costs/Contractor_Price" xmlDataType="string"/>
    </xmlCellPr>
  </singleXmlCell>
  <singleXmlCell id="1835" xr6:uid="{00000000-000C-0000-FFFF-FFFFEF060000}" r="AP10" connectionId="1">
    <xmlCellPr id="1" xr6:uid="{00000000-0010-0000-EF06-000001000000}" uniqueName="Furnishings">
      <xmlPr mapId="1" xpath="/FinancialUpdate8609/FinancialUpdate8609_DevelopmentBudget/FinancialUpdate8609_Dev_Budget_Building9/FinancialUpdate8609_Dev_Budget_Building9_Total_Costs/Furnishings" xmlDataType="string"/>
    </xmlCellPr>
  </singleXmlCell>
  <singleXmlCell id="1836" xr6:uid="{00000000-000C-0000-FFFF-FFFFF0060000}" r="AP11" connectionId="1">
    <xmlCellPr id="1" xr6:uid="{00000000-0010-0000-F006-000001000000}" uniqueName="Hard_Cost_Other_Description1">
      <xmlPr mapId="1" xpath="/FinancialUpdate8609/FinancialUpdate8609_DevelopmentBudget/FinancialUpdate8609_Dev_Budget_Building9/FinancialUpdate8609_Dev_Budget_Building9_Total_Costs/Hard_Cost_Other_Description1" xmlDataType="string"/>
    </xmlCellPr>
  </singleXmlCell>
  <singleXmlCell id="1837" xr6:uid="{00000000-000C-0000-FFFF-FFFFF1060000}" r="AP14" connectionId="1">
    <xmlCellPr id="1" xr6:uid="{00000000-0010-0000-F106-000001000000}" uniqueName="Architect">
      <xmlPr mapId="1" xpath="/FinancialUpdate8609/FinancialUpdate8609_DevelopmentBudget/FinancialUpdate8609_Dev_Budget_Building9/FinancialUpdate8609_Dev_Budget_Building9_Total_Costs/Architect" xmlDataType="string"/>
    </xmlCellPr>
  </singleXmlCell>
  <singleXmlCell id="1838" xr6:uid="{00000000-000C-0000-FFFF-FFFFF2060000}" r="AP15" connectionId="1">
    <xmlCellPr id="1" xr6:uid="{00000000-0010-0000-F206-000001000000}" uniqueName="Owners_Legal">
      <xmlPr mapId="1" xpath="/FinancialUpdate8609/FinancialUpdate8609_DevelopmentBudget/FinancialUpdate8609_Dev_Budget_Building9/FinancialUpdate8609_Dev_Budget_Building9_Total_Costs/Owners_Legal" xmlDataType="string"/>
    </xmlCellPr>
  </singleXmlCell>
  <singleXmlCell id="1839" xr6:uid="{00000000-000C-0000-FFFF-FFFFF3060000}" r="AP16" connectionId="1">
    <xmlCellPr id="1" xr6:uid="{00000000-0010-0000-F306-000001000000}" uniqueName="Development_Consultant">
      <xmlPr mapId="1" xpath="/FinancialUpdate8609/FinancialUpdate8609_DevelopmentBudget/FinancialUpdate8609_Dev_Budget_Building9/FinancialUpdate8609_Dev_Budget_Building9_Total_Costs/Development_Consultant" xmlDataType="string"/>
    </xmlCellPr>
  </singleXmlCell>
  <singleXmlCell id="1840" xr6:uid="{00000000-000C-0000-FFFF-FFFFF4060000}" r="AP17" connectionId="1">
    <xmlCellPr id="1" xr6:uid="{00000000-0010-0000-F406-000001000000}" uniqueName="J51_421a_421b_Filing_Fees">
      <xmlPr mapId="1" xpath="/FinancialUpdate8609/FinancialUpdate8609_DevelopmentBudget/FinancialUpdate8609_Dev_Budget_Building9/FinancialUpdate8609_Dev_Budget_Building9_Total_Costs/J51_421a_421b_Filing_Fees" xmlDataType="string"/>
    </xmlCellPr>
  </singleXmlCell>
  <singleXmlCell id="1841" xr6:uid="{00000000-000C-0000-FFFF-FFFFF5060000}" r="AP18" connectionId="1">
    <xmlCellPr id="1" xr6:uid="{00000000-0010-0000-F506-000001000000}" uniqueName="Construction_Interest">
      <xmlPr mapId="1" xpath="/FinancialUpdate8609/FinancialUpdate8609_DevelopmentBudget/FinancialUpdate8609_Dev_Budget_Building9/FinancialUpdate8609_Dev_Budget_Building9_Total_Costs/Construction_Interest" xmlDataType="string"/>
    </xmlCellPr>
  </singleXmlCell>
  <singleXmlCell id="1842" xr6:uid="{00000000-000C-0000-FFFF-FFFFF6060000}" r="AP19" connectionId="1">
    <xmlCellPr id="1" xr6:uid="{00000000-0010-0000-F606-000001000000}" uniqueName="Real_Estate_Taxes">
      <xmlPr mapId="1" xpath="/FinancialUpdate8609/FinancialUpdate8609_DevelopmentBudget/FinancialUpdate8609_Dev_Budget_Building9/FinancialUpdate8609_Dev_Budget_Building9_Total_Costs/Real_Estate_Taxes" xmlDataType="string"/>
    </xmlCellPr>
  </singleXmlCell>
  <singleXmlCell id="1843" xr6:uid="{00000000-000C-0000-FFFF-FFFFF7060000}" r="AP20" connectionId="1">
    <xmlCellPr id="1" xr6:uid="{00000000-0010-0000-F706-000001000000}" uniqueName="Water_Sewer">
      <xmlPr mapId="1" xpath="/FinancialUpdate8609/FinancialUpdate8609_DevelopmentBudget/FinancialUpdate8609_Dev_Budget_Building9/FinancialUpdate8609_Dev_Budget_Building9_Total_Costs/Water_Sewer" xmlDataType="string"/>
    </xmlCellPr>
  </singleXmlCell>
  <singleXmlCell id="1844" xr6:uid="{00000000-000C-0000-FFFF-FFFFF8060000}" r="AP21" connectionId="1">
    <xmlCellPr id="1" xr6:uid="{00000000-0010-0000-F806-000001000000}" uniqueName="Title_Insurance">
      <xmlPr mapId="1" xpath="/FinancialUpdate8609/FinancialUpdate8609_DevelopmentBudget/FinancialUpdate8609_Dev_Budget_Building9/FinancialUpdate8609_Dev_Budget_Building9_Total_Costs/Title_Insurance" xmlDataType="string"/>
    </xmlCellPr>
  </singleXmlCell>
  <singleXmlCell id="1845" xr6:uid="{00000000-000C-0000-FFFF-FFFFF9060000}" r="AP22" connectionId="1">
    <xmlCellPr id="1" xr6:uid="{00000000-0010-0000-F906-000001000000}" uniqueName="Constr_Insurance">
      <xmlPr mapId="1" xpath="/FinancialUpdate8609/FinancialUpdate8609_DevelopmentBudget/FinancialUpdate8609_Dev_Budget_Building9/FinancialUpdate8609_Dev_Budget_Building9_Total_Costs/Constr_Insurance" xmlDataType="string"/>
    </xmlCellPr>
  </singleXmlCell>
  <singleXmlCell id="1846" xr6:uid="{00000000-000C-0000-FFFF-FFFFFA060000}" r="AP23" connectionId="1">
    <xmlCellPr id="1" xr6:uid="{00000000-0010-0000-FA06-000001000000}" uniqueName="License_Agreement_Insurance">
      <xmlPr mapId="1" xpath="/FinancialUpdate8609/FinancialUpdate8609_DevelopmentBudget/FinancialUpdate8609_Dev_Budget_Building9/FinancialUpdate8609_Dev_Budget_Building9_Total_Costs/License_Agreement_Insurance" xmlDataType="string"/>
    </xmlCellPr>
  </singleXmlCell>
  <singleXmlCell id="1847" xr6:uid="{00000000-000C-0000-FFFF-FFFFFB060000}" r="AP24" connectionId="1">
    <xmlCellPr id="1" xr6:uid="{00000000-0010-0000-FB06-000001000000}" uniqueName="Leasing_Marketing_Expense">
      <xmlPr mapId="1" xpath="/FinancialUpdate8609/FinancialUpdate8609_DevelopmentBudget/FinancialUpdate8609_Dev_Budget_Building9/FinancialUpdate8609_Dev_Budget_Building9_Total_Costs/Leasing_Marketing_Expense" xmlDataType="string"/>
    </xmlCellPr>
  </singleXmlCell>
  <singleXmlCell id="1848" xr6:uid="{00000000-000C-0000-FFFF-FFFFFC060000}" r="AP25" connectionId="1">
    <xmlCellPr id="1" xr6:uid="{00000000-0010-0000-FC06-000001000000}" uniqueName="Lease_Up_Period_Expense">
      <xmlPr mapId="1" xpath="/FinancialUpdate8609/FinancialUpdate8609_DevelopmentBudget/FinancialUpdate8609_Dev_Budget_Building9/FinancialUpdate8609_Dev_Budget_Building9_Total_Costs/Lease_Up_Period_Expense" xmlDataType="string"/>
    </xmlCellPr>
  </singleXmlCell>
  <singleXmlCell id="1849" xr6:uid="{00000000-000C-0000-FFFF-FFFFFD060000}" r="AP26" connectionId="1">
    <xmlCellPr id="1" xr6:uid="{00000000-0010-0000-FD06-000001000000}" uniqueName="Working_Capital">
      <xmlPr mapId="1" xpath="/FinancialUpdate8609/FinancialUpdate8609_DevelopmentBudget/FinancialUpdate8609_Dev_Budget_Building9/FinancialUpdate8609_Dev_Budget_Building9_Total_Costs/Working_Capital" xmlDataType="string"/>
    </xmlCellPr>
  </singleXmlCell>
  <singleXmlCell id="1850" xr6:uid="{00000000-000C-0000-FFFF-FFFFFE060000}" r="AP27" connectionId="1">
    <xmlCellPr id="1" xr6:uid="{00000000-0010-0000-FE06-000001000000}" uniqueName="Survey_Environmental_Reports">
      <xmlPr mapId="1" xpath="/FinancialUpdate8609/FinancialUpdate8609_DevelopmentBudget/FinancialUpdate8609_Dev_Budget_Building9/FinancialUpdate8609_Dev_Budget_Building9_Total_Costs/Survey_Environmental_Reports" xmlDataType="string"/>
    </xmlCellPr>
  </singleXmlCell>
  <singleXmlCell id="1851" xr6:uid="{00000000-000C-0000-FFFF-FFFFFF060000}" r="AP28" connectionId="1">
    <xmlCellPr id="1" xr6:uid="{00000000-0010-0000-FF06-000001000000}" uniqueName="Loan_Commitment_Fees">
      <xmlPr mapId="1" xpath="/FinancialUpdate8609/FinancialUpdate8609_DevelopmentBudget/FinancialUpdate8609_Dev_Budget_Building9/FinancialUpdate8609_Dev_Budget_Building9_Total_Costs/Loan_Commitment_Fees" xmlDataType="string"/>
    </xmlCellPr>
  </singleXmlCell>
  <singleXmlCell id="1852" xr6:uid="{00000000-000C-0000-FFFF-FFFF00070000}" r="AP29" connectionId="1">
    <xmlCellPr id="1" xr6:uid="{00000000-0010-0000-0007-000001000000}" uniqueName="Relocation">
      <xmlPr mapId="1" xpath="/FinancialUpdate8609/FinancialUpdate8609_DevelopmentBudget/FinancialUpdate8609_Dev_Budget_Building9/FinancialUpdate8609_Dev_Budget_Building9_Total_Costs/Relocation" xmlDataType="string"/>
    </xmlCellPr>
  </singleXmlCell>
  <singleXmlCell id="1853" xr6:uid="{00000000-000C-0000-FFFF-FFFF01070000}" r="AP30" connectionId="1">
    <xmlCellPr id="1" xr6:uid="{00000000-0010-0000-0107-000001000000}" uniqueName="NPHDFC_Administration_Fee">
      <xmlPr mapId="1" xpath="/FinancialUpdate8609/FinancialUpdate8609_DevelopmentBudget/FinancialUpdate8609_Dev_Budget_Building9/FinancialUpdate8609_Dev_Budget_Building9_Total_Costs/NPHDFC_Administration_Fee" xmlDataType="string"/>
    </xmlCellPr>
  </singleXmlCell>
  <singleXmlCell id="1854" xr6:uid="{00000000-000C-0000-FFFF-FFFF02070000}" r="AP31" connectionId="1">
    <xmlCellPr id="1" xr6:uid="{00000000-0010-0000-0207-000001000000}" uniqueName="Project_Supervision">
      <xmlPr mapId="1" xpath="/FinancialUpdate8609/FinancialUpdate8609_DevelopmentBudget/FinancialUpdate8609_Dev_Budget_Building9/FinancialUpdate8609_Dev_Budget_Building9_Total_Costs/Project_Supervision" xmlDataType="string"/>
    </xmlCellPr>
  </singleXmlCell>
  <singleXmlCell id="1855" xr6:uid="{00000000-000C-0000-FFFF-FFFF03070000}" r="AP32" connectionId="1">
    <xmlCellPr id="1" xr6:uid="{00000000-0010-0000-0307-000001000000}" uniqueName="Tax_Credit_Allocation_Fee">
      <xmlPr mapId="1" xpath="/FinancialUpdate8609/FinancialUpdate8609_DevelopmentBudget/FinancialUpdate8609_Dev_Budget_Building9/FinancialUpdate8609_Dev_Budget_Building9_Total_Costs/Tax_Credit_Allocation_Fee" xmlDataType="string"/>
    </xmlCellPr>
  </singleXmlCell>
  <singleXmlCell id="1856" xr6:uid="{00000000-000C-0000-FFFF-FFFF04070000}" r="AP33" connectionId="1">
    <xmlCellPr id="1" xr6:uid="{00000000-0010-0000-0407-000001000000}" uniqueName="Bond_Fees_Cost_of_Issuance_Fee">
      <xmlPr mapId="1" xpath="/FinancialUpdate8609/FinancialUpdate8609_DevelopmentBudget/FinancialUpdate8609_Dev_Budget_Building9/FinancialUpdate8609_Dev_Budget_Building9_Total_Costs/Bond_Fees_Cost_of_Issuance_Fee" xmlDataType="string"/>
    </xmlCellPr>
  </singleXmlCell>
  <singleXmlCell id="1857" xr6:uid="{00000000-000C-0000-FFFF-FFFF05070000}" r="AP34" connectionId="1">
    <xmlCellPr id="1" xr6:uid="{00000000-0010-0000-0507-000001000000}" uniqueName="Letter_of_Credit_Fee">
      <xmlPr mapId="1" xpath="/FinancialUpdate8609/FinancialUpdate8609_DevelopmentBudget/FinancialUpdate8609_Dev_Budget_Building9/FinancialUpdate8609_Dev_Budget_Building9_Total_Costs/Letter_of_Credit_Fee" xmlDataType="string"/>
    </xmlCellPr>
  </singleXmlCell>
  <singleXmlCell id="1858" xr6:uid="{00000000-000C-0000-FFFF-FFFF06070000}" r="AP35" connectionId="1">
    <xmlCellPr id="1" xr6:uid="{00000000-0010-0000-0607-000001000000}" uniqueName="Interest_Rate_Cap">
      <xmlPr mapId="1" xpath="/FinancialUpdate8609/FinancialUpdate8609_DevelopmentBudget/FinancialUpdate8609_Dev_Budget_Building9/FinancialUpdate8609_Dev_Budget_Building9_Total_Costs/Interest_Rate_Cap" xmlDataType="string"/>
    </xmlCellPr>
  </singleXmlCell>
  <singleXmlCell id="1859" xr6:uid="{00000000-000C-0000-FFFF-FFFF07070000}" r="AP36" connectionId="1">
    <xmlCellPr id="1" xr6:uid="{00000000-0010-0000-0707-000001000000}" uniqueName="Bank_Engineering_Fee">
      <xmlPr mapId="1" xpath="/FinancialUpdate8609/FinancialUpdate8609_DevelopmentBudget/FinancialUpdate8609_Dev_Budget_Building9/FinancialUpdate8609_Dev_Budget_Building9_Total_Costs/Bank_Engineering_Fee" xmlDataType="string"/>
    </xmlCellPr>
  </singleXmlCell>
  <singleXmlCell id="1860" xr6:uid="{00000000-000C-0000-FFFF-FFFF08070000}" r="AP37" connectionId="1">
    <xmlCellPr id="1" xr6:uid="{00000000-0010-0000-0807-000001000000}" uniqueName="NYS_Transfer_Tax">
      <xmlPr mapId="1" xpath="/FinancialUpdate8609/FinancialUpdate8609_DevelopmentBudget/FinancialUpdate8609_Dev_Budget_Building9/FinancialUpdate8609_Dev_Budget_Building9_Total_Costs/NYS_Transfer_Tax" xmlDataType="string"/>
    </xmlCellPr>
  </singleXmlCell>
  <singleXmlCell id="1861" xr6:uid="{00000000-000C-0000-FFFF-FFFF09070000}" r="AP38" connectionId="1">
    <xmlCellPr id="1" xr6:uid="{00000000-0010-0000-0907-000001000000}" uniqueName="Soft_Cost_Other_Description1">
      <xmlPr mapId="1" xpath="/FinancialUpdate8609/FinancialUpdate8609_DevelopmentBudget/FinancialUpdate8609_Dev_Budget_Building9/FinancialUpdate8609_Dev_Budget_Building9_Total_Costs/Soft_Cost_Other_Description1" xmlDataType="string"/>
    </xmlCellPr>
  </singleXmlCell>
  <singleXmlCell id="1862" xr6:uid="{00000000-000C-0000-FFFF-FFFF0A070000}" r="AP39" connectionId="1">
    <xmlCellPr id="1" xr6:uid="{00000000-0010-0000-0A07-000001000000}" uniqueName="Soft_Cost_Other_Description2">
      <xmlPr mapId="1" xpath="/FinancialUpdate8609/FinancialUpdate8609_DevelopmentBudget/FinancialUpdate8609_Dev_Budget_Building9/FinancialUpdate8609_Dev_Budget_Building9_Total_Costs/Soft_Cost_Other_Description2" xmlDataType="string"/>
    </xmlCellPr>
  </singleXmlCell>
  <singleXmlCell id="1863" xr6:uid="{00000000-000C-0000-FFFF-FFFF0B070000}" r="AP40" connectionId="1">
    <xmlCellPr id="1" xr6:uid="{00000000-0010-0000-0B07-000001000000}" uniqueName="Soft_Cost_Other_Description3">
      <xmlPr mapId="1" xpath="/FinancialUpdate8609/FinancialUpdate8609_DevelopmentBudget/FinancialUpdate8609_Dev_Budget_Building9/FinancialUpdate8609_Dev_Budget_Building9_Total_Costs/Soft_Cost_Other_Description3" xmlDataType="string"/>
    </xmlCellPr>
  </singleXmlCell>
  <singleXmlCell id="1864" xr6:uid="{00000000-000C-0000-FFFF-FFFF0C070000}" r="AP41" connectionId="1">
    <xmlCellPr id="1" xr6:uid="{00000000-0010-0000-0C07-000001000000}" uniqueName="Soft_Cost_Other_Description4">
      <xmlPr mapId="1" xpath="/FinancialUpdate8609/FinancialUpdate8609_DevelopmentBudget/FinancialUpdate8609_Dev_Budget_Building9/FinancialUpdate8609_Dev_Budget_Building9_Total_Costs/Soft_Cost_Other_Description4" xmlDataType="string"/>
    </xmlCellPr>
  </singleXmlCell>
  <singleXmlCell id="1865" xr6:uid="{00000000-000C-0000-FFFF-FFFF0D070000}" r="AP44" connectionId="1">
    <xmlCellPr id="1" xr6:uid="{00000000-0010-0000-0D07-000001000000}" uniqueName="Developer_Financing_or_Equity">
      <xmlPr mapId="1" xpath="/FinancialUpdate8609/FinancialUpdate8609_DevelopmentBudget/FinancialUpdate8609_Dev_Budget_Building9/FinancialUpdate8609_Dev_Budget_Building9_Total_Costs/Developer_Financing_or_Equity" xmlDataType="string"/>
    </xmlCellPr>
  </singleXmlCell>
  <singleXmlCell id="1866" xr6:uid="{00000000-000C-0000-FFFF-FFFF0E070000}" r="AP45" connectionId="1">
    <xmlCellPr id="1" xr6:uid="{00000000-0010-0000-0E07-000001000000}" uniqueName="Deferred_Developer_Fee">
      <xmlPr mapId="1" xpath="/FinancialUpdate8609/FinancialUpdate8609_DevelopmentBudget/FinancialUpdate8609_Dev_Budget_Building9/FinancialUpdate8609_Dev_Budget_Building9_Total_Costs/Deferred_Developer_Fee" xmlDataType="string"/>
    </xmlCellPr>
  </singleXmlCell>
  <singleXmlCell id="1867" xr6:uid="{00000000-000C-0000-FFFF-FFFF0F070000}" r="AP48" connectionId="1">
    <xmlCellPr id="1" xr6:uid="{00000000-0010-0000-0F07-000001000000}" uniqueName="Syndicator_Fee_and_Overhead">
      <xmlPr mapId="1" xpath="/FinancialUpdate8609/FinancialUpdate8609_DevelopmentBudget/FinancialUpdate8609_Dev_Budget_Building9/FinancialUpdate8609_Dev_Budget_Building9_Total_Costs/Syndicator_Fee_and_Overhead" xmlDataType="string"/>
    </xmlCellPr>
  </singleXmlCell>
  <singleXmlCell id="1868" xr6:uid="{00000000-000C-0000-FFFF-FFFF10070000}" r="AP49" connectionId="1">
    <xmlCellPr id="1" xr6:uid="{00000000-0010-0000-1007-000001000000}" uniqueName="LP_Upper_Tier_Reserves">
      <xmlPr mapId="1" xpath="/FinancialUpdate8609/FinancialUpdate8609_DevelopmentBudget/FinancialUpdate8609_Dev_Budget_Building9/FinancialUpdate8609_Dev_Budget_Building9_Total_Costs/LP_Upper_Tier_Reserves" xmlDataType="string"/>
    </xmlCellPr>
  </singleXmlCell>
  <singleXmlCell id="1869" xr6:uid="{00000000-000C-0000-FFFF-FFFF11070000}" r="AP50" connectionId="1">
    <xmlCellPr id="1" xr6:uid="{00000000-0010-0000-1107-000001000000}" uniqueName="Tax_Credit_Consultant">
      <xmlPr mapId="1" xpath="/FinancialUpdate8609/FinancialUpdate8609_DevelopmentBudget/FinancialUpdate8609_Dev_Budget_Building9/FinancialUpdate8609_Dev_Budget_Building9_Total_Costs/Tax_Credit_Consultant" xmlDataType="string"/>
    </xmlCellPr>
  </singleXmlCell>
  <singleXmlCell id="1870" xr6:uid="{00000000-000C-0000-FFFF-FFFF12070000}" r="AP51" connectionId="1">
    <xmlCellPr id="1" xr6:uid="{00000000-0010-0000-1207-000001000000}" uniqueName="Tax_Opinion">
      <xmlPr mapId="1" xpath="/FinancialUpdate8609/FinancialUpdate8609_DevelopmentBudget/FinancialUpdate8609_Dev_Budget_Building9/FinancialUpdate8609_Dev_Budget_Building9_Total_Costs/Tax_Opinion" xmlDataType="string"/>
    </xmlCellPr>
  </singleXmlCell>
  <singleXmlCell id="1871" xr6:uid="{00000000-000C-0000-FFFF-FFFF13070000}" r="AP52" connectionId="1">
    <xmlCellPr id="1" xr6:uid="{00000000-0010-0000-1307-000001000000}" uniqueName="Accounting_Cost_Certification">
      <xmlPr mapId="1" xpath="/FinancialUpdate8609/FinancialUpdate8609_DevelopmentBudget/FinancialUpdate8609_Dev_Budget_Building9/FinancialUpdate8609_Dev_Budget_Building9_Total_Costs/Accounting_Cost_Certification" xmlDataType="string"/>
    </xmlCellPr>
  </singleXmlCell>
  <singleXmlCell id="1872" xr6:uid="{00000000-000C-0000-FFFF-FFFF14070000}" r="AP53" connectionId="1">
    <xmlCellPr id="1" xr6:uid="{00000000-0010-0000-1407-000001000000}" uniqueName="Partnership_Management_Fee">
      <xmlPr mapId="1" xpath="/FinancialUpdate8609/FinancialUpdate8609_DevelopmentBudget/FinancialUpdate8609_Dev_Budget_Building9/FinancialUpdate8609_Dev_Budget_Building9_Total_Costs/Partnership_Management_Fee" xmlDataType="string"/>
    </xmlCellPr>
  </singleXmlCell>
  <singleXmlCell id="1873" xr6:uid="{00000000-000C-0000-FFFF-FFFF15070000}" r="AP54" connectionId="1">
    <xmlCellPr id="1" xr6:uid="{00000000-0010-0000-1507-000001000000}" uniqueName="Partnership_Publication">
      <xmlPr mapId="1" xpath="/FinancialUpdate8609/FinancialUpdate8609_DevelopmentBudget/FinancialUpdate8609_Dev_Budget_Building9/FinancialUpdate8609_Dev_Budget_Building9_Total_Costs/Partnership_Publication" xmlDataType="string"/>
    </xmlCellPr>
  </singleXmlCell>
  <singleXmlCell id="1874" xr6:uid="{00000000-000C-0000-FFFF-FFFF16070000}" r="AP55" connectionId="1">
    <xmlCellPr id="1" xr6:uid="{00000000-0010-0000-1607-000001000000}" uniqueName="Bridge_Loan_Fees_and_Interest">
      <xmlPr mapId="1" xpath="/FinancialUpdate8609/FinancialUpdate8609_DevelopmentBudget/FinancialUpdate8609_Dev_Budget_Building9/FinancialUpdate8609_Dev_Budget_Building9_Total_Costs/Bridge_Loan_Fees_and_Interest" xmlDataType="string"/>
    </xmlCellPr>
  </singleXmlCell>
  <singleXmlCell id="1875" xr6:uid="{00000000-000C-0000-FFFF-FFFF17070000}" r="AP56" connectionId="1">
    <xmlCellPr id="1" xr6:uid="{00000000-0010-0000-1707-000001000000}" uniqueName="Partnership_Organization_Legal">
      <xmlPr mapId="1" xpath="/FinancialUpdate8609/FinancialUpdate8609_DevelopmentBudget/FinancialUpdate8609_Dev_Budget_Building9/FinancialUpdate8609_Dev_Budget_Building9_Total_Costs/Partnership_Organization_Legal" xmlDataType="string"/>
    </xmlCellPr>
  </singleXmlCell>
  <singleXmlCell id="1876" xr6:uid="{00000000-000C-0000-FFFF-FFFF18070000}" r="AP57" connectionId="1">
    <xmlCellPr id="1" xr6:uid="{00000000-0010-0000-1807-000001000000}" uniqueName="Syndication_Expense_Other_Description1">
      <xmlPr mapId="1" xpath="/FinancialUpdate8609/FinancialUpdate8609_DevelopmentBudget/FinancialUpdate8609_Dev_Budget_Building9/FinancialUpdate8609_Dev_Budget_Building9_Total_Costs/Syndication_Expense_Other_Description1" xmlDataType="string"/>
    </xmlCellPr>
  </singleXmlCell>
  <singleXmlCell id="1877" xr6:uid="{00000000-000C-0000-FFFF-FFFF19070000}" r="AP60" connectionId="1">
    <xmlCellPr id="1" xr6:uid="{00000000-0010-0000-1907-000001000000}" uniqueName="Operating_Reserve">
      <xmlPr mapId="1" xpath="/FinancialUpdate8609/FinancialUpdate8609_DevelopmentBudget/FinancialUpdate8609_Dev_Budget_Building9/FinancialUpdate8609_Dev_Budget_Building9_Total_Costs/Operating_Reserve" xmlDataType="string"/>
    </xmlCellPr>
  </singleXmlCell>
  <singleXmlCell id="1878" xr6:uid="{00000000-000C-0000-FFFF-FFFF1A070000}" r="AP61" connectionId="1">
    <xmlCellPr id="1" xr6:uid="{00000000-0010-0000-1A07-000001000000}" uniqueName="Social_Service_Reserves">
      <xmlPr mapId="1" xpath="/FinancialUpdate8609/FinancialUpdate8609_DevelopmentBudget/FinancialUpdate8609_Dev_Budget_Building9/FinancialUpdate8609_Dev_Budget_Building9_Total_Costs/Social_Service_Reserves" xmlDataType="string"/>
    </xmlCellPr>
  </singleXmlCell>
  <singleXmlCell id="1879" xr6:uid="{00000000-000C-0000-FFFF-FFFF1B070000}" r="AP62" connectionId="1">
    <xmlCellPr id="1" xr6:uid="{00000000-0010-0000-1B07-000001000000}" uniqueName="Reserve_Other_Description1">
      <xmlPr mapId="1" xpath="/FinancialUpdate8609/FinancialUpdate8609_DevelopmentBudget/FinancialUpdate8609_Dev_Budget_Building9/FinancialUpdate8609_Dev_Budget_Building9_Total_Costs/Reserve_Other_Description1" xmlDataType="string"/>
    </xmlCellPr>
  </singleXmlCell>
  <singleXmlCell id="1880" xr6:uid="{00000000-000C-0000-FFFF-FFFF1C070000}" r="AR1" connectionId="1">
    <xmlCellPr id="1" xr6:uid="{00000000-0010-0000-1C07-000001000000}" uniqueName="ApplicationNumber">
      <xmlPr mapId="1" xpath="/FinancialUpdate8609/FinancialUpdate8609_DevelopmentBudget/FinancialUpdate8609_Dev_Budget_Building9/FinancialUpdate8609_Dev_Budget_Building9_Acquisition_Basis/ApplicationNumber" xmlDataType="string"/>
    </xmlCellPr>
  </singleXmlCell>
  <singleXmlCell id="1881" xr6:uid="{00000000-000C-0000-FFFF-FFFF1D070000}" r="AR2" connectionId="1">
    <xmlCellPr id="1" xr6:uid="{00000000-0010-0000-1D07-000001000000}" uniqueName="BIN">
      <xmlPr mapId="1" xpath="/FinancialUpdate8609/FinancialUpdate8609_DevelopmentBudget/FinancialUpdate8609_Dev_Budget_Building9/FinancialUpdate8609_Dev_Budget_Building9_Acquisition_Basis/BIN" xmlDataType="string"/>
    </xmlCellPr>
  </singleXmlCell>
  <singleXmlCell id="1882" xr6:uid="{00000000-000C-0000-FFFF-FFFF1E070000}" r="AQ7" connectionId="1">
    <xmlCellPr id="1" xr6:uid="{00000000-0010-0000-1E07-000001000000}" uniqueName="Land_Acquisition">
      <xmlPr mapId="1" xpath="/FinancialUpdate8609/FinancialUpdate8609_DevelopmentBudget/FinancialUpdate8609_Dev_Budget_Building9/FinancialUpdate8609_Dev_Budget_Building9_Acquisition_Basis/Land_Acquisition" xmlDataType="string"/>
    </xmlCellPr>
  </singleXmlCell>
  <singleXmlCell id="1883" xr6:uid="{00000000-000C-0000-FFFF-FFFF1F070000}" r="AQ8" connectionId="1">
    <xmlCellPr id="1" xr6:uid="{00000000-0010-0000-1F07-000001000000}" uniqueName="Building_Acquisition">
      <xmlPr mapId="1" xpath="/FinancialUpdate8609/FinancialUpdate8609_DevelopmentBudget/FinancialUpdate8609_Dev_Budget_Building9/FinancialUpdate8609_Dev_Budget_Building9_Acquisition_Basis/Building_Acquisition" xmlDataType="string"/>
    </xmlCellPr>
  </singleXmlCell>
  <singleXmlCell id="1884" xr6:uid="{00000000-000C-0000-FFFF-FFFF20070000}" r="AQ9" connectionId="1">
    <xmlCellPr id="1" xr6:uid="{00000000-0010-0000-2007-000001000000}" uniqueName="Contractor_Price">
      <xmlPr mapId="1" xpath="/FinancialUpdate8609/FinancialUpdate8609_DevelopmentBudget/FinancialUpdate8609_Dev_Budget_Building9/FinancialUpdate8609_Dev_Budget_Building9_Acquisition_Basis/Contractor_Price" xmlDataType="string"/>
    </xmlCellPr>
  </singleXmlCell>
  <singleXmlCell id="1885" xr6:uid="{00000000-000C-0000-FFFF-FFFF21070000}" r="AQ10" connectionId="1">
    <xmlCellPr id="1" xr6:uid="{00000000-0010-0000-2107-000001000000}" uniqueName="Furnishings">
      <xmlPr mapId="1" xpath="/FinancialUpdate8609/FinancialUpdate8609_DevelopmentBudget/FinancialUpdate8609_Dev_Budget_Building9/FinancialUpdate8609_Dev_Budget_Building9_Acquisition_Basis/Furnishings" xmlDataType="string"/>
    </xmlCellPr>
  </singleXmlCell>
  <singleXmlCell id="1886" xr6:uid="{00000000-000C-0000-FFFF-FFFF22070000}" r="AQ11" connectionId="1">
    <xmlCellPr id="1" xr6:uid="{00000000-0010-0000-2207-000001000000}" uniqueName="Hard_Cost_Other_Description1">
      <xmlPr mapId="1" xpath="/FinancialUpdate8609/FinancialUpdate8609_DevelopmentBudget/FinancialUpdate8609_Dev_Budget_Building9/FinancialUpdate8609_Dev_Budget_Building9_Acquisition_Basis/Hard_Cost_Other_Description1" xmlDataType="string"/>
    </xmlCellPr>
  </singleXmlCell>
  <singleXmlCell id="1887" xr6:uid="{00000000-000C-0000-FFFF-FFFF23070000}" r="AQ14" connectionId="1">
    <xmlCellPr id="1" xr6:uid="{00000000-0010-0000-2307-000001000000}" uniqueName="Architect">
      <xmlPr mapId="1" xpath="/FinancialUpdate8609/FinancialUpdate8609_DevelopmentBudget/FinancialUpdate8609_Dev_Budget_Building9/FinancialUpdate8609_Dev_Budget_Building9_Acquisition_Basis/Architect" xmlDataType="string"/>
    </xmlCellPr>
  </singleXmlCell>
  <singleXmlCell id="1888" xr6:uid="{00000000-000C-0000-FFFF-FFFF24070000}" r="AQ15" connectionId="1">
    <xmlCellPr id="1" xr6:uid="{00000000-0010-0000-2407-000001000000}" uniqueName="Owners_Legal">
      <xmlPr mapId="1" xpath="/FinancialUpdate8609/FinancialUpdate8609_DevelopmentBudget/FinancialUpdate8609_Dev_Budget_Building9/FinancialUpdate8609_Dev_Budget_Building9_Acquisition_Basis/Owners_Legal" xmlDataType="string"/>
    </xmlCellPr>
  </singleXmlCell>
  <singleXmlCell id="1889" xr6:uid="{00000000-000C-0000-FFFF-FFFF25070000}" r="AQ16" connectionId="1">
    <xmlCellPr id="1" xr6:uid="{00000000-0010-0000-2507-000001000000}" uniqueName="Development_Consultant">
      <xmlPr mapId="1" xpath="/FinancialUpdate8609/FinancialUpdate8609_DevelopmentBudget/FinancialUpdate8609_Dev_Budget_Building9/FinancialUpdate8609_Dev_Budget_Building9_Acquisition_Basis/Development_Consultant" xmlDataType="string"/>
    </xmlCellPr>
  </singleXmlCell>
  <singleXmlCell id="1890" xr6:uid="{00000000-000C-0000-FFFF-FFFF26070000}" r="AQ17" connectionId="1">
    <xmlCellPr id="1" xr6:uid="{00000000-0010-0000-2607-000001000000}" uniqueName="J51_421a_421b_Filing_Fees">
      <xmlPr mapId="1" xpath="/FinancialUpdate8609/FinancialUpdate8609_DevelopmentBudget/FinancialUpdate8609_Dev_Budget_Building9/FinancialUpdate8609_Dev_Budget_Building9_Acquisition_Basis/J51_421a_421b_Filing_Fees" xmlDataType="string"/>
    </xmlCellPr>
  </singleXmlCell>
  <singleXmlCell id="1891" xr6:uid="{00000000-000C-0000-FFFF-FFFF27070000}" r="AQ18" connectionId="1">
    <xmlCellPr id="1" xr6:uid="{00000000-0010-0000-2707-000001000000}" uniqueName="Construction_Interest">
      <xmlPr mapId="1" xpath="/FinancialUpdate8609/FinancialUpdate8609_DevelopmentBudget/FinancialUpdate8609_Dev_Budget_Building9/FinancialUpdate8609_Dev_Budget_Building9_Acquisition_Basis/Construction_Interest" xmlDataType="string"/>
    </xmlCellPr>
  </singleXmlCell>
  <singleXmlCell id="1892" xr6:uid="{00000000-000C-0000-FFFF-FFFF28070000}" r="AQ19" connectionId="1">
    <xmlCellPr id="1" xr6:uid="{00000000-0010-0000-2807-000001000000}" uniqueName="Real_Estate_Taxes">
      <xmlPr mapId="1" xpath="/FinancialUpdate8609/FinancialUpdate8609_DevelopmentBudget/FinancialUpdate8609_Dev_Budget_Building9/FinancialUpdate8609_Dev_Budget_Building9_Acquisition_Basis/Real_Estate_Taxes" xmlDataType="string"/>
    </xmlCellPr>
  </singleXmlCell>
  <singleXmlCell id="1893" xr6:uid="{00000000-000C-0000-FFFF-FFFF29070000}" r="AQ20" connectionId="1">
    <xmlCellPr id="1" xr6:uid="{00000000-0010-0000-2907-000001000000}" uniqueName="Water_Sewer">
      <xmlPr mapId="1" xpath="/FinancialUpdate8609/FinancialUpdate8609_DevelopmentBudget/FinancialUpdate8609_Dev_Budget_Building9/FinancialUpdate8609_Dev_Budget_Building9_Acquisition_Basis/Water_Sewer" xmlDataType="string"/>
    </xmlCellPr>
  </singleXmlCell>
  <singleXmlCell id="1894" xr6:uid="{00000000-000C-0000-FFFF-FFFF2A070000}" r="AQ21" connectionId="1">
    <xmlCellPr id="1" xr6:uid="{00000000-0010-0000-2A07-000001000000}" uniqueName="Title_Insurance">
      <xmlPr mapId="1" xpath="/FinancialUpdate8609/FinancialUpdate8609_DevelopmentBudget/FinancialUpdate8609_Dev_Budget_Building9/FinancialUpdate8609_Dev_Budget_Building9_Acquisition_Basis/Title_Insurance" xmlDataType="string"/>
    </xmlCellPr>
  </singleXmlCell>
  <singleXmlCell id="1895" xr6:uid="{00000000-000C-0000-FFFF-FFFF2B070000}" r="AQ22" connectionId="1">
    <xmlCellPr id="1" xr6:uid="{00000000-0010-0000-2B07-000001000000}" uniqueName="Constr_Insurance">
      <xmlPr mapId="1" xpath="/FinancialUpdate8609/FinancialUpdate8609_DevelopmentBudget/FinancialUpdate8609_Dev_Budget_Building9/FinancialUpdate8609_Dev_Budget_Building9_Acquisition_Basis/Constr_Insurance" xmlDataType="string"/>
    </xmlCellPr>
  </singleXmlCell>
  <singleXmlCell id="1896" xr6:uid="{00000000-000C-0000-FFFF-FFFF2C070000}" r="AQ23" connectionId="1">
    <xmlCellPr id="1" xr6:uid="{00000000-0010-0000-2C07-000001000000}" uniqueName="License_Agreement_Insurance">
      <xmlPr mapId="1" xpath="/FinancialUpdate8609/FinancialUpdate8609_DevelopmentBudget/FinancialUpdate8609_Dev_Budget_Building9/FinancialUpdate8609_Dev_Budget_Building9_Acquisition_Basis/License_Agreement_Insurance" xmlDataType="string"/>
    </xmlCellPr>
  </singleXmlCell>
  <singleXmlCell id="1897" xr6:uid="{00000000-000C-0000-FFFF-FFFF2D070000}" r="AQ24" connectionId="1">
    <xmlCellPr id="1" xr6:uid="{00000000-0010-0000-2D07-000001000000}" uniqueName="Leasing_Marketing_Expense">
      <xmlPr mapId="1" xpath="/FinancialUpdate8609/FinancialUpdate8609_DevelopmentBudget/FinancialUpdate8609_Dev_Budget_Building9/FinancialUpdate8609_Dev_Budget_Building9_Acquisition_Basis/Leasing_Marketing_Expense" xmlDataType="string"/>
    </xmlCellPr>
  </singleXmlCell>
  <singleXmlCell id="1898" xr6:uid="{00000000-000C-0000-FFFF-FFFF2E070000}" r="AQ25" connectionId="1">
    <xmlCellPr id="1" xr6:uid="{00000000-0010-0000-2E07-000001000000}" uniqueName="Lease_Up_Period_Expense">
      <xmlPr mapId="1" xpath="/FinancialUpdate8609/FinancialUpdate8609_DevelopmentBudget/FinancialUpdate8609_Dev_Budget_Building9/FinancialUpdate8609_Dev_Budget_Building9_Acquisition_Basis/Lease_Up_Period_Expense" xmlDataType="string"/>
    </xmlCellPr>
  </singleXmlCell>
  <singleXmlCell id="1899" xr6:uid="{00000000-000C-0000-FFFF-FFFF2F070000}" r="AQ26" connectionId="1">
    <xmlCellPr id="1" xr6:uid="{00000000-0010-0000-2F07-000001000000}" uniqueName="Working_Capital">
      <xmlPr mapId="1" xpath="/FinancialUpdate8609/FinancialUpdate8609_DevelopmentBudget/FinancialUpdate8609_Dev_Budget_Building9/FinancialUpdate8609_Dev_Budget_Building9_Acquisition_Basis/Working_Capital" xmlDataType="string"/>
    </xmlCellPr>
  </singleXmlCell>
  <singleXmlCell id="1900" xr6:uid="{00000000-000C-0000-FFFF-FFFF30070000}" r="AQ27" connectionId="1">
    <xmlCellPr id="1" xr6:uid="{00000000-0010-0000-3007-000001000000}" uniqueName="Survey_Environmental_Reports">
      <xmlPr mapId="1" xpath="/FinancialUpdate8609/FinancialUpdate8609_DevelopmentBudget/FinancialUpdate8609_Dev_Budget_Building9/FinancialUpdate8609_Dev_Budget_Building9_Acquisition_Basis/Survey_Environmental_Reports" xmlDataType="string"/>
    </xmlCellPr>
  </singleXmlCell>
  <singleXmlCell id="1901" xr6:uid="{00000000-000C-0000-FFFF-FFFF31070000}" r="AQ28" connectionId="1">
    <xmlCellPr id="1" xr6:uid="{00000000-0010-0000-3107-000001000000}" uniqueName="Loan_Commitment_Fees">
      <xmlPr mapId="1" xpath="/FinancialUpdate8609/FinancialUpdate8609_DevelopmentBudget/FinancialUpdate8609_Dev_Budget_Building9/FinancialUpdate8609_Dev_Budget_Building9_Acquisition_Basis/Loan_Commitment_Fees" xmlDataType="string"/>
    </xmlCellPr>
  </singleXmlCell>
  <singleXmlCell id="1902" xr6:uid="{00000000-000C-0000-FFFF-FFFF32070000}" r="AQ29" connectionId="1">
    <xmlCellPr id="1" xr6:uid="{00000000-0010-0000-3207-000001000000}" uniqueName="Relocation">
      <xmlPr mapId="1" xpath="/FinancialUpdate8609/FinancialUpdate8609_DevelopmentBudget/FinancialUpdate8609_Dev_Budget_Building9/FinancialUpdate8609_Dev_Budget_Building9_Acquisition_Basis/Relocation" xmlDataType="string"/>
    </xmlCellPr>
  </singleXmlCell>
  <singleXmlCell id="1903" xr6:uid="{00000000-000C-0000-FFFF-FFFF33070000}" r="AQ30" connectionId="1">
    <xmlCellPr id="1" xr6:uid="{00000000-0010-0000-3307-000001000000}" uniqueName="NPHDFC_Administration_Fee">
      <xmlPr mapId="1" xpath="/FinancialUpdate8609/FinancialUpdate8609_DevelopmentBudget/FinancialUpdate8609_Dev_Budget_Building9/FinancialUpdate8609_Dev_Budget_Building9_Acquisition_Basis/NPHDFC_Administration_Fee" xmlDataType="string"/>
    </xmlCellPr>
  </singleXmlCell>
  <singleXmlCell id="1904" xr6:uid="{00000000-000C-0000-FFFF-FFFF34070000}" r="AQ31" connectionId="1">
    <xmlCellPr id="1" xr6:uid="{00000000-0010-0000-3407-000001000000}" uniqueName="Project_Supervision">
      <xmlPr mapId="1" xpath="/FinancialUpdate8609/FinancialUpdate8609_DevelopmentBudget/FinancialUpdate8609_Dev_Budget_Building9/FinancialUpdate8609_Dev_Budget_Building9_Acquisition_Basis/Project_Supervision" xmlDataType="string"/>
    </xmlCellPr>
  </singleXmlCell>
  <singleXmlCell id="1905" xr6:uid="{00000000-000C-0000-FFFF-FFFF35070000}" r="AQ32" connectionId="1">
    <xmlCellPr id="1" xr6:uid="{00000000-0010-0000-3507-000001000000}" uniqueName="Tax_Credit_Allocation_Fee">
      <xmlPr mapId="1" xpath="/FinancialUpdate8609/FinancialUpdate8609_DevelopmentBudget/FinancialUpdate8609_Dev_Budget_Building9/FinancialUpdate8609_Dev_Budget_Building9_Acquisition_Basis/Tax_Credit_Allocation_Fee" xmlDataType="string"/>
    </xmlCellPr>
  </singleXmlCell>
  <singleXmlCell id="1906" xr6:uid="{00000000-000C-0000-FFFF-FFFF36070000}" r="AQ33" connectionId="1">
    <xmlCellPr id="1" xr6:uid="{00000000-0010-0000-3607-000001000000}" uniqueName="Bond_Fees_Cost_of_Issuance_Fee">
      <xmlPr mapId="1" xpath="/FinancialUpdate8609/FinancialUpdate8609_DevelopmentBudget/FinancialUpdate8609_Dev_Budget_Building9/FinancialUpdate8609_Dev_Budget_Building9_Acquisition_Basis/Bond_Fees_Cost_of_Issuance_Fee" xmlDataType="string"/>
    </xmlCellPr>
  </singleXmlCell>
  <singleXmlCell id="1907" xr6:uid="{00000000-000C-0000-FFFF-FFFF37070000}" r="AQ34" connectionId="1">
    <xmlCellPr id="1" xr6:uid="{00000000-0010-0000-3707-000001000000}" uniqueName="Letter_of_Credit_Fee">
      <xmlPr mapId="1" xpath="/FinancialUpdate8609/FinancialUpdate8609_DevelopmentBudget/FinancialUpdate8609_Dev_Budget_Building9/FinancialUpdate8609_Dev_Budget_Building9_Acquisition_Basis/Letter_of_Credit_Fee" xmlDataType="string"/>
    </xmlCellPr>
  </singleXmlCell>
  <singleXmlCell id="1908" xr6:uid="{00000000-000C-0000-FFFF-FFFF38070000}" r="AQ35" connectionId="1">
    <xmlCellPr id="1" xr6:uid="{00000000-0010-0000-3807-000001000000}" uniqueName="Interest_Rate_Cap">
      <xmlPr mapId="1" xpath="/FinancialUpdate8609/FinancialUpdate8609_DevelopmentBudget/FinancialUpdate8609_Dev_Budget_Building9/FinancialUpdate8609_Dev_Budget_Building9_Acquisition_Basis/Interest_Rate_Cap" xmlDataType="string"/>
    </xmlCellPr>
  </singleXmlCell>
  <singleXmlCell id="1909" xr6:uid="{00000000-000C-0000-FFFF-FFFF39070000}" r="AQ36" connectionId="1">
    <xmlCellPr id="1" xr6:uid="{00000000-0010-0000-3907-000001000000}" uniqueName="Bank_Engineering_Fee">
      <xmlPr mapId="1" xpath="/FinancialUpdate8609/FinancialUpdate8609_DevelopmentBudget/FinancialUpdate8609_Dev_Budget_Building9/FinancialUpdate8609_Dev_Budget_Building9_Acquisition_Basis/Bank_Engineering_Fee" xmlDataType="string"/>
    </xmlCellPr>
  </singleXmlCell>
  <singleXmlCell id="1910" xr6:uid="{00000000-000C-0000-FFFF-FFFF3A070000}" r="AQ37" connectionId="1">
    <xmlCellPr id="1" xr6:uid="{00000000-0010-0000-3A07-000001000000}" uniqueName="NYS_Transfer_Tax">
      <xmlPr mapId="1" xpath="/FinancialUpdate8609/FinancialUpdate8609_DevelopmentBudget/FinancialUpdate8609_Dev_Budget_Building9/FinancialUpdate8609_Dev_Budget_Building9_Acquisition_Basis/NYS_Transfer_Tax" xmlDataType="string"/>
    </xmlCellPr>
  </singleXmlCell>
  <singleXmlCell id="1911" xr6:uid="{00000000-000C-0000-FFFF-FFFF3B070000}" r="AQ38" connectionId="1">
    <xmlCellPr id="1" xr6:uid="{00000000-0010-0000-3B07-000001000000}" uniqueName="Soft_Cost_Other_Description1">
      <xmlPr mapId="1" xpath="/FinancialUpdate8609/FinancialUpdate8609_DevelopmentBudget/FinancialUpdate8609_Dev_Budget_Building9/FinancialUpdate8609_Dev_Budget_Building9_Acquisition_Basis/Soft_Cost_Other_Description1" xmlDataType="string"/>
    </xmlCellPr>
  </singleXmlCell>
  <singleXmlCell id="1912" xr6:uid="{00000000-000C-0000-FFFF-FFFF3C070000}" r="AQ39" connectionId="1">
    <xmlCellPr id="1" xr6:uid="{00000000-0010-0000-3C07-000001000000}" uniqueName="Soft_Cost_Other_Description2">
      <xmlPr mapId="1" xpath="/FinancialUpdate8609/FinancialUpdate8609_DevelopmentBudget/FinancialUpdate8609_Dev_Budget_Building9/FinancialUpdate8609_Dev_Budget_Building9_Acquisition_Basis/Soft_Cost_Other_Description2" xmlDataType="string"/>
    </xmlCellPr>
  </singleXmlCell>
  <singleXmlCell id="1913" xr6:uid="{00000000-000C-0000-FFFF-FFFF3D070000}" r="AQ40" connectionId="1">
    <xmlCellPr id="1" xr6:uid="{00000000-0010-0000-3D07-000001000000}" uniqueName="Soft_Cost_Other_Description3">
      <xmlPr mapId="1" xpath="/FinancialUpdate8609/FinancialUpdate8609_DevelopmentBudget/FinancialUpdate8609_Dev_Budget_Building9/FinancialUpdate8609_Dev_Budget_Building9_Acquisition_Basis/Soft_Cost_Other_Description3" xmlDataType="string"/>
    </xmlCellPr>
  </singleXmlCell>
  <singleXmlCell id="1914" xr6:uid="{00000000-000C-0000-FFFF-FFFF3E070000}" r="AQ41" connectionId="1">
    <xmlCellPr id="1" xr6:uid="{00000000-0010-0000-3E07-000001000000}" uniqueName="Soft_Cost_Other_Description4">
      <xmlPr mapId="1" xpath="/FinancialUpdate8609/FinancialUpdate8609_DevelopmentBudget/FinancialUpdate8609_Dev_Budget_Building9/FinancialUpdate8609_Dev_Budget_Building9_Acquisition_Basis/Soft_Cost_Other_Description4" xmlDataType="string"/>
    </xmlCellPr>
  </singleXmlCell>
  <singleXmlCell id="1915" xr6:uid="{00000000-000C-0000-FFFF-FFFF3F070000}" r="AQ44" connectionId="1">
    <xmlCellPr id="1" xr6:uid="{00000000-0010-0000-3F07-000001000000}" uniqueName="Developer_Financing_or_Equity">
      <xmlPr mapId="1" xpath="/FinancialUpdate8609/FinancialUpdate8609_DevelopmentBudget/FinancialUpdate8609_Dev_Budget_Building9/FinancialUpdate8609_Dev_Budget_Building9_Acquisition_Basis/Developer_Financing_or_Equity" xmlDataType="string"/>
    </xmlCellPr>
  </singleXmlCell>
  <singleXmlCell id="1916" xr6:uid="{00000000-000C-0000-FFFF-FFFF40070000}" r="AQ45" connectionId="1">
    <xmlCellPr id="1" xr6:uid="{00000000-0010-0000-4007-000001000000}" uniqueName="Deferred_Developer_Fee">
      <xmlPr mapId="1" xpath="/FinancialUpdate8609/FinancialUpdate8609_DevelopmentBudget/FinancialUpdate8609_Dev_Budget_Building9/FinancialUpdate8609_Dev_Budget_Building9_Acquisition_Basis/Deferred_Developer_Fee" xmlDataType="string"/>
    </xmlCellPr>
  </singleXmlCell>
  <singleXmlCell id="1917" xr6:uid="{00000000-000C-0000-FFFF-FFFF41070000}" r="AQ48" connectionId="1">
    <xmlCellPr id="1" xr6:uid="{00000000-0010-0000-4107-000001000000}" uniqueName="Syndicator_Fee_and_Overhead">
      <xmlPr mapId="1" xpath="/FinancialUpdate8609/FinancialUpdate8609_DevelopmentBudget/FinancialUpdate8609_Dev_Budget_Building9/FinancialUpdate8609_Dev_Budget_Building9_Acquisition_Basis/Syndicator_Fee_and_Overhead" xmlDataType="string"/>
    </xmlCellPr>
  </singleXmlCell>
  <singleXmlCell id="1918" xr6:uid="{00000000-000C-0000-FFFF-FFFF42070000}" r="AQ49" connectionId="1">
    <xmlCellPr id="1" xr6:uid="{00000000-0010-0000-4207-000001000000}" uniqueName="LP_Upper_Tier_Reserves">
      <xmlPr mapId="1" xpath="/FinancialUpdate8609/FinancialUpdate8609_DevelopmentBudget/FinancialUpdate8609_Dev_Budget_Building9/FinancialUpdate8609_Dev_Budget_Building9_Acquisition_Basis/LP_Upper_Tier_Reserves" xmlDataType="string"/>
    </xmlCellPr>
  </singleXmlCell>
  <singleXmlCell id="1919" xr6:uid="{00000000-000C-0000-FFFF-FFFF43070000}" r="AQ50" connectionId="1">
    <xmlCellPr id="1" xr6:uid="{00000000-0010-0000-4307-000001000000}" uniqueName="Tax_Credit_Consultant">
      <xmlPr mapId="1" xpath="/FinancialUpdate8609/FinancialUpdate8609_DevelopmentBudget/FinancialUpdate8609_Dev_Budget_Building9/FinancialUpdate8609_Dev_Budget_Building9_Acquisition_Basis/Tax_Credit_Consultant" xmlDataType="string"/>
    </xmlCellPr>
  </singleXmlCell>
  <singleXmlCell id="1920" xr6:uid="{00000000-000C-0000-FFFF-FFFF44070000}" r="AQ51" connectionId="1">
    <xmlCellPr id="1" xr6:uid="{00000000-0010-0000-4407-000001000000}" uniqueName="Tax_Opinion">
      <xmlPr mapId="1" xpath="/FinancialUpdate8609/FinancialUpdate8609_DevelopmentBudget/FinancialUpdate8609_Dev_Budget_Building9/FinancialUpdate8609_Dev_Budget_Building9_Acquisition_Basis/Tax_Opinion" xmlDataType="string"/>
    </xmlCellPr>
  </singleXmlCell>
  <singleXmlCell id="1921" xr6:uid="{00000000-000C-0000-FFFF-FFFF45070000}" r="AQ52" connectionId="1">
    <xmlCellPr id="1" xr6:uid="{00000000-0010-0000-4507-000001000000}" uniqueName="Accounting_Cost_Certification">
      <xmlPr mapId="1" xpath="/FinancialUpdate8609/FinancialUpdate8609_DevelopmentBudget/FinancialUpdate8609_Dev_Budget_Building9/FinancialUpdate8609_Dev_Budget_Building9_Acquisition_Basis/Accounting_Cost_Certification" xmlDataType="string"/>
    </xmlCellPr>
  </singleXmlCell>
  <singleXmlCell id="1922" xr6:uid="{00000000-000C-0000-FFFF-FFFF46070000}" r="AQ53" connectionId="1">
    <xmlCellPr id="1" xr6:uid="{00000000-0010-0000-4607-000001000000}" uniqueName="Partnership_Management_Fee">
      <xmlPr mapId="1" xpath="/FinancialUpdate8609/FinancialUpdate8609_DevelopmentBudget/FinancialUpdate8609_Dev_Budget_Building9/FinancialUpdate8609_Dev_Budget_Building9_Acquisition_Basis/Partnership_Management_Fee" xmlDataType="string"/>
    </xmlCellPr>
  </singleXmlCell>
  <singleXmlCell id="1923" xr6:uid="{00000000-000C-0000-FFFF-FFFF47070000}" r="AQ54" connectionId="1">
    <xmlCellPr id="1" xr6:uid="{00000000-0010-0000-4707-000001000000}" uniqueName="Partnership_Publication">
      <xmlPr mapId="1" xpath="/FinancialUpdate8609/FinancialUpdate8609_DevelopmentBudget/FinancialUpdate8609_Dev_Budget_Building9/FinancialUpdate8609_Dev_Budget_Building9_Acquisition_Basis/Partnership_Publication" xmlDataType="string"/>
    </xmlCellPr>
  </singleXmlCell>
  <singleXmlCell id="1924" xr6:uid="{00000000-000C-0000-FFFF-FFFF48070000}" r="AQ55" connectionId="1">
    <xmlCellPr id="1" xr6:uid="{00000000-0010-0000-4807-000001000000}" uniqueName="Bridge_Loan_Fees_and_Interest">
      <xmlPr mapId="1" xpath="/FinancialUpdate8609/FinancialUpdate8609_DevelopmentBudget/FinancialUpdate8609_Dev_Budget_Building9/FinancialUpdate8609_Dev_Budget_Building9_Acquisition_Basis/Bridge_Loan_Fees_and_Interest" xmlDataType="string"/>
    </xmlCellPr>
  </singleXmlCell>
  <singleXmlCell id="1925" xr6:uid="{00000000-000C-0000-FFFF-FFFF49070000}" r="AQ56" connectionId="1">
    <xmlCellPr id="1" xr6:uid="{00000000-0010-0000-4907-000001000000}" uniqueName="Partnership_Organization_Legal">
      <xmlPr mapId="1" xpath="/FinancialUpdate8609/FinancialUpdate8609_DevelopmentBudget/FinancialUpdate8609_Dev_Budget_Building9/FinancialUpdate8609_Dev_Budget_Building9_Acquisition_Basis/Partnership_Organization_Legal" xmlDataType="string"/>
    </xmlCellPr>
  </singleXmlCell>
  <singleXmlCell id="1926" xr6:uid="{00000000-000C-0000-FFFF-FFFF4A070000}" r="AQ57" connectionId="1">
    <xmlCellPr id="1" xr6:uid="{00000000-0010-0000-4A07-000001000000}" uniqueName="Syndication_Expense_Other_Description1">
      <xmlPr mapId="1" xpath="/FinancialUpdate8609/FinancialUpdate8609_DevelopmentBudget/FinancialUpdate8609_Dev_Budget_Building9/FinancialUpdate8609_Dev_Budget_Building9_Acquisition_Basis/Syndication_Expense_Other_Description1" xmlDataType="string"/>
    </xmlCellPr>
  </singleXmlCell>
  <singleXmlCell id="1927" xr6:uid="{00000000-000C-0000-FFFF-FFFF4B070000}" r="AQ60" connectionId="1">
    <xmlCellPr id="1" xr6:uid="{00000000-0010-0000-4B07-000001000000}" uniqueName="Operating_Reserve">
      <xmlPr mapId="1" xpath="/FinancialUpdate8609/FinancialUpdate8609_DevelopmentBudget/FinancialUpdate8609_Dev_Budget_Building9/FinancialUpdate8609_Dev_Budget_Building9_Acquisition_Basis/Operating_Reserve" xmlDataType="string"/>
    </xmlCellPr>
  </singleXmlCell>
  <singleXmlCell id="1928" xr6:uid="{00000000-000C-0000-FFFF-FFFF4C070000}" r="AQ61" connectionId="1">
    <xmlCellPr id="1" xr6:uid="{00000000-0010-0000-4C07-000001000000}" uniqueName="Social_Service_Reserves">
      <xmlPr mapId="1" xpath="/FinancialUpdate8609/FinancialUpdate8609_DevelopmentBudget/FinancialUpdate8609_Dev_Budget_Building9/FinancialUpdate8609_Dev_Budget_Building9_Acquisition_Basis/Social_Service_Reserves" xmlDataType="string"/>
    </xmlCellPr>
  </singleXmlCell>
  <singleXmlCell id="1929" xr6:uid="{00000000-000C-0000-FFFF-FFFF4D070000}" r="AQ62" connectionId="1">
    <xmlCellPr id="1" xr6:uid="{00000000-0010-0000-4D07-000001000000}" uniqueName="Reserve_Other_Description1">
      <xmlPr mapId="1" xpath="/FinancialUpdate8609/FinancialUpdate8609_DevelopmentBudget/FinancialUpdate8609_Dev_Budget_Building9/FinancialUpdate8609_Dev_Budget_Building9_Acquisition_Basis/Reserve_Other_Description1" xmlDataType="string"/>
    </xmlCellPr>
  </singleXmlCell>
  <singleXmlCell id="1930" xr6:uid="{00000000-000C-0000-FFFF-FFFF4E070000}" r="AS1" connectionId="1">
    <xmlCellPr id="1" xr6:uid="{00000000-0010-0000-4E07-000001000000}" uniqueName="ApplicationNumber">
      <xmlPr mapId="1" xpath="/FinancialUpdate8609/FinancialUpdate8609_DevelopmentBudget/FinancialUpdate8609_Dev_Budget_Building9/FinancialUpdate8609_Dev_Budget_Building9_Rehab_Basis/ApplicationNumber" xmlDataType="string"/>
    </xmlCellPr>
  </singleXmlCell>
  <singleXmlCell id="1931" xr6:uid="{00000000-000C-0000-FFFF-FFFF4F070000}" r="AS2" connectionId="1">
    <xmlCellPr id="1" xr6:uid="{00000000-0010-0000-4F07-000001000000}" uniqueName="BIN">
      <xmlPr mapId="1" xpath="/FinancialUpdate8609/FinancialUpdate8609_DevelopmentBudget/FinancialUpdate8609_Dev_Budget_Building9/FinancialUpdate8609_Dev_Budget_Building9_Rehab_Basis/BIN" xmlDataType="string"/>
    </xmlCellPr>
  </singleXmlCell>
  <singleXmlCell id="1932" xr6:uid="{00000000-000C-0000-FFFF-FFFF50070000}" r="AR7" connectionId="1">
    <xmlCellPr id="1" xr6:uid="{00000000-0010-0000-5007-000001000000}" uniqueName="Land_Acquisition">
      <xmlPr mapId="1" xpath="/FinancialUpdate8609/FinancialUpdate8609_DevelopmentBudget/FinancialUpdate8609_Dev_Budget_Building9/FinancialUpdate8609_Dev_Budget_Building9_Rehab_Basis/Land_Acquisition" xmlDataType="string"/>
    </xmlCellPr>
  </singleXmlCell>
  <singleXmlCell id="1933" xr6:uid="{00000000-000C-0000-FFFF-FFFF51070000}" r="AR8" connectionId="1">
    <xmlCellPr id="1" xr6:uid="{00000000-0010-0000-5107-000001000000}" uniqueName="Building_Acquisition">
      <xmlPr mapId="1" xpath="/FinancialUpdate8609/FinancialUpdate8609_DevelopmentBudget/FinancialUpdate8609_Dev_Budget_Building9/FinancialUpdate8609_Dev_Budget_Building9_Rehab_Basis/Building_Acquisition" xmlDataType="string"/>
    </xmlCellPr>
  </singleXmlCell>
  <singleXmlCell id="1934" xr6:uid="{00000000-000C-0000-FFFF-FFFF52070000}" r="AR9" connectionId="1">
    <xmlCellPr id="1" xr6:uid="{00000000-0010-0000-5207-000001000000}" uniqueName="Contractor_Price">
      <xmlPr mapId="1" xpath="/FinancialUpdate8609/FinancialUpdate8609_DevelopmentBudget/FinancialUpdate8609_Dev_Budget_Building9/FinancialUpdate8609_Dev_Budget_Building9_Rehab_Basis/Contractor_Price" xmlDataType="string"/>
    </xmlCellPr>
  </singleXmlCell>
  <singleXmlCell id="1935" xr6:uid="{00000000-000C-0000-FFFF-FFFF53070000}" r="AR10" connectionId="1">
    <xmlCellPr id="1" xr6:uid="{00000000-0010-0000-5307-000001000000}" uniqueName="Furnishings">
      <xmlPr mapId="1" xpath="/FinancialUpdate8609/FinancialUpdate8609_DevelopmentBudget/FinancialUpdate8609_Dev_Budget_Building9/FinancialUpdate8609_Dev_Budget_Building9_Rehab_Basis/Furnishings" xmlDataType="string"/>
    </xmlCellPr>
  </singleXmlCell>
  <singleXmlCell id="1936" xr6:uid="{00000000-000C-0000-FFFF-FFFF54070000}" r="AR11" connectionId="1">
    <xmlCellPr id="1" xr6:uid="{00000000-0010-0000-5407-000001000000}" uniqueName="Hard_Cost_Other_Description1">
      <xmlPr mapId="1" xpath="/FinancialUpdate8609/FinancialUpdate8609_DevelopmentBudget/FinancialUpdate8609_Dev_Budget_Building9/FinancialUpdate8609_Dev_Budget_Building9_Rehab_Basis/Hard_Cost_Other_Description1" xmlDataType="string"/>
    </xmlCellPr>
  </singleXmlCell>
  <singleXmlCell id="1937" xr6:uid="{00000000-000C-0000-FFFF-FFFF55070000}" r="AR14" connectionId="1">
    <xmlCellPr id="1" xr6:uid="{00000000-0010-0000-5507-000001000000}" uniqueName="Architect">
      <xmlPr mapId="1" xpath="/FinancialUpdate8609/FinancialUpdate8609_DevelopmentBudget/FinancialUpdate8609_Dev_Budget_Building9/FinancialUpdate8609_Dev_Budget_Building9_Rehab_Basis/Architect" xmlDataType="string"/>
    </xmlCellPr>
  </singleXmlCell>
  <singleXmlCell id="1938" xr6:uid="{00000000-000C-0000-FFFF-FFFF56070000}" r="AR15" connectionId="1">
    <xmlCellPr id="1" xr6:uid="{00000000-0010-0000-5607-000001000000}" uniqueName="Owners_Legal">
      <xmlPr mapId="1" xpath="/FinancialUpdate8609/FinancialUpdate8609_DevelopmentBudget/FinancialUpdate8609_Dev_Budget_Building9/FinancialUpdate8609_Dev_Budget_Building9_Rehab_Basis/Owners_Legal" xmlDataType="string"/>
    </xmlCellPr>
  </singleXmlCell>
  <singleXmlCell id="1939" xr6:uid="{00000000-000C-0000-FFFF-FFFF57070000}" r="AR16" connectionId="1">
    <xmlCellPr id="1" xr6:uid="{00000000-0010-0000-5707-000001000000}" uniqueName="Development_Consultant">
      <xmlPr mapId="1" xpath="/FinancialUpdate8609/FinancialUpdate8609_DevelopmentBudget/FinancialUpdate8609_Dev_Budget_Building9/FinancialUpdate8609_Dev_Budget_Building9_Rehab_Basis/Development_Consultant" xmlDataType="string"/>
    </xmlCellPr>
  </singleXmlCell>
  <singleXmlCell id="1940" xr6:uid="{00000000-000C-0000-FFFF-FFFF58070000}" r="AR17" connectionId="1">
    <xmlCellPr id="1" xr6:uid="{00000000-0010-0000-5807-000001000000}" uniqueName="J51_421a_421b_Filing_Fees">
      <xmlPr mapId="1" xpath="/FinancialUpdate8609/FinancialUpdate8609_DevelopmentBudget/FinancialUpdate8609_Dev_Budget_Building9/FinancialUpdate8609_Dev_Budget_Building9_Rehab_Basis/J51_421a_421b_Filing_Fees" xmlDataType="string"/>
    </xmlCellPr>
  </singleXmlCell>
  <singleXmlCell id="1941" xr6:uid="{00000000-000C-0000-FFFF-FFFF59070000}" r="AR18" connectionId="1">
    <xmlCellPr id="1" xr6:uid="{00000000-0010-0000-5907-000001000000}" uniqueName="Construction_Interest">
      <xmlPr mapId="1" xpath="/FinancialUpdate8609/FinancialUpdate8609_DevelopmentBudget/FinancialUpdate8609_Dev_Budget_Building9/FinancialUpdate8609_Dev_Budget_Building9_Rehab_Basis/Construction_Interest" xmlDataType="string"/>
    </xmlCellPr>
  </singleXmlCell>
  <singleXmlCell id="1942" xr6:uid="{00000000-000C-0000-FFFF-FFFF5A070000}" r="AR19" connectionId="1">
    <xmlCellPr id="1" xr6:uid="{00000000-0010-0000-5A07-000001000000}" uniqueName="Real_Estate_Taxes">
      <xmlPr mapId="1" xpath="/FinancialUpdate8609/FinancialUpdate8609_DevelopmentBudget/FinancialUpdate8609_Dev_Budget_Building9/FinancialUpdate8609_Dev_Budget_Building9_Rehab_Basis/Real_Estate_Taxes" xmlDataType="string"/>
    </xmlCellPr>
  </singleXmlCell>
  <singleXmlCell id="1943" xr6:uid="{00000000-000C-0000-FFFF-FFFF5B070000}" r="AR20" connectionId="1">
    <xmlCellPr id="1" xr6:uid="{00000000-0010-0000-5B07-000001000000}" uniqueName="Water_Sewer">
      <xmlPr mapId="1" xpath="/FinancialUpdate8609/FinancialUpdate8609_DevelopmentBudget/FinancialUpdate8609_Dev_Budget_Building9/FinancialUpdate8609_Dev_Budget_Building9_Rehab_Basis/Water_Sewer" xmlDataType="string"/>
    </xmlCellPr>
  </singleXmlCell>
  <singleXmlCell id="1944" xr6:uid="{00000000-000C-0000-FFFF-FFFF5C070000}" r="AR21" connectionId="1">
    <xmlCellPr id="1" xr6:uid="{00000000-0010-0000-5C07-000001000000}" uniqueName="Title_Insurance">
      <xmlPr mapId="1" xpath="/FinancialUpdate8609/FinancialUpdate8609_DevelopmentBudget/FinancialUpdate8609_Dev_Budget_Building9/FinancialUpdate8609_Dev_Budget_Building9_Rehab_Basis/Title_Insurance" xmlDataType="string"/>
    </xmlCellPr>
  </singleXmlCell>
  <singleXmlCell id="1945" xr6:uid="{00000000-000C-0000-FFFF-FFFF5D070000}" r="AR22" connectionId="1">
    <xmlCellPr id="1" xr6:uid="{00000000-0010-0000-5D07-000001000000}" uniqueName="Constr_Insurance">
      <xmlPr mapId="1" xpath="/FinancialUpdate8609/FinancialUpdate8609_DevelopmentBudget/FinancialUpdate8609_Dev_Budget_Building9/FinancialUpdate8609_Dev_Budget_Building9_Rehab_Basis/Constr_Insurance" xmlDataType="string"/>
    </xmlCellPr>
  </singleXmlCell>
  <singleXmlCell id="1946" xr6:uid="{00000000-000C-0000-FFFF-FFFF5E070000}" r="AR23" connectionId="1">
    <xmlCellPr id="1" xr6:uid="{00000000-0010-0000-5E07-000001000000}" uniqueName="License_Agreement_Insurance">
      <xmlPr mapId="1" xpath="/FinancialUpdate8609/FinancialUpdate8609_DevelopmentBudget/FinancialUpdate8609_Dev_Budget_Building9/FinancialUpdate8609_Dev_Budget_Building9_Rehab_Basis/License_Agreement_Insurance" xmlDataType="string"/>
    </xmlCellPr>
  </singleXmlCell>
  <singleXmlCell id="1947" xr6:uid="{00000000-000C-0000-FFFF-FFFF5F070000}" r="AR24" connectionId="1">
    <xmlCellPr id="1" xr6:uid="{00000000-0010-0000-5F07-000001000000}" uniqueName="Leasing_Marketing_Expense">
      <xmlPr mapId="1" xpath="/FinancialUpdate8609/FinancialUpdate8609_DevelopmentBudget/FinancialUpdate8609_Dev_Budget_Building9/FinancialUpdate8609_Dev_Budget_Building9_Rehab_Basis/Leasing_Marketing_Expense" xmlDataType="string"/>
    </xmlCellPr>
  </singleXmlCell>
  <singleXmlCell id="1948" xr6:uid="{00000000-000C-0000-FFFF-FFFF60070000}" r="AR25" connectionId="1">
    <xmlCellPr id="1" xr6:uid="{00000000-0010-0000-6007-000001000000}" uniqueName="Lease_Up_Period_Expense">
      <xmlPr mapId="1" xpath="/FinancialUpdate8609/FinancialUpdate8609_DevelopmentBudget/FinancialUpdate8609_Dev_Budget_Building9/FinancialUpdate8609_Dev_Budget_Building9_Rehab_Basis/Lease_Up_Period_Expense" xmlDataType="string"/>
    </xmlCellPr>
  </singleXmlCell>
  <singleXmlCell id="1949" xr6:uid="{00000000-000C-0000-FFFF-FFFF61070000}" r="AR26" connectionId="1">
    <xmlCellPr id="1" xr6:uid="{00000000-0010-0000-6107-000001000000}" uniqueName="Working_Capital">
      <xmlPr mapId="1" xpath="/FinancialUpdate8609/FinancialUpdate8609_DevelopmentBudget/FinancialUpdate8609_Dev_Budget_Building9/FinancialUpdate8609_Dev_Budget_Building9_Rehab_Basis/Working_Capital" xmlDataType="string"/>
    </xmlCellPr>
  </singleXmlCell>
  <singleXmlCell id="1950" xr6:uid="{00000000-000C-0000-FFFF-FFFF62070000}" r="AR27" connectionId="1">
    <xmlCellPr id="1" xr6:uid="{00000000-0010-0000-6207-000001000000}" uniqueName="Survey_Environmental_Reports">
      <xmlPr mapId="1" xpath="/FinancialUpdate8609/FinancialUpdate8609_DevelopmentBudget/FinancialUpdate8609_Dev_Budget_Building9/FinancialUpdate8609_Dev_Budget_Building9_Rehab_Basis/Survey_Environmental_Reports" xmlDataType="string"/>
    </xmlCellPr>
  </singleXmlCell>
  <singleXmlCell id="1951" xr6:uid="{00000000-000C-0000-FFFF-FFFF63070000}" r="AR28" connectionId="1">
    <xmlCellPr id="1" xr6:uid="{00000000-0010-0000-6307-000001000000}" uniqueName="Loan_Commitment_Fees">
      <xmlPr mapId="1" xpath="/FinancialUpdate8609/FinancialUpdate8609_DevelopmentBudget/FinancialUpdate8609_Dev_Budget_Building9/FinancialUpdate8609_Dev_Budget_Building9_Rehab_Basis/Loan_Commitment_Fees" xmlDataType="string"/>
    </xmlCellPr>
  </singleXmlCell>
  <singleXmlCell id="1952" xr6:uid="{00000000-000C-0000-FFFF-FFFF64070000}" r="AR29" connectionId="1">
    <xmlCellPr id="1" xr6:uid="{00000000-0010-0000-6407-000001000000}" uniqueName="Relocation">
      <xmlPr mapId="1" xpath="/FinancialUpdate8609/FinancialUpdate8609_DevelopmentBudget/FinancialUpdate8609_Dev_Budget_Building9/FinancialUpdate8609_Dev_Budget_Building9_Rehab_Basis/Relocation" xmlDataType="string"/>
    </xmlCellPr>
  </singleXmlCell>
  <singleXmlCell id="1953" xr6:uid="{00000000-000C-0000-FFFF-FFFF65070000}" r="AR30" connectionId="1">
    <xmlCellPr id="1" xr6:uid="{00000000-0010-0000-6507-000001000000}" uniqueName="NPHDFC_Administration_Fee">
      <xmlPr mapId="1" xpath="/FinancialUpdate8609/FinancialUpdate8609_DevelopmentBudget/FinancialUpdate8609_Dev_Budget_Building9/FinancialUpdate8609_Dev_Budget_Building9_Rehab_Basis/NPHDFC_Administration_Fee" xmlDataType="string"/>
    </xmlCellPr>
  </singleXmlCell>
  <singleXmlCell id="1954" xr6:uid="{00000000-000C-0000-FFFF-FFFF66070000}" r="AR31" connectionId="1">
    <xmlCellPr id="1" xr6:uid="{00000000-0010-0000-6607-000001000000}" uniqueName="Project_Supervision">
      <xmlPr mapId="1" xpath="/FinancialUpdate8609/FinancialUpdate8609_DevelopmentBudget/FinancialUpdate8609_Dev_Budget_Building9/FinancialUpdate8609_Dev_Budget_Building9_Rehab_Basis/Project_Supervision" xmlDataType="string"/>
    </xmlCellPr>
  </singleXmlCell>
  <singleXmlCell id="1955" xr6:uid="{00000000-000C-0000-FFFF-FFFF67070000}" r="AR32" connectionId="1">
    <xmlCellPr id="1" xr6:uid="{00000000-0010-0000-6707-000001000000}" uniqueName="Tax_Credit_Allocation_Fee">
      <xmlPr mapId="1" xpath="/FinancialUpdate8609/FinancialUpdate8609_DevelopmentBudget/FinancialUpdate8609_Dev_Budget_Building9/FinancialUpdate8609_Dev_Budget_Building9_Rehab_Basis/Tax_Credit_Allocation_Fee" xmlDataType="string"/>
    </xmlCellPr>
  </singleXmlCell>
  <singleXmlCell id="1956" xr6:uid="{00000000-000C-0000-FFFF-FFFF68070000}" r="AR33" connectionId="1">
    <xmlCellPr id="1" xr6:uid="{00000000-0010-0000-6807-000001000000}" uniqueName="Bond_Fees_Cost_of_Issuance_Fee">
      <xmlPr mapId="1" xpath="/FinancialUpdate8609/FinancialUpdate8609_DevelopmentBudget/FinancialUpdate8609_Dev_Budget_Building9/FinancialUpdate8609_Dev_Budget_Building9_Rehab_Basis/Bond_Fees_Cost_of_Issuance_Fee" xmlDataType="string"/>
    </xmlCellPr>
  </singleXmlCell>
  <singleXmlCell id="1957" xr6:uid="{00000000-000C-0000-FFFF-FFFF69070000}" r="AR34" connectionId="1">
    <xmlCellPr id="1" xr6:uid="{00000000-0010-0000-6907-000001000000}" uniqueName="Letter_of_Credit_Fee">
      <xmlPr mapId="1" xpath="/FinancialUpdate8609/FinancialUpdate8609_DevelopmentBudget/FinancialUpdate8609_Dev_Budget_Building9/FinancialUpdate8609_Dev_Budget_Building9_Rehab_Basis/Letter_of_Credit_Fee" xmlDataType="string"/>
    </xmlCellPr>
  </singleXmlCell>
  <singleXmlCell id="1958" xr6:uid="{00000000-000C-0000-FFFF-FFFF6A070000}" r="AR35" connectionId="1">
    <xmlCellPr id="1" xr6:uid="{00000000-0010-0000-6A07-000001000000}" uniqueName="Interest_Rate_Cap">
      <xmlPr mapId="1" xpath="/FinancialUpdate8609/FinancialUpdate8609_DevelopmentBudget/FinancialUpdate8609_Dev_Budget_Building9/FinancialUpdate8609_Dev_Budget_Building9_Rehab_Basis/Interest_Rate_Cap" xmlDataType="string"/>
    </xmlCellPr>
  </singleXmlCell>
  <singleXmlCell id="1959" xr6:uid="{00000000-000C-0000-FFFF-FFFF6B070000}" r="AR36" connectionId="1">
    <xmlCellPr id="1" xr6:uid="{00000000-0010-0000-6B07-000001000000}" uniqueName="Bank_Engineering_Fee">
      <xmlPr mapId="1" xpath="/FinancialUpdate8609/FinancialUpdate8609_DevelopmentBudget/FinancialUpdate8609_Dev_Budget_Building9/FinancialUpdate8609_Dev_Budget_Building9_Rehab_Basis/Bank_Engineering_Fee" xmlDataType="string"/>
    </xmlCellPr>
  </singleXmlCell>
  <singleXmlCell id="1960" xr6:uid="{00000000-000C-0000-FFFF-FFFF6C070000}" r="AR37" connectionId="1">
    <xmlCellPr id="1" xr6:uid="{00000000-0010-0000-6C07-000001000000}" uniqueName="NYS_Transfer_Tax">
      <xmlPr mapId="1" xpath="/FinancialUpdate8609/FinancialUpdate8609_DevelopmentBudget/FinancialUpdate8609_Dev_Budget_Building9/FinancialUpdate8609_Dev_Budget_Building9_Rehab_Basis/NYS_Transfer_Tax" xmlDataType="string"/>
    </xmlCellPr>
  </singleXmlCell>
  <singleXmlCell id="1961" xr6:uid="{00000000-000C-0000-FFFF-FFFF6D070000}" r="AR38" connectionId="1">
    <xmlCellPr id="1" xr6:uid="{00000000-0010-0000-6D07-000001000000}" uniqueName="Soft_Cost_Other_Description1">
      <xmlPr mapId="1" xpath="/FinancialUpdate8609/FinancialUpdate8609_DevelopmentBudget/FinancialUpdate8609_Dev_Budget_Building9/FinancialUpdate8609_Dev_Budget_Building9_Rehab_Basis/Soft_Cost_Other_Description1" xmlDataType="string"/>
    </xmlCellPr>
  </singleXmlCell>
  <singleXmlCell id="1962" xr6:uid="{00000000-000C-0000-FFFF-FFFF6E070000}" r="AR39" connectionId="1">
    <xmlCellPr id="1" xr6:uid="{00000000-0010-0000-6E07-000001000000}" uniqueName="Soft_Cost_Other_Description2">
      <xmlPr mapId="1" xpath="/FinancialUpdate8609/FinancialUpdate8609_DevelopmentBudget/FinancialUpdate8609_Dev_Budget_Building9/FinancialUpdate8609_Dev_Budget_Building9_Rehab_Basis/Soft_Cost_Other_Description2" xmlDataType="string"/>
    </xmlCellPr>
  </singleXmlCell>
  <singleXmlCell id="1963" xr6:uid="{00000000-000C-0000-FFFF-FFFF6F070000}" r="AR40" connectionId="1">
    <xmlCellPr id="1" xr6:uid="{00000000-0010-0000-6F07-000001000000}" uniqueName="Soft_Cost_Other_Description3">
      <xmlPr mapId="1" xpath="/FinancialUpdate8609/FinancialUpdate8609_DevelopmentBudget/FinancialUpdate8609_Dev_Budget_Building9/FinancialUpdate8609_Dev_Budget_Building9_Rehab_Basis/Soft_Cost_Other_Description3" xmlDataType="string"/>
    </xmlCellPr>
  </singleXmlCell>
  <singleXmlCell id="1964" xr6:uid="{00000000-000C-0000-FFFF-FFFF70070000}" r="AR41" connectionId="1">
    <xmlCellPr id="1" xr6:uid="{00000000-0010-0000-7007-000001000000}" uniqueName="Soft_Cost_Other_Description4">
      <xmlPr mapId="1" xpath="/FinancialUpdate8609/FinancialUpdate8609_DevelopmentBudget/FinancialUpdate8609_Dev_Budget_Building9/FinancialUpdate8609_Dev_Budget_Building9_Rehab_Basis/Soft_Cost_Other_Description4" xmlDataType="string"/>
    </xmlCellPr>
  </singleXmlCell>
  <singleXmlCell id="1965" xr6:uid="{00000000-000C-0000-FFFF-FFFF71070000}" r="AR44" connectionId="1">
    <xmlCellPr id="1" xr6:uid="{00000000-0010-0000-7107-000001000000}" uniqueName="Developer_Financing_or_Equity">
      <xmlPr mapId="1" xpath="/FinancialUpdate8609/FinancialUpdate8609_DevelopmentBudget/FinancialUpdate8609_Dev_Budget_Building9/FinancialUpdate8609_Dev_Budget_Building9_Rehab_Basis/Developer_Financing_or_Equity" xmlDataType="string"/>
    </xmlCellPr>
  </singleXmlCell>
  <singleXmlCell id="1966" xr6:uid="{00000000-000C-0000-FFFF-FFFF72070000}" r="AR45" connectionId="1">
    <xmlCellPr id="1" xr6:uid="{00000000-0010-0000-7207-000001000000}" uniqueName="Deferred_Developer_Fee">
      <xmlPr mapId="1" xpath="/FinancialUpdate8609/FinancialUpdate8609_DevelopmentBudget/FinancialUpdate8609_Dev_Budget_Building9/FinancialUpdate8609_Dev_Budget_Building9_Rehab_Basis/Deferred_Developer_Fee" xmlDataType="string"/>
    </xmlCellPr>
  </singleXmlCell>
  <singleXmlCell id="1967" xr6:uid="{00000000-000C-0000-FFFF-FFFF73070000}" r="AR48" connectionId="1">
    <xmlCellPr id="1" xr6:uid="{00000000-0010-0000-7307-000001000000}" uniqueName="Syndicator_Fee_and_Overhead">
      <xmlPr mapId="1" xpath="/FinancialUpdate8609/FinancialUpdate8609_DevelopmentBudget/FinancialUpdate8609_Dev_Budget_Building9/FinancialUpdate8609_Dev_Budget_Building9_Rehab_Basis/Syndicator_Fee_and_Overhead" xmlDataType="string"/>
    </xmlCellPr>
  </singleXmlCell>
  <singleXmlCell id="1968" xr6:uid="{00000000-000C-0000-FFFF-FFFF74070000}" r="AR49" connectionId="1">
    <xmlCellPr id="1" xr6:uid="{00000000-0010-0000-7407-000001000000}" uniqueName="LP_Upper_Tier_Reserves">
      <xmlPr mapId="1" xpath="/FinancialUpdate8609/FinancialUpdate8609_DevelopmentBudget/FinancialUpdate8609_Dev_Budget_Building9/FinancialUpdate8609_Dev_Budget_Building9_Rehab_Basis/LP_Upper_Tier_Reserves" xmlDataType="string"/>
    </xmlCellPr>
  </singleXmlCell>
  <singleXmlCell id="1969" xr6:uid="{00000000-000C-0000-FFFF-FFFF75070000}" r="AR50" connectionId="1">
    <xmlCellPr id="1" xr6:uid="{00000000-0010-0000-7507-000001000000}" uniqueName="Tax_Credit_Consultant">
      <xmlPr mapId="1" xpath="/FinancialUpdate8609/FinancialUpdate8609_DevelopmentBudget/FinancialUpdate8609_Dev_Budget_Building9/FinancialUpdate8609_Dev_Budget_Building9_Rehab_Basis/Tax_Credit_Consultant" xmlDataType="string"/>
    </xmlCellPr>
  </singleXmlCell>
  <singleXmlCell id="1970" xr6:uid="{00000000-000C-0000-FFFF-FFFF76070000}" r="AR51" connectionId="1">
    <xmlCellPr id="1" xr6:uid="{00000000-0010-0000-7607-000001000000}" uniqueName="Tax_Opinion">
      <xmlPr mapId="1" xpath="/FinancialUpdate8609/FinancialUpdate8609_DevelopmentBudget/FinancialUpdate8609_Dev_Budget_Building9/FinancialUpdate8609_Dev_Budget_Building9_Rehab_Basis/Tax_Opinion" xmlDataType="string"/>
    </xmlCellPr>
  </singleXmlCell>
  <singleXmlCell id="1971" xr6:uid="{00000000-000C-0000-FFFF-FFFF77070000}" r="AR52" connectionId="1">
    <xmlCellPr id="1" xr6:uid="{00000000-0010-0000-7707-000001000000}" uniqueName="Accounting_Cost_Certification">
      <xmlPr mapId="1" xpath="/FinancialUpdate8609/FinancialUpdate8609_DevelopmentBudget/FinancialUpdate8609_Dev_Budget_Building9/FinancialUpdate8609_Dev_Budget_Building9_Rehab_Basis/Accounting_Cost_Certification" xmlDataType="string"/>
    </xmlCellPr>
  </singleXmlCell>
  <singleXmlCell id="1972" xr6:uid="{00000000-000C-0000-FFFF-FFFF78070000}" r="AR53" connectionId="1">
    <xmlCellPr id="1" xr6:uid="{00000000-0010-0000-7807-000001000000}" uniqueName="Partnership_Management_Fee">
      <xmlPr mapId="1" xpath="/FinancialUpdate8609/FinancialUpdate8609_DevelopmentBudget/FinancialUpdate8609_Dev_Budget_Building9/FinancialUpdate8609_Dev_Budget_Building9_Rehab_Basis/Partnership_Management_Fee" xmlDataType="string"/>
    </xmlCellPr>
  </singleXmlCell>
  <singleXmlCell id="1973" xr6:uid="{00000000-000C-0000-FFFF-FFFF79070000}" r="AR54" connectionId="1">
    <xmlCellPr id="1" xr6:uid="{00000000-0010-0000-7907-000001000000}" uniqueName="Partnership_Publication">
      <xmlPr mapId="1" xpath="/FinancialUpdate8609/FinancialUpdate8609_DevelopmentBudget/FinancialUpdate8609_Dev_Budget_Building9/FinancialUpdate8609_Dev_Budget_Building9_Rehab_Basis/Partnership_Publication" xmlDataType="string"/>
    </xmlCellPr>
  </singleXmlCell>
  <singleXmlCell id="1974" xr6:uid="{00000000-000C-0000-FFFF-FFFF7A070000}" r="AR55" connectionId="1">
    <xmlCellPr id="1" xr6:uid="{00000000-0010-0000-7A07-000001000000}" uniqueName="Bridge_Loan_Fees_and_Interest">
      <xmlPr mapId="1" xpath="/FinancialUpdate8609/FinancialUpdate8609_DevelopmentBudget/FinancialUpdate8609_Dev_Budget_Building9/FinancialUpdate8609_Dev_Budget_Building9_Rehab_Basis/Bridge_Loan_Fees_and_Interest" xmlDataType="string"/>
    </xmlCellPr>
  </singleXmlCell>
  <singleXmlCell id="1975" xr6:uid="{00000000-000C-0000-FFFF-FFFF7B070000}" r="AR56" connectionId="1">
    <xmlCellPr id="1" xr6:uid="{00000000-0010-0000-7B07-000001000000}" uniqueName="Partnership_Organization_Legal">
      <xmlPr mapId="1" xpath="/FinancialUpdate8609/FinancialUpdate8609_DevelopmentBudget/FinancialUpdate8609_Dev_Budget_Building9/FinancialUpdate8609_Dev_Budget_Building9_Rehab_Basis/Partnership_Organization_Legal" xmlDataType="string"/>
    </xmlCellPr>
  </singleXmlCell>
  <singleXmlCell id="1976" xr6:uid="{00000000-000C-0000-FFFF-FFFF7C070000}" r="AR57" connectionId="1">
    <xmlCellPr id="1" xr6:uid="{00000000-0010-0000-7C07-000001000000}" uniqueName="Syndication_Expense_Other_Description1">
      <xmlPr mapId="1" xpath="/FinancialUpdate8609/FinancialUpdate8609_DevelopmentBudget/FinancialUpdate8609_Dev_Budget_Building9/FinancialUpdate8609_Dev_Budget_Building9_Rehab_Basis/Syndication_Expense_Other_Description1" xmlDataType="string"/>
    </xmlCellPr>
  </singleXmlCell>
  <singleXmlCell id="1977" xr6:uid="{00000000-000C-0000-FFFF-FFFF7D070000}" r="AR60" connectionId="1">
    <xmlCellPr id="1" xr6:uid="{00000000-0010-0000-7D07-000001000000}" uniqueName="Operating_Reserve">
      <xmlPr mapId="1" xpath="/FinancialUpdate8609/FinancialUpdate8609_DevelopmentBudget/FinancialUpdate8609_Dev_Budget_Building9/FinancialUpdate8609_Dev_Budget_Building9_Rehab_Basis/Operating_Reserve" xmlDataType="string"/>
    </xmlCellPr>
  </singleXmlCell>
  <singleXmlCell id="1978" xr6:uid="{00000000-000C-0000-FFFF-FFFF7E070000}" r="AR61" connectionId="1">
    <xmlCellPr id="1" xr6:uid="{00000000-0010-0000-7E07-000001000000}" uniqueName="Social_Service_Reserves">
      <xmlPr mapId="1" xpath="/FinancialUpdate8609/FinancialUpdate8609_DevelopmentBudget/FinancialUpdate8609_Dev_Budget_Building9/FinancialUpdate8609_Dev_Budget_Building9_Rehab_Basis/Social_Service_Reserves" xmlDataType="string"/>
    </xmlCellPr>
  </singleXmlCell>
  <singleXmlCell id="1979" xr6:uid="{00000000-000C-0000-FFFF-FFFF7F070000}" r="AR62" connectionId="1">
    <xmlCellPr id="1" xr6:uid="{00000000-0010-0000-7F07-000001000000}" uniqueName="Reserve_Other_Description1">
      <xmlPr mapId="1" xpath="/FinancialUpdate8609/FinancialUpdate8609_DevelopmentBudget/FinancialUpdate8609_Dev_Budget_Building9/FinancialUpdate8609_Dev_Budget_Building9_Rehab_Basis/Reserve_Other_Description1" xmlDataType="string"/>
    </xmlCellPr>
  </singleXmlCell>
  <singleXmlCell id="1980" xr6:uid="{00000000-000C-0000-FFFF-FFFF80070000}" r="AU1" connectionId="1">
    <xmlCellPr id="1" xr6:uid="{00000000-0010-0000-8007-000001000000}" uniqueName="ApplicationNumber">
      <xmlPr mapId="1" xpath="/FinancialUpdate8609/FinancialUpdate8609_DevelopmentBudget/FinancialUpdate8609_Dev_Budget_Building10/FinancialUpdate8609_Dev_Budget_Building10_Total_Costs/ApplicationNumber" xmlDataType="string"/>
    </xmlCellPr>
  </singleXmlCell>
  <singleXmlCell id="1981" xr6:uid="{00000000-000C-0000-FFFF-FFFF81070000}" r="AU2" connectionId="1">
    <xmlCellPr id="1" xr6:uid="{00000000-0010-0000-8107-000001000000}" uniqueName="BIN">
      <xmlPr mapId="1" xpath="/FinancialUpdate8609/FinancialUpdate8609_DevelopmentBudget/FinancialUpdate8609_Dev_Budget_Building10/FinancialUpdate8609_Dev_Budget_Building10_Total_Costs/BIN" xmlDataType="string"/>
    </xmlCellPr>
  </singleXmlCell>
  <singleXmlCell id="1982" xr6:uid="{00000000-000C-0000-FFFF-FFFF82070000}" r="AT7" connectionId="1">
    <xmlCellPr id="1" xr6:uid="{00000000-0010-0000-8207-000001000000}" uniqueName="Land_Acquisition">
      <xmlPr mapId="1" xpath="/FinancialUpdate8609/FinancialUpdate8609_DevelopmentBudget/FinancialUpdate8609_Dev_Budget_Building10/FinancialUpdate8609_Dev_Budget_Building10_Total_Costs/Land_Acquisition" xmlDataType="string"/>
    </xmlCellPr>
  </singleXmlCell>
  <singleXmlCell id="1983" xr6:uid="{00000000-000C-0000-FFFF-FFFF83070000}" r="AT8" connectionId="1">
    <xmlCellPr id="1" xr6:uid="{00000000-0010-0000-8307-000001000000}" uniqueName="Building_Acquisition">
      <xmlPr mapId="1" xpath="/FinancialUpdate8609/FinancialUpdate8609_DevelopmentBudget/FinancialUpdate8609_Dev_Budget_Building10/FinancialUpdate8609_Dev_Budget_Building10_Total_Costs/Building_Acquisition" xmlDataType="string"/>
    </xmlCellPr>
  </singleXmlCell>
  <singleXmlCell id="1984" xr6:uid="{00000000-000C-0000-FFFF-FFFF84070000}" r="AT9" connectionId="1">
    <xmlCellPr id="1" xr6:uid="{00000000-0010-0000-8407-000001000000}" uniqueName="Contractor_Price">
      <xmlPr mapId="1" xpath="/FinancialUpdate8609/FinancialUpdate8609_DevelopmentBudget/FinancialUpdate8609_Dev_Budget_Building10/FinancialUpdate8609_Dev_Budget_Building10_Total_Costs/Contractor_Price" xmlDataType="string"/>
    </xmlCellPr>
  </singleXmlCell>
  <singleXmlCell id="1985" xr6:uid="{00000000-000C-0000-FFFF-FFFF85070000}" r="AT10" connectionId="1">
    <xmlCellPr id="1" xr6:uid="{00000000-0010-0000-8507-000001000000}" uniqueName="Furnishings">
      <xmlPr mapId="1" xpath="/FinancialUpdate8609/FinancialUpdate8609_DevelopmentBudget/FinancialUpdate8609_Dev_Budget_Building10/FinancialUpdate8609_Dev_Budget_Building10_Total_Costs/Furnishings" xmlDataType="string"/>
    </xmlCellPr>
  </singleXmlCell>
  <singleXmlCell id="1986" xr6:uid="{00000000-000C-0000-FFFF-FFFF86070000}" r="AT11" connectionId="1">
    <xmlCellPr id="1" xr6:uid="{00000000-0010-0000-8607-000001000000}" uniqueName="Hard_Cost_Other_Description1">
      <xmlPr mapId="1" xpath="/FinancialUpdate8609/FinancialUpdate8609_DevelopmentBudget/FinancialUpdate8609_Dev_Budget_Building10/FinancialUpdate8609_Dev_Budget_Building10_Total_Costs/Hard_Cost_Other_Description1" xmlDataType="string"/>
    </xmlCellPr>
  </singleXmlCell>
  <singleXmlCell id="1987" xr6:uid="{00000000-000C-0000-FFFF-FFFF87070000}" r="AT14" connectionId="1">
    <xmlCellPr id="1" xr6:uid="{00000000-0010-0000-8707-000001000000}" uniqueName="Architect">
      <xmlPr mapId="1" xpath="/FinancialUpdate8609/FinancialUpdate8609_DevelopmentBudget/FinancialUpdate8609_Dev_Budget_Building10/FinancialUpdate8609_Dev_Budget_Building10_Total_Costs/Architect" xmlDataType="string"/>
    </xmlCellPr>
  </singleXmlCell>
  <singleXmlCell id="1988" xr6:uid="{00000000-000C-0000-FFFF-FFFF88070000}" r="AT15" connectionId="1">
    <xmlCellPr id="1" xr6:uid="{00000000-0010-0000-8807-000001000000}" uniqueName="Owners_Legal">
      <xmlPr mapId="1" xpath="/FinancialUpdate8609/FinancialUpdate8609_DevelopmentBudget/FinancialUpdate8609_Dev_Budget_Building10/FinancialUpdate8609_Dev_Budget_Building10_Total_Costs/Owners_Legal" xmlDataType="string"/>
    </xmlCellPr>
  </singleXmlCell>
  <singleXmlCell id="1989" xr6:uid="{00000000-000C-0000-FFFF-FFFF89070000}" r="AT16" connectionId="1">
    <xmlCellPr id="1" xr6:uid="{00000000-0010-0000-8907-000001000000}" uniqueName="Development_Consultant">
      <xmlPr mapId="1" xpath="/FinancialUpdate8609/FinancialUpdate8609_DevelopmentBudget/FinancialUpdate8609_Dev_Budget_Building10/FinancialUpdate8609_Dev_Budget_Building10_Total_Costs/Development_Consultant" xmlDataType="string"/>
    </xmlCellPr>
  </singleXmlCell>
  <singleXmlCell id="1990" xr6:uid="{00000000-000C-0000-FFFF-FFFF8A070000}" r="AT17" connectionId="1">
    <xmlCellPr id="1" xr6:uid="{00000000-0010-0000-8A07-000001000000}" uniqueName="J51_421a_421b_Filing_Fees">
      <xmlPr mapId="1" xpath="/FinancialUpdate8609/FinancialUpdate8609_DevelopmentBudget/FinancialUpdate8609_Dev_Budget_Building10/FinancialUpdate8609_Dev_Budget_Building10_Total_Costs/J51_421a_421b_Filing_Fees" xmlDataType="string"/>
    </xmlCellPr>
  </singleXmlCell>
  <singleXmlCell id="1991" xr6:uid="{00000000-000C-0000-FFFF-FFFF8B070000}" r="AT18" connectionId="1">
    <xmlCellPr id="1" xr6:uid="{00000000-0010-0000-8B07-000001000000}" uniqueName="Construction_Interest">
      <xmlPr mapId="1" xpath="/FinancialUpdate8609/FinancialUpdate8609_DevelopmentBudget/FinancialUpdate8609_Dev_Budget_Building10/FinancialUpdate8609_Dev_Budget_Building10_Total_Costs/Construction_Interest" xmlDataType="string"/>
    </xmlCellPr>
  </singleXmlCell>
  <singleXmlCell id="1992" xr6:uid="{00000000-000C-0000-FFFF-FFFF8C070000}" r="AT19" connectionId="1">
    <xmlCellPr id="1" xr6:uid="{00000000-0010-0000-8C07-000001000000}" uniqueName="Real_Estate_Taxes">
      <xmlPr mapId="1" xpath="/FinancialUpdate8609/FinancialUpdate8609_DevelopmentBudget/FinancialUpdate8609_Dev_Budget_Building10/FinancialUpdate8609_Dev_Budget_Building10_Total_Costs/Real_Estate_Taxes" xmlDataType="string"/>
    </xmlCellPr>
  </singleXmlCell>
  <singleXmlCell id="1993" xr6:uid="{00000000-000C-0000-FFFF-FFFF8D070000}" r="AT20" connectionId="1">
    <xmlCellPr id="1" xr6:uid="{00000000-0010-0000-8D07-000001000000}" uniqueName="Water_Sewer">
      <xmlPr mapId="1" xpath="/FinancialUpdate8609/FinancialUpdate8609_DevelopmentBudget/FinancialUpdate8609_Dev_Budget_Building10/FinancialUpdate8609_Dev_Budget_Building10_Total_Costs/Water_Sewer" xmlDataType="string"/>
    </xmlCellPr>
  </singleXmlCell>
  <singleXmlCell id="1994" xr6:uid="{00000000-000C-0000-FFFF-FFFF8E070000}" r="AT21" connectionId="1">
    <xmlCellPr id="1" xr6:uid="{00000000-0010-0000-8E07-000001000000}" uniqueName="Title_Insurance">
      <xmlPr mapId="1" xpath="/FinancialUpdate8609/FinancialUpdate8609_DevelopmentBudget/FinancialUpdate8609_Dev_Budget_Building10/FinancialUpdate8609_Dev_Budget_Building10_Total_Costs/Title_Insurance" xmlDataType="string"/>
    </xmlCellPr>
  </singleXmlCell>
  <singleXmlCell id="1995" xr6:uid="{00000000-000C-0000-FFFF-FFFF8F070000}" r="AT22" connectionId="1">
    <xmlCellPr id="1" xr6:uid="{00000000-0010-0000-8F07-000001000000}" uniqueName="Constr_Insurance">
      <xmlPr mapId="1" xpath="/FinancialUpdate8609/FinancialUpdate8609_DevelopmentBudget/FinancialUpdate8609_Dev_Budget_Building10/FinancialUpdate8609_Dev_Budget_Building10_Total_Costs/Constr_Insurance" xmlDataType="string"/>
    </xmlCellPr>
  </singleXmlCell>
  <singleXmlCell id="1996" xr6:uid="{00000000-000C-0000-FFFF-FFFF90070000}" r="AT23" connectionId="1">
    <xmlCellPr id="1" xr6:uid="{00000000-0010-0000-9007-000001000000}" uniqueName="License_Agreement_Insurance">
      <xmlPr mapId="1" xpath="/FinancialUpdate8609/FinancialUpdate8609_DevelopmentBudget/FinancialUpdate8609_Dev_Budget_Building10/FinancialUpdate8609_Dev_Budget_Building10_Total_Costs/License_Agreement_Insurance" xmlDataType="string"/>
    </xmlCellPr>
  </singleXmlCell>
  <singleXmlCell id="1997" xr6:uid="{00000000-000C-0000-FFFF-FFFF91070000}" r="AT24" connectionId="1">
    <xmlCellPr id="1" xr6:uid="{00000000-0010-0000-9107-000001000000}" uniqueName="Leasing_Marketing_Expense">
      <xmlPr mapId="1" xpath="/FinancialUpdate8609/FinancialUpdate8609_DevelopmentBudget/FinancialUpdate8609_Dev_Budget_Building10/FinancialUpdate8609_Dev_Budget_Building10_Total_Costs/Leasing_Marketing_Expense" xmlDataType="string"/>
    </xmlCellPr>
  </singleXmlCell>
  <singleXmlCell id="1998" xr6:uid="{00000000-000C-0000-FFFF-FFFF92070000}" r="AT25" connectionId="1">
    <xmlCellPr id="1" xr6:uid="{00000000-0010-0000-9207-000001000000}" uniqueName="Lease_Up_Period_Expense">
      <xmlPr mapId="1" xpath="/FinancialUpdate8609/FinancialUpdate8609_DevelopmentBudget/FinancialUpdate8609_Dev_Budget_Building10/FinancialUpdate8609_Dev_Budget_Building10_Total_Costs/Lease_Up_Period_Expense" xmlDataType="string"/>
    </xmlCellPr>
  </singleXmlCell>
  <singleXmlCell id="1999" xr6:uid="{00000000-000C-0000-FFFF-FFFF93070000}" r="AT26" connectionId="1">
    <xmlCellPr id="1" xr6:uid="{00000000-0010-0000-9307-000001000000}" uniqueName="Working_Capital">
      <xmlPr mapId="1" xpath="/FinancialUpdate8609/FinancialUpdate8609_DevelopmentBudget/FinancialUpdate8609_Dev_Budget_Building10/FinancialUpdate8609_Dev_Budget_Building10_Total_Costs/Working_Capital" xmlDataType="string"/>
    </xmlCellPr>
  </singleXmlCell>
  <singleXmlCell id="2000" xr6:uid="{00000000-000C-0000-FFFF-FFFF94070000}" r="AT27" connectionId="1">
    <xmlCellPr id="1" xr6:uid="{00000000-0010-0000-9407-000001000000}" uniqueName="Survey_Environmental_Reports">
      <xmlPr mapId="1" xpath="/FinancialUpdate8609/FinancialUpdate8609_DevelopmentBudget/FinancialUpdate8609_Dev_Budget_Building10/FinancialUpdate8609_Dev_Budget_Building10_Total_Costs/Survey_Environmental_Reports" xmlDataType="string"/>
    </xmlCellPr>
  </singleXmlCell>
  <singleXmlCell id="2001" xr6:uid="{00000000-000C-0000-FFFF-FFFF95070000}" r="AT28" connectionId="1">
    <xmlCellPr id="1" xr6:uid="{00000000-0010-0000-9507-000001000000}" uniqueName="Loan_Commitment_Fees">
      <xmlPr mapId="1" xpath="/FinancialUpdate8609/FinancialUpdate8609_DevelopmentBudget/FinancialUpdate8609_Dev_Budget_Building10/FinancialUpdate8609_Dev_Budget_Building10_Total_Costs/Loan_Commitment_Fees" xmlDataType="string"/>
    </xmlCellPr>
  </singleXmlCell>
  <singleXmlCell id="2002" xr6:uid="{00000000-000C-0000-FFFF-FFFF96070000}" r="AT29" connectionId="1">
    <xmlCellPr id="1" xr6:uid="{00000000-0010-0000-9607-000001000000}" uniqueName="Relocation">
      <xmlPr mapId="1" xpath="/FinancialUpdate8609/FinancialUpdate8609_DevelopmentBudget/FinancialUpdate8609_Dev_Budget_Building10/FinancialUpdate8609_Dev_Budget_Building10_Total_Costs/Relocation" xmlDataType="string"/>
    </xmlCellPr>
  </singleXmlCell>
  <singleXmlCell id="2003" xr6:uid="{00000000-000C-0000-FFFF-FFFF97070000}" r="AT30" connectionId="1">
    <xmlCellPr id="1" xr6:uid="{00000000-0010-0000-9707-000001000000}" uniqueName="NPHDFC_Administration_Fee">
      <xmlPr mapId="1" xpath="/FinancialUpdate8609/FinancialUpdate8609_DevelopmentBudget/FinancialUpdate8609_Dev_Budget_Building10/FinancialUpdate8609_Dev_Budget_Building10_Total_Costs/NPHDFC_Administration_Fee" xmlDataType="string"/>
    </xmlCellPr>
  </singleXmlCell>
  <singleXmlCell id="2004" xr6:uid="{00000000-000C-0000-FFFF-FFFF98070000}" r="AT31" connectionId="1">
    <xmlCellPr id="1" xr6:uid="{00000000-0010-0000-9807-000001000000}" uniqueName="Project_Supervision">
      <xmlPr mapId="1" xpath="/FinancialUpdate8609/FinancialUpdate8609_DevelopmentBudget/FinancialUpdate8609_Dev_Budget_Building10/FinancialUpdate8609_Dev_Budget_Building10_Total_Costs/Project_Supervision" xmlDataType="string"/>
    </xmlCellPr>
  </singleXmlCell>
  <singleXmlCell id="2005" xr6:uid="{00000000-000C-0000-FFFF-FFFF99070000}" r="AT32" connectionId="1">
    <xmlCellPr id="1" xr6:uid="{00000000-0010-0000-9907-000001000000}" uniqueName="Tax_Credit_Allocation_Fee">
      <xmlPr mapId="1" xpath="/FinancialUpdate8609/FinancialUpdate8609_DevelopmentBudget/FinancialUpdate8609_Dev_Budget_Building10/FinancialUpdate8609_Dev_Budget_Building10_Total_Costs/Tax_Credit_Allocation_Fee" xmlDataType="string"/>
    </xmlCellPr>
  </singleXmlCell>
  <singleXmlCell id="2006" xr6:uid="{00000000-000C-0000-FFFF-FFFF9A070000}" r="AT33" connectionId="1">
    <xmlCellPr id="1" xr6:uid="{00000000-0010-0000-9A07-000001000000}" uniqueName="Bond_Fees_Cost_of_Issuance_Fee">
      <xmlPr mapId="1" xpath="/FinancialUpdate8609/FinancialUpdate8609_DevelopmentBudget/FinancialUpdate8609_Dev_Budget_Building10/FinancialUpdate8609_Dev_Budget_Building10_Total_Costs/Bond_Fees_Cost_of_Issuance_Fee" xmlDataType="string"/>
    </xmlCellPr>
  </singleXmlCell>
  <singleXmlCell id="2007" xr6:uid="{00000000-000C-0000-FFFF-FFFF9B070000}" r="AT34" connectionId="1">
    <xmlCellPr id="1" xr6:uid="{00000000-0010-0000-9B07-000001000000}" uniqueName="Letter_of_Credit_Fee">
      <xmlPr mapId="1" xpath="/FinancialUpdate8609/FinancialUpdate8609_DevelopmentBudget/FinancialUpdate8609_Dev_Budget_Building10/FinancialUpdate8609_Dev_Budget_Building10_Total_Costs/Letter_of_Credit_Fee" xmlDataType="string"/>
    </xmlCellPr>
  </singleXmlCell>
  <singleXmlCell id="2008" xr6:uid="{00000000-000C-0000-FFFF-FFFF9C070000}" r="AT35" connectionId="1">
    <xmlCellPr id="1" xr6:uid="{00000000-0010-0000-9C07-000001000000}" uniqueName="Interest_Rate_Cap">
      <xmlPr mapId="1" xpath="/FinancialUpdate8609/FinancialUpdate8609_DevelopmentBudget/FinancialUpdate8609_Dev_Budget_Building10/FinancialUpdate8609_Dev_Budget_Building10_Total_Costs/Interest_Rate_Cap" xmlDataType="string"/>
    </xmlCellPr>
  </singleXmlCell>
  <singleXmlCell id="2009" xr6:uid="{00000000-000C-0000-FFFF-FFFF9D070000}" r="AT36" connectionId="1">
    <xmlCellPr id="1" xr6:uid="{00000000-0010-0000-9D07-000001000000}" uniqueName="Bank_Engineering_Fee">
      <xmlPr mapId="1" xpath="/FinancialUpdate8609/FinancialUpdate8609_DevelopmentBudget/FinancialUpdate8609_Dev_Budget_Building10/FinancialUpdate8609_Dev_Budget_Building10_Total_Costs/Bank_Engineering_Fee" xmlDataType="string"/>
    </xmlCellPr>
  </singleXmlCell>
  <singleXmlCell id="2010" xr6:uid="{00000000-000C-0000-FFFF-FFFF9E070000}" r="AT37" connectionId="1">
    <xmlCellPr id="1" xr6:uid="{00000000-0010-0000-9E07-000001000000}" uniqueName="NYS_Transfer_Tax">
      <xmlPr mapId="1" xpath="/FinancialUpdate8609/FinancialUpdate8609_DevelopmentBudget/FinancialUpdate8609_Dev_Budget_Building10/FinancialUpdate8609_Dev_Budget_Building10_Total_Costs/NYS_Transfer_Tax" xmlDataType="string"/>
    </xmlCellPr>
  </singleXmlCell>
  <singleXmlCell id="2011" xr6:uid="{00000000-000C-0000-FFFF-FFFF9F070000}" r="AT38" connectionId="1">
    <xmlCellPr id="1" xr6:uid="{00000000-0010-0000-9F07-000001000000}" uniqueName="Soft_Cost_Other_Description1">
      <xmlPr mapId="1" xpath="/FinancialUpdate8609/FinancialUpdate8609_DevelopmentBudget/FinancialUpdate8609_Dev_Budget_Building10/FinancialUpdate8609_Dev_Budget_Building10_Total_Costs/Soft_Cost_Other_Description1" xmlDataType="string"/>
    </xmlCellPr>
  </singleXmlCell>
  <singleXmlCell id="2012" xr6:uid="{00000000-000C-0000-FFFF-FFFFA0070000}" r="AT39" connectionId="1">
    <xmlCellPr id="1" xr6:uid="{00000000-0010-0000-A007-000001000000}" uniqueName="Soft_Cost_Other_Description2">
      <xmlPr mapId="1" xpath="/FinancialUpdate8609/FinancialUpdate8609_DevelopmentBudget/FinancialUpdate8609_Dev_Budget_Building10/FinancialUpdate8609_Dev_Budget_Building10_Total_Costs/Soft_Cost_Other_Description2" xmlDataType="string"/>
    </xmlCellPr>
  </singleXmlCell>
  <singleXmlCell id="2013" xr6:uid="{00000000-000C-0000-FFFF-FFFFA1070000}" r="AT40" connectionId="1">
    <xmlCellPr id="1" xr6:uid="{00000000-0010-0000-A107-000001000000}" uniqueName="Soft_Cost_Other_Description3">
      <xmlPr mapId="1" xpath="/FinancialUpdate8609/FinancialUpdate8609_DevelopmentBudget/FinancialUpdate8609_Dev_Budget_Building10/FinancialUpdate8609_Dev_Budget_Building10_Total_Costs/Soft_Cost_Other_Description3" xmlDataType="string"/>
    </xmlCellPr>
  </singleXmlCell>
  <singleXmlCell id="2014" xr6:uid="{00000000-000C-0000-FFFF-FFFFA2070000}" r="AT41" connectionId="1">
    <xmlCellPr id="1" xr6:uid="{00000000-0010-0000-A207-000001000000}" uniqueName="Soft_Cost_Other_Description4">
      <xmlPr mapId="1" xpath="/FinancialUpdate8609/FinancialUpdate8609_DevelopmentBudget/FinancialUpdate8609_Dev_Budget_Building10/FinancialUpdate8609_Dev_Budget_Building10_Total_Costs/Soft_Cost_Other_Description4" xmlDataType="string"/>
    </xmlCellPr>
  </singleXmlCell>
  <singleXmlCell id="2017" xr6:uid="{00000000-000C-0000-FFFF-FFFFA3070000}" r="AT44" connectionId="1">
    <xmlCellPr id="1" xr6:uid="{00000000-0010-0000-A307-000001000000}" uniqueName="Developer_Financing_or_Equity">
      <xmlPr mapId="1" xpath="/FinancialUpdate8609/FinancialUpdate8609_DevelopmentBudget/FinancialUpdate8609_Dev_Budget_Building10/FinancialUpdate8609_Dev_Budget_Building10_Total_Costs/Developer_Financing_or_Equity" xmlDataType="string"/>
    </xmlCellPr>
  </singleXmlCell>
  <singleXmlCell id="2018" xr6:uid="{00000000-000C-0000-FFFF-FFFFA4070000}" r="AT45" connectionId="1">
    <xmlCellPr id="1" xr6:uid="{00000000-0010-0000-A407-000001000000}" uniqueName="Deferred_Developer_Fee">
      <xmlPr mapId="1" xpath="/FinancialUpdate8609/FinancialUpdate8609_DevelopmentBudget/FinancialUpdate8609_Dev_Budget_Building10/FinancialUpdate8609_Dev_Budget_Building10_Total_Costs/Deferred_Developer_Fee" xmlDataType="string"/>
    </xmlCellPr>
  </singleXmlCell>
  <singleXmlCell id="2019" xr6:uid="{00000000-000C-0000-FFFF-FFFFA5070000}" r="AT48" connectionId="1">
    <xmlCellPr id="1" xr6:uid="{00000000-0010-0000-A507-000001000000}" uniqueName="Syndicator_Fee_and_Overhead">
      <xmlPr mapId="1" xpath="/FinancialUpdate8609/FinancialUpdate8609_DevelopmentBudget/FinancialUpdate8609_Dev_Budget_Building10/FinancialUpdate8609_Dev_Budget_Building10_Total_Costs/Syndicator_Fee_and_Overhead" xmlDataType="string"/>
    </xmlCellPr>
  </singleXmlCell>
  <singleXmlCell id="2020" xr6:uid="{00000000-000C-0000-FFFF-FFFFA6070000}" r="AT49" connectionId="1">
    <xmlCellPr id="1" xr6:uid="{00000000-0010-0000-A607-000001000000}" uniqueName="LP_Upper_Tier_Reserves">
      <xmlPr mapId="1" xpath="/FinancialUpdate8609/FinancialUpdate8609_DevelopmentBudget/FinancialUpdate8609_Dev_Budget_Building10/FinancialUpdate8609_Dev_Budget_Building10_Total_Costs/LP_Upper_Tier_Reserves" xmlDataType="string"/>
    </xmlCellPr>
  </singleXmlCell>
  <singleXmlCell id="2021" xr6:uid="{00000000-000C-0000-FFFF-FFFFA7070000}" r="AT50" connectionId="1">
    <xmlCellPr id="1" xr6:uid="{00000000-0010-0000-A707-000001000000}" uniqueName="Tax_Credit_Consultant">
      <xmlPr mapId="1" xpath="/FinancialUpdate8609/FinancialUpdate8609_DevelopmentBudget/FinancialUpdate8609_Dev_Budget_Building10/FinancialUpdate8609_Dev_Budget_Building10_Total_Costs/Tax_Credit_Consultant" xmlDataType="string"/>
    </xmlCellPr>
  </singleXmlCell>
  <singleXmlCell id="2022" xr6:uid="{00000000-000C-0000-FFFF-FFFFA8070000}" r="AT51" connectionId="1">
    <xmlCellPr id="1" xr6:uid="{00000000-0010-0000-A807-000001000000}" uniqueName="Tax_Opinion">
      <xmlPr mapId="1" xpath="/FinancialUpdate8609/FinancialUpdate8609_DevelopmentBudget/FinancialUpdate8609_Dev_Budget_Building10/FinancialUpdate8609_Dev_Budget_Building10_Total_Costs/Tax_Opinion" xmlDataType="string"/>
    </xmlCellPr>
  </singleXmlCell>
  <singleXmlCell id="2023" xr6:uid="{00000000-000C-0000-FFFF-FFFFA9070000}" r="AT52" connectionId="1">
    <xmlCellPr id="1" xr6:uid="{00000000-0010-0000-A907-000001000000}" uniqueName="Accounting_Cost_Certification">
      <xmlPr mapId="1" xpath="/FinancialUpdate8609/FinancialUpdate8609_DevelopmentBudget/FinancialUpdate8609_Dev_Budget_Building10/FinancialUpdate8609_Dev_Budget_Building10_Total_Costs/Accounting_Cost_Certification" xmlDataType="string"/>
    </xmlCellPr>
  </singleXmlCell>
  <singleXmlCell id="2024" xr6:uid="{00000000-000C-0000-FFFF-FFFFAA070000}" r="AT53" connectionId="1">
    <xmlCellPr id="1" xr6:uid="{00000000-0010-0000-AA07-000001000000}" uniqueName="Partnership_Management_Fee">
      <xmlPr mapId="1" xpath="/FinancialUpdate8609/FinancialUpdate8609_DevelopmentBudget/FinancialUpdate8609_Dev_Budget_Building10/FinancialUpdate8609_Dev_Budget_Building10_Total_Costs/Partnership_Management_Fee" xmlDataType="string"/>
    </xmlCellPr>
  </singleXmlCell>
  <singleXmlCell id="2025" xr6:uid="{00000000-000C-0000-FFFF-FFFFAB070000}" r="AT54" connectionId="1">
    <xmlCellPr id="1" xr6:uid="{00000000-0010-0000-AB07-000001000000}" uniqueName="Partnership_Publication">
      <xmlPr mapId="1" xpath="/FinancialUpdate8609/FinancialUpdate8609_DevelopmentBudget/FinancialUpdate8609_Dev_Budget_Building10/FinancialUpdate8609_Dev_Budget_Building10_Total_Costs/Partnership_Publication" xmlDataType="string"/>
    </xmlCellPr>
  </singleXmlCell>
  <singleXmlCell id="2026" xr6:uid="{00000000-000C-0000-FFFF-FFFFAC070000}" r="AT55" connectionId="1">
    <xmlCellPr id="1" xr6:uid="{00000000-0010-0000-AC07-000001000000}" uniqueName="Bridge_Loan_Fees_and_Interest">
      <xmlPr mapId="1" xpath="/FinancialUpdate8609/FinancialUpdate8609_DevelopmentBudget/FinancialUpdate8609_Dev_Budget_Building10/FinancialUpdate8609_Dev_Budget_Building10_Total_Costs/Bridge_Loan_Fees_and_Interest" xmlDataType="string"/>
    </xmlCellPr>
  </singleXmlCell>
  <singleXmlCell id="2027" xr6:uid="{00000000-000C-0000-FFFF-FFFFAD070000}" r="AT56" connectionId="1">
    <xmlCellPr id="1" xr6:uid="{00000000-0010-0000-AD07-000001000000}" uniqueName="Partnership_Organization_Legal">
      <xmlPr mapId="1" xpath="/FinancialUpdate8609/FinancialUpdate8609_DevelopmentBudget/FinancialUpdate8609_Dev_Budget_Building10/FinancialUpdate8609_Dev_Budget_Building10_Total_Costs/Partnership_Organization_Legal" xmlDataType="string"/>
    </xmlCellPr>
  </singleXmlCell>
  <singleXmlCell id="2028" xr6:uid="{00000000-000C-0000-FFFF-FFFFAE070000}" r="AT57" connectionId="1">
    <xmlCellPr id="1" xr6:uid="{00000000-0010-0000-AE07-000001000000}" uniqueName="Syndication_Expense_Other_Description1">
      <xmlPr mapId="1" xpath="/FinancialUpdate8609/FinancialUpdate8609_DevelopmentBudget/FinancialUpdate8609_Dev_Budget_Building10/FinancialUpdate8609_Dev_Budget_Building10_Total_Costs/Syndication_Expense_Other_Description1" xmlDataType="string"/>
    </xmlCellPr>
  </singleXmlCell>
  <singleXmlCell id="2029" xr6:uid="{00000000-000C-0000-FFFF-FFFFAF070000}" r="AT60" connectionId="1">
    <xmlCellPr id="1" xr6:uid="{00000000-0010-0000-AF07-000001000000}" uniqueName="Operating_Reserve">
      <xmlPr mapId="1" xpath="/FinancialUpdate8609/FinancialUpdate8609_DevelopmentBudget/FinancialUpdate8609_Dev_Budget_Building10/FinancialUpdate8609_Dev_Budget_Building10_Total_Costs/Operating_Reserve" xmlDataType="string"/>
    </xmlCellPr>
  </singleXmlCell>
  <singleXmlCell id="2030" xr6:uid="{00000000-000C-0000-FFFF-FFFFB0070000}" r="AT61" connectionId="1">
    <xmlCellPr id="1" xr6:uid="{00000000-0010-0000-B007-000001000000}" uniqueName="Social_Service_Reserves">
      <xmlPr mapId="1" xpath="/FinancialUpdate8609/FinancialUpdate8609_DevelopmentBudget/FinancialUpdate8609_Dev_Budget_Building10/FinancialUpdate8609_Dev_Budget_Building10_Total_Costs/Social_Service_Reserves" xmlDataType="string"/>
    </xmlCellPr>
  </singleXmlCell>
  <singleXmlCell id="2031" xr6:uid="{00000000-000C-0000-FFFF-FFFFB1070000}" r="AT62" connectionId="1">
    <xmlCellPr id="1" xr6:uid="{00000000-0010-0000-B107-000001000000}" uniqueName="Reserve_Other_Description1">
      <xmlPr mapId="1" xpath="/FinancialUpdate8609/FinancialUpdate8609_DevelopmentBudget/FinancialUpdate8609_Dev_Budget_Building10/FinancialUpdate8609_Dev_Budget_Building10_Total_Costs/Reserve_Other_Description1" xmlDataType="string"/>
    </xmlCellPr>
  </singleXmlCell>
  <singleXmlCell id="2032" xr6:uid="{00000000-000C-0000-FFFF-FFFFB2070000}" r="AV1" connectionId="1">
    <xmlCellPr id="1" xr6:uid="{00000000-0010-0000-B207-000001000000}" uniqueName="ApplicationNumber">
      <xmlPr mapId="1" xpath="/FinancialUpdate8609/FinancialUpdate8609_DevelopmentBudget/FinancialUpdate8609_Dev_Budget_Building10/FinancialUpdate8609_Dev_Budget_Building10_Acquisition_Basis/ApplicationNumber" xmlDataType="string"/>
    </xmlCellPr>
  </singleXmlCell>
  <singleXmlCell id="2033" xr6:uid="{00000000-000C-0000-FFFF-FFFFB3070000}" r="AV2" connectionId="1">
    <xmlCellPr id="1" xr6:uid="{00000000-0010-0000-B307-000001000000}" uniqueName="BIN">
      <xmlPr mapId="1" xpath="/FinancialUpdate8609/FinancialUpdate8609_DevelopmentBudget/FinancialUpdate8609_Dev_Budget_Building10/FinancialUpdate8609_Dev_Budget_Building10_Acquisition_Basis/BIN" xmlDataType="string"/>
    </xmlCellPr>
  </singleXmlCell>
  <singleXmlCell id="2034" xr6:uid="{00000000-000C-0000-FFFF-FFFFB4070000}" r="AU7" connectionId="1">
    <xmlCellPr id="1" xr6:uid="{00000000-0010-0000-B407-000001000000}" uniqueName="Land_Acquisition">
      <xmlPr mapId="1" xpath="/FinancialUpdate8609/FinancialUpdate8609_DevelopmentBudget/FinancialUpdate8609_Dev_Budget_Building10/FinancialUpdate8609_Dev_Budget_Building10_Acquisition_Basis/Land_Acquisition" xmlDataType="string"/>
    </xmlCellPr>
  </singleXmlCell>
  <singleXmlCell id="2035" xr6:uid="{00000000-000C-0000-FFFF-FFFFB5070000}" r="AU8" connectionId="1">
    <xmlCellPr id="1" xr6:uid="{00000000-0010-0000-B507-000001000000}" uniqueName="Building_Acquisition">
      <xmlPr mapId="1" xpath="/FinancialUpdate8609/FinancialUpdate8609_DevelopmentBudget/FinancialUpdate8609_Dev_Budget_Building10/FinancialUpdate8609_Dev_Budget_Building10_Acquisition_Basis/Building_Acquisition" xmlDataType="string"/>
    </xmlCellPr>
  </singleXmlCell>
  <singleXmlCell id="2036" xr6:uid="{00000000-000C-0000-FFFF-FFFFB6070000}" r="AU9" connectionId="1">
    <xmlCellPr id="1" xr6:uid="{00000000-0010-0000-B607-000001000000}" uniqueName="Contractor_Price">
      <xmlPr mapId="1" xpath="/FinancialUpdate8609/FinancialUpdate8609_DevelopmentBudget/FinancialUpdate8609_Dev_Budget_Building10/FinancialUpdate8609_Dev_Budget_Building10_Acquisition_Basis/Contractor_Price" xmlDataType="string"/>
    </xmlCellPr>
  </singleXmlCell>
  <singleXmlCell id="2037" xr6:uid="{00000000-000C-0000-FFFF-FFFFB7070000}" r="AU10" connectionId="1">
    <xmlCellPr id="1" xr6:uid="{00000000-0010-0000-B707-000001000000}" uniqueName="Furnishings">
      <xmlPr mapId="1" xpath="/FinancialUpdate8609/FinancialUpdate8609_DevelopmentBudget/FinancialUpdate8609_Dev_Budget_Building10/FinancialUpdate8609_Dev_Budget_Building10_Acquisition_Basis/Furnishings" xmlDataType="string"/>
    </xmlCellPr>
  </singleXmlCell>
  <singleXmlCell id="2038" xr6:uid="{00000000-000C-0000-FFFF-FFFFB8070000}" r="AU11" connectionId="1">
    <xmlCellPr id="1" xr6:uid="{00000000-0010-0000-B807-000001000000}" uniqueName="Hard_Cost_Other_Description1">
      <xmlPr mapId="1" xpath="/FinancialUpdate8609/FinancialUpdate8609_DevelopmentBudget/FinancialUpdate8609_Dev_Budget_Building10/FinancialUpdate8609_Dev_Budget_Building10_Acquisition_Basis/Hard_Cost_Other_Description1" xmlDataType="string"/>
    </xmlCellPr>
  </singleXmlCell>
  <singleXmlCell id="2039" xr6:uid="{00000000-000C-0000-FFFF-FFFFB9070000}" r="AU14" connectionId="1">
    <xmlCellPr id="1" xr6:uid="{00000000-0010-0000-B907-000001000000}" uniqueName="Architect">
      <xmlPr mapId="1" xpath="/FinancialUpdate8609/FinancialUpdate8609_DevelopmentBudget/FinancialUpdate8609_Dev_Budget_Building10/FinancialUpdate8609_Dev_Budget_Building10_Acquisition_Basis/Architect" xmlDataType="string"/>
    </xmlCellPr>
  </singleXmlCell>
  <singleXmlCell id="2040" xr6:uid="{00000000-000C-0000-FFFF-FFFFBA070000}" r="AU15" connectionId="1">
    <xmlCellPr id="1" xr6:uid="{00000000-0010-0000-BA07-000001000000}" uniqueName="Owners_Legal">
      <xmlPr mapId="1" xpath="/FinancialUpdate8609/FinancialUpdate8609_DevelopmentBudget/FinancialUpdate8609_Dev_Budget_Building10/FinancialUpdate8609_Dev_Budget_Building10_Acquisition_Basis/Owners_Legal" xmlDataType="string"/>
    </xmlCellPr>
  </singleXmlCell>
  <singleXmlCell id="2041" xr6:uid="{00000000-000C-0000-FFFF-FFFFBB070000}" r="AU16" connectionId="1">
    <xmlCellPr id="1" xr6:uid="{00000000-0010-0000-BB07-000001000000}" uniqueName="Development_Consultant">
      <xmlPr mapId="1" xpath="/FinancialUpdate8609/FinancialUpdate8609_DevelopmentBudget/FinancialUpdate8609_Dev_Budget_Building10/FinancialUpdate8609_Dev_Budget_Building10_Acquisition_Basis/Development_Consultant" xmlDataType="string"/>
    </xmlCellPr>
  </singleXmlCell>
  <singleXmlCell id="2042" xr6:uid="{00000000-000C-0000-FFFF-FFFFBC070000}" r="AU17" connectionId="1">
    <xmlCellPr id="1" xr6:uid="{00000000-0010-0000-BC07-000001000000}" uniqueName="J51_421a_421b_Filing_Fees">
      <xmlPr mapId="1" xpath="/FinancialUpdate8609/FinancialUpdate8609_DevelopmentBudget/FinancialUpdate8609_Dev_Budget_Building10/FinancialUpdate8609_Dev_Budget_Building10_Acquisition_Basis/J51_421a_421b_Filing_Fees" xmlDataType="string"/>
    </xmlCellPr>
  </singleXmlCell>
  <singleXmlCell id="2043" xr6:uid="{00000000-000C-0000-FFFF-FFFFBD070000}" r="AU18" connectionId="1">
    <xmlCellPr id="1" xr6:uid="{00000000-0010-0000-BD07-000001000000}" uniqueName="Construction_Interest">
      <xmlPr mapId="1" xpath="/FinancialUpdate8609/FinancialUpdate8609_DevelopmentBudget/FinancialUpdate8609_Dev_Budget_Building10/FinancialUpdate8609_Dev_Budget_Building10_Acquisition_Basis/Construction_Interest" xmlDataType="string"/>
    </xmlCellPr>
  </singleXmlCell>
  <singleXmlCell id="2044" xr6:uid="{00000000-000C-0000-FFFF-FFFFBE070000}" r="AU19" connectionId="1">
    <xmlCellPr id="1" xr6:uid="{00000000-0010-0000-BE07-000001000000}" uniqueName="Real_Estate_Taxes">
      <xmlPr mapId="1" xpath="/FinancialUpdate8609/FinancialUpdate8609_DevelopmentBudget/FinancialUpdate8609_Dev_Budget_Building10/FinancialUpdate8609_Dev_Budget_Building10_Acquisition_Basis/Real_Estate_Taxes" xmlDataType="string"/>
    </xmlCellPr>
  </singleXmlCell>
  <singleXmlCell id="2045" xr6:uid="{00000000-000C-0000-FFFF-FFFFBF070000}" r="AU20" connectionId="1">
    <xmlCellPr id="1" xr6:uid="{00000000-0010-0000-BF07-000001000000}" uniqueName="Water_Sewer">
      <xmlPr mapId="1" xpath="/FinancialUpdate8609/FinancialUpdate8609_DevelopmentBudget/FinancialUpdate8609_Dev_Budget_Building10/FinancialUpdate8609_Dev_Budget_Building10_Acquisition_Basis/Water_Sewer" xmlDataType="string"/>
    </xmlCellPr>
  </singleXmlCell>
  <singleXmlCell id="2046" xr6:uid="{00000000-000C-0000-FFFF-FFFFC0070000}" r="AU21" connectionId="1">
    <xmlCellPr id="1" xr6:uid="{00000000-0010-0000-C007-000001000000}" uniqueName="Title_Insurance">
      <xmlPr mapId="1" xpath="/FinancialUpdate8609/FinancialUpdate8609_DevelopmentBudget/FinancialUpdate8609_Dev_Budget_Building10/FinancialUpdate8609_Dev_Budget_Building10_Acquisition_Basis/Title_Insurance" xmlDataType="string"/>
    </xmlCellPr>
  </singleXmlCell>
  <singleXmlCell id="2047" xr6:uid="{00000000-000C-0000-FFFF-FFFFC1070000}" r="AU22" connectionId="1">
    <xmlCellPr id="1" xr6:uid="{00000000-0010-0000-C107-000001000000}" uniqueName="Constr_Insurance">
      <xmlPr mapId="1" xpath="/FinancialUpdate8609/FinancialUpdate8609_DevelopmentBudget/FinancialUpdate8609_Dev_Budget_Building10/FinancialUpdate8609_Dev_Budget_Building10_Acquisition_Basis/Constr_Insurance" xmlDataType="string"/>
    </xmlCellPr>
  </singleXmlCell>
  <singleXmlCell id="2048" xr6:uid="{00000000-000C-0000-FFFF-FFFFC2070000}" r="AU23" connectionId="1">
    <xmlCellPr id="1" xr6:uid="{00000000-0010-0000-C207-000001000000}" uniqueName="License_Agreement_Insurance">
      <xmlPr mapId="1" xpath="/FinancialUpdate8609/FinancialUpdate8609_DevelopmentBudget/FinancialUpdate8609_Dev_Budget_Building10/FinancialUpdate8609_Dev_Budget_Building10_Acquisition_Basis/License_Agreement_Insurance" xmlDataType="string"/>
    </xmlCellPr>
  </singleXmlCell>
  <singleXmlCell id="2049" xr6:uid="{00000000-000C-0000-FFFF-FFFFC3070000}" r="AU24" connectionId="1">
    <xmlCellPr id="1" xr6:uid="{00000000-0010-0000-C307-000001000000}" uniqueName="Leasing_Marketing_Expense">
      <xmlPr mapId="1" xpath="/FinancialUpdate8609/FinancialUpdate8609_DevelopmentBudget/FinancialUpdate8609_Dev_Budget_Building10/FinancialUpdate8609_Dev_Budget_Building10_Acquisition_Basis/Leasing_Marketing_Expense" xmlDataType="string"/>
    </xmlCellPr>
  </singleXmlCell>
  <singleXmlCell id="2050" xr6:uid="{00000000-000C-0000-FFFF-FFFFC4070000}" r="AU25" connectionId="1">
    <xmlCellPr id="1" xr6:uid="{00000000-0010-0000-C407-000001000000}" uniqueName="Lease_Up_Period_Expense">
      <xmlPr mapId="1" xpath="/FinancialUpdate8609/FinancialUpdate8609_DevelopmentBudget/FinancialUpdate8609_Dev_Budget_Building10/FinancialUpdate8609_Dev_Budget_Building10_Acquisition_Basis/Lease_Up_Period_Expense" xmlDataType="string"/>
    </xmlCellPr>
  </singleXmlCell>
  <singleXmlCell id="2051" xr6:uid="{00000000-000C-0000-FFFF-FFFFC5070000}" r="AU26" connectionId="1">
    <xmlCellPr id="1" xr6:uid="{00000000-0010-0000-C507-000001000000}" uniqueName="Working_Capital">
      <xmlPr mapId="1" xpath="/FinancialUpdate8609/FinancialUpdate8609_DevelopmentBudget/FinancialUpdate8609_Dev_Budget_Building10/FinancialUpdate8609_Dev_Budget_Building10_Acquisition_Basis/Working_Capital" xmlDataType="string"/>
    </xmlCellPr>
  </singleXmlCell>
  <singleXmlCell id="2052" xr6:uid="{00000000-000C-0000-FFFF-FFFFC6070000}" r="AU27" connectionId="1">
    <xmlCellPr id="1" xr6:uid="{00000000-0010-0000-C607-000001000000}" uniqueName="Survey_Environmental_Reports">
      <xmlPr mapId="1" xpath="/FinancialUpdate8609/FinancialUpdate8609_DevelopmentBudget/FinancialUpdate8609_Dev_Budget_Building10/FinancialUpdate8609_Dev_Budget_Building10_Acquisition_Basis/Survey_Environmental_Reports" xmlDataType="string"/>
    </xmlCellPr>
  </singleXmlCell>
  <singleXmlCell id="2053" xr6:uid="{00000000-000C-0000-FFFF-FFFFC7070000}" r="AU28" connectionId="1">
    <xmlCellPr id="1" xr6:uid="{00000000-0010-0000-C707-000001000000}" uniqueName="Loan_Commitment_Fees">
      <xmlPr mapId="1" xpath="/FinancialUpdate8609/FinancialUpdate8609_DevelopmentBudget/FinancialUpdate8609_Dev_Budget_Building10/FinancialUpdate8609_Dev_Budget_Building10_Acquisition_Basis/Loan_Commitment_Fees" xmlDataType="string"/>
    </xmlCellPr>
  </singleXmlCell>
  <singleXmlCell id="2054" xr6:uid="{00000000-000C-0000-FFFF-FFFFC8070000}" r="AU29" connectionId="1">
    <xmlCellPr id="1" xr6:uid="{00000000-0010-0000-C807-000001000000}" uniqueName="Relocation">
      <xmlPr mapId="1" xpath="/FinancialUpdate8609/FinancialUpdate8609_DevelopmentBudget/FinancialUpdate8609_Dev_Budget_Building10/FinancialUpdate8609_Dev_Budget_Building10_Acquisition_Basis/Relocation" xmlDataType="string"/>
    </xmlCellPr>
  </singleXmlCell>
  <singleXmlCell id="2055" xr6:uid="{00000000-000C-0000-FFFF-FFFFC9070000}" r="AU30" connectionId="1">
    <xmlCellPr id="1" xr6:uid="{00000000-0010-0000-C907-000001000000}" uniqueName="NPHDFC_Administration_Fee">
      <xmlPr mapId="1" xpath="/FinancialUpdate8609/FinancialUpdate8609_DevelopmentBudget/FinancialUpdate8609_Dev_Budget_Building10/FinancialUpdate8609_Dev_Budget_Building10_Acquisition_Basis/NPHDFC_Administration_Fee" xmlDataType="string"/>
    </xmlCellPr>
  </singleXmlCell>
  <singleXmlCell id="2056" xr6:uid="{00000000-000C-0000-FFFF-FFFFCA070000}" r="AU31" connectionId="1">
    <xmlCellPr id="1" xr6:uid="{00000000-0010-0000-CA07-000001000000}" uniqueName="Project_Supervision">
      <xmlPr mapId="1" xpath="/FinancialUpdate8609/FinancialUpdate8609_DevelopmentBudget/FinancialUpdate8609_Dev_Budget_Building10/FinancialUpdate8609_Dev_Budget_Building10_Acquisition_Basis/Project_Supervision" xmlDataType="string"/>
    </xmlCellPr>
  </singleXmlCell>
  <singleXmlCell id="2057" xr6:uid="{00000000-000C-0000-FFFF-FFFFCB070000}" r="AU32" connectionId="1">
    <xmlCellPr id="1" xr6:uid="{00000000-0010-0000-CB07-000001000000}" uniqueName="Tax_Credit_Allocation_Fee">
      <xmlPr mapId="1" xpath="/FinancialUpdate8609/FinancialUpdate8609_DevelopmentBudget/FinancialUpdate8609_Dev_Budget_Building10/FinancialUpdate8609_Dev_Budget_Building10_Acquisition_Basis/Tax_Credit_Allocation_Fee" xmlDataType="string"/>
    </xmlCellPr>
  </singleXmlCell>
  <singleXmlCell id="2058" xr6:uid="{00000000-000C-0000-FFFF-FFFFCC070000}" r="AU33" connectionId="1">
    <xmlCellPr id="1" xr6:uid="{00000000-0010-0000-CC07-000001000000}" uniqueName="Bond_Fees_Cost_of_Issuance_Fee">
      <xmlPr mapId="1" xpath="/FinancialUpdate8609/FinancialUpdate8609_DevelopmentBudget/FinancialUpdate8609_Dev_Budget_Building10/FinancialUpdate8609_Dev_Budget_Building10_Acquisition_Basis/Bond_Fees_Cost_of_Issuance_Fee" xmlDataType="string"/>
    </xmlCellPr>
  </singleXmlCell>
  <singleXmlCell id="2059" xr6:uid="{00000000-000C-0000-FFFF-FFFFCD070000}" r="AU34" connectionId="1">
    <xmlCellPr id="1" xr6:uid="{00000000-0010-0000-CD07-000001000000}" uniqueName="Letter_of_Credit_Fee">
      <xmlPr mapId="1" xpath="/FinancialUpdate8609/FinancialUpdate8609_DevelopmentBudget/FinancialUpdate8609_Dev_Budget_Building10/FinancialUpdate8609_Dev_Budget_Building10_Acquisition_Basis/Letter_of_Credit_Fee" xmlDataType="string"/>
    </xmlCellPr>
  </singleXmlCell>
  <singleXmlCell id="2060" xr6:uid="{00000000-000C-0000-FFFF-FFFFCE070000}" r="AU35" connectionId="1">
    <xmlCellPr id="1" xr6:uid="{00000000-0010-0000-CE07-000001000000}" uniqueName="Interest_Rate_Cap">
      <xmlPr mapId="1" xpath="/FinancialUpdate8609/FinancialUpdate8609_DevelopmentBudget/FinancialUpdate8609_Dev_Budget_Building10/FinancialUpdate8609_Dev_Budget_Building10_Acquisition_Basis/Interest_Rate_Cap" xmlDataType="string"/>
    </xmlCellPr>
  </singleXmlCell>
  <singleXmlCell id="2061" xr6:uid="{00000000-000C-0000-FFFF-FFFFCF070000}" r="AU36" connectionId="1">
    <xmlCellPr id="1" xr6:uid="{00000000-0010-0000-CF07-000001000000}" uniqueName="Bank_Engineering_Fee">
      <xmlPr mapId="1" xpath="/FinancialUpdate8609/FinancialUpdate8609_DevelopmentBudget/FinancialUpdate8609_Dev_Budget_Building10/FinancialUpdate8609_Dev_Budget_Building10_Acquisition_Basis/Bank_Engineering_Fee" xmlDataType="string"/>
    </xmlCellPr>
  </singleXmlCell>
  <singleXmlCell id="2062" xr6:uid="{00000000-000C-0000-FFFF-FFFFD0070000}" r="AU37" connectionId="1">
    <xmlCellPr id="1" xr6:uid="{00000000-0010-0000-D007-000001000000}" uniqueName="NYS_Transfer_Tax">
      <xmlPr mapId="1" xpath="/FinancialUpdate8609/FinancialUpdate8609_DevelopmentBudget/FinancialUpdate8609_Dev_Budget_Building10/FinancialUpdate8609_Dev_Budget_Building10_Acquisition_Basis/NYS_Transfer_Tax" xmlDataType="string"/>
    </xmlCellPr>
  </singleXmlCell>
  <singleXmlCell id="2063" xr6:uid="{00000000-000C-0000-FFFF-FFFFD1070000}" r="AU38" connectionId="1">
    <xmlCellPr id="1" xr6:uid="{00000000-0010-0000-D107-000001000000}" uniqueName="Soft_Cost_Other_Description1">
      <xmlPr mapId="1" xpath="/FinancialUpdate8609/FinancialUpdate8609_DevelopmentBudget/FinancialUpdate8609_Dev_Budget_Building10/FinancialUpdate8609_Dev_Budget_Building10_Acquisition_Basis/Soft_Cost_Other_Description1" xmlDataType="string"/>
    </xmlCellPr>
  </singleXmlCell>
  <singleXmlCell id="2064" xr6:uid="{00000000-000C-0000-FFFF-FFFFD2070000}" r="AU39" connectionId="1">
    <xmlCellPr id="1" xr6:uid="{00000000-0010-0000-D207-000001000000}" uniqueName="Soft_Cost_Other_Description2">
      <xmlPr mapId="1" xpath="/FinancialUpdate8609/FinancialUpdate8609_DevelopmentBudget/FinancialUpdate8609_Dev_Budget_Building10/FinancialUpdate8609_Dev_Budget_Building10_Acquisition_Basis/Soft_Cost_Other_Description2" xmlDataType="string"/>
    </xmlCellPr>
  </singleXmlCell>
  <singleXmlCell id="2065" xr6:uid="{00000000-000C-0000-FFFF-FFFFD3070000}" r="AU40" connectionId="1">
    <xmlCellPr id="1" xr6:uid="{00000000-0010-0000-D307-000001000000}" uniqueName="Soft_Cost_Other_Description3">
      <xmlPr mapId="1" xpath="/FinancialUpdate8609/FinancialUpdate8609_DevelopmentBudget/FinancialUpdate8609_Dev_Budget_Building10/FinancialUpdate8609_Dev_Budget_Building10_Acquisition_Basis/Soft_Cost_Other_Description3" xmlDataType="string"/>
    </xmlCellPr>
  </singleXmlCell>
  <singleXmlCell id="2066" xr6:uid="{00000000-000C-0000-FFFF-FFFFD4070000}" r="AU41" connectionId="1">
    <xmlCellPr id="1" xr6:uid="{00000000-0010-0000-D407-000001000000}" uniqueName="Soft_Cost_Other_Description4">
      <xmlPr mapId="1" xpath="/FinancialUpdate8609/FinancialUpdate8609_DevelopmentBudget/FinancialUpdate8609_Dev_Budget_Building10/FinancialUpdate8609_Dev_Budget_Building10_Acquisition_Basis/Soft_Cost_Other_Description4" xmlDataType="string"/>
    </xmlCellPr>
  </singleXmlCell>
  <singleXmlCell id="2067" xr6:uid="{00000000-000C-0000-FFFF-FFFFD5070000}" r="AU44" connectionId="1">
    <xmlCellPr id="1" xr6:uid="{00000000-0010-0000-D507-000001000000}" uniqueName="Developer_Financing_or_Equity">
      <xmlPr mapId="1" xpath="/FinancialUpdate8609/FinancialUpdate8609_DevelopmentBudget/FinancialUpdate8609_Dev_Budget_Building10/FinancialUpdate8609_Dev_Budget_Building10_Acquisition_Basis/Developer_Financing_or_Equity" xmlDataType="string"/>
    </xmlCellPr>
  </singleXmlCell>
  <singleXmlCell id="2068" xr6:uid="{00000000-000C-0000-FFFF-FFFFD6070000}" r="AU45" connectionId="1">
    <xmlCellPr id="1" xr6:uid="{00000000-0010-0000-D607-000001000000}" uniqueName="Deferred_Developer_Fee">
      <xmlPr mapId="1" xpath="/FinancialUpdate8609/FinancialUpdate8609_DevelopmentBudget/FinancialUpdate8609_Dev_Budget_Building10/FinancialUpdate8609_Dev_Budget_Building10_Acquisition_Basis/Deferred_Developer_Fee" xmlDataType="string"/>
    </xmlCellPr>
  </singleXmlCell>
  <singleXmlCell id="2069" xr6:uid="{00000000-000C-0000-FFFF-FFFFD7070000}" r="AU48" connectionId="1">
    <xmlCellPr id="1" xr6:uid="{00000000-0010-0000-D707-000001000000}" uniqueName="Syndicator_Fee_and_Overhead">
      <xmlPr mapId="1" xpath="/FinancialUpdate8609/FinancialUpdate8609_DevelopmentBudget/FinancialUpdate8609_Dev_Budget_Building10/FinancialUpdate8609_Dev_Budget_Building10_Acquisition_Basis/Syndicator_Fee_and_Overhead" xmlDataType="string"/>
    </xmlCellPr>
  </singleXmlCell>
  <singleXmlCell id="2070" xr6:uid="{00000000-000C-0000-FFFF-FFFFD8070000}" r="AU49" connectionId="1">
    <xmlCellPr id="1" xr6:uid="{00000000-0010-0000-D807-000001000000}" uniqueName="LP_Upper_Tier_Reserves">
      <xmlPr mapId="1" xpath="/FinancialUpdate8609/FinancialUpdate8609_DevelopmentBudget/FinancialUpdate8609_Dev_Budget_Building10/FinancialUpdate8609_Dev_Budget_Building10_Acquisition_Basis/LP_Upper_Tier_Reserves" xmlDataType="string"/>
    </xmlCellPr>
  </singleXmlCell>
  <singleXmlCell id="2071" xr6:uid="{00000000-000C-0000-FFFF-FFFFD9070000}" r="AU50" connectionId="1">
    <xmlCellPr id="1" xr6:uid="{00000000-0010-0000-D907-000001000000}" uniqueName="Tax_Credit_Consultant">
      <xmlPr mapId="1" xpath="/FinancialUpdate8609/FinancialUpdate8609_DevelopmentBudget/FinancialUpdate8609_Dev_Budget_Building10/FinancialUpdate8609_Dev_Budget_Building10_Acquisition_Basis/Tax_Credit_Consultant" xmlDataType="string"/>
    </xmlCellPr>
  </singleXmlCell>
  <singleXmlCell id="2072" xr6:uid="{00000000-000C-0000-FFFF-FFFFDA070000}" r="AU51" connectionId="1">
    <xmlCellPr id="1" xr6:uid="{00000000-0010-0000-DA07-000001000000}" uniqueName="Tax_Opinion">
      <xmlPr mapId="1" xpath="/FinancialUpdate8609/FinancialUpdate8609_DevelopmentBudget/FinancialUpdate8609_Dev_Budget_Building10/FinancialUpdate8609_Dev_Budget_Building10_Acquisition_Basis/Tax_Opinion" xmlDataType="string"/>
    </xmlCellPr>
  </singleXmlCell>
  <singleXmlCell id="2073" xr6:uid="{00000000-000C-0000-FFFF-FFFFDB070000}" r="AU52" connectionId="1">
    <xmlCellPr id="1" xr6:uid="{00000000-0010-0000-DB07-000001000000}" uniqueName="Accounting_Cost_Certification">
      <xmlPr mapId="1" xpath="/FinancialUpdate8609/FinancialUpdate8609_DevelopmentBudget/FinancialUpdate8609_Dev_Budget_Building10/FinancialUpdate8609_Dev_Budget_Building10_Acquisition_Basis/Accounting_Cost_Certification" xmlDataType="string"/>
    </xmlCellPr>
  </singleXmlCell>
  <singleXmlCell id="2074" xr6:uid="{00000000-000C-0000-FFFF-FFFFDC070000}" r="AU53" connectionId="1">
    <xmlCellPr id="1" xr6:uid="{00000000-0010-0000-DC07-000001000000}" uniqueName="Partnership_Management_Fee">
      <xmlPr mapId="1" xpath="/FinancialUpdate8609/FinancialUpdate8609_DevelopmentBudget/FinancialUpdate8609_Dev_Budget_Building10/FinancialUpdate8609_Dev_Budget_Building10_Acquisition_Basis/Partnership_Management_Fee" xmlDataType="string"/>
    </xmlCellPr>
  </singleXmlCell>
  <singleXmlCell id="2075" xr6:uid="{00000000-000C-0000-FFFF-FFFFDD070000}" r="AU54" connectionId="1">
    <xmlCellPr id="1" xr6:uid="{00000000-0010-0000-DD07-000001000000}" uniqueName="Partnership_Publication">
      <xmlPr mapId="1" xpath="/FinancialUpdate8609/FinancialUpdate8609_DevelopmentBudget/FinancialUpdate8609_Dev_Budget_Building10/FinancialUpdate8609_Dev_Budget_Building10_Acquisition_Basis/Partnership_Publication" xmlDataType="string"/>
    </xmlCellPr>
  </singleXmlCell>
  <singleXmlCell id="2076" xr6:uid="{00000000-000C-0000-FFFF-FFFFDE070000}" r="AU55" connectionId="1">
    <xmlCellPr id="1" xr6:uid="{00000000-0010-0000-DE07-000001000000}" uniqueName="Bridge_Loan_Fees_and_Interest">
      <xmlPr mapId="1" xpath="/FinancialUpdate8609/FinancialUpdate8609_DevelopmentBudget/FinancialUpdate8609_Dev_Budget_Building10/FinancialUpdate8609_Dev_Budget_Building10_Acquisition_Basis/Bridge_Loan_Fees_and_Interest" xmlDataType="string"/>
    </xmlCellPr>
  </singleXmlCell>
  <singleXmlCell id="2077" xr6:uid="{00000000-000C-0000-FFFF-FFFFDF070000}" r="AU56" connectionId="1">
    <xmlCellPr id="1" xr6:uid="{00000000-0010-0000-DF07-000001000000}" uniqueName="Partnership_Organization_Legal">
      <xmlPr mapId="1" xpath="/FinancialUpdate8609/FinancialUpdate8609_DevelopmentBudget/FinancialUpdate8609_Dev_Budget_Building10/FinancialUpdate8609_Dev_Budget_Building10_Acquisition_Basis/Partnership_Organization_Legal" xmlDataType="string"/>
    </xmlCellPr>
  </singleXmlCell>
  <singleXmlCell id="2078" xr6:uid="{00000000-000C-0000-FFFF-FFFFE0070000}" r="AU57" connectionId="1">
    <xmlCellPr id="1" xr6:uid="{00000000-0010-0000-E007-000001000000}" uniqueName="Syndication_Expense_Other_Description1">
      <xmlPr mapId="1" xpath="/FinancialUpdate8609/FinancialUpdate8609_DevelopmentBudget/FinancialUpdate8609_Dev_Budget_Building10/FinancialUpdate8609_Dev_Budget_Building10_Acquisition_Basis/Syndication_Expense_Other_Description1" xmlDataType="string"/>
    </xmlCellPr>
  </singleXmlCell>
  <singleXmlCell id="2079" xr6:uid="{00000000-000C-0000-FFFF-FFFFE1070000}" r="AU60" connectionId="1">
    <xmlCellPr id="1" xr6:uid="{00000000-0010-0000-E107-000001000000}" uniqueName="Operating_Reserve">
      <xmlPr mapId="1" xpath="/FinancialUpdate8609/FinancialUpdate8609_DevelopmentBudget/FinancialUpdate8609_Dev_Budget_Building10/FinancialUpdate8609_Dev_Budget_Building10_Acquisition_Basis/Operating_Reserve" xmlDataType="string"/>
    </xmlCellPr>
  </singleXmlCell>
  <singleXmlCell id="2080" xr6:uid="{00000000-000C-0000-FFFF-FFFFE2070000}" r="AU61" connectionId="1">
    <xmlCellPr id="1" xr6:uid="{00000000-0010-0000-E207-000001000000}" uniqueName="Social_Service_Reserves">
      <xmlPr mapId="1" xpath="/FinancialUpdate8609/FinancialUpdate8609_DevelopmentBudget/FinancialUpdate8609_Dev_Budget_Building10/FinancialUpdate8609_Dev_Budget_Building10_Acquisition_Basis/Social_Service_Reserves" xmlDataType="string"/>
    </xmlCellPr>
  </singleXmlCell>
  <singleXmlCell id="2081" xr6:uid="{00000000-000C-0000-FFFF-FFFFE3070000}" r="AU62" connectionId="1">
    <xmlCellPr id="1" xr6:uid="{00000000-0010-0000-E307-000001000000}" uniqueName="Reserve_Other_Description1">
      <xmlPr mapId="1" xpath="/FinancialUpdate8609/FinancialUpdate8609_DevelopmentBudget/FinancialUpdate8609_Dev_Budget_Building10/FinancialUpdate8609_Dev_Budget_Building10_Acquisition_Basis/Reserve_Other_Description1" xmlDataType="string"/>
    </xmlCellPr>
  </singleXmlCell>
  <singleXmlCell id="2082" xr6:uid="{00000000-000C-0000-FFFF-FFFFE4070000}" r="AW1" connectionId="1">
    <xmlCellPr id="1" xr6:uid="{00000000-0010-0000-E407-000001000000}" uniqueName="ApplicationNumber">
      <xmlPr mapId="1" xpath="/FinancialUpdate8609/FinancialUpdate8609_DevelopmentBudget/FinancialUpdate8609_Dev_Budget_Building10/FinancialUpdate8609_Dev_Budget_Building10_Rehab_Basis/ApplicationNumber" xmlDataType="string"/>
    </xmlCellPr>
  </singleXmlCell>
  <singleXmlCell id="2083" xr6:uid="{00000000-000C-0000-FFFF-FFFFE5070000}" r="AW2" connectionId="1">
    <xmlCellPr id="1" xr6:uid="{00000000-0010-0000-E507-000001000000}" uniqueName="BIN">
      <xmlPr mapId="1" xpath="/FinancialUpdate8609/FinancialUpdate8609_DevelopmentBudget/FinancialUpdate8609_Dev_Budget_Building10/FinancialUpdate8609_Dev_Budget_Building10_Rehab_Basis/BIN" xmlDataType="string"/>
    </xmlCellPr>
  </singleXmlCell>
  <singleXmlCell id="2084" xr6:uid="{00000000-000C-0000-FFFF-FFFFE6070000}" r="AV7" connectionId="1">
    <xmlCellPr id="1" xr6:uid="{00000000-0010-0000-E607-000001000000}" uniqueName="Land_Acquisition">
      <xmlPr mapId="1" xpath="/FinancialUpdate8609/FinancialUpdate8609_DevelopmentBudget/FinancialUpdate8609_Dev_Budget_Building10/FinancialUpdate8609_Dev_Budget_Building10_Rehab_Basis/Land_Acquisition" xmlDataType="string"/>
    </xmlCellPr>
  </singleXmlCell>
  <singleXmlCell id="2085" xr6:uid="{00000000-000C-0000-FFFF-FFFFE7070000}" r="AV8" connectionId="1">
    <xmlCellPr id="1" xr6:uid="{00000000-0010-0000-E707-000001000000}" uniqueName="Building_Acquisition">
      <xmlPr mapId="1" xpath="/FinancialUpdate8609/FinancialUpdate8609_DevelopmentBudget/FinancialUpdate8609_Dev_Budget_Building10/FinancialUpdate8609_Dev_Budget_Building10_Rehab_Basis/Building_Acquisition" xmlDataType="string"/>
    </xmlCellPr>
  </singleXmlCell>
  <singleXmlCell id="2086" xr6:uid="{00000000-000C-0000-FFFF-FFFFE8070000}" r="AV9" connectionId="1">
    <xmlCellPr id="1" xr6:uid="{00000000-0010-0000-E807-000001000000}" uniqueName="Contractor_Price">
      <xmlPr mapId="1" xpath="/FinancialUpdate8609/FinancialUpdate8609_DevelopmentBudget/FinancialUpdate8609_Dev_Budget_Building10/FinancialUpdate8609_Dev_Budget_Building10_Rehab_Basis/Contractor_Price" xmlDataType="string"/>
    </xmlCellPr>
  </singleXmlCell>
  <singleXmlCell id="2087" xr6:uid="{00000000-000C-0000-FFFF-FFFFE9070000}" r="AV10" connectionId="1">
    <xmlCellPr id="1" xr6:uid="{00000000-0010-0000-E907-000001000000}" uniqueName="Furnishings">
      <xmlPr mapId="1" xpath="/FinancialUpdate8609/FinancialUpdate8609_DevelopmentBudget/FinancialUpdate8609_Dev_Budget_Building10/FinancialUpdate8609_Dev_Budget_Building10_Rehab_Basis/Furnishings" xmlDataType="string"/>
    </xmlCellPr>
  </singleXmlCell>
  <singleXmlCell id="2088" xr6:uid="{00000000-000C-0000-FFFF-FFFFEA070000}" r="AV11" connectionId="1">
    <xmlCellPr id="1" xr6:uid="{00000000-0010-0000-EA07-000001000000}" uniqueName="Hard_Cost_Other_Description1">
      <xmlPr mapId="1" xpath="/FinancialUpdate8609/FinancialUpdate8609_DevelopmentBudget/FinancialUpdate8609_Dev_Budget_Building10/FinancialUpdate8609_Dev_Budget_Building10_Rehab_Basis/Hard_Cost_Other_Description1" xmlDataType="string"/>
    </xmlCellPr>
  </singleXmlCell>
  <singleXmlCell id="2089" xr6:uid="{00000000-000C-0000-FFFF-FFFFEB070000}" r="AV14" connectionId="1">
    <xmlCellPr id="1" xr6:uid="{00000000-0010-0000-EB07-000001000000}" uniqueName="Architect">
      <xmlPr mapId="1" xpath="/FinancialUpdate8609/FinancialUpdate8609_DevelopmentBudget/FinancialUpdate8609_Dev_Budget_Building10/FinancialUpdate8609_Dev_Budget_Building10_Rehab_Basis/Architect" xmlDataType="string"/>
    </xmlCellPr>
  </singleXmlCell>
  <singleXmlCell id="2090" xr6:uid="{00000000-000C-0000-FFFF-FFFFEC070000}" r="AV15" connectionId="1">
    <xmlCellPr id="1" xr6:uid="{00000000-0010-0000-EC07-000001000000}" uniqueName="Owners_Legal">
      <xmlPr mapId="1" xpath="/FinancialUpdate8609/FinancialUpdate8609_DevelopmentBudget/FinancialUpdate8609_Dev_Budget_Building10/FinancialUpdate8609_Dev_Budget_Building10_Rehab_Basis/Owners_Legal" xmlDataType="string"/>
    </xmlCellPr>
  </singleXmlCell>
  <singleXmlCell id="2091" xr6:uid="{00000000-000C-0000-FFFF-FFFFED070000}" r="AV16" connectionId="1">
    <xmlCellPr id="1" xr6:uid="{00000000-0010-0000-ED07-000001000000}" uniqueName="Development_Consultant">
      <xmlPr mapId="1" xpath="/FinancialUpdate8609/FinancialUpdate8609_DevelopmentBudget/FinancialUpdate8609_Dev_Budget_Building10/FinancialUpdate8609_Dev_Budget_Building10_Rehab_Basis/Development_Consultant" xmlDataType="string"/>
    </xmlCellPr>
  </singleXmlCell>
  <singleXmlCell id="2092" xr6:uid="{00000000-000C-0000-FFFF-FFFFEE070000}" r="AV17" connectionId="1">
    <xmlCellPr id="1" xr6:uid="{00000000-0010-0000-EE07-000001000000}" uniqueName="J51_421a_421b_Filing_Fees">
      <xmlPr mapId="1" xpath="/FinancialUpdate8609/FinancialUpdate8609_DevelopmentBudget/FinancialUpdate8609_Dev_Budget_Building10/FinancialUpdate8609_Dev_Budget_Building10_Rehab_Basis/J51_421a_421b_Filing_Fees" xmlDataType="string"/>
    </xmlCellPr>
  </singleXmlCell>
  <singleXmlCell id="2093" xr6:uid="{00000000-000C-0000-FFFF-FFFFEF070000}" r="AV18" connectionId="1">
    <xmlCellPr id="1" xr6:uid="{00000000-0010-0000-EF07-000001000000}" uniqueName="Construction_Interest">
      <xmlPr mapId="1" xpath="/FinancialUpdate8609/FinancialUpdate8609_DevelopmentBudget/FinancialUpdate8609_Dev_Budget_Building10/FinancialUpdate8609_Dev_Budget_Building10_Rehab_Basis/Construction_Interest" xmlDataType="string"/>
    </xmlCellPr>
  </singleXmlCell>
  <singleXmlCell id="2094" xr6:uid="{00000000-000C-0000-FFFF-FFFFF0070000}" r="AV19" connectionId="1">
    <xmlCellPr id="1" xr6:uid="{00000000-0010-0000-F007-000001000000}" uniqueName="Real_Estate_Taxes">
      <xmlPr mapId="1" xpath="/FinancialUpdate8609/FinancialUpdate8609_DevelopmentBudget/FinancialUpdate8609_Dev_Budget_Building10/FinancialUpdate8609_Dev_Budget_Building10_Rehab_Basis/Real_Estate_Taxes" xmlDataType="string"/>
    </xmlCellPr>
  </singleXmlCell>
  <singleXmlCell id="2095" xr6:uid="{00000000-000C-0000-FFFF-FFFFF1070000}" r="AV20" connectionId="1">
    <xmlCellPr id="1" xr6:uid="{00000000-0010-0000-F107-000001000000}" uniqueName="Water_Sewer">
      <xmlPr mapId="1" xpath="/FinancialUpdate8609/FinancialUpdate8609_DevelopmentBudget/FinancialUpdate8609_Dev_Budget_Building10/FinancialUpdate8609_Dev_Budget_Building10_Rehab_Basis/Water_Sewer" xmlDataType="string"/>
    </xmlCellPr>
  </singleXmlCell>
  <singleXmlCell id="2096" xr6:uid="{00000000-000C-0000-FFFF-FFFFF2070000}" r="AV21" connectionId="1">
    <xmlCellPr id="1" xr6:uid="{00000000-0010-0000-F207-000001000000}" uniqueName="Title_Insurance">
      <xmlPr mapId="1" xpath="/FinancialUpdate8609/FinancialUpdate8609_DevelopmentBudget/FinancialUpdate8609_Dev_Budget_Building10/FinancialUpdate8609_Dev_Budget_Building10_Rehab_Basis/Title_Insurance" xmlDataType="string"/>
    </xmlCellPr>
  </singleXmlCell>
  <singleXmlCell id="2097" xr6:uid="{00000000-000C-0000-FFFF-FFFFF3070000}" r="AV22" connectionId="1">
    <xmlCellPr id="1" xr6:uid="{00000000-0010-0000-F307-000001000000}" uniqueName="Constr_Insurance">
      <xmlPr mapId="1" xpath="/FinancialUpdate8609/FinancialUpdate8609_DevelopmentBudget/FinancialUpdate8609_Dev_Budget_Building10/FinancialUpdate8609_Dev_Budget_Building10_Rehab_Basis/Constr_Insurance" xmlDataType="string"/>
    </xmlCellPr>
  </singleXmlCell>
  <singleXmlCell id="2098" xr6:uid="{00000000-000C-0000-FFFF-FFFFF4070000}" r="AV23" connectionId="1">
    <xmlCellPr id="1" xr6:uid="{00000000-0010-0000-F407-000001000000}" uniqueName="License_Agreement_Insurance">
      <xmlPr mapId="1" xpath="/FinancialUpdate8609/FinancialUpdate8609_DevelopmentBudget/FinancialUpdate8609_Dev_Budget_Building10/FinancialUpdate8609_Dev_Budget_Building10_Rehab_Basis/License_Agreement_Insurance" xmlDataType="string"/>
    </xmlCellPr>
  </singleXmlCell>
  <singleXmlCell id="2099" xr6:uid="{00000000-000C-0000-FFFF-FFFFF5070000}" r="AV24" connectionId="1">
    <xmlCellPr id="1" xr6:uid="{00000000-0010-0000-F507-000001000000}" uniqueName="Leasing_Marketing_Expense">
      <xmlPr mapId="1" xpath="/FinancialUpdate8609/FinancialUpdate8609_DevelopmentBudget/FinancialUpdate8609_Dev_Budget_Building10/FinancialUpdate8609_Dev_Budget_Building10_Rehab_Basis/Leasing_Marketing_Expense" xmlDataType="string"/>
    </xmlCellPr>
  </singleXmlCell>
  <singleXmlCell id="2100" xr6:uid="{00000000-000C-0000-FFFF-FFFFF6070000}" r="AV25" connectionId="1">
    <xmlCellPr id="1" xr6:uid="{00000000-0010-0000-F607-000001000000}" uniqueName="Lease_Up_Period_Expense">
      <xmlPr mapId="1" xpath="/FinancialUpdate8609/FinancialUpdate8609_DevelopmentBudget/FinancialUpdate8609_Dev_Budget_Building10/FinancialUpdate8609_Dev_Budget_Building10_Rehab_Basis/Lease_Up_Period_Expense" xmlDataType="string"/>
    </xmlCellPr>
  </singleXmlCell>
  <singleXmlCell id="2101" xr6:uid="{00000000-000C-0000-FFFF-FFFFF7070000}" r="AV26" connectionId="1">
    <xmlCellPr id="1" xr6:uid="{00000000-0010-0000-F707-000001000000}" uniqueName="Working_Capital">
      <xmlPr mapId="1" xpath="/FinancialUpdate8609/FinancialUpdate8609_DevelopmentBudget/FinancialUpdate8609_Dev_Budget_Building10/FinancialUpdate8609_Dev_Budget_Building10_Rehab_Basis/Working_Capital" xmlDataType="string"/>
    </xmlCellPr>
  </singleXmlCell>
  <singleXmlCell id="2102" xr6:uid="{00000000-000C-0000-FFFF-FFFFF8070000}" r="AV27" connectionId="1">
    <xmlCellPr id="1" xr6:uid="{00000000-0010-0000-F807-000001000000}" uniqueName="Survey_Environmental_Reports">
      <xmlPr mapId="1" xpath="/FinancialUpdate8609/FinancialUpdate8609_DevelopmentBudget/FinancialUpdate8609_Dev_Budget_Building10/FinancialUpdate8609_Dev_Budget_Building10_Rehab_Basis/Survey_Environmental_Reports" xmlDataType="string"/>
    </xmlCellPr>
  </singleXmlCell>
  <singleXmlCell id="2103" xr6:uid="{00000000-000C-0000-FFFF-FFFFF9070000}" r="AV28" connectionId="1">
    <xmlCellPr id="1" xr6:uid="{00000000-0010-0000-F907-000001000000}" uniqueName="Loan_Commitment_Fees">
      <xmlPr mapId="1" xpath="/FinancialUpdate8609/FinancialUpdate8609_DevelopmentBudget/FinancialUpdate8609_Dev_Budget_Building10/FinancialUpdate8609_Dev_Budget_Building10_Rehab_Basis/Loan_Commitment_Fees" xmlDataType="string"/>
    </xmlCellPr>
  </singleXmlCell>
  <singleXmlCell id="2104" xr6:uid="{00000000-000C-0000-FFFF-FFFFFA070000}" r="AV29" connectionId="1">
    <xmlCellPr id="1" xr6:uid="{00000000-0010-0000-FA07-000001000000}" uniqueName="Relocation">
      <xmlPr mapId="1" xpath="/FinancialUpdate8609/FinancialUpdate8609_DevelopmentBudget/FinancialUpdate8609_Dev_Budget_Building10/FinancialUpdate8609_Dev_Budget_Building10_Rehab_Basis/Relocation" xmlDataType="string"/>
    </xmlCellPr>
  </singleXmlCell>
  <singleXmlCell id="2105" xr6:uid="{00000000-000C-0000-FFFF-FFFFFB070000}" r="AV30" connectionId="1">
    <xmlCellPr id="1" xr6:uid="{00000000-0010-0000-FB07-000001000000}" uniqueName="NPHDFC_Administration_Fee">
      <xmlPr mapId="1" xpath="/FinancialUpdate8609/FinancialUpdate8609_DevelopmentBudget/FinancialUpdate8609_Dev_Budget_Building10/FinancialUpdate8609_Dev_Budget_Building10_Rehab_Basis/NPHDFC_Administration_Fee" xmlDataType="string"/>
    </xmlCellPr>
  </singleXmlCell>
  <singleXmlCell id="2106" xr6:uid="{00000000-000C-0000-FFFF-FFFFFC070000}" r="AV31" connectionId="1">
    <xmlCellPr id="1" xr6:uid="{00000000-0010-0000-FC07-000001000000}" uniqueName="Project_Supervision">
      <xmlPr mapId="1" xpath="/FinancialUpdate8609/FinancialUpdate8609_DevelopmentBudget/FinancialUpdate8609_Dev_Budget_Building10/FinancialUpdate8609_Dev_Budget_Building10_Rehab_Basis/Project_Supervision" xmlDataType="string"/>
    </xmlCellPr>
  </singleXmlCell>
  <singleXmlCell id="2107" xr6:uid="{00000000-000C-0000-FFFF-FFFFFD070000}" r="AV32" connectionId="1">
    <xmlCellPr id="1" xr6:uid="{00000000-0010-0000-FD07-000001000000}" uniqueName="Tax_Credit_Allocation_Fee">
      <xmlPr mapId="1" xpath="/FinancialUpdate8609/FinancialUpdate8609_DevelopmentBudget/FinancialUpdate8609_Dev_Budget_Building10/FinancialUpdate8609_Dev_Budget_Building10_Rehab_Basis/Tax_Credit_Allocation_Fee" xmlDataType="string"/>
    </xmlCellPr>
  </singleXmlCell>
  <singleXmlCell id="2108" xr6:uid="{00000000-000C-0000-FFFF-FFFFFE070000}" r="AV33" connectionId="1">
    <xmlCellPr id="1" xr6:uid="{00000000-0010-0000-FE07-000001000000}" uniqueName="Bond_Fees_Cost_of_Issuance_Fee">
      <xmlPr mapId="1" xpath="/FinancialUpdate8609/FinancialUpdate8609_DevelopmentBudget/FinancialUpdate8609_Dev_Budget_Building10/FinancialUpdate8609_Dev_Budget_Building10_Rehab_Basis/Bond_Fees_Cost_of_Issuance_Fee" xmlDataType="string"/>
    </xmlCellPr>
  </singleXmlCell>
  <singleXmlCell id="2109" xr6:uid="{00000000-000C-0000-FFFF-FFFFFF070000}" r="AV34" connectionId="1">
    <xmlCellPr id="1" xr6:uid="{00000000-0010-0000-FF07-000001000000}" uniqueName="Letter_of_Credit_Fee">
      <xmlPr mapId="1" xpath="/FinancialUpdate8609/FinancialUpdate8609_DevelopmentBudget/FinancialUpdate8609_Dev_Budget_Building10/FinancialUpdate8609_Dev_Budget_Building10_Rehab_Basis/Letter_of_Credit_Fee" xmlDataType="string"/>
    </xmlCellPr>
  </singleXmlCell>
  <singleXmlCell id="2110" xr6:uid="{00000000-000C-0000-FFFF-FFFF00080000}" r="AV35" connectionId="1">
    <xmlCellPr id="1" xr6:uid="{00000000-0010-0000-0008-000001000000}" uniqueName="Interest_Rate_Cap">
      <xmlPr mapId="1" xpath="/FinancialUpdate8609/FinancialUpdate8609_DevelopmentBudget/FinancialUpdate8609_Dev_Budget_Building10/FinancialUpdate8609_Dev_Budget_Building10_Rehab_Basis/Interest_Rate_Cap" xmlDataType="string"/>
    </xmlCellPr>
  </singleXmlCell>
  <singleXmlCell id="2111" xr6:uid="{00000000-000C-0000-FFFF-FFFF01080000}" r="AV36" connectionId="1">
    <xmlCellPr id="1" xr6:uid="{00000000-0010-0000-0108-000001000000}" uniqueName="Bank_Engineering_Fee">
      <xmlPr mapId="1" xpath="/FinancialUpdate8609/FinancialUpdate8609_DevelopmentBudget/FinancialUpdate8609_Dev_Budget_Building10/FinancialUpdate8609_Dev_Budget_Building10_Rehab_Basis/Bank_Engineering_Fee" xmlDataType="string"/>
    </xmlCellPr>
  </singleXmlCell>
  <singleXmlCell id="2112" xr6:uid="{00000000-000C-0000-FFFF-FFFF02080000}" r="AV37" connectionId="1">
    <xmlCellPr id="1" xr6:uid="{00000000-0010-0000-0208-000001000000}" uniqueName="NYS_Transfer_Tax">
      <xmlPr mapId="1" xpath="/FinancialUpdate8609/FinancialUpdate8609_DevelopmentBudget/FinancialUpdate8609_Dev_Budget_Building10/FinancialUpdate8609_Dev_Budget_Building10_Rehab_Basis/NYS_Transfer_Tax" xmlDataType="string"/>
    </xmlCellPr>
  </singleXmlCell>
  <singleXmlCell id="2113" xr6:uid="{00000000-000C-0000-FFFF-FFFF03080000}" r="AV38" connectionId="1">
    <xmlCellPr id="1" xr6:uid="{00000000-0010-0000-0308-000001000000}" uniqueName="Soft_Cost_Other_Description1">
      <xmlPr mapId="1" xpath="/FinancialUpdate8609/FinancialUpdate8609_DevelopmentBudget/FinancialUpdate8609_Dev_Budget_Building10/FinancialUpdate8609_Dev_Budget_Building10_Rehab_Basis/Soft_Cost_Other_Description1" xmlDataType="string"/>
    </xmlCellPr>
  </singleXmlCell>
  <singleXmlCell id="2114" xr6:uid="{00000000-000C-0000-FFFF-FFFF04080000}" r="AV39" connectionId="1">
    <xmlCellPr id="1" xr6:uid="{00000000-0010-0000-0408-000001000000}" uniqueName="Soft_Cost_Other_Description2">
      <xmlPr mapId="1" xpath="/FinancialUpdate8609/FinancialUpdate8609_DevelopmentBudget/FinancialUpdate8609_Dev_Budget_Building10/FinancialUpdate8609_Dev_Budget_Building10_Rehab_Basis/Soft_Cost_Other_Description2" xmlDataType="string"/>
    </xmlCellPr>
  </singleXmlCell>
  <singleXmlCell id="2115" xr6:uid="{00000000-000C-0000-FFFF-FFFF05080000}" r="AV40" connectionId="1">
    <xmlCellPr id="1" xr6:uid="{00000000-0010-0000-0508-000001000000}" uniqueName="Soft_Cost_Other_Description3">
      <xmlPr mapId="1" xpath="/FinancialUpdate8609/FinancialUpdate8609_DevelopmentBudget/FinancialUpdate8609_Dev_Budget_Building10/FinancialUpdate8609_Dev_Budget_Building10_Rehab_Basis/Soft_Cost_Other_Description3" xmlDataType="string"/>
    </xmlCellPr>
  </singleXmlCell>
  <singleXmlCell id="2116" xr6:uid="{00000000-000C-0000-FFFF-FFFF06080000}" r="AV41" connectionId="1">
    <xmlCellPr id="1" xr6:uid="{00000000-0010-0000-0608-000001000000}" uniqueName="Soft_Cost_Other_Description4">
      <xmlPr mapId="1" xpath="/FinancialUpdate8609/FinancialUpdate8609_DevelopmentBudget/FinancialUpdate8609_Dev_Budget_Building10/FinancialUpdate8609_Dev_Budget_Building10_Rehab_Basis/Soft_Cost_Other_Description4" xmlDataType="string"/>
    </xmlCellPr>
  </singleXmlCell>
  <singleXmlCell id="2117" xr6:uid="{00000000-000C-0000-FFFF-FFFF07080000}" r="AV44" connectionId="1">
    <xmlCellPr id="1" xr6:uid="{00000000-0010-0000-0708-000001000000}" uniqueName="Developer_Financing_or_Equity">
      <xmlPr mapId="1" xpath="/FinancialUpdate8609/FinancialUpdate8609_DevelopmentBudget/FinancialUpdate8609_Dev_Budget_Building10/FinancialUpdate8609_Dev_Budget_Building10_Rehab_Basis/Developer_Financing_or_Equity" xmlDataType="string"/>
    </xmlCellPr>
  </singleXmlCell>
  <singleXmlCell id="2118" xr6:uid="{00000000-000C-0000-FFFF-FFFF08080000}" r="AV45" connectionId="1">
    <xmlCellPr id="1" xr6:uid="{00000000-0010-0000-0808-000001000000}" uniqueName="Deferred_Developer_Fee">
      <xmlPr mapId="1" xpath="/FinancialUpdate8609/FinancialUpdate8609_DevelopmentBudget/FinancialUpdate8609_Dev_Budget_Building10/FinancialUpdate8609_Dev_Budget_Building10_Rehab_Basis/Deferred_Developer_Fee" xmlDataType="string"/>
    </xmlCellPr>
  </singleXmlCell>
  <singleXmlCell id="2119" xr6:uid="{00000000-000C-0000-FFFF-FFFF09080000}" r="AV48" connectionId="1">
    <xmlCellPr id="1" xr6:uid="{00000000-0010-0000-0908-000001000000}" uniqueName="Syndicator_Fee_and_Overhead">
      <xmlPr mapId="1" xpath="/FinancialUpdate8609/FinancialUpdate8609_DevelopmentBudget/FinancialUpdate8609_Dev_Budget_Building10/FinancialUpdate8609_Dev_Budget_Building10_Rehab_Basis/Syndicator_Fee_and_Overhead" xmlDataType="string"/>
    </xmlCellPr>
  </singleXmlCell>
  <singleXmlCell id="2120" xr6:uid="{00000000-000C-0000-FFFF-FFFF0A080000}" r="AV49" connectionId="1">
    <xmlCellPr id="1" xr6:uid="{00000000-0010-0000-0A08-000001000000}" uniqueName="LP_Upper_Tier_Reserves">
      <xmlPr mapId="1" xpath="/FinancialUpdate8609/FinancialUpdate8609_DevelopmentBudget/FinancialUpdate8609_Dev_Budget_Building10/FinancialUpdate8609_Dev_Budget_Building10_Rehab_Basis/LP_Upper_Tier_Reserves" xmlDataType="string"/>
    </xmlCellPr>
  </singleXmlCell>
  <singleXmlCell id="2121" xr6:uid="{00000000-000C-0000-FFFF-FFFF0B080000}" r="AV50" connectionId="1">
    <xmlCellPr id="1" xr6:uid="{00000000-0010-0000-0B08-000001000000}" uniqueName="Tax_Credit_Consultant">
      <xmlPr mapId="1" xpath="/FinancialUpdate8609/FinancialUpdate8609_DevelopmentBudget/FinancialUpdate8609_Dev_Budget_Building10/FinancialUpdate8609_Dev_Budget_Building10_Rehab_Basis/Tax_Credit_Consultant" xmlDataType="string"/>
    </xmlCellPr>
  </singleXmlCell>
  <singleXmlCell id="2122" xr6:uid="{00000000-000C-0000-FFFF-FFFF0C080000}" r="AV51" connectionId="1">
    <xmlCellPr id="1" xr6:uid="{00000000-0010-0000-0C08-000001000000}" uniqueName="Tax_Opinion">
      <xmlPr mapId="1" xpath="/FinancialUpdate8609/FinancialUpdate8609_DevelopmentBudget/FinancialUpdate8609_Dev_Budget_Building10/FinancialUpdate8609_Dev_Budget_Building10_Rehab_Basis/Tax_Opinion" xmlDataType="string"/>
    </xmlCellPr>
  </singleXmlCell>
  <singleXmlCell id="2123" xr6:uid="{00000000-000C-0000-FFFF-FFFF0D080000}" r="AV52" connectionId="1">
    <xmlCellPr id="1" xr6:uid="{00000000-0010-0000-0D08-000001000000}" uniqueName="Accounting_Cost_Certification">
      <xmlPr mapId="1" xpath="/FinancialUpdate8609/FinancialUpdate8609_DevelopmentBudget/FinancialUpdate8609_Dev_Budget_Building10/FinancialUpdate8609_Dev_Budget_Building10_Rehab_Basis/Accounting_Cost_Certification" xmlDataType="string"/>
    </xmlCellPr>
  </singleXmlCell>
  <singleXmlCell id="2124" xr6:uid="{00000000-000C-0000-FFFF-FFFF0E080000}" r="AV53" connectionId="1">
    <xmlCellPr id="1" xr6:uid="{00000000-0010-0000-0E08-000001000000}" uniqueName="Partnership_Management_Fee">
      <xmlPr mapId="1" xpath="/FinancialUpdate8609/FinancialUpdate8609_DevelopmentBudget/FinancialUpdate8609_Dev_Budget_Building10/FinancialUpdate8609_Dev_Budget_Building10_Rehab_Basis/Partnership_Management_Fee" xmlDataType="string"/>
    </xmlCellPr>
  </singleXmlCell>
  <singleXmlCell id="2125" xr6:uid="{00000000-000C-0000-FFFF-FFFF0F080000}" r="AV54" connectionId="1">
    <xmlCellPr id="1" xr6:uid="{00000000-0010-0000-0F08-000001000000}" uniqueName="Partnership_Publication">
      <xmlPr mapId="1" xpath="/FinancialUpdate8609/FinancialUpdate8609_DevelopmentBudget/FinancialUpdate8609_Dev_Budget_Building10/FinancialUpdate8609_Dev_Budget_Building10_Rehab_Basis/Partnership_Publication" xmlDataType="string"/>
    </xmlCellPr>
  </singleXmlCell>
  <singleXmlCell id="2126" xr6:uid="{00000000-000C-0000-FFFF-FFFF10080000}" r="AV55" connectionId="1">
    <xmlCellPr id="1" xr6:uid="{00000000-0010-0000-1008-000001000000}" uniqueName="Bridge_Loan_Fees_and_Interest">
      <xmlPr mapId="1" xpath="/FinancialUpdate8609/FinancialUpdate8609_DevelopmentBudget/FinancialUpdate8609_Dev_Budget_Building10/FinancialUpdate8609_Dev_Budget_Building10_Rehab_Basis/Bridge_Loan_Fees_and_Interest" xmlDataType="string"/>
    </xmlCellPr>
  </singleXmlCell>
  <singleXmlCell id="2127" xr6:uid="{00000000-000C-0000-FFFF-FFFF11080000}" r="AV56" connectionId="1">
    <xmlCellPr id="1" xr6:uid="{00000000-0010-0000-1108-000001000000}" uniqueName="Partnership_Organization_Legal">
      <xmlPr mapId="1" xpath="/FinancialUpdate8609/FinancialUpdate8609_DevelopmentBudget/FinancialUpdate8609_Dev_Budget_Building10/FinancialUpdate8609_Dev_Budget_Building10_Rehab_Basis/Partnership_Organization_Legal" xmlDataType="string"/>
    </xmlCellPr>
  </singleXmlCell>
  <singleXmlCell id="2128" xr6:uid="{00000000-000C-0000-FFFF-FFFF12080000}" r="AV57" connectionId="1">
    <xmlCellPr id="1" xr6:uid="{00000000-0010-0000-1208-000001000000}" uniqueName="Syndication_Expense_Other_Description1">
      <xmlPr mapId="1" xpath="/FinancialUpdate8609/FinancialUpdate8609_DevelopmentBudget/FinancialUpdate8609_Dev_Budget_Building10/FinancialUpdate8609_Dev_Budget_Building10_Rehab_Basis/Syndication_Expense_Other_Description1" xmlDataType="string"/>
    </xmlCellPr>
  </singleXmlCell>
  <singleXmlCell id="2129" xr6:uid="{00000000-000C-0000-FFFF-FFFF13080000}" r="AV60" connectionId="1">
    <xmlCellPr id="1" xr6:uid="{00000000-0010-0000-1308-000001000000}" uniqueName="Operating_Reserve">
      <xmlPr mapId="1" xpath="/FinancialUpdate8609/FinancialUpdate8609_DevelopmentBudget/FinancialUpdate8609_Dev_Budget_Building10/FinancialUpdate8609_Dev_Budget_Building10_Rehab_Basis/Operating_Reserve" xmlDataType="string"/>
    </xmlCellPr>
  </singleXmlCell>
  <singleXmlCell id="2130" xr6:uid="{00000000-000C-0000-FFFF-FFFF14080000}" r="AV61" connectionId="1">
    <xmlCellPr id="1" xr6:uid="{00000000-0010-0000-1408-000001000000}" uniqueName="Social_Service_Reserves">
      <xmlPr mapId="1" xpath="/FinancialUpdate8609/FinancialUpdate8609_DevelopmentBudget/FinancialUpdate8609_Dev_Budget_Building10/FinancialUpdate8609_Dev_Budget_Building10_Rehab_Basis/Social_Service_Reserves" xmlDataType="string"/>
    </xmlCellPr>
  </singleXmlCell>
  <singleXmlCell id="2131" xr6:uid="{00000000-000C-0000-FFFF-FFFF15080000}" r="AV62" connectionId="1">
    <xmlCellPr id="1" xr6:uid="{00000000-0010-0000-1508-000001000000}" uniqueName="Reserve_Other_Description1">
      <xmlPr mapId="1" xpath="/FinancialUpdate8609/FinancialUpdate8609_DevelopmentBudget/FinancialUpdate8609_Dev_Budget_Building10/FinancialUpdate8609_Dev_Budget_Building10_Rehab_Basis/Reserve_Other_Description1" xmlDataType="string"/>
    </xmlCellPr>
  </singleXmlCell>
  <singleXmlCell id="2132" xr6:uid="{00000000-000C-0000-FFFF-FFFF16080000}" r="CQ195" connectionId="1">
    <xmlCellPr id="1" xr6:uid="{00000000-0010-0000-1608-000001000000}" uniqueName="ApplicationNumber">
      <xmlPr mapId="1" xpath="/FinancialUpdate8609/FinancialUpdate8609_Construction_Financing_Bldg4/ApplicationNumber" xmlDataType="string"/>
    </xmlCellPr>
  </singleXmlCell>
  <singleXmlCell id="2133" xr6:uid="{00000000-000C-0000-FFFF-FFFF17080000}" r="CQ196" connectionId="1">
    <xmlCellPr id="1" xr6:uid="{00000000-0010-0000-1708-000001000000}" uniqueName="BIN">
      <xmlPr mapId="1" xpath="/FinancialUpdate8609/FinancialUpdate8609_Construction_Financing_Bldg4/BIN" xmlDataType="string"/>
    </xmlCellPr>
  </singleXmlCell>
  <singleXmlCell id="2134" xr6:uid="{00000000-000C-0000-FFFF-FFFF18080000}" r="CQ199" connectionId="1">
    <xmlCellPr id="1" xr6:uid="{00000000-0010-0000-1808-000001000000}" uniqueName="HPD_Loan">
      <xmlPr mapId="1" xpath="/FinancialUpdate8609/FinancialUpdate8609_Construction_Financing_Bldg4/HPD_Loan" xmlDataType="string"/>
    </xmlCellPr>
  </singleXmlCell>
  <singleXmlCell id="2135" xr6:uid="{00000000-000C-0000-FFFF-FFFF19080000}" r="CQ200" connectionId="1">
    <xmlCellPr id="1" xr6:uid="{00000000-0010-0000-1908-000001000000}" uniqueName="HDC_Tax_Exempt_Bonds">
      <xmlPr mapId="1" xpath="/FinancialUpdate8609/FinancialUpdate8609_Construction_Financing_Bldg4/HDC_Tax_Exempt_Bonds" xmlDataType="string"/>
    </xmlCellPr>
  </singleXmlCell>
  <singleXmlCell id="2136" xr6:uid="{00000000-000C-0000-FFFF-FFFF1A080000}" r="CQ201" connectionId="1">
    <xmlCellPr id="1" xr6:uid="{00000000-0010-0000-1A08-000001000000}" uniqueName="HDC_Loan">
      <xmlPr mapId="1" xpath="/FinancialUpdate8609/FinancialUpdate8609_Construction_Financing_Bldg4/HDC_Loan" xmlDataType="string"/>
    </xmlCellPr>
  </singleXmlCell>
  <singleXmlCell id="2137" xr6:uid="{00000000-000C-0000-FFFF-FFFF1B080000}" r="CQ202" connectionId="1">
    <xmlCellPr id="1" xr6:uid="{00000000-0010-0000-1B08-000001000000}" uniqueName="Deferred_Developer_Fee">
      <xmlPr mapId="1" xpath="/FinancialUpdate8609/FinancialUpdate8609_Construction_Financing_Bldg4/Deferred_Developer_Fee" xmlDataType="string"/>
    </xmlCellPr>
  </singleXmlCell>
  <singleXmlCell id="2138" xr6:uid="{00000000-000C-0000-FFFF-FFFF1C080000}" r="CO203" connectionId="1">
    <xmlCellPr id="1" xr6:uid="{00000000-0010-0000-1C08-000001000000}" uniqueName="Other_Line_Description1">
      <xmlPr mapId="1" xpath="/FinancialUpdate8609/FinancialUpdate8609_Construction_Financing_Bldg4/Other_Line_Description1" xmlDataType="string"/>
    </xmlCellPr>
  </singleXmlCell>
  <singleXmlCell id="2139" xr6:uid="{00000000-000C-0000-FFFF-FFFF1D080000}" r="CO204" connectionId="1">
    <xmlCellPr id="1" xr6:uid="{00000000-0010-0000-1D08-000001000000}" uniqueName="Other_Line_Description2">
      <xmlPr mapId="1" xpath="/FinancialUpdate8609/FinancialUpdate8609_Construction_Financing_Bldg4/Other_Line_Description2" xmlDataType="string"/>
    </xmlCellPr>
  </singleXmlCell>
  <singleXmlCell id="2140" xr6:uid="{00000000-000C-0000-FFFF-FFFF1E080000}" r="CO205" connectionId="1">
    <xmlCellPr id="1" xr6:uid="{00000000-0010-0000-1E08-000001000000}" uniqueName="Other_Line_Description3">
      <xmlPr mapId="1" xpath="/FinancialUpdate8609/FinancialUpdate8609_Construction_Financing_Bldg4/Other_Line_Description3" xmlDataType="string"/>
    </xmlCellPr>
  </singleXmlCell>
  <singleXmlCell id="2141" xr6:uid="{00000000-000C-0000-FFFF-FFFF1F080000}" r="CO206" connectionId="1">
    <xmlCellPr id="1" xr6:uid="{00000000-0010-0000-1F08-000001000000}" uniqueName="Other_Line_Description4">
      <xmlPr mapId="1" xpath="/FinancialUpdate8609/FinancialUpdate8609_Construction_Financing_Bldg4/Other_Line_Description4" xmlDataType="string"/>
    </xmlCellPr>
  </singleXmlCell>
  <singleXmlCell id="2142" xr6:uid="{00000000-000C-0000-FFFF-FFFF20080000}" r="CO207" connectionId="1">
    <xmlCellPr id="1" xr6:uid="{00000000-0010-0000-2008-000001000000}" uniqueName="Other_Line_Description5">
      <xmlPr mapId="1" xpath="/FinancialUpdate8609/FinancialUpdate8609_Construction_Financing_Bldg4/Other_Line_Description5" xmlDataType="string"/>
    </xmlCellPr>
  </singleXmlCell>
  <singleXmlCell id="2143" xr6:uid="{00000000-000C-0000-FFFF-FFFF21080000}" r="CQ203" connectionId="1">
    <xmlCellPr id="1" xr6:uid="{00000000-0010-0000-2108-000001000000}" uniqueName="Other_Financing_Amount1">
      <xmlPr mapId="1" xpath="/FinancialUpdate8609/FinancialUpdate8609_Construction_Financing_Bldg4/Other_Financing_Amount1" xmlDataType="string"/>
    </xmlCellPr>
  </singleXmlCell>
  <singleXmlCell id="2144" xr6:uid="{00000000-000C-0000-FFFF-FFFF22080000}" r="CQ204" connectionId="1">
    <xmlCellPr id="1" xr6:uid="{00000000-0010-0000-2208-000001000000}" uniqueName="Other_Financing_Amount2">
      <xmlPr mapId="1" xpath="/FinancialUpdate8609/FinancialUpdate8609_Construction_Financing_Bldg4/Other_Financing_Amount2" xmlDataType="string"/>
    </xmlCellPr>
  </singleXmlCell>
  <singleXmlCell id="2145" xr6:uid="{00000000-000C-0000-FFFF-FFFF23080000}" r="CQ205" connectionId="1">
    <xmlCellPr id="1" xr6:uid="{00000000-0010-0000-2308-000001000000}" uniqueName="Other_Financing_Amount3">
      <xmlPr mapId="1" xpath="/FinancialUpdate8609/FinancialUpdate8609_Construction_Financing_Bldg4/Other_Financing_Amount3" xmlDataType="string"/>
    </xmlCellPr>
  </singleXmlCell>
  <singleXmlCell id="2146" xr6:uid="{00000000-000C-0000-FFFF-FFFF24080000}" r="CQ206" connectionId="1">
    <xmlCellPr id="1" xr6:uid="{00000000-0010-0000-2408-000001000000}" uniqueName="Other_Financing_Amount4">
      <xmlPr mapId="1" xpath="/FinancialUpdate8609/FinancialUpdate8609_Construction_Financing_Bldg4/Other_Financing_Amount4" xmlDataType="string"/>
    </xmlCellPr>
  </singleXmlCell>
  <singleXmlCell id="2147" xr6:uid="{00000000-000C-0000-FFFF-FFFF25080000}" r="CQ207" connectionId="1">
    <xmlCellPr id="1" xr6:uid="{00000000-0010-0000-2508-000001000000}" uniqueName="Other_Financing_Amount5">
      <xmlPr mapId="1" xpath="/FinancialUpdate8609/FinancialUpdate8609_Construction_Financing_Bldg4/Other_Financing_Amount5" xmlDataType="string"/>
    </xmlCellPr>
  </singleXmlCell>
  <singleXmlCell id="2148" xr6:uid="{00000000-000C-0000-FFFF-FFFF26080000}" r="CQ208" connectionId="1">
    <xmlCellPr id="1" xr6:uid="{00000000-0010-0000-2608-000001000000}" uniqueName="Total_Construction_Financing">
      <xmlPr mapId="1" xpath="/FinancialUpdate8609/FinancialUpdate8609_Construction_Financing_Bldg4/Total_Construction_Financing" xmlDataType="string"/>
    </xmlCellPr>
  </singleXmlCell>
  <singleXmlCell id="2149" xr6:uid="{00000000-000C-0000-FFFF-FFFF27080000}" r="CQ210" connectionId="1">
    <xmlCellPr id="1" xr6:uid="{00000000-0010-0000-2708-000001000000}" uniqueName="ApplicationNumber">
      <xmlPr mapId="1" xpath="/FinancialUpdate8609/FinancialUpdate8609_Permanent_Financing_Bldg4/ApplicationNumber" xmlDataType="string"/>
    </xmlCellPr>
  </singleXmlCell>
  <singleXmlCell id="2150" xr6:uid="{00000000-000C-0000-FFFF-FFFF28080000}" r="CQ211" connectionId="1">
    <xmlCellPr id="1" xr6:uid="{00000000-0010-0000-2808-000001000000}" uniqueName="BIN">
      <xmlPr mapId="1" xpath="/FinancialUpdate8609/FinancialUpdate8609_Permanent_Financing_Bldg4/BIN" xmlDataType="string"/>
    </xmlCellPr>
  </singleXmlCell>
  <singleXmlCell id="2151" xr6:uid="{00000000-000C-0000-FFFF-FFFF29080000}" r="CQ214" connectionId="1">
    <xmlCellPr id="1" xr6:uid="{00000000-0010-0000-2908-000001000000}" uniqueName="HPD_Loan">
      <xmlPr mapId="1" xpath="/FinancialUpdate8609/FinancialUpdate8609_Permanent_Financing_Bldg4/HPD_Loan" xmlDataType="string"/>
    </xmlCellPr>
  </singleXmlCell>
  <singleXmlCell id="2152" xr6:uid="{00000000-000C-0000-FFFF-FFFF2A080000}" r="CQ215" connectionId="1">
    <xmlCellPr id="1" xr6:uid="{00000000-0010-0000-2A08-000001000000}" uniqueName="HDC_Tax_Exempt_Bonds">
      <xmlPr mapId="1" xpath="/FinancialUpdate8609/FinancialUpdate8609_Permanent_Financing_Bldg4/HDC_Tax_Exempt_Bonds" xmlDataType="string"/>
    </xmlCellPr>
  </singleXmlCell>
  <singleXmlCell id="2153" xr6:uid="{00000000-000C-0000-FFFF-FFFF2B080000}" r="CQ216" connectionId="1">
    <xmlCellPr id="1" xr6:uid="{00000000-0010-0000-2B08-000001000000}" uniqueName="HDC_Loan">
      <xmlPr mapId="1" xpath="/FinancialUpdate8609/FinancialUpdate8609_Permanent_Financing_Bldg4/HDC_Loan" xmlDataType="string"/>
    </xmlCellPr>
  </singleXmlCell>
  <singleXmlCell id="2154" xr6:uid="{00000000-000C-0000-FFFF-FFFF2C080000}" r="CQ217" connectionId="1">
    <xmlCellPr id="1" xr6:uid="{00000000-0010-0000-2C08-000001000000}" uniqueName="Deferred_Developer_Fee">
      <xmlPr mapId="1" xpath="/FinancialUpdate8609/FinancialUpdate8609_Permanent_Financing_Bldg4/Deferred_Developer_Fee" xmlDataType="string"/>
    </xmlCellPr>
  </singleXmlCell>
  <singleXmlCell id="2155" xr6:uid="{00000000-000C-0000-FFFF-FFFF2D080000}" r="CO218" connectionId="1">
    <xmlCellPr id="1" xr6:uid="{00000000-0010-0000-2D08-000001000000}" uniqueName="Other_Line_Description1">
      <xmlPr mapId="1" xpath="/FinancialUpdate8609/FinancialUpdate8609_Permanent_Financing_Bldg4/Other_Line_Description1" xmlDataType="string"/>
    </xmlCellPr>
  </singleXmlCell>
  <singleXmlCell id="2156" xr6:uid="{00000000-000C-0000-FFFF-FFFF2E080000}" r="CO219" connectionId="1">
    <xmlCellPr id="1" xr6:uid="{00000000-0010-0000-2E08-000001000000}" uniqueName="Other_Line_Description2">
      <xmlPr mapId="1" xpath="/FinancialUpdate8609/FinancialUpdate8609_Permanent_Financing_Bldg4/Other_Line_Description2" xmlDataType="string"/>
    </xmlCellPr>
  </singleXmlCell>
  <singleXmlCell id="2157" xr6:uid="{00000000-000C-0000-FFFF-FFFF2F080000}" r="CO220" connectionId="1">
    <xmlCellPr id="1" xr6:uid="{00000000-0010-0000-2F08-000001000000}" uniqueName="Other_Line_Description3">
      <xmlPr mapId="1" xpath="/FinancialUpdate8609/FinancialUpdate8609_Permanent_Financing_Bldg4/Other_Line_Description3" xmlDataType="string"/>
    </xmlCellPr>
  </singleXmlCell>
  <singleXmlCell id="2158" xr6:uid="{00000000-000C-0000-FFFF-FFFF30080000}" r="CO221" connectionId="1">
    <xmlCellPr id="1" xr6:uid="{00000000-0010-0000-3008-000001000000}" uniqueName="Other_Line_Description4">
      <xmlPr mapId="1" xpath="/FinancialUpdate8609/FinancialUpdate8609_Permanent_Financing_Bldg4/Other_Line_Description4" xmlDataType="string"/>
    </xmlCellPr>
  </singleXmlCell>
  <singleXmlCell id="2159" xr6:uid="{00000000-000C-0000-FFFF-FFFF31080000}" r="CO222" connectionId="1">
    <xmlCellPr id="1" xr6:uid="{00000000-0010-0000-3108-000001000000}" uniqueName="Other_Line_Description5">
      <xmlPr mapId="1" xpath="/FinancialUpdate8609/FinancialUpdate8609_Permanent_Financing_Bldg4/Other_Line_Description5" xmlDataType="string"/>
    </xmlCellPr>
  </singleXmlCell>
  <singleXmlCell id="2160" xr6:uid="{00000000-000C-0000-FFFF-FFFF32080000}" r="CQ218" connectionId="1">
    <xmlCellPr id="1" xr6:uid="{00000000-0010-0000-3208-000001000000}" uniqueName="Other_Financing_Amount1">
      <xmlPr mapId="1" xpath="/FinancialUpdate8609/FinancialUpdate8609_Permanent_Financing_Bldg4/Other_Financing_Amount1" xmlDataType="string"/>
    </xmlCellPr>
  </singleXmlCell>
  <singleXmlCell id="2161" xr6:uid="{00000000-000C-0000-FFFF-FFFF33080000}" r="CQ219" connectionId="1">
    <xmlCellPr id="1" xr6:uid="{00000000-0010-0000-3308-000001000000}" uniqueName="Other_Financing_Amount2">
      <xmlPr mapId="1" xpath="/FinancialUpdate8609/FinancialUpdate8609_Permanent_Financing_Bldg4/Other_Financing_Amount2" xmlDataType="string"/>
    </xmlCellPr>
  </singleXmlCell>
  <singleXmlCell id="2162" xr6:uid="{00000000-000C-0000-FFFF-FFFF34080000}" r="CQ220" connectionId="1">
    <xmlCellPr id="1" xr6:uid="{00000000-0010-0000-3408-000001000000}" uniqueName="Other_Financing_Amount3">
      <xmlPr mapId="1" xpath="/FinancialUpdate8609/FinancialUpdate8609_Permanent_Financing_Bldg4/Other_Financing_Amount3" xmlDataType="string"/>
    </xmlCellPr>
  </singleXmlCell>
  <singleXmlCell id="2163" xr6:uid="{00000000-000C-0000-FFFF-FFFF35080000}" r="CQ221" connectionId="1">
    <xmlCellPr id="1" xr6:uid="{00000000-0010-0000-3508-000001000000}" uniqueName="Other_Financing_Amount4">
      <xmlPr mapId="1" xpath="/FinancialUpdate8609/FinancialUpdate8609_Permanent_Financing_Bldg4/Other_Financing_Amount4" xmlDataType="string"/>
    </xmlCellPr>
  </singleXmlCell>
  <singleXmlCell id="2164" xr6:uid="{00000000-000C-0000-FFFF-FFFF36080000}" r="CQ222" connectionId="1">
    <xmlCellPr id="1" xr6:uid="{00000000-0010-0000-3608-000001000000}" uniqueName="Other_Financing_Amount5">
      <xmlPr mapId="1" xpath="/FinancialUpdate8609/FinancialUpdate8609_Permanent_Financing_Bldg4/Other_Financing_Amount5" xmlDataType="string"/>
    </xmlCellPr>
  </singleXmlCell>
  <singleXmlCell id="2165" xr6:uid="{00000000-000C-0000-FFFF-FFFF37080000}" r="CQ223" connectionId="1">
    <xmlCellPr id="1" xr6:uid="{00000000-0010-0000-3708-000001000000}" uniqueName="Total_Permanent_Financing">
      <xmlPr mapId="1" xpath="/FinancialUpdate8609/FinancialUpdate8609_Permanent_Financing_Bldg4/Total_Permanent_Financing" xmlDataType="string"/>
    </xmlCellPr>
  </singleXmlCell>
  <singleXmlCell id="2166" xr6:uid="{00000000-000C-0000-FFFF-FFFF38080000}" r="CQ243" connectionId="1">
    <xmlCellPr id="1" xr6:uid="{00000000-0010-0000-3808-000001000000}" uniqueName="ApplicationNumber">
      <xmlPr mapId="1" xpath="/FinancialUpdate8609/FinancialUpdate8609_Construction_Financing_Bldg5/ApplicationNumber" xmlDataType="string"/>
    </xmlCellPr>
  </singleXmlCell>
  <singleXmlCell id="2167" xr6:uid="{00000000-000C-0000-FFFF-FFFF39080000}" r="CQ244" connectionId="1">
    <xmlCellPr id="1" xr6:uid="{00000000-0010-0000-3908-000001000000}" uniqueName="BIN">
      <xmlPr mapId="1" xpath="/FinancialUpdate8609/FinancialUpdate8609_Construction_Financing_Bldg5/BIN" xmlDataType="string"/>
    </xmlCellPr>
  </singleXmlCell>
  <singleXmlCell id="2168" xr6:uid="{00000000-000C-0000-FFFF-FFFF3A080000}" r="CQ247" connectionId="1">
    <xmlCellPr id="1" xr6:uid="{00000000-0010-0000-3A08-000001000000}" uniqueName="HPD_Loan">
      <xmlPr mapId="1" xpath="/FinancialUpdate8609/FinancialUpdate8609_Construction_Financing_Bldg5/HPD_Loan" xmlDataType="string"/>
    </xmlCellPr>
  </singleXmlCell>
  <singleXmlCell id="2169" xr6:uid="{00000000-000C-0000-FFFF-FFFF3B080000}" r="CQ248" connectionId="1">
    <xmlCellPr id="1" xr6:uid="{00000000-0010-0000-3B08-000001000000}" uniqueName="HDC_Tax_Exempt_Bonds">
      <xmlPr mapId="1" xpath="/FinancialUpdate8609/FinancialUpdate8609_Construction_Financing_Bldg5/HDC_Tax_Exempt_Bonds" xmlDataType="string"/>
    </xmlCellPr>
  </singleXmlCell>
  <singleXmlCell id="2170" xr6:uid="{00000000-000C-0000-FFFF-FFFF3C080000}" r="CQ249" connectionId="1">
    <xmlCellPr id="1" xr6:uid="{00000000-0010-0000-3C08-000001000000}" uniqueName="HDC_Loan">
      <xmlPr mapId="1" xpath="/FinancialUpdate8609/FinancialUpdate8609_Construction_Financing_Bldg5/HDC_Loan" xmlDataType="string"/>
    </xmlCellPr>
  </singleXmlCell>
  <singleXmlCell id="2171" xr6:uid="{00000000-000C-0000-FFFF-FFFF3D080000}" r="CQ250" connectionId="1">
    <xmlCellPr id="1" xr6:uid="{00000000-0010-0000-3D08-000001000000}" uniqueName="Deferred_Developer_Fee">
      <xmlPr mapId="1" xpath="/FinancialUpdate8609/FinancialUpdate8609_Construction_Financing_Bldg5/Deferred_Developer_Fee" xmlDataType="string"/>
    </xmlCellPr>
  </singleXmlCell>
  <singleXmlCell id="2172" xr6:uid="{00000000-000C-0000-FFFF-FFFF3E080000}" r="CO251" connectionId="1">
    <xmlCellPr id="1" xr6:uid="{00000000-0010-0000-3E08-000001000000}" uniqueName="Other_Line_Description1">
      <xmlPr mapId="1" xpath="/FinancialUpdate8609/FinancialUpdate8609_Construction_Financing_Bldg5/Other_Line_Description1" xmlDataType="string"/>
    </xmlCellPr>
  </singleXmlCell>
  <singleXmlCell id="2173" xr6:uid="{00000000-000C-0000-FFFF-FFFF3F080000}" r="CO252" connectionId="1">
    <xmlCellPr id="1" xr6:uid="{00000000-0010-0000-3F08-000001000000}" uniqueName="Other_Line_Description2">
      <xmlPr mapId="1" xpath="/FinancialUpdate8609/FinancialUpdate8609_Construction_Financing_Bldg5/Other_Line_Description2" xmlDataType="string"/>
    </xmlCellPr>
  </singleXmlCell>
  <singleXmlCell id="2174" xr6:uid="{00000000-000C-0000-FFFF-FFFF40080000}" r="CO253" connectionId="1">
    <xmlCellPr id="1" xr6:uid="{00000000-0010-0000-4008-000001000000}" uniqueName="Other_Line_Description3">
      <xmlPr mapId="1" xpath="/FinancialUpdate8609/FinancialUpdate8609_Construction_Financing_Bldg5/Other_Line_Description3" xmlDataType="string"/>
    </xmlCellPr>
  </singleXmlCell>
  <singleXmlCell id="2175" xr6:uid="{00000000-000C-0000-FFFF-FFFF41080000}" r="CO254" connectionId="1">
    <xmlCellPr id="1" xr6:uid="{00000000-0010-0000-4108-000001000000}" uniqueName="Other_Line_Description4">
      <xmlPr mapId="1" xpath="/FinancialUpdate8609/FinancialUpdate8609_Construction_Financing_Bldg5/Other_Line_Description4" xmlDataType="string"/>
    </xmlCellPr>
  </singleXmlCell>
  <singleXmlCell id="2176" xr6:uid="{00000000-000C-0000-FFFF-FFFF42080000}" r="CO255" connectionId="1">
    <xmlCellPr id="1" xr6:uid="{00000000-0010-0000-4208-000001000000}" uniqueName="Other_Line_Description5">
      <xmlPr mapId="1" xpath="/FinancialUpdate8609/FinancialUpdate8609_Construction_Financing_Bldg5/Other_Line_Description5" xmlDataType="string"/>
    </xmlCellPr>
  </singleXmlCell>
  <singleXmlCell id="2177" xr6:uid="{00000000-000C-0000-FFFF-FFFF43080000}" r="CQ251" connectionId="1">
    <xmlCellPr id="1" xr6:uid="{00000000-0010-0000-4308-000001000000}" uniqueName="Other_Financing_Amount1">
      <xmlPr mapId="1" xpath="/FinancialUpdate8609/FinancialUpdate8609_Construction_Financing_Bldg5/Other_Financing_Amount1" xmlDataType="string"/>
    </xmlCellPr>
  </singleXmlCell>
  <singleXmlCell id="2178" xr6:uid="{00000000-000C-0000-FFFF-FFFF44080000}" r="CQ252" connectionId="1">
    <xmlCellPr id="1" xr6:uid="{00000000-0010-0000-4408-000001000000}" uniqueName="Other_Financing_Amount2">
      <xmlPr mapId="1" xpath="/FinancialUpdate8609/FinancialUpdate8609_Construction_Financing_Bldg5/Other_Financing_Amount2" xmlDataType="string"/>
    </xmlCellPr>
  </singleXmlCell>
  <singleXmlCell id="2179" xr6:uid="{00000000-000C-0000-FFFF-FFFF45080000}" r="CQ253" connectionId="1">
    <xmlCellPr id="1" xr6:uid="{00000000-0010-0000-4508-000001000000}" uniqueName="Other_Financing_Amount3">
      <xmlPr mapId="1" xpath="/FinancialUpdate8609/FinancialUpdate8609_Construction_Financing_Bldg5/Other_Financing_Amount3" xmlDataType="string"/>
    </xmlCellPr>
  </singleXmlCell>
  <singleXmlCell id="2180" xr6:uid="{00000000-000C-0000-FFFF-FFFF46080000}" r="CQ254" connectionId="1">
    <xmlCellPr id="1" xr6:uid="{00000000-0010-0000-4608-000001000000}" uniqueName="Other_Financing_Amount4">
      <xmlPr mapId="1" xpath="/FinancialUpdate8609/FinancialUpdate8609_Construction_Financing_Bldg5/Other_Financing_Amount4" xmlDataType="string"/>
    </xmlCellPr>
  </singleXmlCell>
  <singleXmlCell id="2181" xr6:uid="{00000000-000C-0000-FFFF-FFFF47080000}" r="CQ255" connectionId="1">
    <xmlCellPr id="1" xr6:uid="{00000000-0010-0000-4708-000001000000}" uniqueName="Other_Financing_Amount5">
      <xmlPr mapId="1" xpath="/FinancialUpdate8609/FinancialUpdate8609_Construction_Financing_Bldg5/Other_Financing_Amount5" xmlDataType="string"/>
    </xmlCellPr>
  </singleXmlCell>
  <singleXmlCell id="2182" xr6:uid="{00000000-000C-0000-FFFF-FFFF48080000}" r="CQ256" connectionId="1">
    <xmlCellPr id="1" xr6:uid="{00000000-0010-0000-4808-000001000000}" uniqueName="Total_Construction_Financing">
      <xmlPr mapId="1" xpath="/FinancialUpdate8609/FinancialUpdate8609_Construction_Financing_Bldg5/Total_Construction_Financing" xmlDataType="string"/>
    </xmlCellPr>
  </singleXmlCell>
  <singleXmlCell id="2183" xr6:uid="{00000000-000C-0000-FFFF-FFFF49080000}" r="CQ258" connectionId="1">
    <xmlCellPr id="1" xr6:uid="{00000000-0010-0000-4908-000001000000}" uniqueName="ApplicationNumber">
      <xmlPr mapId="1" xpath="/FinancialUpdate8609/FinancialUpdate8609_Permanent_Financing_Bldg5/ApplicationNumber" xmlDataType="string"/>
    </xmlCellPr>
  </singleXmlCell>
  <singleXmlCell id="2184" xr6:uid="{00000000-000C-0000-FFFF-FFFF4A080000}" r="CQ259" connectionId="1">
    <xmlCellPr id="1" xr6:uid="{00000000-0010-0000-4A08-000001000000}" uniqueName="BIN">
      <xmlPr mapId="1" xpath="/FinancialUpdate8609/FinancialUpdate8609_Permanent_Financing_Bldg5/BIN" xmlDataType="string"/>
    </xmlCellPr>
  </singleXmlCell>
  <singleXmlCell id="2185" xr6:uid="{00000000-000C-0000-FFFF-FFFF4B080000}" r="CQ262" connectionId="1">
    <xmlCellPr id="1" xr6:uid="{00000000-0010-0000-4B08-000001000000}" uniqueName="HPD_Loan">
      <xmlPr mapId="1" xpath="/FinancialUpdate8609/FinancialUpdate8609_Permanent_Financing_Bldg5/HPD_Loan" xmlDataType="string"/>
    </xmlCellPr>
  </singleXmlCell>
  <singleXmlCell id="2186" xr6:uid="{00000000-000C-0000-FFFF-FFFF4C080000}" r="CQ263" connectionId="1">
    <xmlCellPr id="1" xr6:uid="{00000000-0010-0000-4C08-000001000000}" uniqueName="HDC_Tax_Exempt_Bonds">
      <xmlPr mapId="1" xpath="/FinancialUpdate8609/FinancialUpdate8609_Permanent_Financing_Bldg5/HDC_Tax_Exempt_Bonds" xmlDataType="string"/>
    </xmlCellPr>
  </singleXmlCell>
  <singleXmlCell id="2187" xr6:uid="{00000000-000C-0000-FFFF-FFFF4D080000}" r="CQ264" connectionId="1">
    <xmlCellPr id="1" xr6:uid="{00000000-0010-0000-4D08-000001000000}" uniqueName="HDC_Loan">
      <xmlPr mapId="1" xpath="/FinancialUpdate8609/FinancialUpdate8609_Permanent_Financing_Bldg5/HDC_Loan" xmlDataType="string"/>
    </xmlCellPr>
  </singleXmlCell>
  <singleXmlCell id="2188" xr6:uid="{00000000-000C-0000-FFFF-FFFF4E080000}" r="CQ265" connectionId="1">
    <xmlCellPr id="1" xr6:uid="{00000000-0010-0000-4E08-000001000000}" uniqueName="Deferred_Developer_Fee">
      <xmlPr mapId="1" xpath="/FinancialUpdate8609/FinancialUpdate8609_Permanent_Financing_Bldg5/Deferred_Developer_Fee" xmlDataType="string"/>
    </xmlCellPr>
  </singleXmlCell>
  <singleXmlCell id="2189" xr6:uid="{00000000-000C-0000-FFFF-FFFF4F080000}" r="CO266" connectionId="1">
    <xmlCellPr id="1" xr6:uid="{00000000-0010-0000-4F08-000001000000}" uniqueName="Other_Line_Description1">
      <xmlPr mapId="1" xpath="/FinancialUpdate8609/FinancialUpdate8609_Permanent_Financing_Bldg5/Other_Line_Description1" xmlDataType="string"/>
    </xmlCellPr>
  </singleXmlCell>
  <singleXmlCell id="2190" xr6:uid="{00000000-000C-0000-FFFF-FFFF50080000}" r="CO267" connectionId="1">
    <xmlCellPr id="1" xr6:uid="{00000000-0010-0000-5008-000001000000}" uniqueName="Other_Line_Description2">
      <xmlPr mapId="1" xpath="/FinancialUpdate8609/FinancialUpdate8609_Permanent_Financing_Bldg5/Other_Line_Description2" xmlDataType="string"/>
    </xmlCellPr>
  </singleXmlCell>
  <singleXmlCell id="2191" xr6:uid="{00000000-000C-0000-FFFF-FFFF51080000}" r="CO268" connectionId="1">
    <xmlCellPr id="1" xr6:uid="{00000000-0010-0000-5108-000001000000}" uniqueName="Other_Line_Description3">
      <xmlPr mapId="1" xpath="/FinancialUpdate8609/FinancialUpdate8609_Permanent_Financing_Bldg5/Other_Line_Description3" xmlDataType="string"/>
    </xmlCellPr>
  </singleXmlCell>
  <singleXmlCell id="2192" xr6:uid="{00000000-000C-0000-FFFF-FFFF52080000}" r="CO269" connectionId="1">
    <xmlCellPr id="1" xr6:uid="{00000000-0010-0000-5208-000001000000}" uniqueName="Other_Line_Description4">
      <xmlPr mapId="1" xpath="/FinancialUpdate8609/FinancialUpdate8609_Permanent_Financing_Bldg5/Other_Line_Description4" xmlDataType="string"/>
    </xmlCellPr>
  </singleXmlCell>
  <singleXmlCell id="2193" xr6:uid="{00000000-000C-0000-FFFF-FFFF53080000}" r="CO270" connectionId="1">
    <xmlCellPr id="1" xr6:uid="{00000000-0010-0000-5308-000001000000}" uniqueName="Other_Line_Description5">
      <xmlPr mapId="1" xpath="/FinancialUpdate8609/FinancialUpdate8609_Permanent_Financing_Bldg5/Other_Line_Description5" xmlDataType="string"/>
    </xmlCellPr>
  </singleXmlCell>
  <singleXmlCell id="2194" xr6:uid="{00000000-000C-0000-FFFF-FFFF54080000}" r="CQ266" connectionId="1">
    <xmlCellPr id="1" xr6:uid="{00000000-0010-0000-5408-000001000000}" uniqueName="Other_Financing_Amount1">
      <xmlPr mapId="1" xpath="/FinancialUpdate8609/FinancialUpdate8609_Permanent_Financing_Bldg5/Other_Financing_Amount1" xmlDataType="string"/>
    </xmlCellPr>
  </singleXmlCell>
  <singleXmlCell id="2195" xr6:uid="{00000000-000C-0000-FFFF-FFFF55080000}" r="CQ267" connectionId="1">
    <xmlCellPr id="1" xr6:uid="{00000000-0010-0000-5508-000001000000}" uniqueName="Other_Financing_Amount2">
      <xmlPr mapId="1" xpath="/FinancialUpdate8609/FinancialUpdate8609_Permanent_Financing_Bldg5/Other_Financing_Amount2" xmlDataType="string"/>
    </xmlCellPr>
  </singleXmlCell>
  <singleXmlCell id="2196" xr6:uid="{00000000-000C-0000-FFFF-FFFF56080000}" r="CQ268" connectionId="1">
    <xmlCellPr id="1" xr6:uid="{00000000-0010-0000-5608-000001000000}" uniqueName="Other_Financing_Amount3">
      <xmlPr mapId="1" xpath="/FinancialUpdate8609/FinancialUpdate8609_Permanent_Financing_Bldg5/Other_Financing_Amount3" xmlDataType="string"/>
    </xmlCellPr>
  </singleXmlCell>
  <singleXmlCell id="2197" xr6:uid="{00000000-000C-0000-FFFF-FFFF57080000}" r="CQ269" connectionId="1">
    <xmlCellPr id="1" xr6:uid="{00000000-0010-0000-5708-000001000000}" uniqueName="Other_Financing_Amount4">
      <xmlPr mapId="1" xpath="/FinancialUpdate8609/FinancialUpdate8609_Permanent_Financing_Bldg5/Other_Financing_Amount4" xmlDataType="string"/>
    </xmlCellPr>
  </singleXmlCell>
  <singleXmlCell id="2198" xr6:uid="{00000000-000C-0000-FFFF-FFFF58080000}" r="CQ270" connectionId="1">
    <xmlCellPr id="1" xr6:uid="{00000000-0010-0000-5808-000001000000}" uniqueName="Other_Financing_Amount5">
      <xmlPr mapId="1" xpath="/FinancialUpdate8609/FinancialUpdate8609_Permanent_Financing_Bldg5/Other_Financing_Amount5" xmlDataType="string"/>
    </xmlCellPr>
  </singleXmlCell>
  <singleXmlCell id="2199" xr6:uid="{00000000-000C-0000-FFFF-FFFF59080000}" r="CQ271" connectionId="1">
    <xmlCellPr id="1" xr6:uid="{00000000-0010-0000-5908-000001000000}" uniqueName="Total_Permanent_Financing">
      <xmlPr mapId="1" xpath="/FinancialUpdate8609/FinancialUpdate8609_Permanent_Financing_Bldg5/Total_Permanent_Financing" xmlDataType="string"/>
    </xmlCellPr>
  </singleXmlCell>
  <singleXmlCell id="2202" xr6:uid="{00000000-000C-0000-FFFF-FFFF5A080000}" r="CQ291" connectionId="1">
    <xmlCellPr id="1" xr6:uid="{00000000-0010-0000-5A08-000001000000}" uniqueName="ApplicationNumber">
      <xmlPr mapId="1" xpath="/FinancialUpdate8609/FinancialUpdate8609_Construction_Financing_Bldg6/ApplicationNumber" xmlDataType="string"/>
    </xmlCellPr>
  </singleXmlCell>
  <singleXmlCell id="2203" xr6:uid="{00000000-000C-0000-FFFF-FFFF5B080000}" r="CQ292" connectionId="1">
    <xmlCellPr id="1" xr6:uid="{00000000-0010-0000-5B08-000001000000}" uniqueName="BIN">
      <xmlPr mapId="1" xpath="/FinancialUpdate8609/FinancialUpdate8609_Construction_Financing_Bldg6/BIN" xmlDataType="string"/>
    </xmlCellPr>
  </singleXmlCell>
  <singleXmlCell id="2204" xr6:uid="{00000000-000C-0000-FFFF-FFFF5C080000}" r="CQ295" connectionId="1">
    <xmlCellPr id="1" xr6:uid="{00000000-0010-0000-5C08-000001000000}" uniqueName="HPD_Loan">
      <xmlPr mapId="1" xpath="/FinancialUpdate8609/FinancialUpdate8609_Construction_Financing_Bldg6/HPD_Loan" xmlDataType="string"/>
    </xmlCellPr>
  </singleXmlCell>
  <singleXmlCell id="2205" xr6:uid="{00000000-000C-0000-FFFF-FFFF5D080000}" r="CQ296" connectionId="1">
    <xmlCellPr id="1" xr6:uid="{00000000-0010-0000-5D08-000001000000}" uniqueName="HDC_Tax_Exempt_Bonds">
      <xmlPr mapId="1" xpath="/FinancialUpdate8609/FinancialUpdate8609_Construction_Financing_Bldg6/HDC_Tax_Exempt_Bonds" xmlDataType="string"/>
    </xmlCellPr>
  </singleXmlCell>
  <singleXmlCell id="2206" xr6:uid="{00000000-000C-0000-FFFF-FFFF5E080000}" r="CQ297" connectionId="1">
    <xmlCellPr id="1" xr6:uid="{00000000-0010-0000-5E08-000001000000}" uniqueName="HDC_Loan">
      <xmlPr mapId="1" xpath="/FinancialUpdate8609/FinancialUpdate8609_Construction_Financing_Bldg6/HDC_Loan" xmlDataType="string"/>
    </xmlCellPr>
  </singleXmlCell>
  <singleXmlCell id="2207" xr6:uid="{00000000-000C-0000-FFFF-FFFF5F080000}" r="CQ298" connectionId="1">
    <xmlCellPr id="1" xr6:uid="{00000000-0010-0000-5F08-000001000000}" uniqueName="Deferred_Developer_Fee">
      <xmlPr mapId="1" xpath="/FinancialUpdate8609/FinancialUpdate8609_Construction_Financing_Bldg6/Deferred_Developer_Fee" xmlDataType="string"/>
    </xmlCellPr>
  </singleXmlCell>
  <singleXmlCell id="2208" xr6:uid="{00000000-000C-0000-FFFF-FFFF60080000}" r="CO299" connectionId="1">
    <xmlCellPr id="1" xr6:uid="{00000000-0010-0000-6008-000001000000}" uniqueName="Other_Line_Description1">
      <xmlPr mapId="1" xpath="/FinancialUpdate8609/FinancialUpdate8609_Construction_Financing_Bldg6/Other_Line_Description1" xmlDataType="string"/>
    </xmlCellPr>
  </singleXmlCell>
  <singleXmlCell id="2209" xr6:uid="{00000000-000C-0000-FFFF-FFFF61080000}" r="CO300" connectionId="1">
    <xmlCellPr id="1" xr6:uid="{00000000-0010-0000-6108-000001000000}" uniqueName="Other_Line_Description2">
      <xmlPr mapId="1" xpath="/FinancialUpdate8609/FinancialUpdate8609_Construction_Financing_Bldg6/Other_Line_Description2" xmlDataType="string"/>
    </xmlCellPr>
  </singleXmlCell>
  <singleXmlCell id="2210" xr6:uid="{00000000-000C-0000-FFFF-FFFF62080000}" r="CO301" connectionId="1">
    <xmlCellPr id="1" xr6:uid="{00000000-0010-0000-6208-000001000000}" uniqueName="Other_Line_Description3">
      <xmlPr mapId="1" xpath="/FinancialUpdate8609/FinancialUpdate8609_Construction_Financing_Bldg6/Other_Line_Description3" xmlDataType="string"/>
    </xmlCellPr>
  </singleXmlCell>
  <singleXmlCell id="2211" xr6:uid="{00000000-000C-0000-FFFF-FFFF63080000}" r="CO302" connectionId="1">
    <xmlCellPr id="1" xr6:uid="{00000000-0010-0000-6308-000001000000}" uniqueName="Other_Line_Description4">
      <xmlPr mapId="1" xpath="/FinancialUpdate8609/FinancialUpdate8609_Construction_Financing_Bldg6/Other_Line_Description4" xmlDataType="string"/>
    </xmlCellPr>
  </singleXmlCell>
  <singleXmlCell id="2212" xr6:uid="{00000000-000C-0000-FFFF-FFFF64080000}" r="CO303" connectionId="1">
    <xmlCellPr id="1" xr6:uid="{00000000-0010-0000-6408-000001000000}" uniqueName="Other_Line_Description5">
      <xmlPr mapId="1" xpath="/FinancialUpdate8609/FinancialUpdate8609_Construction_Financing_Bldg6/Other_Line_Description5" xmlDataType="string"/>
    </xmlCellPr>
  </singleXmlCell>
  <singleXmlCell id="2213" xr6:uid="{00000000-000C-0000-FFFF-FFFF65080000}" r="CQ299" connectionId="1">
    <xmlCellPr id="1" xr6:uid="{00000000-0010-0000-6508-000001000000}" uniqueName="Other_Financing_Amount1">
      <xmlPr mapId="1" xpath="/FinancialUpdate8609/FinancialUpdate8609_Construction_Financing_Bldg6/Other_Financing_Amount1" xmlDataType="string"/>
    </xmlCellPr>
  </singleXmlCell>
  <singleXmlCell id="2214" xr6:uid="{00000000-000C-0000-FFFF-FFFF66080000}" r="CQ300" connectionId="1">
    <xmlCellPr id="1" xr6:uid="{00000000-0010-0000-6608-000001000000}" uniqueName="Other_Financing_Amount2">
      <xmlPr mapId="1" xpath="/FinancialUpdate8609/FinancialUpdate8609_Construction_Financing_Bldg6/Other_Financing_Amount2" xmlDataType="string"/>
    </xmlCellPr>
  </singleXmlCell>
  <singleXmlCell id="2215" xr6:uid="{00000000-000C-0000-FFFF-FFFF67080000}" r="CQ301" connectionId="1">
    <xmlCellPr id="1" xr6:uid="{00000000-0010-0000-6708-000001000000}" uniqueName="Other_Financing_Amount3">
      <xmlPr mapId="1" xpath="/FinancialUpdate8609/FinancialUpdate8609_Construction_Financing_Bldg6/Other_Financing_Amount3" xmlDataType="string"/>
    </xmlCellPr>
  </singleXmlCell>
  <singleXmlCell id="2216" xr6:uid="{00000000-000C-0000-FFFF-FFFF68080000}" r="CQ302" connectionId="1">
    <xmlCellPr id="1" xr6:uid="{00000000-0010-0000-6808-000001000000}" uniqueName="Other_Financing_Amount4">
      <xmlPr mapId="1" xpath="/FinancialUpdate8609/FinancialUpdate8609_Construction_Financing_Bldg6/Other_Financing_Amount4" xmlDataType="string"/>
    </xmlCellPr>
  </singleXmlCell>
  <singleXmlCell id="2217" xr6:uid="{00000000-000C-0000-FFFF-FFFF69080000}" r="CQ303" connectionId="1">
    <xmlCellPr id="1" xr6:uid="{00000000-0010-0000-6908-000001000000}" uniqueName="Other_Financing_Amount5">
      <xmlPr mapId="1" xpath="/FinancialUpdate8609/FinancialUpdate8609_Construction_Financing_Bldg6/Other_Financing_Amount5" xmlDataType="string"/>
    </xmlCellPr>
  </singleXmlCell>
  <singleXmlCell id="2218" xr6:uid="{00000000-000C-0000-FFFF-FFFF6A080000}" r="CP304" connectionId="1">
    <xmlCellPr id="1" xr6:uid="{00000000-0010-0000-6A08-000001000000}" uniqueName="Total_Construction_Financing">
      <xmlPr mapId="1" xpath="/FinancialUpdate8609/FinancialUpdate8609_Construction_Financing_Bldg6/Total_Construction_Financing" xmlDataType="string"/>
    </xmlCellPr>
  </singleXmlCell>
  <singleXmlCell id="2219" xr6:uid="{00000000-000C-0000-FFFF-FFFF6B080000}" r="CQ306" connectionId="1">
    <xmlCellPr id="1" xr6:uid="{00000000-0010-0000-6B08-000001000000}" uniqueName="ApplicationNumber">
      <xmlPr mapId="1" xpath="/FinancialUpdate8609/FinancialUpdate8609_Permanent_Financing_Bldg6/ApplicationNumber" xmlDataType="string"/>
    </xmlCellPr>
  </singleXmlCell>
  <singleXmlCell id="2220" xr6:uid="{00000000-000C-0000-FFFF-FFFF6C080000}" r="CQ307" connectionId="1">
    <xmlCellPr id="1" xr6:uid="{00000000-0010-0000-6C08-000001000000}" uniqueName="BIN">
      <xmlPr mapId="1" xpath="/FinancialUpdate8609/FinancialUpdate8609_Permanent_Financing_Bldg6/BIN" xmlDataType="string"/>
    </xmlCellPr>
  </singleXmlCell>
  <singleXmlCell id="2221" xr6:uid="{00000000-000C-0000-FFFF-FFFF6D080000}" r="CQ310" connectionId="1">
    <xmlCellPr id="1" xr6:uid="{00000000-0010-0000-6D08-000001000000}" uniqueName="HPD_Loan">
      <xmlPr mapId="1" xpath="/FinancialUpdate8609/FinancialUpdate8609_Permanent_Financing_Bldg6/HPD_Loan" xmlDataType="string"/>
    </xmlCellPr>
  </singleXmlCell>
  <singleXmlCell id="2222" xr6:uid="{00000000-000C-0000-FFFF-FFFF6E080000}" r="CQ311" connectionId="1">
    <xmlCellPr id="1" xr6:uid="{00000000-0010-0000-6E08-000001000000}" uniqueName="HDC_Tax_Exempt_Bonds">
      <xmlPr mapId="1" xpath="/FinancialUpdate8609/FinancialUpdate8609_Permanent_Financing_Bldg6/HDC_Tax_Exempt_Bonds" xmlDataType="string"/>
    </xmlCellPr>
  </singleXmlCell>
  <singleXmlCell id="2223" xr6:uid="{00000000-000C-0000-FFFF-FFFF6F080000}" r="CQ312" connectionId="1">
    <xmlCellPr id="1" xr6:uid="{00000000-0010-0000-6F08-000001000000}" uniqueName="HDC_Loan">
      <xmlPr mapId="1" xpath="/FinancialUpdate8609/FinancialUpdate8609_Permanent_Financing_Bldg6/HDC_Loan" xmlDataType="string"/>
    </xmlCellPr>
  </singleXmlCell>
  <singleXmlCell id="2224" xr6:uid="{00000000-000C-0000-FFFF-FFFF70080000}" r="CQ313" connectionId="1">
    <xmlCellPr id="1" xr6:uid="{00000000-0010-0000-7008-000001000000}" uniqueName="Deferred_Developer_Fee">
      <xmlPr mapId="1" xpath="/FinancialUpdate8609/FinancialUpdate8609_Permanent_Financing_Bldg6/Deferred_Developer_Fee" xmlDataType="string"/>
    </xmlCellPr>
  </singleXmlCell>
  <singleXmlCell id="2225" xr6:uid="{00000000-000C-0000-FFFF-FFFF71080000}" r="CO314" connectionId="1">
    <xmlCellPr id="1" xr6:uid="{00000000-0010-0000-7108-000001000000}" uniqueName="Other_Line_Description1">
      <xmlPr mapId="1" xpath="/FinancialUpdate8609/FinancialUpdate8609_Permanent_Financing_Bldg6/Other_Line_Description1" xmlDataType="string"/>
    </xmlCellPr>
  </singleXmlCell>
  <singleXmlCell id="2226" xr6:uid="{00000000-000C-0000-FFFF-FFFF72080000}" r="CO315" connectionId="1">
    <xmlCellPr id="1" xr6:uid="{00000000-0010-0000-7208-000001000000}" uniqueName="Other_Line_Description2">
      <xmlPr mapId="1" xpath="/FinancialUpdate8609/FinancialUpdate8609_Permanent_Financing_Bldg6/Other_Line_Description2" xmlDataType="string"/>
    </xmlCellPr>
  </singleXmlCell>
  <singleXmlCell id="2227" xr6:uid="{00000000-000C-0000-FFFF-FFFF73080000}" r="CO316" connectionId="1">
    <xmlCellPr id="1" xr6:uid="{00000000-0010-0000-7308-000001000000}" uniqueName="Other_Line_Description3">
      <xmlPr mapId="1" xpath="/FinancialUpdate8609/FinancialUpdate8609_Permanent_Financing_Bldg6/Other_Line_Description3" xmlDataType="string"/>
    </xmlCellPr>
  </singleXmlCell>
  <singleXmlCell id="2228" xr6:uid="{00000000-000C-0000-FFFF-FFFF74080000}" r="CO317" connectionId="1">
    <xmlCellPr id="1" xr6:uid="{00000000-0010-0000-7408-000001000000}" uniqueName="Other_Line_Description4">
      <xmlPr mapId="1" xpath="/FinancialUpdate8609/FinancialUpdate8609_Permanent_Financing_Bldg6/Other_Line_Description4" xmlDataType="string"/>
    </xmlCellPr>
  </singleXmlCell>
  <singleXmlCell id="2229" xr6:uid="{00000000-000C-0000-FFFF-FFFF75080000}" r="CO318" connectionId="1">
    <xmlCellPr id="1" xr6:uid="{00000000-0010-0000-7508-000001000000}" uniqueName="Other_Line_Description5">
      <xmlPr mapId="1" xpath="/FinancialUpdate8609/FinancialUpdate8609_Permanent_Financing_Bldg6/Other_Line_Description5" xmlDataType="string"/>
    </xmlCellPr>
  </singleXmlCell>
  <singleXmlCell id="2230" xr6:uid="{00000000-000C-0000-FFFF-FFFF76080000}" r="CQ314" connectionId="1">
    <xmlCellPr id="1" xr6:uid="{00000000-0010-0000-7608-000001000000}" uniqueName="Other_Financing_Amount1">
      <xmlPr mapId="1" xpath="/FinancialUpdate8609/FinancialUpdate8609_Permanent_Financing_Bldg6/Other_Financing_Amount1" xmlDataType="string"/>
    </xmlCellPr>
  </singleXmlCell>
  <singleXmlCell id="2231" xr6:uid="{00000000-000C-0000-FFFF-FFFF77080000}" r="CQ315" connectionId="1">
    <xmlCellPr id="1" xr6:uid="{00000000-0010-0000-7708-000001000000}" uniqueName="Other_Financing_Amount2">
      <xmlPr mapId="1" xpath="/FinancialUpdate8609/FinancialUpdate8609_Permanent_Financing_Bldg6/Other_Financing_Amount2" xmlDataType="string"/>
    </xmlCellPr>
  </singleXmlCell>
  <singleXmlCell id="2232" xr6:uid="{00000000-000C-0000-FFFF-FFFF78080000}" r="CQ316" connectionId="1">
    <xmlCellPr id="1" xr6:uid="{00000000-0010-0000-7808-000001000000}" uniqueName="Other_Financing_Amount3">
      <xmlPr mapId="1" xpath="/FinancialUpdate8609/FinancialUpdate8609_Permanent_Financing_Bldg6/Other_Financing_Amount3" xmlDataType="string"/>
    </xmlCellPr>
  </singleXmlCell>
  <singleXmlCell id="2233" xr6:uid="{00000000-000C-0000-FFFF-FFFF79080000}" r="CQ317" connectionId="1">
    <xmlCellPr id="1" xr6:uid="{00000000-0010-0000-7908-000001000000}" uniqueName="Other_Financing_Amount4">
      <xmlPr mapId="1" xpath="/FinancialUpdate8609/FinancialUpdate8609_Permanent_Financing_Bldg6/Other_Financing_Amount4" xmlDataType="string"/>
    </xmlCellPr>
  </singleXmlCell>
  <singleXmlCell id="2234" xr6:uid="{00000000-000C-0000-FFFF-FFFF7A080000}" r="CQ318" connectionId="1">
    <xmlCellPr id="1" xr6:uid="{00000000-0010-0000-7A08-000001000000}" uniqueName="Other_Financing_Amount5">
      <xmlPr mapId="1" xpath="/FinancialUpdate8609/FinancialUpdate8609_Permanent_Financing_Bldg6/Other_Financing_Amount5" xmlDataType="string"/>
    </xmlCellPr>
  </singleXmlCell>
  <singleXmlCell id="2235" xr6:uid="{00000000-000C-0000-FFFF-FFFF7B080000}" r="CQ319" connectionId="1">
    <xmlCellPr id="1" xr6:uid="{00000000-0010-0000-7B08-000001000000}" uniqueName="Total_Permanent_Financing">
      <xmlPr mapId="1" xpath="/FinancialUpdate8609/FinancialUpdate8609_Permanent_Financing_Bldg6/Total_Permanent_Financing" xmlDataType="string"/>
    </xmlCellPr>
  </singleXmlCell>
  <singleXmlCell id="2236" xr6:uid="{00000000-000C-0000-FFFF-FFFF7C080000}" r="CQ339" connectionId="1">
    <xmlCellPr id="1" xr6:uid="{00000000-0010-0000-7C08-000001000000}" uniqueName="ApplicationNumber">
      <xmlPr mapId="1" xpath="/FinancialUpdate8609/FinancialUpdate8609_Construction_Financing_Bldg7/ApplicationNumber" xmlDataType="string"/>
    </xmlCellPr>
  </singleXmlCell>
  <singleXmlCell id="2237" xr6:uid="{00000000-000C-0000-FFFF-FFFF7D080000}" r="CQ340" connectionId="1">
    <xmlCellPr id="1" xr6:uid="{00000000-0010-0000-7D08-000001000000}" uniqueName="BIN">
      <xmlPr mapId="1" xpath="/FinancialUpdate8609/FinancialUpdate8609_Construction_Financing_Bldg7/BIN" xmlDataType="string"/>
    </xmlCellPr>
  </singleXmlCell>
  <singleXmlCell id="2238" xr6:uid="{00000000-000C-0000-FFFF-FFFF7E080000}" r="CQ343" connectionId="1">
    <xmlCellPr id="1" xr6:uid="{00000000-0010-0000-7E08-000001000000}" uniqueName="HPD_Loan">
      <xmlPr mapId="1" xpath="/FinancialUpdate8609/FinancialUpdate8609_Construction_Financing_Bldg7/HPD_Loan" xmlDataType="string"/>
    </xmlCellPr>
  </singleXmlCell>
  <singleXmlCell id="2239" xr6:uid="{00000000-000C-0000-FFFF-FFFF7F080000}" r="CQ344" connectionId="1">
    <xmlCellPr id="1" xr6:uid="{00000000-0010-0000-7F08-000001000000}" uniqueName="HDC_Tax_Exempt_Bonds">
      <xmlPr mapId="1" xpath="/FinancialUpdate8609/FinancialUpdate8609_Construction_Financing_Bldg7/HDC_Tax_Exempt_Bonds" xmlDataType="string"/>
    </xmlCellPr>
  </singleXmlCell>
  <singleXmlCell id="2240" xr6:uid="{00000000-000C-0000-FFFF-FFFF80080000}" r="CQ345" connectionId="1">
    <xmlCellPr id="1" xr6:uid="{00000000-0010-0000-8008-000001000000}" uniqueName="HDC_Loan">
      <xmlPr mapId="1" xpath="/FinancialUpdate8609/FinancialUpdate8609_Construction_Financing_Bldg7/HDC_Loan" xmlDataType="string"/>
    </xmlCellPr>
  </singleXmlCell>
  <singleXmlCell id="2241" xr6:uid="{00000000-000C-0000-FFFF-FFFF81080000}" r="CQ346" connectionId="1">
    <xmlCellPr id="1" xr6:uid="{00000000-0010-0000-8108-000001000000}" uniqueName="Deferred_Developer_Fee">
      <xmlPr mapId="1" xpath="/FinancialUpdate8609/FinancialUpdate8609_Construction_Financing_Bldg7/Deferred_Developer_Fee" xmlDataType="string"/>
    </xmlCellPr>
  </singleXmlCell>
  <singleXmlCell id="2242" xr6:uid="{00000000-000C-0000-FFFF-FFFF82080000}" r="CO347" connectionId="1">
    <xmlCellPr id="1" xr6:uid="{00000000-0010-0000-8208-000001000000}" uniqueName="Other_Line_Description1">
      <xmlPr mapId="1" xpath="/FinancialUpdate8609/FinancialUpdate8609_Construction_Financing_Bldg7/Other_Line_Description1" xmlDataType="string"/>
    </xmlCellPr>
  </singleXmlCell>
  <singleXmlCell id="2243" xr6:uid="{00000000-000C-0000-FFFF-FFFF83080000}" r="CO348" connectionId="1">
    <xmlCellPr id="1" xr6:uid="{00000000-0010-0000-8308-000001000000}" uniqueName="Other_Line_Description2">
      <xmlPr mapId="1" xpath="/FinancialUpdate8609/FinancialUpdate8609_Construction_Financing_Bldg7/Other_Line_Description2" xmlDataType="string"/>
    </xmlCellPr>
  </singleXmlCell>
  <singleXmlCell id="2244" xr6:uid="{00000000-000C-0000-FFFF-FFFF84080000}" r="CO349" connectionId="1">
    <xmlCellPr id="1" xr6:uid="{00000000-0010-0000-8408-000001000000}" uniqueName="Other_Line_Description3">
      <xmlPr mapId="1" xpath="/FinancialUpdate8609/FinancialUpdate8609_Construction_Financing_Bldg7/Other_Line_Description3" xmlDataType="string"/>
    </xmlCellPr>
  </singleXmlCell>
  <singleXmlCell id="2245" xr6:uid="{00000000-000C-0000-FFFF-FFFF85080000}" r="CO350" connectionId="1">
    <xmlCellPr id="1" xr6:uid="{00000000-0010-0000-8508-000001000000}" uniqueName="Other_Line_Description4">
      <xmlPr mapId="1" xpath="/FinancialUpdate8609/FinancialUpdate8609_Construction_Financing_Bldg7/Other_Line_Description4" xmlDataType="string"/>
    </xmlCellPr>
  </singleXmlCell>
  <singleXmlCell id="2246" xr6:uid="{00000000-000C-0000-FFFF-FFFF86080000}" r="CO351" connectionId="1">
    <xmlCellPr id="1" xr6:uid="{00000000-0010-0000-8608-000001000000}" uniqueName="Other_Line_Description5">
      <xmlPr mapId="1" xpath="/FinancialUpdate8609/FinancialUpdate8609_Construction_Financing_Bldg7/Other_Line_Description5" xmlDataType="string"/>
    </xmlCellPr>
  </singleXmlCell>
  <singleXmlCell id="2247" xr6:uid="{00000000-000C-0000-FFFF-FFFF87080000}" r="CQ347" connectionId="1">
    <xmlCellPr id="1" xr6:uid="{00000000-0010-0000-8708-000001000000}" uniqueName="Other_Financing_Amount1">
      <xmlPr mapId="1" xpath="/FinancialUpdate8609/FinancialUpdate8609_Construction_Financing_Bldg7/Other_Financing_Amount1" xmlDataType="string"/>
    </xmlCellPr>
  </singleXmlCell>
  <singleXmlCell id="2248" xr6:uid="{00000000-000C-0000-FFFF-FFFF88080000}" r="CQ348" connectionId="1">
    <xmlCellPr id="1" xr6:uid="{00000000-0010-0000-8808-000001000000}" uniqueName="Other_Financing_Amount2">
      <xmlPr mapId="1" xpath="/FinancialUpdate8609/FinancialUpdate8609_Construction_Financing_Bldg7/Other_Financing_Amount2" xmlDataType="string"/>
    </xmlCellPr>
  </singleXmlCell>
  <singleXmlCell id="2249" xr6:uid="{00000000-000C-0000-FFFF-FFFF89080000}" r="CQ349" connectionId="1">
    <xmlCellPr id="1" xr6:uid="{00000000-0010-0000-8908-000001000000}" uniqueName="Other_Financing_Amount3">
      <xmlPr mapId="1" xpath="/FinancialUpdate8609/FinancialUpdate8609_Construction_Financing_Bldg7/Other_Financing_Amount3" xmlDataType="string"/>
    </xmlCellPr>
  </singleXmlCell>
  <singleXmlCell id="2250" xr6:uid="{00000000-000C-0000-FFFF-FFFF8A080000}" r="CQ350" connectionId="1">
    <xmlCellPr id="1" xr6:uid="{00000000-0010-0000-8A08-000001000000}" uniqueName="Other_Financing_Amount4">
      <xmlPr mapId="1" xpath="/FinancialUpdate8609/FinancialUpdate8609_Construction_Financing_Bldg7/Other_Financing_Amount4" xmlDataType="string"/>
    </xmlCellPr>
  </singleXmlCell>
  <singleXmlCell id="2251" xr6:uid="{00000000-000C-0000-FFFF-FFFF8B080000}" r="CQ351" connectionId="1">
    <xmlCellPr id="1" xr6:uid="{00000000-0010-0000-8B08-000001000000}" uniqueName="Other_Financing_Amount5">
      <xmlPr mapId="1" xpath="/FinancialUpdate8609/FinancialUpdate8609_Construction_Financing_Bldg7/Other_Financing_Amount5" xmlDataType="string"/>
    </xmlCellPr>
  </singleXmlCell>
  <singleXmlCell id="2252" xr6:uid="{00000000-000C-0000-FFFF-FFFF8C080000}" r="CQ352" connectionId="1">
    <xmlCellPr id="1" xr6:uid="{00000000-0010-0000-8C08-000001000000}" uniqueName="Total_Construction_Financing">
      <xmlPr mapId="1" xpath="/FinancialUpdate8609/FinancialUpdate8609_Construction_Financing_Bldg7/Total_Construction_Financing" xmlDataType="string"/>
    </xmlCellPr>
  </singleXmlCell>
  <singleXmlCell id="2253" xr6:uid="{00000000-000C-0000-FFFF-FFFF8D080000}" r="CQ354" connectionId="1">
    <xmlCellPr id="1" xr6:uid="{00000000-0010-0000-8D08-000001000000}" uniqueName="ApplicationNumber">
      <xmlPr mapId="1" xpath="/FinancialUpdate8609/FinancialUpdate8609_Permanent_Financing_Bldg7/ApplicationNumber" xmlDataType="string"/>
    </xmlCellPr>
  </singleXmlCell>
  <singleXmlCell id="2254" xr6:uid="{00000000-000C-0000-FFFF-FFFF8E080000}" r="CQ355" connectionId="1">
    <xmlCellPr id="1" xr6:uid="{00000000-0010-0000-8E08-000001000000}" uniqueName="BIN">
      <xmlPr mapId="1" xpath="/FinancialUpdate8609/FinancialUpdate8609_Permanent_Financing_Bldg7/BIN" xmlDataType="string"/>
    </xmlCellPr>
  </singleXmlCell>
  <singleXmlCell id="2255" xr6:uid="{00000000-000C-0000-FFFF-FFFF8F080000}" r="CQ358" connectionId="1">
    <xmlCellPr id="1" xr6:uid="{00000000-0010-0000-8F08-000001000000}" uniqueName="HPD_Loan">
      <xmlPr mapId="1" xpath="/FinancialUpdate8609/FinancialUpdate8609_Permanent_Financing_Bldg7/HPD_Loan" xmlDataType="string"/>
    </xmlCellPr>
  </singleXmlCell>
  <singleXmlCell id="2258" xr6:uid="{00000000-000C-0000-FFFF-FFFF90080000}" r="CQ359" connectionId="1">
    <xmlCellPr id="1" xr6:uid="{00000000-0010-0000-9008-000001000000}" uniqueName="HDC_Tax_Exempt_Bonds">
      <xmlPr mapId="1" xpath="/FinancialUpdate8609/FinancialUpdate8609_Permanent_Financing_Bldg7/HDC_Tax_Exempt_Bonds" xmlDataType="string"/>
    </xmlCellPr>
  </singleXmlCell>
  <singleXmlCell id="2259" xr6:uid="{00000000-000C-0000-FFFF-FFFF91080000}" r="CQ360" connectionId="1">
    <xmlCellPr id="1" xr6:uid="{00000000-0010-0000-9108-000001000000}" uniqueName="HDC_Loan">
      <xmlPr mapId="1" xpath="/FinancialUpdate8609/FinancialUpdate8609_Permanent_Financing_Bldg7/HDC_Loan" xmlDataType="string"/>
    </xmlCellPr>
  </singleXmlCell>
  <singleXmlCell id="2260" xr6:uid="{00000000-000C-0000-FFFF-FFFF92080000}" r="CQ361" connectionId="1">
    <xmlCellPr id="1" xr6:uid="{00000000-0010-0000-9208-000001000000}" uniqueName="Deferred_Developer_Fee">
      <xmlPr mapId="1" xpath="/FinancialUpdate8609/FinancialUpdate8609_Permanent_Financing_Bldg7/Deferred_Developer_Fee" xmlDataType="string"/>
    </xmlCellPr>
  </singleXmlCell>
  <singleXmlCell id="2261" xr6:uid="{00000000-000C-0000-FFFF-FFFF93080000}" r="CO362" connectionId="1">
    <xmlCellPr id="1" xr6:uid="{00000000-0010-0000-9308-000001000000}" uniqueName="Other_Line_Description1">
      <xmlPr mapId="1" xpath="/FinancialUpdate8609/FinancialUpdate8609_Permanent_Financing_Bldg7/Other_Line_Description1" xmlDataType="string"/>
    </xmlCellPr>
  </singleXmlCell>
  <singleXmlCell id="2262" xr6:uid="{00000000-000C-0000-FFFF-FFFF94080000}" r="CO363" connectionId="1">
    <xmlCellPr id="1" xr6:uid="{00000000-0010-0000-9408-000001000000}" uniqueName="Other_Line_Description2">
      <xmlPr mapId="1" xpath="/FinancialUpdate8609/FinancialUpdate8609_Permanent_Financing_Bldg7/Other_Line_Description2" xmlDataType="string"/>
    </xmlCellPr>
  </singleXmlCell>
  <singleXmlCell id="2263" xr6:uid="{00000000-000C-0000-FFFF-FFFF95080000}" r="CO364" connectionId="1">
    <xmlCellPr id="1" xr6:uid="{00000000-0010-0000-9508-000001000000}" uniqueName="Other_Line_Description3">
      <xmlPr mapId="1" xpath="/FinancialUpdate8609/FinancialUpdate8609_Permanent_Financing_Bldg7/Other_Line_Description3" xmlDataType="string"/>
    </xmlCellPr>
  </singleXmlCell>
  <singleXmlCell id="2264" xr6:uid="{00000000-000C-0000-FFFF-FFFF96080000}" r="CO365" connectionId="1">
    <xmlCellPr id="1" xr6:uid="{00000000-0010-0000-9608-000001000000}" uniqueName="Other_Line_Description4">
      <xmlPr mapId="1" xpath="/FinancialUpdate8609/FinancialUpdate8609_Permanent_Financing_Bldg7/Other_Line_Description4" xmlDataType="string"/>
    </xmlCellPr>
  </singleXmlCell>
  <singleXmlCell id="2265" xr6:uid="{00000000-000C-0000-FFFF-FFFF97080000}" r="CO366" connectionId="1">
    <xmlCellPr id="1" xr6:uid="{00000000-0010-0000-9708-000001000000}" uniqueName="Other_Line_Description5">
      <xmlPr mapId="1" xpath="/FinancialUpdate8609/FinancialUpdate8609_Permanent_Financing_Bldg7/Other_Line_Description5" xmlDataType="string"/>
    </xmlCellPr>
  </singleXmlCell>
  <singleXmlCell id="2266" xr6:uid="{00000000-000C-0000-FFFF-FFFF98080000}" r="CQ362" connectionId="1">
    <xmlCellPr id="1" xr6:uid="{00000000-0010-0000-9808-000001000000}" uniqueName="Other_Financing_Amount1">
      <xmlPr mapId="1" xpath="/FinancialUpdate8609/FinancialUpdate8609_Permanent_Financing_Bldg7/Other_Financing_Amount1" xmlDataType="string"/>
    </xmlCellPr>
  </singleXmlCell>
  <singleXmlCell id="2267" xr6:uid="{00000000-000C-0000-FFFF-FFFF99080000}" r="CQ363" connectionId="1">
    <xmlCellPr id="1" xr6:uid="{00000000-0010-0000-9908-000001000000}" uniqueName="Other_Financing_Amount2">
      <xmlPr mapId="1" xpath="/FinancialUpdate8609/FinancialUpdate8609_Permanent_Financing_Bldg7/Other_Financing_Amount2" xmlDataType="string"/>
    </xmlCellPr>
  </singleXmlCell>
  <singleXmlCell id="2268" xr6:uid="{00000000-000C-0000-FFFF-FFFF9A080000}" r="CQ364" connectionId="1">
    <xmlCellPr id="1" xr6:uid="{00000000-0010-0000-9A08-000001000000}" uniqueName="Other_Financing_Amount3">
      <xmlPr mapId="1" xpath="/FinancialUpdate8609/FinancialUpdate8609_Permanent_Financing_Bldg7/Other_Financing_Amount3" xmlDataType="string"/>
    </xmlCellPr>
  </singleXmlCell>
  <singleXmlCell id="2269" xr6:uid="{00000000-000C-0000-FFFF-FFFF9B080000}" r="CQ365" connectionId="1">
    <xmlCellPr id="1" xr6:uid="{00000000-0010-0000-9B08-000001000000}" uniqueName="Other_Financing_Amount4">
      <xmlPr mapId="1" xpath="/FinancialUpdate8609/FinancialUpdate8609_Permanent_Financing_Bldg7/Other_Financing_Amount4" xmlDataType="string"/>
    </xmlCellPr>
  </singleXmlCell>
  <singleXmlCell id="2270" xr6:uid="{00000000-000C-0000-FFFF-FFFF9C080000}" r="CQ366" connectionId="1">
    <xmlCellPr id="1" xr6:uid="{00000000-0010-0000-9C08-000001000000}" uniqueName="Other_Financing_Amount5">
      <xmlPr mapId="1" xpath="/FinancialUpdate8609/FinancialUpdate8609_Permanent_Financing_Bldg7/Other_Financing_Amount5" xmlDataType="string"/>
    </xmlCellPr>
  </singleXmlCell>
  <singleXmlCell id="2271" xr6:uid="{00000000-000C-0000-FFFF-FFFF9D080000}" r="CQ367" connectionId="1">
    <xmlCellPr id="1" xr6:uid="{00000000-0010-0000-9D08-000001000000}" uniqueName="Total_Permanent_Financing">
      <xmlPr mapId="1" xpath="/FinancialUpdate8609/FinancialUpdate8609_Permanent_Financing_Bldg7/Total_Permanent_Financing" xmlDataType="string"/>
    </xmlCellPr>
  </singleXmlCell>
  <singleXmlCell id="2272" xr6:uid="{00000000-000C-0000-FFFF-FFFF9E080000}" r="CQ387" connectionId="1">
    <xmlCellPr id="1" xr6:uid="{00000000-0010-0000-9E08-000001000000}" uniqueName="ApplicationNumber">
      <xmlPr mapId="1" xpath="/FinancialUpdate8609/FinancialUpdate8609_Construction_Financing_Bldg8/ApplicationNumber" xmlDataType="string"/>
    </xmlCellPr>
  </singleXmlCell>
  <singleXmlCell id="2273" xr6:uid="{00000000-000C-0000-FFFF-FFFF9F080000}" r="CQ388" connectionId="1">
    <xmlCellPr id="1" xr6:uid="{00000000-0010-0000-9F08-000001000000}" uniqueName="BIN">
      <xmlPr mapId="1" xpath="/FinancialUpdate8609/FinancialUpdate8609_Construction_Financing_Bldg8/BIN" xmlDataType="string"/>
    </xmlCellPr>
  </singleXmlCell>
  <singleXmlCell id="2274" xr6:uid="{00000000-000C-0000-FFFF-FFFFA0080000}" r="CQ391" connectionId="1">
    <xmlCellPr id="1" xr6:uid="{00000000-0010-0000-A008-000001000000}" uniqueName="HPD_Loan">
      <xmlPr mapId="1" xpath="/FinancialUpdate8609/FinancialUpdate8609_Construction_Financing_Bldg8/HPD_Loan" xmlDataType="string"/>
    </xmlCellPr>
  </singleXmlCell>
  <singleXmlCell id="2275" xr6:uid="{00000000-000C-0000-FFFF-FFFFA1080000}" r="CQ392" connectionId="1">
    <xmlCellPr id="1" xr6:uid="{00000000-0010-0000-A108-000001000000}" uniqueName="HDC_Tax_Exempt_Bonds">
      <xmlPr mapId="1" xpath="/FinancialUpdate8609/FinancialUpdate8609_Construction_Financing_Bldg8/HDC_Tax_Exempt_Bonds" xmlDataType="string"/>
    </xmlCellPr>
  </singleXmlCell>
  <singleXmlCell id="2276" xr6:uid="{00000000-000C-0000-FFFF-FFFFA2080000}" r="CQ393" connectionId="1">
    <xmlCellPr id="1" xr6:uid="{00000000-0010-0000-A208-000001000000}" uniqueName="HDC_Loan">
      <xmlPr mapId="1" xpath="/FinancialUpdate8609/FinancialUpdate8609_Construction_Financing_Bldg8/HDC_Loan" xmlDataType="string"/>
    </xmlCellPr>
  </singleXmlCell>
  <singleXmlCell id="2277" xr6:uid="{00000000-000C-0000-FFFF-FFFFA3080000}" r="CQ394" connectionId="1">
    <xmlCellPr id="1" xr6:uid="{00000000-0010-0000-A308-000001000000}" uniqueName="Deferred_Developer_Fee">
      <xmlPr mapId="1" xpath="/FinancialUpdate8609/FinancialUpdate8609_Construction_Financing_Bldg8/Deferred_Developer_Fee" xmlDataType="string"/>
    </xmlCellPr>
  </singleXmlCell>
  <singleXmlCell id="2278" xr6:uid="{00000000-000C-0000-FFFF-FFFFA4080000}" r="CO395" connectionId="1">
    <xmlCellPr id="1" xr6:uid="{00000000-0010-0000-A408-000001000000}" uniqueName="Other_Line_Description1">
      <xmlPr mapId="1" xpath="/FinancialUpdate8609/FinancialUpdate8609_Construction_Financing_Bldg8/Other_Line_Description1" xmlDataType="string"/>
    </xmlCellPr>
  </singleXmlCell>
  <singleXmlCell id="2279" xr6:uid="{00000000-000C-0000-FFFF-FFFFA5080000}" r="CO396" connectionId="1">
    <xmlCellPr id="1" xr6:uid="{00000000-0010-0000-A508-000001000000}" uniqueName="Other_Line_Description2">
      <xmlPr mapId="1" xpath="/FinancialUpdate8609/FinancialUpdate8609_Construction_Financing_Bldg8/Other_Line_Description2" xmlDataType="string"/>
    </xmlCellPr>
  </singleXmlCell>
  <singleXmlCell id="2280" xr6:uid="{00000000-000C-0000-FFFF-FFFFA6080000}" r="CO397" connectionId="1">
    <xmlCellPr id="1" xr6:uid="{00000000-0010-0000-A608-000001000000}" uniqueName="Other_Line_Description3">
      <xmlPr mapId="1" xpath="/FinancialUpdate8609/FinancialUpdate8609_Construction_Financing_Bldg8/Other_Line_Description3" xmlDataType="string"/>
    </xmlCellPr>
  </singleXmlCell>
  <singleXmlCell id="2281" xr6:uid="{00000000-000C-0000-FFFF-FFFFA7080000}" r="CO398" connectionId="1">
    <xmlCellPr id="1" xr6:uid="{00000000-0010-0000-A708-000001000000}" uniqueName="Other_Line_Description4">
      <xmlPr mapId="1" xpath="/FinancialUpdate8609/FinancialUpdate8609_Construction_Financing_Bldg8/Other_Line_Description4" xmlDataType="string"/>
    </xmlCellPr>
  </singleXmlCell>
  <singleXmlCell id="2282" xr6:uid="{00000000-000C-0000-FFFF-FFFFA8080000}" r="CO399" connectionId="1">
    <xmlCellPr id="1" xr6:uid="{00000000-0010-0000-A808-000001000000}" uniqueName="Other_Line_Description5">
      <xmlPr mapId="1" xpath="/FinancialUpdate8609/FinancialUpdate8609_Construction_Financing_Bldg8/Other_Line_Description5" xmlDataType="string"/>
    </xmlCellPr>
  </singleXmlCell>
  <singleXmlCell id="2283" xr6:uid="{00000000-000C-0000-FFFF-FFFFA9080000}" r="CQ395" connectionId="1">
    <xmlCellPr id="1" xr6:uid="{00000000-0010-0000-A908-000001000000}" uniqueName="Other_Financing_Amount1">
      <xmlPr mapId="1" xpath="/FinancialUpdate8609/FinancialUpdate8609_Construction_Financing_Bldg8/Other_Financing_Amount1" xmlDataType="string"/>
    </xmlCellPr>
  </singleXmlCell>
  <singleXmlCell id="2284" xr6:uid="{00000000-000C-0000-FFFF-FFFFAA080000}" r="CQ396" connectionId="1">
    <xmlCellPr id="1" xr6:uid="{00000000-0010-0000-AA08-000001000000}" uniqueName="Other_Financing_Amount2">
      <xmlPr mapId="1" xpath="/FinancialUpdate8609/FinancialUpdate8609_Construction_Financing_Bldg8/Other_Financing_Amount2" xmlDataType="string"/>
    </xmlCellPr>
  </singleXmlCell>
  <singleXmlCell id="2285" xr6:uid="{00000000-000C-0000-FFFF-FFFFAB080000}" r="CQ397" connectionId="1">
    <xmlCellPr id="1" xr6:uid="{00000000-0010-0000-AB08-000001000000}" uniqueName="Other_Financing_Amount3">
      <xmlPr mapId="1" xpath="/FinancialUpdate8609/FinancialUpdate8609_Construction_Financing_Bldg8/Other_Financing_Amount3" xmlDataType="string"/>
    </xmlCellPr>
  </singleXmlCell>
  <singleXmlCell id="2286" xr6:uid="{00000000-000C-0000-FFFF-FFFFAC080000}" r="CQ398" connectionId="1">
    <xmlCellPr id="1" xr6:uid="{00000000-0010-0000-AC08-000001000000}" uniqueName="Other_Financing_Amount4">
      <xmlPr mapId="1" xpath="/FinancialUpdate8609/FinancialUpdate8609_Construction_Financing_Bldg8/Other_Financing_Amount4" xmlDataType="string"/>
    </xmlCellPr>
  </singleXmlCell>
  <singleXmlCell id="2287" xr6:uid="{00000000-000C-0000-FFFF-FFFFAD080000}" r="CQ399" connectionId="1">
    <xmlCellPr id="1" xr6:uid="{00000000-0010-0000-AD08-000001000000}" uniqueName="Other_Financing_Amount5">
      <xmlPr mapId="1" xpath="/FinancialUpdate8609/FinancialUpdate8609_Construction_Financing_Bldg8/Other_Financing_Amount5" xmlDataType="string"/>
    </xmlCellPr>
  </singleXmlCell>
  <singleXmlCell id="2288" xr6:uid="{00000000-000C-0000-FFFF-FFFFAE080000}" r="CQ400" connectionId="1">
    <xmlCellPr id="1" xr6:uid="{00000000-0010-0000-AE08-000001000000}" uniqueName="Total_Construction_Financing">
      <xmlPr mapId="1" xpath="/FinancialUpdate8609/FinancialUpdate8609_Construction_Financing_Bldg8/Total_Construction_Financing" xmlDataType="string"/>
    </xmlCellPr>
  </singleXmlCell>
  <singleXmlCell id="2289" xr6:uid="{00000000-000C-0000-FFFF-FFFFAF080000}" r="CQ402" connectionId="1">
    <xmlCellPr id="1" xr6:uid="{00000000-0010-0000-AF08-000001000000}" uniqueName="ApplicationNumber">
      <xmlPr mapId="1" xpath="/FinancialUpdate8609/FinancialUpdate8609_Permanent_Financing_Bldg8/ApplicationNumber" xmlDataType="string"/>
    </xmlCellPr>
  </singleXmlCell>
  <singleXmlCell id="2290" xr6:uid="{00000000-000C-0000-FFFF-FFFFB0080000}" r="CQ403" connectionId="1">
    <xmlCellPr id="1" xr6:uid="{00000000-0010-0000-B008-000001000000}" uniqueName="BIN">
      <xmlPr mapId="1" xpath="/FinancialUpdate8609/FinancialUpdate8609_Permanent_Financing_Bldg8/BIN" xmlDataType="string"/>
    </xmlCellPr>
  </singleXmlCell>
  <singleXmlCell id="2291" xr6:uid="{00000000-000C-0000-FFFF-FFFFB1080000}" r="CQ406" connectionId="1">
    <xmlCellPr id="1" xr6:uid="{00000000-0010-0000-B108-000001000000}" uniqueName="HPD_Loan">
      <xmlPr mapId="1" xpath="/FinancialUpdate8609/FinancialUpdate8609_Permanent_Financing_Bldg8/HPD_Loan" xmlDataType="string"/>
    </xmlCellPr>
  </singleXmlCell>
  <singleXmlCell id="2292" xr6:uid="{00000000-000C-0000-FFFF-FFFFB2080000}" r="CQ407" connectionId="1">
    <xmlCellPr id="1" xr6:uid="{00000000-0010-0000-B208-000001000000}" uniqueName="HDC_Tax_Exempt_Bonds">
      <xmlPr mapId="1" xpath="/FinancialUpdate8609/FinancialUpdate8609_Permanent_Financing_Bldg8/HDC_Tax_Exempt_Bonds" xmlDataType="string"/>
    </xmlCellPr>
  </singleXmlCell>
  <singleXmlCell id="2293" xr6:uid="{00000000-000C-0000-FFFF-FFFFB3080000}" r="CQ408" connectionId="1">
    <xmlCellPr id="1" xr6:uid="{00000000-0010-0000-B308-000001000000}" uniqueName="HDC_Loan">
      <xmlPr mapId="1" xpath="/FinancialUpdate8609/FinancialUpdate8609_Permanent_Financing_Bldg8/HDC_Loan" xmlDataType="string"/>
    </xmlCellPr>
  </singleXmlCell>
  <singleXmlCell id="2294" xr6:uid="{00000000-000C-0000-FFFF-FFFFB4080000}" r="CQ409" connectionId="1">
    <xmlCellPr id="1" xr6:uid="{00000000-0010-0000-B408-000001000000}" uniqueName="Deferred_Developer_Fee">
      <xmlPr mapId="1" xpath="/FinancialUpdate8609/FinancialUpdate8609_Permanent_Financing_Bldg8/Deferred_Developer_Fee" xmlDataType="string"/>
    </xmlCellPr>
  </singleXmlCell>
  <singleXmlCell id="2295" xr6:uid="{00000000-000C-0000-FFFF-FFFFB5080000}" r="CO410" connectionId="1">
    <xmlCellPr id="1" xr6:uid="{00000000-0010-0000-B508-000001000000}" uniqueName="Other_Line_Description1">
      <xmlPr mapId="1" xpath="/FinancialUpdate8609/FinancialUpdate8609_Permanent_Financing_Bldg8/Other_Line_Description1" xmlDataType="string"/>
    </xmlCellPr>
  </singleXmlCell>
  <singleXmlCell id="2296" xr6:uid="{00000000-000C-0000-FFFF-FFFFB6080000}" r="CO411" connectionId="1">
    <xmlCellPr id="1" xr6:uid="{00000000-0010-0000-B608-000001000000}" uniqueName="Other_Line_Description2">
      <xmlPr mapId="1" xpath="/FinancialUpdate8609/FinancialUpdate8609_Permanent_Financing_Bldg8/Other_Line_Description2" xmlDataType="string"/>
    </xmlCellPr>
  </singleXmlCell>
  <singleXmlCell id="2297" xr6:uid="{00000000-000C-0000-FFFF-FFFFB7080000}" r="CO412" connectionId="1">
    <xmlCellPr id="1" xr6:uid="{00000000-0010-0000-B708-000001000000}" uniqueName="Other_Line_Description3">
      <xmlPr mapId="1" xpath="/FinancialUpdate8609/FinancialUpdate8609_Permanent_Financing_Bldg8/Other_Line_Description3" xmlDataType="string"/>
    </xmlCellPr>
  </singleXmlCell>
  <singleXmlCell id="2298" xr6:uid="{00000000-000C-0000-FFFF-FFFFB8080000}" r="CO413" connectionId="1">
    <xmlCellPr id="1" xr6:uid="{00000000-0010-0000-B808-000001000000}" uniqueName="Other_Line_Description4">
      <xmlPr mapId="1" xpath="/FinancialUpdate8609/FinancialUpdate8609_Permanent_Financing_Bldg8/Other_Line_Description4" xmlDataType="string"/>
    </xmlCellPr>
  </singleXmlCell>
  <singleXmlCell id="2299" xr6:uid="{00000000-000C-0000-FFFF-FFFFB9080000}" r="CO414" connectionId="1">
    <xmlCellPr id="1" xr6:uid="{00000000-0010-0000-B908-000001000000}" uniqueName="Other_Line_Description5">
      <xmlPr mapId="1" xpath="/FinancialUpdate8609/FinancialUpdate8609_Permanent_Financing_Bldg8/Other_Line_Description5" xmlDataType="string"/>
    </xmlCellPr>
  </singleXmlCell>
  <singleXmlCell id="2300" xr6:uid="{00000000-000C-0000-FFFF-FFFFBA080000}" r="CQ410" connectionId="1">
    <xmlCellPr id="1" xr6:uid="{00000000-0010-0000-BA08-000001000000}" uniqueName="Other_Financing_Amount1">
      <xmlPr mapId="1" xpath="/FinancialUpdate8609/FinancialUpdate8609_Permanent_Financing_Bldg8/Other_Financing_Amount1" xmlDataType="string"/>
    </xmlCellPr>
  </singleXmlCell>
  <singleXmlCell id="2301" xr6:uid="{00000000-000C-0000-FFFF-FFFFBB080000}" r="CQ411" connectionId="1">
    <xmlCellPr id="1" xr6:uid="{00000000-0010-0000-BB08-000001000000}" uniqueName="Other_Financing_Amount2">
      <xmlPr mapId="1" xpath="/FinancialUpdate8609/FinancialUpdate8609_Permanent_Financing_Bldg8/Other_Financing_Amount2" xmlDataType="string"/>
    </xmlCellPr>
  </singleXmlCell>
  <singleXmlCell id="2302" xr6:uid="{00000000-000C-0000-FFFF-FFFFBC080000}" r="CQ412" connectionId="1">
    <xmlCellPr id="1" xr6:uid="{00000000-0010-0000-BC08-000001000000}" uniqueName="Other_Financing_Amount3">
      <xmlPr mapId="1" xpath="/FinancialUpdate8609/FinancialUpdate8609_Permanent_Financing_Bldg8/Other_Financing_Amount3" xmlDataType="string"/>
    </xmlCellPr>
  </singleXmlCell>
  <singleXmlCell id="2303" xr6:uid="{00000000-000C-0000-FFFF-FFFFBD080000}" r="CQ413" connectionId="1">
    <xmlCellPr id="1" xr6:uid="{00000000-0010-0000-BD08-000001000000}" uniqueName="Other_Financing_Amount4">
      <xmlPr mapId="1" xpath="/FinancialUpdate8609/FinancialUpdate8609_Permanent_Financing_Bldg8/Other_Financing_Amount4" xmlDataType="string"/>
    </xmlCellPr>
  </singleXmlCell>
  <singleXmlCell id="2304" xr6:uid="{00000000-000C-0000-FFFF-FFFFBE080000}" r="CQ414" connectionId="1">
    <xmlCellPr id="1" xr6:uid="{00000000-0010-0000-BE08-000001000000}" uniqueName="Other_Financing_Amount5">
      <xmlPr mapId="1" xpath="/FinancialUpdate8609/FinancialUpdate8609_Permanent_Financing_Bldg8/Other_Financing_Amount5" xmlDataType="string"/>
    </xmlCellPr>
  </singleXmlCell>
  <singleXmlCell id="2305" xr6:uid="{00000000-000C-0000-FFFF-FFFFBF080000}" r="CQ415" connectionId="1">
    <xmlCellPr id="1" xr6:uid="{00000000-0010-0000-BF08-000001000000}" uniqueName="Total_Permanent_Financing">
      <xmlPr mapId="1" xpath="/FinancialUpdate8609/FinancialUpdate8609_Permanent_Financing_Bldg8/Total_Permanent_Financing" xmlDataType="string"/>
    </xmlCellPr>
  </singleXmlCell>
  <singleXmlCell id="2306" xr6:uid="{00000000-000C-0000-FFFF-FFFFC0080000}" r="CQ435" connectionId="1">
    <xmlCellPr id="1" xr6:uid="{00000000-0010-0000-C008-000001000000}" uniqueName="ApplicationNumber">
      <xmlPr mapId="1" xpath="/FinancialUpdate8609/FinancialUpdate8609_Construction_Financing_Bldg9/ApplicationNumber" xmlDataType="string"/>
    </xmlCellPr>
  </singleXmlCell>
  <singleXmlCell id="2307" xr6:uid="{00000000-000C-0000-FFFF-FFFFC1080000}" r="CQ436" connectionId="1">
    <xmlCellPr id="1" xr6:uid="{00000000-0010-0000-C108-000001000000}" uniqueName="BIN">
      <xmlPr mapId="1" xpath="/FinancialUpdate8609/FinancialUpdate8609_Construction_Financing_Bldg9/BIN" xmlDataType="string"/>
    </xmlCellPr>
  </singleXmlCell>
  <singleXmlCell id="2308" xr6:uid="{00000000-000C-0000-FFFF-FFFFC2080000}" r="CQ439" connectionId="1">
    <xmlCellPr id="1" xr6:uid="{00000000-0010-0000-C208-000001000000}" uniqueName="HPD_Loan">
      <xmlPr mapId="1" xpath="/FinancialUpdate8609/FinancialUpdate8609_Construction_Financing_Bldg9/HPD_Loan" xmlDataType="string"/>
    </xmlCellPr>
  </singleXmlCell>
  <singleXmlCell id="2309" xr6:uid="{00000000-000C-0000-FFFF-FFFFC3080000}" r="CQ440" connectionId="1">
    <xmlCellPr id="1" xr6:uid="{00000000-0010-0000-C308-000001000000}" uniqueName="HDC_Tax_Exempt_Bonds">
      <xmlPr mapId="1" xpath="/FinancialUpdate8609/FinancialUpdate8609_Construction_Financing_Bldg9/HDC_Tax_Exempt_Bonds" xmlDataType="string"/>
    </xmlCellPr>
  </singleXmlCell>
  <singleXmlCell id="2310" xr6:uid="{00000000-000C-0000-FFFF-FFFFC4080000}" r="CQ441" connectionId="1">
    <xmlCellPr id="1" xr6:uid="{00000000-0010-0000-C408-000001000000}" uniqueName="HDC_Loan">
      <xmlPr mapId="1" xpath="/FinancialUpdate8609/FinancialUpdate8609_Construction_Financing_Bldg9/HDC_Loan" xmlDataType="string"/>
    </xmlCellPr>
  </singleXmlCell>
  <singleXmlCell id="2311" xr6:uid="{00000000-000C-0000-FFFF-FFFFC5080000}" r="CQ442" connectionId="1">
    <xmlCellPr id="1" xr6:uid="{00000000-0010-0000-C508-000001000000}" uniqueName="Deferred_Developer_Fee">
      <xmlPr mapId="1" xpath="/FinancialUpdate8609/FinancialUpdate8609_Construction_Financing_Bldg9/Deferred_Developer_Fee" xmlDataType="string"/>
    </xmlCellPr>
  </singleXmlCell>
  <singleXmlCell id="2312" xr6:uid="{00000000-000C-0000-FFFF-FFFFC6080000}" r="CO443" connectionId="1">
    <xmlCellPr id="1" xr6:uid="{00000000-0010-0000-C608-000001000000}" uniqueName="Other_Line_Description1">
      <xmlPr mapId="1" xpath="/FinancialUpdate8609/FinancialUpdate8609_Construction_Financing_Bldg9/Other_Line_Description1" xmlDataType="string"/>
    </xmlCellPr>
  </singleXmlCell>
  <singleXmlCell id="2313" xr6:uid="{00000000-000C-0000-FFFF-FFFFC7080000}" r="CO444" connectionId="1">
    <xmlCellPr id="1" xr6:uid="{00000000-0010-0000-C708-000001000000}" uniqueName="Other_Line_Description2">
      <xmlPr mapId="1" xpath="/FinancialUpdate8609/FinancialUpdate8609_Construction_Financing_Bldg9/Other_Line_Description2" xmlDataType="string"/>
    </xmlCellPr>
  </singleXmlCell>
  <singleXmlCell id="2314" xr6:uid="{00000000-000C-0000-FFFF-FFFFC8080000}" r="CO445" connectionId="1">
    <xmlCellPr id="1" xr6:uid="{00000000-0010-0000-C808-000001000000}" uniqueName="Other_Line_Description3">
      <xmlPr mapId="1" xpath="/FinancialUpdate8609/FinancialUpdate8609_Construction_Financing_Bldg9/Other_Line_Description3" xmlDataType="string"/>
    </xmlCellPr>
  </singleXmlCell>
  <singleXmlCell id="2315" xr6:uid="{00000000-000C-0000-FFFF-FFFFC9080000}" r="CO446" connectionId="1">
    <xmlCellPr id="1" xr6:uid="{00000000-0010-0000-C908-000001000000}" uniqueName="Other_Line_Description4">
      <xmlPr mapId="1" xpath="/FinancialUpdate8609/FinancialUpdate8609_Construction_Financing_Bldg9/Other_Line_Description4" xmlDataType="string"/>
    </xmlCellPr>
  </singleXmlCell>
  <singleXmlCell id="2316" xr6:uid="{00000000-000C-0000-FFFF-FFFFCA080000}" r="CO447" connectionId="1">
    <xmlCellPr id="1" xr6:uid="{00000000-0010-0000-CA08-000001000000}" uniqueName="Other_Line_Description5">
      <xmlPr mapId="1" xpath="/FinancialUpdate8609/FinancialUpdate8609_Construction_Financing_Bldg9/Other_Line_Description5" xmlDataType="string"/>
    </xmlCellPr>
  </singleXmlCell>
  <singleXmlCell id="2317" xr6:uid="{00000000-000C-0000-FFFF-FFFFCB080000}" r="CQ443" connectionId="1">
    <xmlCellPr id="1" xr6:uid="{00000000-0010-0000-CB08-000001000000}" uniqueName="Other_Financing_Amount1">
      <xmlPr mapId="1" xpath="/FinancialUpdate8609/FinancialUpdate8609_Construction_Financing_Bldg9/Other_Financing_Amount1" xmlDataType="string"/>
    </xmlCellPr>
  </singleXmlCell>
  <singleXmlCell id="2318" xr6:uid="{00000000-000C-0000-FFFF-FFFFCC080000}" r="CQ444" connectionId="1">
    <xmlCellPr id="1" xr6:uid="{00000000-0010-0000-CC08-000001000000}" uniqueName="Other_Financing_Amount2">
      <xmlPr mapId="1" xpath="/FinancialUpdate8609/FinancialUpdate8609_Construction_Financing_Bldg9/Other_Financing_Amount2" xmlDataType="string"/>
    </xmlCellPr>
  </singleXmlCell>
  <singleXmlCell id="2319" xr6:uid="{00000000-000C-0000-FFFF-FFFFCD080000}" r="CQ445" connectionId="1">
    <xmlCellPr id="1" xr6:uid="{00000000-0010-0000-CD08-000001000000}" uniqueName="Other_Financing_Amount3">
      <xmlPr mapId="1" xpath="/FinancialUpdate8609/FinancialUpdate8609_Construction_Financing_Bldg9/Other_Financing_Amount3" xmlDataType="string"/>
    </xmlCellPr>
  </singleXmlCell>
  <singleXmlCell id="2320" xr6:uid="{00000000-000C-0000-FFFF-FFFFCE080000}" r="CQ446" connectionId="1">
    <xmlCellPr id="1" xr6:uid="{00000000-0010-0000-CE08-000001000000}" uniqueName="Other_Financing_Amount4">
      <xmlPr mapId="1" xpath="/FinancialUpdate8609/FinancialUpdate8609_Construction_Financing_Bldg9/Other_Financing_Amount4" xmlDataType="string"/>
    </xmlCellPr>
  </singleXmlCell>
  <singleXmlCell id="2321" xr6:uid="{00000000-000C-0000-FFFF-FFFFCF080000}" r="CQ447" connectionId="1">
    <xmlCellPr id="1" xr6:uid="{00000000-0010-0000-CF08-000001000000}" uniqueName="Other_Financing_Amount5">
      <xmlPr mapId="1" xpath="/FinancialUpdate8609/FinancialUpdate8609_Construction_Financing_Bldg9/Other_Financing_Amount5" xmlDataType="string"/>
    </xmlCellPr>
  </singleXmlCell>
  <singleXmlCell id="2322" xr6:uid="{00000000-000C-0000-FFFF-FFFFD0080000}" r="CQ448" connectionId="1">
    <xmlCellPr id="1" xr6:uid="{00000000-0010-0000-D008-000001000000}" uniqueName="Total_Construction_Financing">
      <xmlPr mapId="1" xpath="/FinancialUpdate8609/FinancialUpdate8609_Construction_Financing_Bldg9/Total_Construction_Financing" xmlDataType="string"/>
    </xmlCellPr>
  </singleXmlCell>
  <singleXmlCell id="2323" xr6:uid="{00000000-000C-0000-FFFF-FFFFD1080000}" r="CQ450" connectionId="1">
    <xmlCellPr id="1" xr6:uid="{00000000-0010-0000-D108-000001000000}" uniqueName="ApplicationNumber">
      <xmlPr mapId="1" xpath="/FinancialUpdate8609/FinancialUpdate8609_Permanent_Financing_Bldg9/ApplicationNumber" xmlDataType="string"/>
    </xmlCellPr>
  </singleXmlCell>
  <singleXmlCell id="2324" xr6:uid="{00000000-000C-0000-FFFF-FFFFD2080000}" r="CQ451" connectionId="1">
    <xmlCellPr id="1" xr6:uid="{00000000-0010-0000-D208-000001000000}" uniqueName="BIN">
      <xmlPr mapId="1" xpath="/FinancialUpdate8609/FinancialUpdate8609_Permanent_Financing_Bldg9/BIN" xmlDataType="string"/>
    </xmlCellPr>
  </singleXmlCell>
  <singleXmlCell id="2325" xr6:uid="{00000000-000C-0000-FFFF-FFFFD3080000}" r="CQ454" connectionId="1">
    <xmlCellPr id="1" xr6:uid="{00000000-0010-0000-D308-000001000000}" uniqueName="HPD_Loan">
      <xmlPr mapId="1" xpath="/FinancialUpdate8609/FinancialUpdate8609_Permanent_Financing_Bldg9/HPD_Loan" xmlDataType="string"/>
    </xmlCellPr>
  </singleXmlCell>
  <singleXmlCell id="2326" xr6:uid="{00000000-000C-0000-FFFF-FFFFD4080000}" r="CQ455" connectionId="1">
    <xmlCellPr id="1" xr6:uid="{00000000-0010-0000-D408-000001000000}" uniqueName="HDC_Tax_Exempt_Bonds">
      <xmlPr mapId="1" xpath="/FinancialUpdate8609/FinancialUpdate8609_Permanent_Financing_Bldg9/HDC_Tax_Exempt_Bonds" xmlDataType="string"/>
    </xmlCellPr>
  </singleXmlCell>
  <singleXmlCell id="2327" xr6:uid="{00000000-000C-0000-FFFF-FFFFD5080000}" r="CQ456" connectionId="1">
    <xmlCellPr id="1" xr6:uid="{00000000-0010-0000-D508-000001000000}" uniqueName="HDC_Loan">
      <xmlPr mapId="1" xpath="/FinancialUpdate8609/FinancialUpdate8609_Permanent_Financing_Bldg9/HDC_Loan" xmlDataType="string"/>
    </xmlCellPr>
  </singleXmlCell>
  <singleXmlCell id="2328" xr6:uid="{00000000-000C-0000-FFFF-FFFFD6080000}" r="CQ457" connectionId="1">
    <xmlCellPr id="1" xr6:uid="{00000000-0010-0000-D608-000001000000}" uniqueName="Deferred_Developer_Fee">
      <xmlPr mapId="1" xpath="/FinancialUpdate8609/FinancialUpdate8609_Permanent_Financing_Bldg9/Deferred_Developer_Fee" xmlDataType="string"/>
    </xmlCellPr>
  </singleXmlCell>
  <singleXmlCell id="2329" xr6:uid="{00000000-000C-0000-FFFF-FFFFD7080000}" r="CO458" connectionId="1">
    <xmlCellPr id="1" xr6:uid="{00000000-0010-0000-D708-000001000000}" uniqueName="Other_Line_Description1">
      <xmlPr mapId="1" xpath="/FinancialUpdate8609/FinancialUpdate8609_Permanent_Financing_Bldg9/Other_Line_Description1" xmlDataType="string"/>
    </xmlCellPr>
  </singleXmlCell>
  <singleXmlCell id="2330" xr6:uid="{00000000-000C-0000-FFFF-FFFFD8080000}" r="CO459" connectionId="1">
    <xmlCellPr id="1" xr6:uid="{00000000-0010-0000-D808-000001000000}" uniqueName="Other_Line_Description2">
      <xmlPr mapId="1" xpath="/FinancialUpdate8609/FinancialUpdate8609_Permanent_Financing_Bldg9/Other_Line_Description2" xmlDataType="string"/>
    </xmlCellPr>
  </singleXmlCell>
  <singleXmlCell id="2331" xr6:uid="{00000000-000C-0000-FFFF-FFFFD9080000}" r="CO460" connectionId="1">
    <xmlCellPr id="1" xr6:uid="{00000000-0010-0000-D908-000001000000}" uniqueName="Other_Line_Description3">
      <xmlPr mapId="1" xpath="/FinancialUpdate8609/FinancialUpdate8609_Permanent_Financing_Bldg9/Other_Line_Description3" xmlDataType="string"/>
    </xmlCellPr>
  </singleXmlCell>
  <singleXmlCell id="2332" xr6:uid="{00000000-000C-0000-FFFF-FFFFDA080000}" r="CO461" connectionId="1">
    <xmlCellPr id="1" xr6:uid="{00000000-0010-0000-DA08-000001000000}" uniqueName="Other_Line_Description4">
      <xmlPr mapId="1" xpath="/FinancialUpdate8609/FinancialUpdate8609_Permanent_Financing_Bldg9/Other_Line_Description4" xmlDataType="string"/>
    </xmlCellPr>
  </singleXmlCell>
  <singleXmlCell id="2333" xr6:uid="{00000000-000C-0000-FFFF-FFFFDB080000}" r="CO462" connectionId="1">
    <xmlCellPr id="1" xr6:uid="{00000000-0010-0000-DB08-000001000000}" uniqueName="Other_Line_Description5">
      <xmlPr mapId="1" xpath="/FinancialUpdate8609/FinancialUpdate8609_Permanent_Financing_Bldg9/Other_Line_Description5" xmlDataType="string"/>
    </xmlCellPr>
  </singleXmlCell>
  <singleXmlCell id="2334" xr6:uid="{00000000-000C-0000-FFFF-FFFFDC080000}" r="CQ458" connectionId="1">
    <xmlCellPr id="1" xr6:uid="{00000000-0010-0000-DC08-000001000000}" uniqueName="Other_Financing_Amount1">
      <xmlPr mapId="1" xpath="/FinancialUpdate8609/FinancialUpdate8609_Permanent_Financing_Bldg9/Other_Financing_Amount1" xmlDataType="string"/>
    </xmlCellPr>
  </singleXmlCell>
  <singleXmlCell id="2335" xr6:uid="{00000000-000C-0000-FFFF-FFFFDD080000}" r="CQ459" connectionId="1">
    <xmlCellPr id="1" xr6:uid="{00000000-0010-0000-DD08-000001000000}" uniqueName="Other_Financing_Amount2">
      <xmlPr mapId="1" xpath="/FinancialUpdate8609/FinancialUpdate8609_Permanent_Financing_Bldg9/Other_Financing_Amount2" xmlDataType="string"/>
    </xmlCellPr>
  </singleXmlCell>
  <singleXmlCell id="2336" xr6:uid="{00000000-000C-0000-FFFF-FFFFDE080000}" r="CQ460" connectionId="1">
    <xmlCellPr id="1" xr6:uid="{00000000-0010-0000-DE08-000001000000}" uniqueName="Other_Financing_Amount3">
      <xmlPr mapId="1" xpath="/FinancialUpdate8609/FinancialUpdate8609_Permanent_Financing_Bldg9/Other_Financing_Amount3" xmlDataType="string"/>
    </xmlCellPr>
  </singleXmlCell>
  <singleXmlCell id="2337" xr6:uid="{00000000-000C-0000-FFFF-FFFFDF080000}" r="CQ461" connectionId="1">
    <xmlCellPr id="1" xr6:uid="{00000000-0010-0000-DF08-000001000000}" uniqueName="Other_Financing_Amount4">
      <xmlPr mapId="1" xpath="/FinancialUpdate8609/FinancialUpdate8609_Permanent_Financing_Bldg9/Other_Financing_Amount4" xmlDataType="string"/>
    </xmlCellPr>
  </singleXmlCell>
  <singleXmlCell id="2338" xr6:uid="{00000000-000C-0000-FFFF-FFFFE0080000}" r="CQ462" connectionId="1">
    <xmlCellPr id="1" xr6:uid="{00000000-0010-0000-E008-000001000000}" uniqueName="Other_Financing_Amount5">
      <xmlPr mapId="1" xpath="/FinancialUpdate8609/FinancialUpdate8609_Permanent_Financing_Bldg9/Other_Financing_Amount5" xmlDataType="string"/>
    </xmlCellPr>
  </singleXmlCell>
  <singleXmlCell id="2339" xr6:uid="{00000000-000C-0000-FFFF-FFFFE1080000}" r="CQ463" connectionId="1">
    <xmlCellPr id="1" xr6:uid="{00000000-0010-0000-E108-000001000000}" uniqueName="Total_Permanent_Financing">
      <xmlPr mapId="1" xpath="/FinancialUpdate8609/FinancialUpdate8609_Permanent_Financing_Bldg9/Total_Permanent_Financing" xmlDataType="string"/>
    </xmlCellPr>
  </singleXmlCell>
  <singleXmlCell id="2340" xr6:uid="{00000000-000C-0000-FFFF-FFFFE2080000}" r="CQ483" connectionId="1">
    <xmlCellPr id="1" xr6:uid="{00000000-0010-0000-E208-000001000000}" uniqueName="ApplicationNumber">
      <xmlPr mapId="1" xpath="/FinancialUpdate8609/FinancialUpdate8609_Construction_Financing_Bldg10/ApplicationNumber" xmlDataType="string"/>
    </xmlCellPr>
  </singleXmlCell>
  <singleXmlCell id="2341" xr6:uid="{00000000-000C-0000-FFFF-FFFFE3080000}" r="CQ484" connectionId="1">
    <xmlCellPr id="1" xr6:uid="{00000000-0010-0000-E308-000001000000}" uniqueName="BIN">
      <xmlPr mapId="1" xpath="/FinancialUpdate8609/FinancialUpdate8609_Construction_Financing_Bldg10/BIN" xmlDataType="string"/>
    </xmlCellPr>
  </singleXmlCell>
  <singleXmlCell id="2342" xr6:uid="{00000000-000C-0000-FFFF-FFFFE4080000}" r="CQ487" connectionId="1">
    <xmlCellPr id="1" xr6:uid="{00000000-0010-0000-E408-000001000000}" uniqueName="HPD_Loan">
      <xmlPr mapId="1" xpath="/FinancialUpdate8609/FinancialUpdate8609_Construction_Financing_Bldg10/HPD_Loan" xmlDataType="string"/>
    </xmlCellPr>
  </singleXmlCell>
  <singleXmlCell id="2343" xr6:uid="{00000000-000C-0000-FFFF-FFFFE5080000}" r="CQ488" connectionId="1">
    <xmlCellPr id="1" xr6:uid="{00000000-0010-0000-E508-000001000000}" uniqueName="HDC_Tax_Exempt_Bonds">
      <xmlPr mapId="1" xpath="/FinancialUpdate8609/FinancialUpdate8609_Construction_Financing_Bldg10/HDC_Tax_Exempt_Bonds" xmlDataType="string"/>
    </xmlCellPr>
  </singleXmlCell>
  <singleXmlCell id="2344" xr6:uid="{00000000-000C-0000-FFFF-FFFFE6080000}" r="CQ489" connectionId="1">
    <xmlCellPr id="1" xr6:uid="{00000000-0010-0000-E608-000001000000}" uniqueName="HDC_Loan">
      <xmlPr mapId="1" xpath="/FinancialUpdate8609/FinancialUpdate8609_Construction_Financing_Bldg10/HDC_Loan" xmlDataType="string"/>
    </xmlCellPr>
  </singleXmlCell>
  <singleXmlCell id="2345" xr6:uid="{00000000-000C-0000-FFFF-FFFFE7080000}" r="CQ490" connectionId="1">
    <xmlCellPr id="1" xr6:uid="{00000000-0010-0000-E708-000001000000}" uniqueName="Deferred_Developer_Fee">
      <xmlPr mapId="1" xpath="/FinancialUpdate8609/FinancialUpdate8609_Construction_Financing_Bldg10/Deferred_Developer_Fee" xmlDataType="string"/>
    </xmlCellPr>
  </singleXmlCell>
  <singleXmlCell id="2346" xr6:uid="{00000000-000C-0000-FFFF-FFFFE8080000}" r="CO491" connectionId="1">
    <xmlCellPr id="1" xr6:uid="{00000000-0010-0000-E808-000001000000}" uniqueName="Other_Line_Description1">
      <xmlPr mapId="1" xpath="/FinancialUpdate8609/FinancialUpdate8609_Construction_Financing_Bldg10/Other_Line_Description1" xmlDataType="string"/>
    </xmlCellPr>
  </singleXmlCell>
  <singleXmlCell id="2347" xr6:uid="{00000000-000C-0000-FFFF-FFFFE9080000}" r="CO492" connectionId="1">
    <xmlCellPr id="1" xr6:uid="{00000000-0010-0000-E908-000001000000}" uniqueName="Other_Line_Description2">
      <xmlPr mapId="1" xpath="/FinancialUpdate8609/FinancialUpdate8609_Construction_Financing_Bldg10/Other_Line_Description2" xmlDataType="string"/>
    </xmlCellPr>
  </singleXmlCell>
  <singleXmlCell id="2348" xr6:uid="{00000000-000C-0000-FFFF-FFFFEA080000}" r="CO493" connectionId="1">
    <xmlCellPr id="1" xr6:uid="{00000000-0010-0000-EA08-000001000000}" uniqueName="Other_Line_Description3">
      <xmlPr mapId="1" xpath="/FinancialUpdate8609/FinancialUpdate8609_Construction_Financing_Bldg10/Other_Line_Description3" xmlDataType="string"/>
    </xmlCellPr>
  </singleXmlCell>
  <singleXmlCell id="2349" xr6:uid="{00000000-000C-0000-FFFF-FFFFEB080000}" r="CO494" connectionId="1">
    <xmlCellPr id="1" xr6:uid="{00000000-0010-0000-EB08-000001000000}" uniqueName="Other_Line_Description4">
      <xmlPr mapId="1" xpath="/FinancialUpdate8609/FinancialUpdate8609_Construction_Financing_Bldg10/Other_Line_Description4" xmlDataType="string"/>
    </xmlCellPr>
  </singleXmlCell>
  <singleXmlCell id="2350" xr6:uid="{00000000-000C-0000-FFFF-FFFFEC080000}" r="CO495" connectionId="1">
    <xmlCellPr id="1" xr6:uid="{00000000-0010-0000-EC08-000001000000}" uniqueName="Other_Line_Description5">
      <xmlPr mapId="1" xpath="/FinancialUpdate8609/FinancialUpdate8609_Construction_Financing_Bldg10/Other_Line_Description5" xmlDataType="string"/>
    </xmlCellPr>
  </singleXmlCell>
  <singleXmlCell id="2351" xr6:uid="{00000000-000C-0000-FFFF-FFFFED080000}" r="CQ491" connectionId="1">
    <xmlCellPr id="1" xr6:uid="{00000000-0010-0000-ED08-000001000000}" uniqueName="Other_Financing_Amount1">
      <xmlPr mapId="1" xpath="/FinancialUpdate8609/FinancialUpdate8609_Construction_Financing_Bldg10/Other_Financing_Amount1" xmlDataType="string"/>
    </xmlCellPr>
  </singleXmlCell>
  <singleXmlCell id="2352" xr6:uid="{00000000-000C-0000-FFFF-FFFFEE080000}" r="CQ492" connectionId="1">
    <xmlCellPr id="1" xr6:uid="{00000000-0010-0000-EE08-000001000000}" uniqueName="Other_Financing_Amount2">
      <xmlPr mapId="1" xpath="/FinancialUpdate8609/FinancialUpdate8609_Construction_Financing_Bldg10/Other_Financing_Amount2" xmlDataType="string"/>
    </xmlCellPr>
  </singleXmlCell>
  <singleXmlCell id="2353" xr6:uid="{00000000-000C-0000-FFFF-FFFFEF080000}" r="CQ493" connectionId="1">
    <xmlCellPr id="1" xr6:uid="{00000000-0010-0000-EF08-000001000000}" uniqueName="Other_Financing_Amount3">
      <xmlPr mapId="1" xpath="/FinancialUpdate8609/FinancialUpdate8609_Construction_Financing_Bldg10/Other_Financing_Amount3" xmlDataType="string"/>
    </xmlCellPr>
  </singleXmlCell>
  <singleXmlCell id="2354" xr6:uid="{00000000-000C-0000-FFFF-FFFFF0080000}" r="CQ494" connectionId="1">
    <xmlCellPr id="1" xr6:uid="{00000000-0010-0000-F008-000001000000}" uniqueName="Other_Financing_Amount4">
      <xmlPr mapId="1" xpath="/FinancialUpdate8609/FinancialUpdate8609_Construction_Financing_Bldg10/Other_Financing_Amount4" xmlDataType="string"/>
    </xmlCellPr>
  </singleXmlCell>
  <singleXmlCell id="2355" xr6:uid="{00000000-000C-0000-FFFF-FFFFF1080000}" r="CQ495" connectionId="1">
    <xmlCellPr id="1" xr6:uid="{00000000-0010-0000-F108-000001000000}" uniqueName="Other_Financing_Amount5">
      <xmlPr mapId="1" xpath="/FinancialUpdate8609/FinancialUpdate8609_Construction_Financing_Bldg10/Other_Financing_Amount5" xmlDataType="string"/>
    </xmlCellPr>
  </singleXmlCell>
  <singleXmlCell id="2356" xr6:uid="{00000000-000C-0000-FFFF-FFFFF2080000}" r="CQ496" connectionId="1">
    <xmlCellPr id="1" xr6:uid="{00000000-0010-0000-F208-000001000000}" uniqueName="Total_Construction_Financing">
      <xmlPr mapId="1" xpath="/FinancialUpdate8609/FinancialUpdate8609_Construction_Financing_Bldg10/Total_Construction_Financing" xmlDataType="string"/>
    </xmlCellPr>
  </singleXmlCell>
  <singleXmlCell id="2359" xr6:uid="{00000000-000C-0000-FFFF-FFFFF3080000}" r="CQ498" connectionId="1">
    <xmlCellPr id="1" xr6:uid="{00000000-0010-0000-F308-000001000000}" uniqueName="ApplicationNumber">
      <xmlPr mapId="1" xpath="/FinancialUpdate8609/FinancialUpdate8609_Permanent_Financing_Bldg10/ApplicationNumber" xmlDataType="string"/>
    </xmlCellPr>
  </singleXmlCell>
  <singleXmlCell id="2360" xr6:uid="{00000000-000C-0000-FFFF-FFFFF4080000}" r="CQ499" connectionId="1">
    <xmlCellPr id="1" xr6:uid="{00000000-0010-0000-F408-000001000000}" uniqueName="BIN">
      <xmlPr mapId="1" xpath="/FinancialUpdate8609/FinancialUpdate8609_Permanent_Financing_Bldg10/BIN" xmlDataType="string"/>
    </xmlCellPr>
  </singleXmlCell>
  <singleXmlCell id="2361" xr6:uid="{00000000-000C-0000-FFFF-FFFFF5080000}" r="CQ502" connectionId="1">
    <xmlCellPr id="1" xr6:uid="{00000000-0010-0000-F508-000001000000}" uniqueName="HPD_Loan">
      <xmlPr mapId="1" xpath="/FinancialUpdate8609/FinancialUpdate8609_Permanent_Financing_Bldg10/HPD_Loan" xmlDataType="string"/>
    </xmlCellPr>
  </singleXmlCell>
  <singleXmlCell id="2362" xr6:uid="{00000000-000C-0000-FFFF-FFFFF6080000}" r="CQ503" connectionId="1">
    <xmlCellPr id="1" xr6:uid="{00000000-0010-0000-F608-000001000000}" uniqueName="HDC_Tax_Exempt_Bonds">
      <xmlPr mapId="1" xpath="/FinancialUpdate8609/FinancialUpdate8609_Permanent_Financing_Bldg10/HDC_Tax_Exempt_Bonds" xmlDataType="string"/>
    </xmlCellPr>
  </singleXmlCell>
  <singleXmlCell id="2363" xr6:uid="{00000000-000C-0000-FFFF-FFFFF7080000}" r="CQ504" connectionId="1">
    <xmlCellPr id="1" xr6:uid="{00000000-0010-0000-F708-000001000000}" uniqueName="HDC_Loan">
      <xmlPr mapId="1" xpath="/FinancialUpdate8609/FinancialUpdate8609_Permanent_Financing_Bldg10/HDC_Loan" xmlDataType="string"/>
    </xmlCellPr>
  </singleXmlCell>
  <singleXmlCell id="2364" xr6:uid="{00000000-000C-0000-FFFF-FFFFF8080000}" r="CQ505" connectionId="1">
    <xmlCellPr id="1" xr6:uid="{00000000-0010-0000-F808-000001000000}" uniqueName="Deferred_Developer_Fee">
      <xmlPr mapId="1" xpath="/FinancialUpdate8609/FinancialUpdate8609_Permanent_Financing_Bldg10/Deferred_Developer_Fee" xmlDataType="string"/>
    </xmlCellPr>
  </singleXmlCell>
  <singleXmlCell id="2365" xr6:uid="{00000000-000C-0000-FFFF-FFFFF9080000}" r="CO506" connectionId="1">
    <xmlCellPr id="1" xr6:uid="{00000000-0010-0000-F908-000001000000}" uniqueName="Other_Line_Description1">
      <xmlPr mapId="1" xpath="/FinancialUpdate8609/FinancialUpdate8609_Permanent_Financing_Bldg10/Other_Line_Description1" xmlDataType="string"/>
    </xmlCellPr>
  </singleXmlCell>
  <singleXmlCell id="2366" xr6:uid="{00000000-000C-0000-FFFF-FFFFFA080000}" r="CO507" connectionId="1">
    <xmlCellPr id="1" xr6:uid="{00000000-0010-0000-FA08-000001000000}" uniqueName="Other_Line_Description2">
      <xmlPr mapId="1" xpath="/FinancialUpdate8609/FinancialUpdate8609_Permanent_Financing_Bldg10/Other_Line_Description2" xmlDataType="string"/>
    </xmlCellPr>
  </singleXmlCell>
  <singleXmlCell id="2367" xr6:uid="{00000000-000C-0000-FFFF-FFFFFB080000}" r="CO508" connectionId="1">
    <xmlCellPr id="1" xr6:uid="{00000000-0010-0000-FB08-000001000000}" uniqueName="Other_Line_Description3">
      <xmlPr mapId="1" xpath="/FinancialUpdate8609/FinancialUpdate8609_Permanent_Financing_Bldg10/Other_Line_Description3" xmlDataType="string"/>
    </xmlCellPr>
  </singleXmlCell>
  <singleXmlCell id="2368" xr6:uid="{00000000-000C-0000-FFFF-FFFFFC080000}" r="CO509" connectionId="1">
    <xmlCellPr id="1" xr6:uid="{00000000-0010-0000-FC08-000001000000}" uniqueName="Other_Line_Description4">
      <xmlPr mapId="1" xpath="/FinancialUpdate8609/FinancialUpdate8609_Permanent_Financing_Bldg10/Other_Line_Description4" xmlDataType="string"/>
    </xmlCellPr>
  </singleXmlCell>
  <singleXmlCell id="2369" xr6:uid="{00000000-000C-0000-FFFF-FFFFFD080000}" r="CO510" connectionId="1">
    <xmlCellPr id="1" xr6:uid="{00000000-0010-0000-FD08-000001000000}" uniqueName="Other_Line_Description5">
      <xmlPr mapId="1" xpath="/FinancialUpdate8609/FinancialUpdate8609_Permanent_Financing_Bldg10/Other_Line_Description5" xmlDataType="string"/>
    </xmlCellPr>
  </singleXmlCell>
  <singleXmlCell id="2370" xr6:uid="{00000000-000C-0000-FFFF-FFFFFE080000}" r="CQ506" connectionId="1">
    <xmlCellPr id="1" xr6:uid="{00000000-0010-0000-FE08-000001000000}" uniqueName="Other_Financing_Amount1">
      <xmlPr mapId="1" xpath="/FinancialUpdate8609/FinancialUpdate8609_Permanent_Financing_Bldg10/Other_Financing_Amount1" xmlDataType="string"/>
    </xmlCellPr>
  </singleXmlCell>
  <singleXmlCell id="2371" xr6:uid="{00000000-000C-0000-FFFF-FFFFFF080000}" r="CQ507" connectionId="1">
    <xmlCellPr id="1" xr6:uid="{00000000-0010-0000-FF08-000001000000}" uniqueName="Other_Financing_Amount2">
      <xmlPr mapId="1" xpath="/FinancialUpdate8609/FinancialUpdate8609_Permanent_Financing_Bldg10/Other_Financing_Amount2" xmlDataType="string"/>
    </xmlCellPr>
  </singleXmlCell>
  <singleXmlCell id="2372" xr6:uid="{00000000-000C-0000-FFFF-FFFF00090000}" r="CQ508" connectionId="1">
    <xmlCellPr id="1" xr6:uid="{00000000-0010-0000-0009-000001000000}" uniqueName="Other_Financing_Amount3">
      <xmlPr mapId="1" xpath="/FinancialUpdate8609/FinancialUpdate8609_Permanent_Financing_Bldg10/Other_Financing_Amount3" xmlDataType="string"/>
    </xmlCellPr>
  </singleXmlCell>
  <singleXmlCell id="2373" xr6:uid="{00000000-000C-0000-FFFF-FFFF01090000}" r="CQ509" connectionId="1">
    <xmlCellPr id="1" xr6:uid="{00000000-0010-0000-0109-000001000000}" uniqueName="Other_Financing_Amount4">
      <xmlPr mapId="1" xpath="/FinancialUpdate8609/FinancialUpdate8609_Permanent_Financing_Bldg10/Other_Financing_Amount4" xmlDataType="string"/>
    </xmlCellPr>
  </singleXmlCell>
  <singleXmlCell id="2374" xr6:uid="{00000000-000C-0000-FFFF-FFFF02090000}" r="CQ510" connectionId="1">
    <xmlCellPr id="1" xr6:uid="{00000000-0010-0000-0209-000001000000}" uniqueName="Other_Financing_Amount5">
      <xmlPr mapId="1" xpath="/FinancialUpdate8609/FinancialUpdate8609_Permanent_Financing_Bldg10/Other_Financing_Amount5" xmlDataType="string"/>
    </xmlCellPr>
  </singleXmlCell>
  <singleXmlCell id="2375" xr6:uid="{00000000-000C-0000-FFFF-FFFF03090000}" r="CQ511" connectionId="1">
    <xmlCellPr id="1" xr6:uid="{00000000-0010-0000-0309-000001000000}" uniqueName="Total_Permanent_Financing">
      <xmlPr mapId="1" xpath="/FinancialUpdate8609/FinancialUpdate8609_Permanent_Financing_Bldg10/Total_Permanent_Financing" xmlDataType="string"/>
    </xmlCellPr>
  </singleXmlCell>
  <singleXmlCell id="2376" xr6:uid="{00000000-000C-0000-FFFF-FFFF04090000}" r="P125" connectionId="1">
    <xmlCellPr id="1" xr6:uid="{00000000-0010-0000-0409-000001000000}" uniqueName="ApplicationNumber">
      <xmlPr mapId="1" xpath="/FinancialUpdate8609/FinancialUpdate8609_Unit_SQ_FT/FinancialUpdate8609_Unit_SQ_FT_Building5/ApplicationNumber" xmlDataType="string"/>
    </xmlCellPr>
  </singleXmlCell>
  <singleXmlCell id="2377" xr6:uid="{00000000-000C-0000-FFFF-FFFF05090000}" r="P126" connectionId="1">
    <xmlCellPr id="1" xr6:uid="{00000000-0010-0000-0509-000001000000}" uniqueName="BIN">
      <xmlPr mapId="1" xpath="/FinancialUpdate8609/FinancialUpdate8609_Unit_SQ_FT/FinancialUpdate8609_Unit_SQ_FT_Building5/BIN" xmlDataType="string"/>
    </xmlCellPr>
  </singleXmlCell>
  <singleXmlCell id="2378" xr6:uid="{00000000-000C-0000-FFFF-FFFF06090000}" r="P127" connectionId="1">
    <xmlCellPr id="1" xr6:uid="{00000000-0010-0000-0609-000001000000}" uniqueName="Credit_Eligible_Sq_Ft">
      <xmlPr mapId="1" xpath="/FinancialUpdate8609/FinancialUpdate8609_Unit_SQ_FT/FinancialUpdate8609_Unit_SQ_FT_Building5/Credit_Eligible_Sq_Ft" xmlDataType="string"/>
    </xmlCellPr>
  </singleXmlCell>
  <singleXmlCell id="2379" xr6:uid="{00000000-000C-0000-FFFF-FFFF07090000}" r="P128" connectionId="1">
    <xmlCellPr id="1" xr6:uid="{00000000-0010-0000-0709-000001000000}" uniqueName="Other_Resid_Rental_Sq_Ft">
      <xmlPr mapId="1" xpath="/FinancialUpdate8609/FinancialUpdate8609_Unit_SQ_FT/FinancialUpdate8609_Unit_SQ_FT_Building5/Other_Resid_Rental_Sq_Ft" xmlDataType="string"/>
    </xmlCellPr>
  </singleXmlCell>
  <singleXmlCell id="2380" xr6:uid="{00000000-000C-0000-FFFF-FFFF08090000}" r="P129" connectionId="1">
    <xmlCellPr id="1" xr6:uid="{00000000-0010-0000-0809-000001000000}" uniqueName="Total_Resid_Rental_Sq_Ft">
      <xmlPr mapId="1" xpath="/FinancialUpdate8609/FinancialUpdate8609_Unit_SQ_FT/FinancialUpdate8609_Unit_SQ_FT_Building5/Total_Resid_Rental_Sq_Ft" xmlDataType="string"/>
    </xmlCellPr>
  </singleXmlCell>
  <singleXmlCell id="2381" xr6:uid="{00000000-000C-0000-FFFF-FFFF09090000}" r="P130" connectionId="1">
    <xmlCellPr id="1" xr6:uid="{00000000-0010-0000-0909-000001000000}" uniqueName="Non_Rent_paying_Super_Sq_Ft">
      <xmlPr mapId="1" xpath="/FinancialUpdate8609/FinancialUpdate8609_Unit_SQ_FT/FinancialUpdate8609_Unit_SQ_FT_Building5/Non_Rent_paying_Super_Sq_Ft" xmlDataType="string"/>
    </xmlCellPr>
  </singleXmlCell>
  <singleXmlCell id="2382" xr6:uid="{00000000-000C-0000-FFFF-FFFF0A090000}" r="P131" connectionId="1">
    <xmlCellPr id="1" xr6:uid="{00000000-0010-0000-0A09-000001000000}" uniqueName="Total_Residential_Sq_Ft">
      <xmlPr mapId="1" xpath="/FinancialUpdate8609/FinancialUpdate8609_Unit_SQ_FT/FinancialUpdate8609_Unit_SQ_FT_Building5/Total_Residential_Sq_Ft" xmlDataType="string"/>
    </xmlCellPr>
  </singleXmlCell>
  <singleXmlCell id="2383" xr6:uid="{00000000-000C-0000-FFFF-FFFF0B090000}" r="P132" connectionId="1">
    <xmlCellPr id="1" xr6:uid="{00000000-0010-0000-0B09-000001000000}" uniqueName="Commercial_Sq_Ft">
      <xmlPr mapId="1" xpath="/FinancialUpdate8609/FinancialUpdate8609_Unit_SQ_FT/FinancialUpdate8609_Unit_SQ_FT_Building5/Commercial_Sq_Ft" xmlDataType="string"/>
    </xmlCellPr>
  </singleXmlCell>
  <singleXmlCell id="2384" xr6:uid="{00000000-000C-0000-FFFF-FFFF0C090000}" r="R125" connectionId="1">
    <xmlCellPr id="1" xr6:uid="{00000000-0010-0000-0C09-000001000000}" uniqueName="ApplicationNumber">
      <xmlPr mapId="1" xpath="/FinancialUpdate8609/FinancialUpdate8609_Unit_SQ_FT/FinancialUpdate8609_Unit_SQ_FT_Building6/ApplicationNumber" xmlDataType="string"/>
    </xmlCellPr>
  </singleXmlCell>
  <singleXmlCell id="2385" xr6:uid="{00000000-000C-0000-FFFF-FFFF0D090000}" r="R126" connectionId="1">
    <xmlCellPr id="1" xr6:uid="{00000000-0010-0000-0D09-000001000000}" uniqueName="BIN">
      <xmlPr mapId="1" xpath="/FinancialUpdate8609/FinancialUpdate8609_Unit_SQ_FT/FinancialUpdate8609_Unit_SQ_FT_Building6/BIN" xmlDataType="string"/>
    </xmlCellPr>
  </singleXmlCell>
  <singleXmlCell id="2386" xr6:uid="{00000000-000C-0000-FFFF-FFFF0E090000}" r="R127" connectionId="1">
    <xmlCellPr id="1" xr6:uid="{00000000-0010-0000-0E09-000001000000}" uniqueName="Credit_Eligible_Sq_Ft">
      <xmlPr mapId="1" xpath="/FinancialUpdate8609/FinancialUpdate8609_Unit_SQ_FT/FinancialUpdate8609_Unit_SQ_FT_Building6/Credit_Eligible_Sq_Ft" xmlDataType="string"/>
    </xmlCellPr>
  </singleXmlCell>
  <singleXmlCell id="2387" xr6:uid="{00000000-000C-0000-FFFF-FFFF0F090000}" r="R128" connectionId="1">
    <xmlCellPr id="1" xr6:uid="{00000000-0010-0000-0F09-000001000000}" uniqueName="Other_Resid_Rental_Sq_Ft">
      <xmlPr mapId="1" xpath="/FinancialUpdate8609/FinancialUpdate8609_Unit_SQ_FT/FinancialUpdate8609_Unit_SQ_FT_Building6/Other_Resid_Rental_Sq_Ft" xmlDataType="string"/>
    </xmlCellPr>
  </singleXmlCell>
  <singleXmlCell id="2388" xr6:uid="{00000000-000C-0000-FFFF-FFFF10090000}" r="R129" connectionId="1">
    <xmlCellPr id="1" xr6:uid="{00000000-0010-0000-1009-000001000000}" uniqueName="Total_Resid_Rental_Sq_Ft">
      <xmlPr mapId="1" xpath="/FinancialUpdate8609/FinancialUpdate8609_Unit_SQ_FT/FinancialUpdate8609_Unit_SQ_FT_Building6/Total_Resid_Rental_Sq_Ft" xmlDataType="string"/>
    </xmlCellPr>
  </singleXmlCell>
  <singleXmlCell id="2389" xr6:uid="{00000000-000C-0000-FFFF-FFFF11090000}" r="R130" connectionId="1">
    <xmlCellPr id="1" xr6:uid="{00000000-0010-0000-1109-000001000000}" uniqueName="Non_Rent_paying_Super_Sq_Ft">
      <xmlPr mapId="1" xpath="/FinancialUpdate8609/FinancialUpdate8609_Unit_SQ_FT/FinancialUpdate8609_Unit_SQ_FT_Building6/Non_Rent_paying_Super_Sq_Ft" xmlDataType="string"/>
    </xmlCellPr>
  </singleXmlCell>
  <singleXmlCell id="2390" xr6:uid="{00000000-000C-0000-FFFF-FFFF12090000}" r="R131" connectionId="1">
    <xmlCellPr id="1" xr6:uid="{00000000-0010-0000-1209-000001000000}" uniqueName="Total_Residential_Sq_Ft">
      <xmlPr mapId="1" xpath="/FinancialUpdate8609/FinancialUpdate8609_Unit_SQ_FT/FinancialUpdate8609_Unit_SQ_FT_Building6/Total_Residential_Sq_Ft" xmlDataType="string"/>
    </xmlCellPr>
  </singleXmlCell>
  <singleXmlCell id="2391" xr6:uid="{00000000-000C-0000-FFFF-FFFF13090000}" r="R132" connectionId="1">
    <xmlCellPr id="1" xr6:uid="{00000000-0010-0000-1309-000001000000}" uniqueName="Commercial_Sq_Ft">
      <xmlPr mapId="1" xpath="/FinancialUpdate8609/FinancialUpdate8609_Unit_SQ_FT/FinancialUpdate8609_Unit_SQ_FT_Building6/Commercial_Sq_Ft" xmlDataType="string"/>
    </xmlCellPr>
  </singleXmlCell>
  <singleXmlCell id="2392" xr6:uid="{00000000-000C-0000-FFFF-FFFF14090000}" r="T125" connectionId="1">
    <xmlCellPr id="1" xr6:uid="{00000000-0010-0000-1409-000001000000}" uniqueName="ApplicationNumber">
      <xmlPr mapId="1" xpath="/FinancialUpdate8609/FinancialUpdate8609_Unit_SQ_FT/FinancialUpdate8609_Unit_SQ_FT_Building7/ApplicationNumber" xmlDataType="string"/>
    </xmlCellPr>
  </singleXmlCell>
  <singleXmlCell id="2393" xr6:uid="{00000000-000C-0000-FFFF-FFFF15090000}" r="T126" connectionId="1">
    <xmlCellPr id="1" xr6:uid="{00000000-0010-0000-1509-000001000000}" uniqueName="BIN">
      <xmlPr mapId="1" xpath="/FinancialUpdate8609/FinancialUpdate8609_Unit_SQ_FT/FinancialUpdate8609_Unit_SQ_FT_Building7/BIN" xmlDataType="string"/>
    </xmlCellPr>
  </singleXmlCell>
  <singleXmlCell id="2394" xr6:uid="{00000000-000C-0000-FFFF-FFFF16090000}" r="T127" connectionId="1">
    <xmlCellPr id="1" xr6:uid="{00000000-0010-0000-1609-000001000000}" uniqueName="Credit_Eligible_Sq_Ft">
      <xmlPr mapId="1" xpath="/FinancialUpdate8609/FinancialUpdate8609_Unit_SQ_FT/FinancialUpdate8609_Unit_SQ_FT_Building7/Credit_Eligible_Sq_Ft" xmlDataType="string"/>
    </xmlCellPr>
  </singleXmlCell>
  <singleXmlCell id="2395" xr6:uid="{00000000-000C-0000-FFFF-FFFF17090000}" r="T128" connectionId="1">
    <xmlCellPr id="1" xr6:uid="{00000000-0010-0000-1709-000001000000}" uniqueName="Other_Resid_Rental_Sq_Ft">
      <xmlPr mapId="1" xpath="/FinancialUpdate8609/FinancialUpdate8609_Unit_SQ_FT/FinancialUpdate8609_Unit_SQ_FT_Building7/Other_Resid_Rental_Sq_Ft" xmlDataType="string"/>
    </xmlCellPr>
  </singleXmlCell>
  <singleXmlCell id="2396" xr6:uid="{00000000-000C-0000-FFFF-FFFF18090000}" r="T129" connectionId="1">
    <xmlCellPr id="1" xr6:uid="{00000000-0010-0000-1809-000001000000}" uniqueName="Total_Resid_Rental_Sq_Ft">
      <xmlPr mapId="1" xpath="/FinancialUpdate8609/FinancialUpdate8609_Unit_SQ_FT/FinancialUpdate8609_Unit_SQ_FT_Building7/Total_Resid_Rental_Sq_Ft" xmlDataType="string"/>
    </xmlCellPr>
  </singleXmlCell>
  <singleXmlCell id="2397" xr6:uid="{00000000-000C-0000-FFFF-FFFF19090000}" r="T130" connectionId="1">
    <xmlCellPr id="1" xr6:uid="{00000000-0010-0000-1909-000001000000}" uniqueName="Non_Rent_paying_Super_Sq_Ft">
      <xmlPr mapId="1" xpath="/FinancialUpdate8609/FinancialUpdate8609_Unit_SQ_FT/FinancialUpdate8609_Unit_SQ_FT_Building7/Non_Rent_paying_Super_Sq_Ft" xmlDataType="string"/>
    </xmlCellPr>
  </singleXmlCell>
  <singleXmlCell id="2398" xr6:uid="{00000000-000C-0000-FFFF-FFFF1A090000}" r="T131" connectionId="1">
    <xmlCellPr id="1" xr6:uid="{00000000-0010-0000-1A09-000001000000}" uniqueName="Total_Residential_Sq_Ft">
      <xmlPr mapId="1" xpath="/FinancialUpdate8609/FinancialUpdate8609_Unit_SQ_FT/FinancialUpdate8609_Unit_SQ_FT_Building7/Total_Residential_Sq_Ft" xmlDataType="string"/>
    </xmlCellPr>
  </singleXmlCell>
  <singleXmlCell id="2399" xr6:uid="{00000000-000C-0000-FFFF-FFFF1B090000}" r="T132" connectionId="1">
    <xmlCellPr id="1" xr6:uid="{00000000-0010-0000-1B09-000001000000}" uniqueName="Commercial_Sq_Ft">
      <xmlPr mapId="1" xpath="/FinancialUpdate8609/FinancialUpdate8609_Unit_SQ_FT/FinancialUpdate8609_Unit_SQ_FT_Building7/Commercial_Sq_Ft" xmlDataType="string"/>
    </xmlCellPr>
  </singleXmlCell>
  <singleXmlCell id="2400" xr6:uid="{00000000-000C-0000-FFFF-FFFF1C090000}" r="V125" connectionId="1">
    <xmlCellPr id="1" xr6:uid="{00000000-0010-0000-1C09-000001000000}" uniqueName="ApplicationNumber">
      <xmlPr mapId="1" xpath="/FinancialUpdate8609/FinancialUpdate8609_Unit_SQ_FT/FinancialUpdate8609_Unit_SQ_FT_Building8/ApplicationNumber" xmlDataType="string"/>
    </xmlCellPr>
  </singleXmlCell>
  <singleXmlCell id="2401" xr6:uid="{00000000-000C-0000-FFFF-FFFF1D090000}" r="V126" connectionId="1">
    <xmlCellPr id="1" xr6:uid="{00000000-0010-0000-1D09-000001000000}" uniqueName="BIN">
      <xmlPr mapId="1" xpath="/FinancialUpdate8609/FinancialUpdate8609_Unit_SQ_FT/FinancialUpdate8609_Unit_SQ_FT_Building8/BIN" xmlDataType="string"/>
    </xmlCellPr>
  </singleXmlCell>
  <singleXmlCell id="2402" xr6:uid="{00000000-000C-0000-FFFF-FFFF1E090000}" r="V127" connectionId="1">
    <xmlCellPr id="1" xr6:uid="{00000000-0010-0000-1E09-000001000000}" uniqueName="Credit_Eligible_Sq_Ft">
      <xmlPr mapId="1" xpath="/FinancialUpdate8609/FinancialUpdate8609_Unit_SQ_FT/FinancialUpdate8609_Unit_SQ_FT_Building8/Credit_Eligible_Sq_Ft" xmlDataType="string"/>
    </xmlCellPr>
  </singleXmlCell>
  <singleXmlCell id="2403" xr6:uid="{00000000-000C-0000-FFFF-FFFF1F090000}" r="V128" connectionId="1">
    <xmlCellPr id="1" xr6:uid="{00000000-0010-0000-1F09-000001000000}" uniqueName="Other_Resid_Rental_Sq_Ft">
      <xmlPr mapId="1" xpath="/FinancialUpdate8609/FinancialUpdate8609_Unit_SQ_FT/FinancialUpdate8609_Unit_SQ_FT_Building8/Other_Resid_Rental_Sq_Ft" xmlDataType="string"/>
    </xmlCellPr>
  </singleXmlCell>
  <singleXmlCell id="2404" xr6:uid="{00000000-000C-0000-FFFF-FFFF20090000}" r="V129" connectionId="1">
    <xmlCellPr id="1" xr6:uid="{00000000-0010-0000-2009-000001000000}" uniqueName="Total_Resid_Rental_Sq_Ft">
      <xmlPr mapId="1" xpath="/FinancialUpdate8609/FinancialUpdate8609_Unit_SQ_FT/FinancialUpdate8609_Unit_SQ_FT_Building8/Total_Resid_Rental_Sq_Ft" xmlDataType="string"/>
    </xmlCellPr>
  </singleXmlCell>
  <singleXmlCell id="2405" xr6:uid="{00000000-000C-0000-FFFF-FFFF21090000}" r="V130" connectionId="1">
    <xmlCellPr id="1" xr6:uid="{00000000-0010-0000-2109-000001000000}" uniqueName="Non_Rent_paying_Super_Sq_Ft">
      <xmlPr mapId="1" xpath="/FinancialUpdate8609/FinancialUpdate8609_Unit_SQ_FT/FinancialUpdate8609_Unit_SQ_FT_Building8/Non_Rent_paying_Super_Sq_Ft" xmlDataType="string"/>
    </xmlCellPr>
  </singleXmlCell>
  <singleXmlCell id="2406" xr6:uid="{00000000-000C-0000-FFFF-FFFF22090000}" r="V131" connectionId="1">
    <xmlCellPr id="1" xr6:uid="{00000000-0010-0000-2209-000001000000}" uniqueName="Total_Residential_Sq_Ft">
      <xmlPr mapId="1" xpath="/FinancialUpdate8609/FinancialUpdate8609_Unit_SQ_FT/FinancialUpdate8609_Unit_SQ_FT_Building8/Total_Residential_Sq_Ft" xmlDataType="string"/>
    </xmlCellPr>
  </singleXmlCell>
  <singleXmlCell id="2407" xr6:uid="{00000000-000C-0000-FFFF-FFFF23090000}" r="V132" connectionId="1">
    <xmlCellPr id="1" xr6:uid="{00000000-0010-0000-2309-000001000000}" uniqueName="Commercial_Sq_Ft">
      <xmlPr mapId="1" xpath="/FinancialUpdate8609/FinancialUpdate8609_Unit_SQ_FT/FinancialUpdate8609_Unit_SQ_FT_Building8/Commercial_Sq_Ft" xmlDataType="string"/>
    </xmlCellPr>
  </singleXmlCell>
  <singleXmlCell id="2408" xr6:uid="{00000000-000C-0000-FFFF-FFFF24090000}" r="X125" connectionId="1">
    <xmlCellPr id="1" xr6:uid="{00000000-0010-0000-2409-000001000000}" uniqueName="ApplicationNumber">
      <xmlPr mapId="1" xpath="/FinancialUpdate8609/FinancialUpdate8609_Unit_SQ_FT/FinancialUpdate8609_Unit_SQ_FT_Building9/ApplicationNumber" xmlDataType="string"/>
    </xmlCellPr>
  </singleXmlCell>
  <singleXmlCell id="2409" xr6:uid="{00000000-000C-0000-FFFF-FFFF25090000}" r="X126" connectionId="1">
    <xmlCellPr id="1" xr6:uid="{00000000-0010-0000-2509-000001000000}" uniqueName="BIN">
      <xmlPr mapId="1" xpath="/FinancialUpdate8609/FinancialUpdate8609_Unit_SQ_FT/FinancialUpdate8609_Unit_SQ_FT_Building9/BIN" xmlDataType="string"/>
    </xmlCellPr>
  </singleXmlCell>
  <singleXmlCell id="2410" xr6:uid="{00000000-000C-0000-FFFF-FFFF26090000}" r="X127" connectionId="1">
    <xmlCellPr id="1" xr6:uid="{00000000-0010-0000-2609-000001000000}" uniqueName="Credit_Eligible_Sq_Ft">
      <xmlPr mapId="1" xpath="/FinancialUpdate8609/FinancialUpdate8609_Unit_SQ_FT/FinancialUpdate8609_Unit_SQ_FT_Building9/Credit_Eligible_Sq_Ft" xmlDataType="string"/>
    </xmlCellPr>
  </singleXmlCell>
  <singleXmlCell id="2411" xr6:uid="{00000000-000C-0000-FFFF-FFFF27090000}" r="X128" connectionId="1">
    <xmlCellPr id="1" xr6:uid="{00000000-0010-0000-2709-000001000000}" uniqueName="Other_Resid_Rental_Sq_Ft">
      <xmlPr mapId="1" xpath="/FinancialUpdate8609/FinancialUpdate8609_Unit_SQ_FT/FinancialUpdate8609_Unit_SQ_FT_Building9/Other_Resid_Rental_Sq_Ft" xmlDataType="string"/>
    </xmlCellPr>
  </singleXmlCell>
  <singleXmlCell id="2412" xr6:uid="{00000000-000C-0000-FFFF-FFFF28090000}" r="X129" connectionId="1">
    <xmlCellPr id="1" xr6:uid="{00000000-0010-0000-2809-000001000000}" uniqueName="Total_Resid_Rental_Sq_Ft">
      <xmlPr mapId="1" xpath="/FinancialUpdate8609/FinancialUpdate8609_Unit_SQ_FT/FinancialUpdate8609_Unit_SQ_FT_Building9/Total_Resid_Rental_Sq_Ft" xmlDataType="string"/>
    </xmlCellPr>
  </singleXmlCell>
  <singleXmlCell id="2413" xr6:uid="{00000000-000C-0000-FFFF-FFFF29090000}" r="X130" connectionId="1">
    <xmlCellPr id="1" xr6:uid="{00000000-0010-0000-2909-000001000000}" uniqueName="Non_Rent_paying_Super_Sq_Ft">
      <xmlPr mapId="1" xpath="/FinancialUpdate8609/FinancialUpdate8609_Unit_SQ_FT/FinancialUpdate8609_Unit_SQ_FT_Building9/Non_Rent_paying_Super_Sq_Ft" xmlDataType="string"/>
    </xmlCellPr>
  </singleXmlCell>
  <singleXmlCell id="2414" xr6:uid="{00000000-000C-0000-FFFF-FFFF2A090000}" r="X131" connectionId="1">
    <xmlCellPr id="1" xr6:uid="{00000000-0010-0000-2A09-000001000000}" uniqueName="Total_Residential_Sq_Ft">
      <xmlPr mapId="1" xpath="/FinancialUpdate8609/FinancialUpdate8609_Unit_SQ_FT/FinancialUpdate8609_Unit_SQ_FT_Building9/Total_Residential_Sq_Ft" xmlDataType="string"/>
    </xmlCellPr>
  </singleXmlCell>
  <singleXmlCell id="2415" xr6:uid="{00000000-000C-0000-FFFF-FFFF2B090000}" r="X132" connectionId="1">
    <xmlCellPr id="1" xr6:uid="{00000000-0010-0000-2B09-000001000000}" uniqueName="Commercial_Sq_Ft">
      <xmlPr mapId="1" xpath="/FinancialUpdate8609/FinancialUpdate8609_Unit_SQ_FT/FinancialUpdate8609_Unit_SQ_FT_Building9/Commercial_Sq_Ft" xmlDataType="string"/>
    </xmlCellPr>
  </singleXmlCell>
  <singleXmlCell id="2417" xr6:uid="{00000000-000C-0000-FFFF-FFFF2C090000}" r="Z125" connectionId="1">
    <xmlCellPr id="1" xr6:uid="{00000000-0010-0000-2C09-000001000000}" uniqueName="ApplicationNumber">
      <xmlPr mapId="1" xpath="/FinancialUpdate8609/FinancialUpdate8609_Unit_SQ_FT/FinancialUpdate8609_Unit_SQ_FT_Building10/ApplicationNumber" xmlDataType="string"/>
    </xmlCellPr>
  </singleXmlCell>
  <singleXmlCell id="2418" xr6:uid="{00000000-000C-0000-FFFF-FFFF2D090000}" r="Z126" connectionId="1">
    <xmlCellPr id="1" xr6:uid="{00000000-0010-0000-2D09-000001000000}" uniqueName="BIN">
      <xmlPr mapId="1" xpath="/FinancialUpdate8609/FinancialUpdate8609_Unit_SQ_FT/FinancialUpdate8609_Unit_SQ_FT_Building10/BIN" xmlDataType="string"/>
    </xmlCellPr>
  </singleXmlCell>
  <singleXmlCell id="2419" xr6:uid="{00000000-000C-0000-FFFF-FFFF2E090000}" r="Z127" connectionId="1">
    <xmlCellPr id="1" xr6:uid="{00000000-0010-0000-2E09-000001000000}" uniqueName="Credit_Eligible_Sq_Ft">
      <xmlPr mapId="1" xpath="/FinancialUpdate8609/FinancialUpdate8609_Unit_SQ_FT/FinancialUpdate8609_Unit_SQ_FT_Building10/Credit_Eligible_Sq_Ft" xmlDataType="string"/>
    </xmlCellPr>
  </singleXmlCell>
  <singleXmlCell id="2420" xr6:uid="{00000000-000C-0000-FFFF-FFFF2F090000}" r="Z128" connectionId="1">
    <xmlCellPr id="1" xr6:uid="{00000000-0010-0000-2F09-000001000000}" uniqueName="Other_Resid_Rental_Sq_Ft">
      <xmlPr mapId="1" xpath="/FinancialUpdate8609/FinancialUpdate8609_Unit_SQ_FT/FinancialUpdate8609_Unit_SQ_FT_Building10/Other_Resid_Rental_Sq_Ft" xmlDataType="string"/>
    </xmlCellPr>
  </singleXmlCell>
  <singleXmlCell id="2421" xr6:uid="{00000000-000C-0000-FFFF-FFFF30090000}" r="Z129" connectionId="1">
    <xmlCellPr id="1" xr6:uid="{00000000-0010-0000-3009-000001000000}" uniqueName="Total_Resid_Rental_Sq_Ft">
      <xmlPr mapId="1" xpath="/FinancialUpdate8609/FinancialUpdate8609_Unit_SQ_FT/FinancialUpdate8609_Unit_SQ_FT_Building10/Total_Resid_Rental_Sq_Ft" xmlDataType="string"/>
    </xmlCellPr>
  </singleXmlCell>
  <singleXmlCell id="2422" xr6:uid="{00000000-000C-0000-FFFF-FFFF31090000}" r="Z130" connectionId="1">
    <xmlCellPr id="1" xr6:uid="{00000000-0010-0000-3109-000001000000}" uniqueName="Non_Rent_paying_Super_Sq_Ft">
      <xmlPr mapId="1" xpath="/FinancialUpdate8609/FinancialUpdate8609_Unit_SQ_FT/FinancialUpdate8609_Unit_SQ_FT_Building10/Non_Rent_paying_Super_Sq_Ft" xmlDataType="string"/>
    </xmlCellPr>
  </singleXmlCell>
  <singleXmlCell id="2423" xr6:uid="{00000000-000C-0000-FFFF-FFFF32090000}" r="Z131" connectionId="1">
    <xmlCellPr id="1" xr6:uid="{00000000-0010-0000-3209-000001000000}" uniqueName="Total_Residential_Sq_Ft">
      <xmlPr mapId="1" xpath="/FinancialUpdate8609/FinancialUpdate8609_Unit_SQ_FT/FinancialUpdate8609_Unit_SQ_FT_Building10/Total_Residential_Sq_Ft" xmlDataType="string"/>
    </xmlCellPr>
  </singleXmlCell>
  <singleXmlCell id="2424" xr6:uid="{00000000-000C-0000-FFFF-FFFF33090000}" r="Z132" connectionId="1">
    <xmlCellPr id="1" xr6:uid="{00000000-0010-0000-3309-000001000000}" uniqueName="Commercial_Sq_Ft">
      <xmlPr mapId="1" xpath="/FinancialUpdate8609/FinancialUpdate8609_Unit_SQ_FT/FinancialUpdate8609_Unit_SQ_FT_Building10/Commercial_Sq_Ft" xmlDataType="string"/>
    </xmlCellPr>
  </singleXmlCell>
  <singleXmlCell id="2425" xr6:uid="{00000000-000C-0000-FFFF-FFFF34090000}" r="AH205" connectionId="1">
    <xmlCellPr id="1" xr6:uid="{00000000-0010-0000-3409-000001000000}" uniqueName="ApplicationNumber">
      <xmlPr mapId="1" xpath="/FinancialUpdate8609/FinancialUpdate8609_UnitDistribution/FinancialUpdate8609_UnitDistribution_Building4/ApplicationNumber" xmlDataType="string"/>
    </xmlCellPr>
  </singleXmlCell>
  <singleXmlCell id="2426" xr6:uid="{00000000-000C-0000-FFFF-FFFF35090000}" r="AJ205" connectionId="1">
    <xmlCellPr id="1" xr6:uid="{00000000-0010-0000-3509-000001000000}" uniqueName="BIN">
      <xmlPr mapId="1" xpath="/FinancialUpdate8609/FinancialUpdate8609_UnitDistribution/FinancialUpdate8609_UnitDistribution_Building4/BIN" xmlDataType="string"/>
    </xmlCellPr>
  </singleXmlCell>
  <singleXmlCell id="2427" xr6:uid="{00000000-000C-0000-FFFF-FFFF36090000}" r="AC205" connectionId="1">
    <xmlCellPr id="1" xr6:uid="{00000000-0010-0000-3609-000001000000}" uniqueName="Super_Unit">
      <xmlPr mapId="1" xpath="/FinancialUpdate8609/FinancialUpdate8609_UnitDistribution/FinancialUpdate8609_UnitDistribution_Building4/Super_Unit" xmlDataType="string"/>
    </xmlCellPr>
  </singleXmlCell>
  <singleXmlCell id="2428" xr6:uid="{00000000-000C-0000-FFFF-FFFF37090000}" r="D205" connectionId="1">
    <xmlCellPr id="1" xr6:uid="{00000000-0010-0000-3709-000001000000}" uniqueName="AMI_30_or_Less_BR_0">
      <xmlPr mapId="1" xpath="/FinancialUpdate8609/FinancialUpdate8609_UnitDistribution/FinancialUpdate8609_UnitDistribution_Building4/AMI_30_or_Less_BR_0" xmlDataType="string"/>
    </xmlCellPr>
  </singleXmlCell>
  <singleXmlCell id="2429" xr6:uid="{00000000-000C-0000-FFFF-FFFF38090000}" r="E205" connectionId="1">
    <xmlCellPr id="1" xr6:uid="{00000000-0010-0000-3809-000001000000}" uniqueName="AMI_30_or_Less_BR_1">
      <xmlPr mapId="1" xpath="/FinancialUpdate8609/FinancialUpdate8609_UnitDistribution/FinancialUpdate8609_UnitDistribution_Building4/AMI_30_or_Less_BR_1" xmlDataType="string"/>
    </xmlCellPr>
  </singleXmlCell>
  <singleXmlCell id="2430" xr6:uid="{00000000-000C-0000-FFFF-FFFF39090000}" r="F205" connectionId="1">
    <xmlCellPr id="1" xr6:uid="{00000000-0010-0000-3909-000001000000}" uniqueName="AMI_30_or_Less_BR_2">
      <xmlPr mapId="1" xpath="/FinancialUpdate8609/FinancialUpdate8609_UnitDistribution/FinancialUpdate8609_UnitDistribution_Building4/AMI_30_or_Less_BR_2" xmlDataType="string"/>
    </xmlCellPr>
  </singleXmlCell>
  <singleXmlCell id="2431" xr6:uid="{00000000-000C-0000-FFFF-FFFF3A090000}" r="G205" connectionId="1">
    <xmlCellPr id="1" xr6:uid="{00000000-0010-0000-3A09-000001000000}" uniqueName="AMI_30_or_Less_BR_3">
      <xmlPr mapId="1" xpath="/FinancialUpdate8609/FinancialUpdate8609_UnitDistribution/FinancialUpdate8609_UnitDistribution_Building4/AMI_30_or_Less_BR_3" xmlDataType="string"/>
    </xmlCellPr>
  </singleXmlCell>
  <singleXmlCell id="2432" xr6:uid="{00000000-000C-0000-FFFF-FFFF3B090000}" r="H205" connectionId="1">
    <xmlCellPr id="1" xr6:uid="{00000000-0010-0000-3B09-000001000000}" uniqueName="AMI_30_or_Less_BR_4">
      <xmlPr mapId="1" xpath="/FinancialUpdate8609/FinancialUpdate8609_UnitDistribution/FinancialUpdate8609_UnitDistribution_Building4/AMI_30_or_Less_BR_4" xmlDataType="string"/>
    </xmlCellPr>
  </singleXmlCell>
  <singleXmlCell id="2433" xr6:uid="{00000000-000C-0000-FFFF-FFFF3C090000}" r="I205" connectionId="1">
    <xmlCellPr id="1" xr6:uid="{00000000-0010-0000-3C09-000001000000}" uniqueName="AMI_31to40_BR_0">
      <xmlPr mapId="1" xpath="/FinancialUpdate8609/FinancialUpdate8609_UnitDistribution/FinancialUpdate8609_UnitDistribution_Building4/AMI_31to40_BR_0" xmlDataType="string"/>
    </xmlCellPr>
  </singleXmlCell>
  <singleXmlCell id="2434" xr6:uid="{00000000-000C-0000-FFFF-FFFF3D090000}" r="J205" connectionId="1">
    <xmlCellPr id="1" xr6:uid="{00000000-0010-0000-3D09-000001000000}" uniqueName="AMI_31to40_BR_1">
      <xmlPr mapId="1" xpath="/FinancialUpdate8609/FinancialUpdate8609_UnitDistribution/FinancialUpdate8609_UnitDistribution_Building4/AMI_31to40_BR_1" xmlDataType="string"/>
    </xmlCellPr>
  </singleXmlCell>
  <singleXmlCell id="2435" xr6:uid="{00000000-000C-0000-FFFF-FFFF3E090000}" r="K205" connectionId="1">
    <xmlCellPr id="1" xr6:uid="{00000000-0010-0000-3E09-000001000000}" uniqueName="AMI_31to40_BR_2">
      <xmlPr mapId="1" xpath="/FinancialUpdate8609/FinancialUpdate8609_UnitDistribution/FinancialUpdate8609_UnitDistribution_Building4/AMI_31to40_BR_2" xmlDataType="string"/>
    </xmlCellPr>
  </singleXmlCell>
  <singleXmlCell id="2436" xr6:uid="{00000000-000C-0000-FFFF-FFFF3F090000}" r="L205" connectionId="1">
    <xmlCellPr id="1" xr6:uid="{00000000-0010-0000-3F09-000001000000}" uniqueName="AMI_31to40_BR_3">
      <xmlPr mapId="1" xpath="/FinancialUpdate8609/FinancialUpdate8609_UnitDistribution/FinancialUpdate8609_UnitDistribution_Building4/AMI_31to40_BR_3" xmlDataType="string"/>
    </xmlCellPr>
  </singleXmlCell>
  <singleXmlCell id="2437" xr6:uid="{00000000-000C-0000-FFFF-FFFF40090000}" r="M205" connectionId="1">
    <xmlCellPr id="1" xr6:uid="{00000000-0010-0000-4009-000001000000}" uniqueName="AMI_31to40_BR_4">
      <xmlPr mapId="1" xpath="/FinancialUpdate8609/FinancialUpdate8609_UnitDistribution/FinancialUpdate8609_UnitDistribution_Building4/AMI_31to40_BR_4" xmlDataType="string"/>
    </xmlCellPr>
  </singleXmlCell>
  <singleXmlCell id="2438" xr6:uid="{00000000-000C-0000-FFFF-FFFF41090000}" r="N205" connectionId="1">
    <xmlCellPr id="1" xr6:uid="{00000000-0010-0000-4109-000001000000}" uniqueName="AMI_41to50_BR_0">
      <xmlPr mapId="1" xpath="/FinancialUpdate8609/FinancialUpdate8609_UnitDistribution/FinancialUpdate8609_UnitDistribution_Building4/AMI_41to50_BR_0" xmlDataType="string"/>
    </xmlCellPr>
  </singleXmlCell>
  <singleXmlCell id="2439" xr6:uid="{00000000-000C-0000-FFFF-FFFF42090000}" r="O205" connectionId="1">
    <xmlCellPr id="1" xr6:uid="{00000000-0010-0000-4209-000001000000}" uniqueName="AMI_41to50_BR_1">
      <xmlPr mapId="1" xpath="/FinancialUpdate8609/FinancialUpdate8609_UnitDistribution/FinancialUpdate8609_UnitDistribution_Building4/AMI_41to50_BR_1" xmlDataType="string"/>
    </xmlCellPr>
  </singleXmlCell>
  <singleXmlCell id="2440" xr6:uid="{00000000-000C-0000-FFFF-FFFF43090000}" r="P205" connectionId="1">
    <xmlCellPr id="1" xr6:uid="{00000000-0010-0000-4309-000001000000}" uniqueName="AMI_41to50_BR_2">
      <xmlPr mapId="1" xpath="/FinancialUpdate8609/FinancialUpdate8609_UnitDistribution/FinancialUpdate8609_UnitDistribution_Building4/AMI_41to50_BR_2" xmlDataType="string"/>
    </xmlCellPr>
  </singleXmlCell>
  <singleXmlCell id="2441" xr6:uid="{00000000-000C-0000-FFFF-FFFF44090000}" r="Q205" connectionId="1">
    <xmlCellPr id="1" xr6:uid="{00000000-0010-0000-4409-000001000000}" uniqueName="AMI_41to50_BR_3">
      <xmlPr mapId="1" xpath="/FinancialUpdate8609/FinancialUpdate8609_UnitDistribution/FinancialUpdate8609_UnitDistribution_Building4/AMI_41to50_BR_3" xmlDataType="string"/>
    </xmlCellPr>
  </singleXmlCell>
  <singleXmlCell id="2442" xr6:uid="{00000000-000C-0000-FFFF-FFFF45090000}" r="R205" connectionId="1">
    <xmlCellPr id="1" xr6:uid="{00000000-0010-0000-4509-000001000000}" uniqueName="AMI_41to50_BR_4">
      <xmlPr mapId="1" xpath="/FinancialUpdate8609/FinancialUpdate8609_UnitDistribution/FinancialUpdate8609_UnitDistribution_Building4/AMI_41to50_BR_4" xmlDataType="string"/>
    </xmlCellPr>
  </singleXmlCell>
  <singleXmlCell id="2443" xr6:uid="{00000000-000C-0000-FFFF-FFFF46090000}" r="S205" connectionId="1">
    <xmlCellPr id="1" xr6:uid="{00000000-0010-0000-4609-000001000000}" uniqueName="AMI_51to60_BR_0">
      <xmlPr mapId="1" xpath="/FinancialUpdate8609/FinancialUpdate8609_UnitDistribution/FinancialUpdate8609_UnitDistribution_Building4/AMI_51to60_BR_0" xmlDataType="string"/>
    </xmlCellPr>
  </singleXmlCell>
  <singleXmlCell id="2444" xr6:uid="{00000000-000C-0000-FFFF-FFFF47090000}" r="T205" connectionId="1">
    <xmlCellPr id="1" xr6:uid="{00000000-0010-0000-4709-000001000000}" uniqueName="AMI_51to60_BR_1">
      <xmlPr mapId="1" xpath="/FinancialUpdate8609/FinancialUpdate8609_UnitDistribution/FinancialUpdate8609_UnitDistribution_Building4/AMI_51to60_BR_1" xmlDataType="string"/>
    </xmlCellPr>
  </singleXmlCell>
  <singleXmlCell id="2445" xr6:uid="{00000000-000C-0000-FFFF-FFFF48090000}" r="U205" connectionId="1">
    <xmlCellPr id="1" xr6:uid="{00000000-0010-0000-4809-000001000000}" uniqueName="AMI_51to60_BR_2">
      <xmlPr mapId="1" xpath="/FinancialUpdate8609/FinancialUpdate8609_UnitDistribution/FinancialUpdate8609_UnitDistribution_Building4/AMI_51to60_BR_2" xmlDataType="string"/>
    </xmlCellPr>
  </singleXmlCell>
  <singleXmlCell id="2446" xr6:uid="{00000000-000C-0000-FFFF-FFFF49090000}" r="V205" connectionId="1">
    <xmlCellPr id="1" xr6:uid="{00000000-0010-0000-4909-000001000000}" uniqueName="AMI_51to60_BR_3">
      <xmlPr mapId="1" xpath="/FinancialUpdate8609/FinancialUpdate8609_UnitDistribution/FinancialUpdate8609_UnitDistribution_Building4/AMI_51to60_BR_3" xmlDataType="string"/>
    </xmlCellPr>
  </singleXmlCell>
  <singleXmlCell id="2447" xr6:uid="{00000000-000C-0000-FFFF-FFFF4A090000}" r="W205" connectionId="1">
    <xmlCellPr id="1" xr6:uid="{00000000-0010-0000-4A09-000001000000}" uniqueName="AMI_51to60_BR_4">
      <xmlPr mapId="1" xpath="/FinancialUpdate8609/FinancialUpdate8609_UnitDistribution/FinancialUpdate8609_UnitDistribution_Building4/AMI_51to60_BR_4" xmlDataType="string"/>
    </xmlCellPr>
  </singleXmlCell>
  <singleXmlCell id="2448" xr6:uid="{00000000-000C-0000-FFFF-FFFF4B090000}" r="X205" connectionId="1">
    <xmlCellPr id="1" xr6:uid="{00000000-0010-0000-4B09-000001000000}" uniqueName="Greater_Than_60_AMI_BR_0">
      <xmlPr mapId="1" xpath="/FinancialUpdate8609/FinancialUpdate8609_UnitDistribution/FinancialUpdate8609_UnitDistribution_Building4/Greater_Than_60_AMI_BR_0" xmlDataType="string"/>
    </xmlCellPr>
  </singleXmlCell>
  <singleXmlCell id="2449" xr6:uid="{00000000-000C-0000-FFFF-FFFF4C090000}" r="Y205" connectionId="1">
    <xmlCellPr id="1" xr6:uid="{00000000-0010-0000-4C09-000001000000}" uniqueName="Greater_Than_60_AMI_BR_1">
      <xmlPr mapId="1" xpath="/FinancialUpdate8609/FinancialUpdate8609_UnitDistribution/FinancialUpdate8609_UnitDistribution_Building4/Greater_Than_60_AMI_BR_1" xmlDataType="string"/>
    </xmlCellPr>
  </singleXmlCell>
  <singleXmlCell id="2450" xr6:uid="{00000000-000C-0000-FFFF-FFFF4D090000}" r="Z205" connectionId="1">
    <xmlCellPr id="1" xr6:uid="{00000000-0010-0000-4D09-000001000000}" uniqueName="Greater_Than_60_AMI_BR_2">
      <xmlPr mapId="1" xpath="/FinancialUpdate8609/FinancialUpdate8609_UnitDistribution/FinancialUpdate8609_UnitDistribution_Building4/Greater_Than_60_AMI_BR_2" xmlDataType="string"/>
    </xmlCellPr>
  </singleXmlCell>
  <singleXmlCell id="2451" xr6:uid="{00000000-000C-0000-FFFF-FFFF4E090000}" r="AA205" connectionId="1">
    <xmlCellPr id="1" xr6:uid="{00000000-0010-0000-4E09-000001000000}" uniqueName="Greater_Than_60_AMI_BR_3">
      <xmlPr mapId="1" xpath="/FinancialUpdate8609/FinancialUpdate8609_UnitDistribution/FinancialUpdate8609_UnitDistribution_Building4/Greater_Than_60_AMI_BR_3" xmlDataType="string"/>
    </xmlCellPr>
  </singleXmlCell>
  <singleXmlCell id="2452" xr6:uid="{00000000-000C-0000-FFFF-FFFF4F090000}" r="AB205" connectionId="1">
    <xmlCellPr id="1" xr6:uid="{00000000-0010-0000-4F09-000001000000}" uniqueName="Greater_Than_60_AMI_BR_4">
      <xmlPr mapId="1" xpath="/FinancialUpdate8609/FinancialUpdate8609_UnitDistribution/FinancialUpdate8609_UnitDistribution_Building4/Greater_Than_60_AMI_BR_4" xmlDataType="string"/>
    </xmlCellPr>
  </singleXmlCell>
  <singleXmlCell id="2453" xr6:uid="{00000000-000C-0000-FFFF-FFFF50090000}" r="AH206" connectionId="1">
    <xmlCellPr id="1" xr6:uid="{00000000-0010-0000-5009-000001000000}" uniqueName="ApplicationNumber">
      <xmlPr mapId="1" xpath="/FinancialUpdate8609/FinancialUpdate8609_UnitDistribution/FinancialUpdate8609_UnitDistribution_Building5/ApplicationNumber" xmlDataType="string"/>
    </xmlCellPr>
  </singleXmlCell>
  <singleXmlCell id="2454" xr6:uid="{00000000-000C-0000-FFFF-FFFF51090000}" r="AJ206" connectionId="1">
    <xmlCellPr id="1" xr6:uid="{00000000-0010-0000-5109-000001000000}" uniqueName="BIN">
      <xmlPr mapId="1" xpath="/FinancialUpdate8609/FinancialUpdate8609_UnitDistribution/FinancialUpdate8609_UnitDistribution_Building5/BIN" xmlDataType="string"/>
    </xmlCellPr>
  </singleXmlCell>
  <singleXmlCell id="2455" xr6:uid="{00000000-000C-0000-FFFF-FFFF52090000}" r="AC206" connectionId="1">
    <xmlCellPr id="1" xr6:uid="{00000000-0010-0000-5209-000001000000}" uniqueName="Super_Unit">
      <xmlPr mapId="1" xpath="/FinancialUpdate8609/FinancialUpdate8609_UnitDistribution/FinancialUpdate8609_UnitDistribution_Building5/Super_Unit" xmlDataType="string"/>
    </xmlCellPr>
  </singleXmlCell>
  <singleXmlCell id="2456" xr6:uid="{00000000-000C-0000-FFFF-FFFF53090000}" r="D206" connectionId="1">
    <xmlCellPr id="1" xr6:uid="{00000000-0010-0000-5309-000001000000}" uniqueName="AMI_30_or_Less_BR_0">
      <xmlPr mapId="1" xpath="/FinancialUpdate8609/FinancialUpdate8609_UnitDistribution/FinancialUpdate8609_UnitDistribution_Building5/AMI_30_or_Less_BR_0" xmlDataType="string"/>
    </xmlCellPr>
  </singleXmlCell>
  <singleXmlCell id="2457" xr6:uid="{00000000-000C-0000-FFFF-FFFF54090000}" r="E206" connectionId="1">
    <xmlCellPr id="1" xr6:uid="{00000000-0010-0000-5409-000001000000}" uniqueName="AMI_30_or_Less_BR_1">
      <xmlPr mapId="1" xpath="/FinancialUpdate8609/FinancialUpdate8609_UnitDistribution/FinancialUpdate8609_UnitDistribution_Building5/AMI_30_or_Less_BR_1" xmlDataType="string"/>
    </xmlCellPr>
  </singleXmlCell>
  <singleXmlCell id="2458" xr6:uid="{00000000-000C-0000-FFFF-FFFF55090000}" r="F206" connectionId="1">
    <xmlCellPr id="1" xr6:uid="{00000000-0010-0000-5509-000001000000}" uniqueName="AMI_30_or_Less_BR_2">
      <xmlPr mapId="1" xpath="/FinancialUpdate8609/FinancialUpdate8609_UnitDistribution/FinancialUpdate8609_UnitDistribution_Building5/AMI_30_or_Less_BR_2" xmlDataType="string"/>
    </xmlCellPr>
  </singleXmlCell>
  <singleXmlCell id="2459" xr6:uid="{00000000-000C-0000-FFFF-FFFF56090000}" r="G206" connectionId="1">
    <xmlCellPr id="1" xr6:uid="{00000000-0010-0000-5609-000001000000}" uniqueName="AMI_30_or_Less_BR_3">
      <xmlPr mapId="1" xpath="/FinancialUpdate8609/FinancialUpdate8609_UnitDistribution/FinancialUpdate8609_UnitDistribution_Building5/AMI_30_or_Less_BR_3" xmlDataType="string"/>
    </xmlCellPr>
  </singleXmlCell>
  <singleXmlCell id="2460" xr6:uid="{00000000-000C-0000-FFFF-FFFF57090000}" r="H206" connectionId="1">
    <xmlCellPr id="1" xr6:uid="{00000000-0010-0000-5709-000001000000}" uniqueName="AMI_30_or_Less_BR_4">
      <xmlPr mapId="1" xpath="/FinancialUpdate8609/FinancialUpdate8609_UnitDistribution/FinancialUpdate8609_UnitDistribution_Building5/AMI_30_or_Less_BR_4" xmlDataType="string"/>
    </xmlCellPr>
  </singleXmlCell>
  <singleXmlCell id="2461" xr6:uid="{00000000-000C-0000-FFFF-FFFF58090000}" r="I206" connectionId="1">
    <xmlCellPr id="1" xr6:uid="{00000000-0010-0000-5809-000001000000}" uniqueName="AMI_31to40_BR_0">
      <xmlPr mapId="1" xpath="/FinancialUpdate8609/FinancialUpdate8609_UnitDistribution/FinancialUpdate8609_UnitDistribution_Building5/AMI_31to40_BR_0" xmlDataType="string"/>
    </xmlCellPr>
  </singleXmlCell>
  <singleXmlCell id="2462" xr6:uid="{00000000-000C-0000-FFFF-FFFF59090000}" r="J206" connectionId="1">
    <xmlCellPr id="1" xr6:uid="{00000000-0010-0000-5909-000001000000}" uniqueName="AMI_31to40_BR_1">
      <xmlPr mapId="1" xpath="/FinancialUpdate8609/FinancialUpdate8609_UnitDistribution/FinancialUpdate8609_UnitDistribution_Building5/AMI_31to40_BR_1" xmlDataType="string"/>
    </xmlCellPr>
  </singleXmlCell>
  <singleXmlCell id="2463" xr6:uid="{00000000-000C-0000-FFFF-FFFF5A090000}" r="K206" connectionId="1">
    <xmlCellPr id="1" xr6:uid="{00000000-0010-0000-5A09-000001000000}" uniqueName="AMI_31to40_BR_2">
      <xmlPr mapId="1" xpath="/FinancialUpdate8609/FinancialUpdate8609_UnitDistribution/FinancialUpdate8609_UnitDistribution_Building5/AMI_31to40_BR_2" xmlDataType="string"/>
    </xmlCellPr>
  </singleXmlCell>
  <singleXmlCell id="2464" xr6:uid="{00000000-000C-0000-FFFF-FFFF5B090000}" r="L206" connectionId="1">
    <xmlCellPr id="1" xr6:uid="{00000000-0010-0000-5B09-000001000000}" uniqueName="AMI_31to40_BR_3">
      <xmlPr mapId="1" xpath="/FinancialUpdate8609/FinancialUpdate8609_UnitDistribution/FinancialUpdate8609_UnitDistribution_Building5/AMI_31to40_BR_3" xmlDataType="string"/>
    </xmlCellPr>
  </singleXmlCell>
  <singleXmlCell id="2465" xr6:uid="{00000000-000C-0000-FFFF-FFFF5C090000}" r="M206" connectionId="1">
    <xmlCellPr id="1" xr6:uid="{00000000-0010-0000-5C09-000001000000}" uniqueName="AMI_31to40_BR_4">
      <xmlPr mapId="1" xpath="/FinancialUpdate8609/FinancialUpdate8609_UnitDistribution/FinancialUpdate8609_UnitDistribution_Building5/AMI_31to40_BR_4" xmlDataType="string"/>
    </xmlCellPr>
  </singleXmlCell>
  <singleXmlCell id="2466" xr6:uid="{00000000-000C-0000-FFFF-FFFF5D090000}" r="N206" connectionId="1">
    <xmlCellPr id="1" xr6:uid="{00000000-0010-0000-5D09-000001000000}" uniqueName="AMI_41to50_BR_0">
      <xmlPr mapId="1" xpath="/FinancialUpdate8609/FinancialUpdate8609_UnitDistribution/FinancialUpdate8609_UnitDistribution_Building5/AMI_41to50_BR_0" xmlDataType="string"/>
    </xmlCellPr>
  </singleXmlCell>
  <singleXmlCell id="2467" xr6:uid="{00000000-000C-0000-FFFF-FFFF5E090000}" r="O206" connectionId="1">
    <xmlCellPr id="1" xr6:uid="{00000000-0010-0000-5E09-000001000000}" uniqueName="AMI_41to50_BR_1">
      <xmlPr mapId="1" xpath="/FinancialUpdate8609/FinancialUpdate8609_UnitDistribution/FinancialUpdate8609_UnitDistribution_Building5/AMI_41to50_BR_1" xmlDataType="string"/>
    </xmlCellPr>
  </singleXmlCell>
  <singleXmlCell id="2468" xr6:uid="{00000000-000C-0000-FFFF-FFFF5F090000}" r="P206" connectionId="1">
    <xmlCellPr id="1" xr6:uid="{00000000-0010-0000-5F09-000001000000}" uniqueName="AMI_41to50_BR_2">
      <xmlPr mapId="1" xpath="/FinancialUpdate8609/FinancialUpdate8609_UnitDistribution/FinancialUpdate8609_UnitDistribution_Building5/AMI_41to50_BR_2" xmlDataType="string"/>
    </xmlCellPr>
  </singleXmlCell>
  <singleXmlCell id="2469" xr6:uid="{00000000-000C-0000-FFFF-FFFF60090000}" r="Q206" connectionId="1">
    <xmlCellPr id="1" xr6:uid="{00000000-0010-0000-6009-000001000000}" uniqueName="AMI_41to50_BR_3">
      <xmlPr mapId="1" xpath="/FinancialUpdate8609/FinancialUpdate8609_UnitDistribution/FinancialUpdate8609_UnitDistribution_Building5/AMI_41to50_BR_3" xmlDataType="string"/>
    </xmlCellPr>
  </singleXmlCell>
  <singleXmlCell id="2470" xr6:uid="{00000000-000C-0000-FFFF-FFFF61090000}" r="R206" connectionId="1">
    <xmlCellPr id="1" xr6:uid="{00000000-0010-0000-6109-000001000000}" uniqueName="AMI_41to50_BR_4">
      <xmlPr mapId="1" xpath="/FinancialUpdate8609/FinancialUpdate8609_UnitDistribution/FinancialUpdate8609_UnitDistribution_Building5/AMI_41to50_BR_4" xmlDataType="string"/>
    </xmlCellPr>
  </singleXmlCell>
  <singleXmlCell id="2471" xr6:uid="{00000000-000C-0000-FFFF-FFFF62090000}" r="S206" connectionId="1">
    <xmlCellPr id="1" xr6:uid="{00000000-0010-0000-6209-000001000000}" uniqueName="AMI_51to60_BR_0">
      <xmlPr mapId="1" xpath="/FinancialUpdate8609/FinancialUpdate8609_UnitDistribution/FinancialUpdate8609_UnitDistribution_Building5/AMI_51to60_BR_0" xmlDataType="string"/>
    </xmlCellPr>
  </singleXmlCell>
  <singleXmlCell id="2472" xr6:uid="{00000000-000C-0000-FFFF-FFFF63090000}" r="T206" connectionId="1">
    <xmlCellPr id="1" xr6:uid="{00000000-0010-0000-6309-000001000000}" uniqueName="AMI_51to60_BR_1">
      <xmlPr mapId="1" xpath="/FinancialUpdate8609/FinancialUpdate8609_UnitDistribution/FinancialUpdate8609_UnitDistribution_Building5/AMI_51to60_BR_1" xmlDataType="string"/>
    </xmlCellPr>
  </singleXmlCell>
  <singleXmlCell id="2473" xr6:uid="{00000000-000C-0000-FFFF-FFFF64090000}" r="U206" connectionId="1">
    <xmlCellPr id="1" xr6:uid="{00000000-0010-0000-6409-000001000000}" uniqueName="AMI_51to60_BR_2">
      <xmlPr mapId="1" xpath="/FinancialUpdate8609/FinancialUpdate8609_UnitDistribution/FinancialUpdate8609_UnitDistribution_Building5/AMI_51to60_BR_2" xmlDataType="string"/>
    </xmlCellPr>
  </singleXmlCell>
  <singleXmlCell id="2474" xr6:uid="{00000000-000C-0000-FFFF-FFFF65090000}" r="V206" connectionId="1">
    <xmlCellPr id="1" xr6:uid="{00000000-0010-0000-6509-000001000000}" uniqueName="AMI_51to60_BR_3">
      <xmlPr mapId="1" xpath="/FinancialUpdate8609/FinancialUpdate8609_UnitDistribution/FinancialUpdate8609_UnitDistribution_Building5/AMI_51to60_BR_3" xmlDataType="string"/>
    </xmlCellPr>
  </singleXmlCell>
  <singleXmlCell id="2475" xr6:uid="{00000000-000C-0000-FFFF-FFFF66090000}" r="W206" connectionId="1">
    <xmlCellPr id="1" xr6:uid="{00000000-0010-0000-6609-000001000000}" uniqueName="AMI_51to60_BR_4">
      <xmlPr mapId="1" xpath="/FinancialUpdate8609/FinancialUpdate8609_UnitDistribution/FinancialUpdate8609_UnitDistribution_Building5/AMI_51to60_BR_4" xmlDataType="string"/>
    </xmlCellPr>
  </singleXmlCell>
  <singleXmlCell id="2476" xr6:uid="{00000000-000C-0000-FFFF-FFFF67090000}" r="X206" connectionId="1">
    <xmlCellPr id="1" xr6:uid="{00000000-0010-0000-6709-000001000000}" uniqueName="Greater_Than_60_AMI_BR_0">
      <xmlPr mapId="1" xpath="/FinancialUpdate8609/FinancialUpdate8609_UnitDistribution/FinancialUpdate8609_UnitDistribution_Building5/Greater_Than_60_AMI_BR_0" xmlDataType="string"/>
    </xmlCellPr>
  </singleXmlCell>
  <singleXmlCell id="2477" xr6:uid="{00000000-000C-0000-FFFF-FFFF68090000}" r="Y206" connectionId="1">
    <xmlCellPr id="1" xr6:uid="{00000000-0010-0000-6809-000001000000}" uniqueName="Greater_Than_60_AMI_BR_1">
      <xmlPr mapId="1" xpath="/FinancialUpdate8609/FinancialUpdate8609_UnitDistribution/FinancialUpdate8609_UnitDistribution_Building5/Greater_Than_60_AMI_BR_1" xmlDataType="string"/>
    </xmlCellPr>
  </singleXmlCell>
  <singleXmlCell id="2478" xr6:uid="{00000000-000C-0000-FFFF-FFFF69090000}" r="Z206" connectionId="1">
    <xmlCellPr id="1" xr6:uid="{00000000-0010-0000-6909-000001000000}" uniqueName="Greater_Than_60_AMI_BR_2">
      <xmlPr mapId="1" xpath="/FinancialUpdate8609/FinancialUpdate8609_UnitDistribution/FinancialUpdate8609_UnitDistribution_Building5/Greater_Than_60_AMI_BR_2" xmlDataType="string"/>
    </xmlCellPr>
  </singleXmlCell>
  <singleXmlCell id="2479" xr6:uid="{00000000-000C-0000-FFFF-FFFF6A090000}" r="AA206" connectionId="1">
    <xmlCellPr id="1" xr6:uid="{00000000-0010-0000-6A09-000001000000}" uniqueName="Greater_Than_60_AMI_BR_3">
      <xmlPr mapId="1" xpath="/FinancialUpdate8609/FinancialUpdate8609_UnitDistribution/FinancialUpdate8609_UnitDistribution_Building5/Greater_Than_60_AMI_BR_3" xmlDataType="string"/>
    </xmlCellPr>
  </singleXmlCell>
  <singleXmlCell id="2480" xr6:uid="{00000000-000C-0000-FFFF-FFFF6B090000}" r="AB206" connectionId="1">
    <xmlCellPr id="1" xr6:uid="{00000000-0010-0000-6B09-000001000000}" uniqueName="Greater_Than_60_AMI_BR_4">
      <xmlPr mapId="1" xpath="/FinancialUpdate8609/FinancialUpdate8609_UnitDistribution/FinancialUpdate8609_UnitDistribution_Building5/Greater_Than_60_AMI_BR_4" xmlDataType="string"/>
    </xmlCellPr>
  </singleXmlCell>
  <singleXmlCell id="2481" xr6:uid="{00000000-000C-0000-FFFF-FFFF6C090000}" r="AH207" connectionId="1">
    <xmlCellPr id="1" xr6:uid="{00000000-0010-0000-6C09-000001000000}" uniqueName="ApplicationNumber">
      <xmlPr mapId="1" xpath="/FinancialUpdate8609/FinancialUpdate8609_UnitDistribution/FinancialUpdate8609_UnitDistribution_Building6/ApplicationNumber" xmlDataType="string"/>
    </xmlCellPr>
  </singleXmlCell>
  <singleXmlCell id="2482" xr6:uid="{00000000-000C-0000-FFFF-FFFF6D090000}" r="AJ207" connectionId="1">
    <xmlCellPr id="1" xr6:uid="{00000000-0010-0000-6D09-000001000000}" uniqueName="BIN">
      <xmlPr mapId="1" xpath="/FinancialUpdate8609/FinancialUpdate8609_UnitDistribution/FinancialUpdate8609_UnitDistribution_Building6/BIN" xmlDataType="string"/>
    </xmlCellPr>
  </singleXmlCell>
  <singleXmlCell id="2483" xr6:uid="{00000000-000C-0000-FFFF-FFFF6E090000}" r="AC207" connectionId="1">
    <xmlCellPr id="1" xr6:uid="{00000000-0010-0000-6E09-000001000000}" uniqueName="Super_Unit">
      <xmlPr mapId="1" xpath="/FinancialUpdate8609/FinancialUpdate8609_UnitDistribution/FinancialUpdate8609_UnitDistribution_Building6/Super_Unit" xmlDataType="string"/>
    </xmlCellPr>
  </singleXmlCell>
  <singleXmlCell id="2484" xr6:uid="{00000000-000C-0000-FFFF-FFFF6F090000}" r="D207" connectionId="1">
    <xmlCellPr id="1" xr6:uid="{00000000-0010-0000-6F09-000001000000}" uniqueName="AMI_30_or_Less_BR_0">
      <xmlPr mapId="1" xpath="/FinancialUpdate8609/FinancialUpdate8609_UnitDistribution/FinancialUpdate8609_UnitDistribution_Building6/AMI_30_or_Less_BR_0" xmlDataType="string"/>
    </xmlCellPr>
  </singleXmlCell>
  <singleXmlCell id="2485" xr6:uid="{00000000-000C-0000-FFFF-FFFF70090000}" r="E207" connectionId="1">
    <xmlCellPr id="1" xr6:uid="{00000000-0010-0000-7009-000001000000}" uniqueName="AMI_30_or_Less_BR_1">
      <xmlPr mapId="1" xpath="/FinancialUpdate8609/FinancialUpdate8609_UnitDistribution/FinancialUpdate8609_UnitDistribution_Building6/AMI_30_or_Less_BR_1" xmlDataType="string"/>
    </xmlCellPr>
  </singleXmlCell>
  <singleXmlCell id="2486" xr6:uid="{00000000-000C-0000-FFFF-FFFF71090000}" r="F207" connectionId="1">
    <xmlCellPr id="1" xr6:uid="{00000000-0010-0000-7109-000001000000}" uniqueName="AMI_30_or_Less_BR_2">
      <xmlPr mapId="1" xpath="/FinancialUpdate8609/FinancialUpdate8609_UnitDistribution/FinancialUpdate8609_UnitDistribution_Building6/AMI_30_or_Less_BR_2" xmlDataType="string"/>
    </xmlCellPr>
  </singleXmlCell>
  <singleXmlCell id="2487" xr6:uid="{00000000-000C-0000-FFFF-FFFF72090000}" r="G207" connectionId="1">
    <xmlCellPr id="1" xr6:uid="{00000000-0010-0000-7209-000001000000}" uniqueName="AMI_30_or_Less_BR_3">
      <xmlPr mapId="1" xpath="/FinancialUpdate8609/FinancialUpdate8609_UnitDistribution/FinancialUpdate8609_UnitDistribution_Building6/AMI_30_or_Less_BR_3" xmlDataType="string"/>
    </xmlCellPr>
  </singleXmlCell>
  <singleXmlCell id="2488" xr6:uid="{00000000-000C-0000-FFFF-FFFF73090000}" r="H207" connectionId="1">
    <xmlCellPr id="1" xr6:uid="{00000000-0010-0000-7309-000001000000}" uniqueName="AMI_30_or_Less_BR_4">
      <xmlPr mapId="1" xpath="/FinancialUpdate8609/FinancialUpdate8609_UnitDistribution/FinancialUpdate8609_UnitDistribution_Building6/AMI_30_or_Less_BR_4" xmlDataType="string"/>
    </xmlCellPr>
  </singleXmlCell>
  <singleXmlCell id="2489" xr6:uid="{00000000-000C-0000-FFFF-FFFF74090000}" r="I207" connectionId="1">
    <xmlCellPr id="1" xr6:uid="{00000000-0010-0000-7409-000001000000}" uniqueName="AMI_31to40_BR_0">
      <xmlPr mapId="1" xpath="/FinancialUpdate8609/FinancialUpdate8609_UnitDistribution/FinancialUpdate8609_UnitDistribution_Building6/AMI_31to40_BR_0" xmlDataType="string"/>
    </xmlCellPr>
  </singleXmlCell>
  <singleXmlCell id="2490" xr6:uid="{00000000-000C-0000-FFFF-FFFF75090000}" r="J207" connectionId="1">
    <xmlCellPr id="1" xr6:uid="{00000000-0010-0000-7509-000001000000}" uniqueName="AMI_31to40_BR_1">
      <xmlPr mapId="1" xpath="/FinancialUpdate8609/FinancialUpdate8609_UnitDistribution/FinancialUpdate8609_UnitDistribution_Building6/AMI_31to40_BR_1" xmlDataType="string"/>
    </xmlCellPr>
  </singleXmlCell>
  <singleXmlCell id="2491" xr6:uid="{00000000-000C-0000-FFFF-FFFF76090000}" r="K207" connectionId="1">
    <xmlCellPr id="1" xr6:uid="{00000000-0010-0000-7609-000001000000}" uniqueName="AMI_31to40_BR_2">
      <xmlPr mapId="1" xpath="/FinancialUpdate8609/FinancialUpdate8609_UnitDistribution/FinancialUpdate8609_UnitDistribution_Building6/AMI_31to40_BR_2" xmlDataType="string"/>
    </xmlCellPr>
  </singleXmlCell>
  <singleXmlCell id="2492" xr6:uid="{00000000-000C-0000-FFFF-FFFF77090000}" r="L207" connectionId="1">
    <xmlCellPr id="1" xr6:uid="{00000000-0010-0000-7709-000001000000}" uniqueName="AMI_31to40_BR_3">
      <xmlPr mapId="1" xpath="/FinancialUpdate8609/FinancialUpdate8609_UnitDistribution/FinancialUpdate8609_UnitDistribution_Building6/AMI_31to40_BR_3" xmlDataType="string"/>
    </xmlCellPr>
  </singleXmlCell>
  <singleXmlCell id="2493" xr6:uid="{00000000-000C-0000-FFFF-FFFF78090000}" r="M207" connectionId="1">
    <xmlCellPr id="1" xr6:uid="{00000000-0010-0000-7809-000001000000}" uniqueName="AMI_31to40_BR_4">
      <xmlPr mapId="1" xpath="/FinancialUpdate8609/FinancialUpdate8609_UnitDistribution/FinancialUpdate8609_UnitDistribution_Building6/AMI_31to40_BR_4" xmlDataType="string"/>
    </xmlCellPr>
  </singleXmlCell>
  <singleXmlCell id="2494" xr6:uid="{00000000-000C-0000-FFFF-FFFF79090000}" r="N207" connectionId="1">
    <xmlCellPr id="1" xr6:uid="{00000000-0010-0000-7909-000001000000}" uniqueName="AMI_41to50_BR_0">
      <xmlPr mapId="1" xpath="/FinancialUpdate8609/FinancialUpdate8609_UnitDistribution/FinancialUpdate8609_UnitDistribution_Building6/AMI_41to50_BR_0" xmlDataType="string"/>
    </xmlCellPr>
  </singleXmlCell>
  <singleXmlCell id="2495" xr6:uid="{00000000-000C-0000-FFFF-FFFF7A090000}" r="O207" connectionId="1">
    <xmlCellPr id="1" xr6:uid="{00000000-0010-0000-7A09-000001000000}" uniqueName="AMI_41to50_BR_1">
      <xmlPr mapId="1" xpath="/FinancialUpdate8609/FinancialUpdate8609_UnitDistribution/FinancialUpdate8609_UnitDistribution_Building6/AMI_41to50_BR_1" xmlDataType="string"/>
    </xmlCellPr>
  </singleXmlCell>
  <singleXmlCell id="2496" xr6:uid="{00000000-000C-0000-FFFF-FFFF7B090000}" r="P207" connectionId="1">
    <xmlCellPr id="1" xr6:uid="{00000000-0010-0000-7B09-000001000000}" uniqueName="AMI_41to50_BR_2">
      <xmlPr mapId="1" xpath="/FinancialUpdate8609/FinancialUpdate8609_UnitDistribution/FinancialUpdate8609_UnitDistribution_Building6/AMI_41to50_BR_2" xmlDataType="string"/>
    </xmlCellPr>
  </singleXmlCell>
  <singleXmlCell id="2497" xr6:uid="{00000000-000C-0000-FFFF-FFFF7C090000}" r="Q207" connectionId="1">
    <xmlCellPr id="1" xr6:uid="{00000000-0010-0000-7C09-000001000000}" uniqueName="AMI_41to50_BR_3">
      <xmlPr mapId="1" xpath="/FinancialUpdate8609/FinancialUpdate8609_UnitDistribution/FinancialUpdate8609_UnitDistribution_Building6/AMI_41to50_BR_3" xmlDataType="string"/>
    </xmlCellPr>
  </singleXmlCell>
  <singleXmlCell id="2498" xr6:uid="{00000000-000C-0000-FFFF-FFFF7D090000}" r="R207" connectionId="1">
    <xmlCellPr id="1" xr6:uid="{00000000-0010-0000-7D09-000001000000}" uniqueName="AMI_41to50_BR_4">
      <xmlPr mapId="1" xpath="/FinancialUpdate8609/FinancialUpdate8609_UnitDistribution/FinancialUpdate8609_UnitDistribution_Building6/AMI_41to50_BR_4" xmlDataType="string"/>
    </xmlCellPr>
  </singleXmlCell>
  <singleXmlCell id="2499" xr6:uid="{00000000-000C-0000-FFFF-FFFF7E090000}" r="S207" connectionId="1">
    <xmlCellPr id="1" xr6:uid="{00000000-0010-0000-7E09-000001000000}" uniqueName="AMI_51to60_BR_0">
      <xmlPr mapId="1" xpath="/FinancialUpdate8609/FinancialUpdate8609_UnitDistribution/FinancialUpdate8609_UnitDistribution_Building6/AMI_51to60_BR_0" xmlDataType="string"/>
    </xmlCellPr>
  </singleXmlCell>
  <singleXmlCell id="2500" xr6:uid="{00000000-000C-0000-FFFF-FFFF7F090000}" r="T207" connectionId="1">
    <xmlCellPr id="1" xr6:uid="{00000000-0010-0000-7F09-000001000000}" uniqueName="AMI_51to60_BR_1">
      <xmlPr mapId="1" xpath="/FinancialUpdate8609/FinancialUpdate8609_UnitDistribution/FinancialUpdate8609_UnitDistribution_Building6/AMI_51to60_BR_1" xmlDataType="string"/>
    </xmlCellPr>
  </singleXmlCell>
  <singleXmlCell id="2501" xr6:uid="{00000000-000C-0000-FFFF-FFFF80090000}" r="U207" connectionId="1">
    <xmlCellPr id="1" xr6:uid="{00000000-0010-0000-8009-000001000000}" uniqueName="AMI_51to60_BR_2">
      <xmlPr mapId="1" xpath="/FinancialUpdate8609/FinancialUpdate8609_UnitDistribution/FinancialUpdate8609_UnitDistribution_Building6/AMI_51to60_BR_2" xmlDataType="string"/>
    </xmlCellPr>
  </singleXmlCell>
  <singleXmlCell id="2502" xr6:uid="{00000000-000C-0000-FFFF-FFFF81090000}" r="V207" connectionId="1">
    <xmlCellPr id="1" xr6:uid="{00000000-0010-0000-8109-000001000000}" uniqueName="AMI_51to60_BR_3">
      <xmlPr mapId="1" xpath="/FinancialUpdate8609/FinancialUpdate8609_UnitDistribution/FinancialUpdate8609_UnitDistribution_Building6/AMI_51to60_BR_3" xmlDataType="string"/>
    </xmlCellPr>
  </singleXmlCell>
  <singleXmlCell id="2503" xr6:uid="{00000000-000C-0000-FFFF-FFFF82090000}" r="W207" connectionId="1">
    <xmlCellPr id="1" xr6:uid="{00000000-0010-0000-8209-000001000000}" uniqueName="AMI_51to60_BR_4">
      <xmlPr mapId="1" xpath="/FinancialUpdate8609/FinancialUpdate8609_UnitDistribution/FinancialUpdate8609_UnitDistribution_Building6/AMI_51to60_BR_4" xmlDataType="string"/>
    </xmlCellPr>
  </singleXmlCell>
  <singleXmlCell id="2504" xr6:uid="{00000000-000C-0000-FFFF-FFFF83090000}" r="X207" connectionId="1">
    <xmlCellPr id="1" xr6:uid="{00000000-0010-0000-8309-000001000000}" uniqueName="Greater_Than_60_AMI_BR_0">
      <xmlPr mapId="1" xpath="/FinancialUpdate8609/FinancialUpdate8609_UnitDistribution/FinancialUpdate8609_UnitDistribution_Building6/Greater_Than_60_AMI_BR_0" xmlDataType="string"/>
    </xmlCellPr>
  </singleXmlCell>
  <singleXmlCell id="2505" xr6:uid="{00000000-000C-0000-FFFF-FFFF84090000}" r="Y207" connectionId="1">
    <xmlCellPr id="1" xr6:uid="{00000000-0010-0000-8409-000001000000}" uniqueName="Greater_Than_60_AMI_BR_1">
      <xmlPr mapId="1" xpath="/FinancialUpdate8609/FinancialUpdate8609_UnitDistribution/FinancialUpdate8609_UnitDistribution_Building6/Greater_Than_60_AMI_BR_1" xmlDataType="string"/>
    </xmlCellPr>
  </singleXmlCell>
  <singleXmlCell id="2506" xr6:uid="{00000000-000C-0000-FFFF-FFFF85090000}" r="Z207" connectionId="1">
    <xmlCellPr id="1" xr6:uid="{00000000-0010-0000-8509-000001000000}" uniqueName="Greater_Than_60_AMI_BR_2">
      <xmlPr mapId="1" xpath="/FinancialUpdate8609/FinancialUpdate8609_UnitDistribution/FinancialUpdate8609_UnitDistribution_Building6/Greater_Than_60_AMI_BR_2" xmlDataType="string"/>
    </xmlCellPr>
  </singleXmlCell>
  <singleXmlCell id="2507" xr6:uid="{00000000-000C-0000-FFFF-FFFF86090000}" r="AA207" connectionId="1">
    <xmlCellPr id="1" xr6:uid="{00000000-0010-0000-8609-000001000000}" uniqueName="Greater_Than_60_AMI_BR_3">
      <xmlPr mapId="1" xpath="/FinancialUpdate8609/FinancialUpdate8609_UnitDistribution/FinancialUpdate8609_UnitDistribution_Building6/Greater_Than_60_AMI_BR_3" xmlDataType="string"/>
    </xmlCellPr>
  </singleXmlCell>
  <singleXmlCell id="2508" xr6:uid="{00000000-000C-0000-FFFF-FFFF87090000}" r="AB207" connectionId="1">
    <xmlCellPr id="1" xr6:uid="{00000000-0010-0000-8709-000001000000}" uniqueName="Greater_Than_60_AMI_BR_4">
      <xmlPr mapId="1" xpath="/FinancialUpdate8609/FinancialUpdate8609_UnitDistribution/FinancialUpdate8609_UnitDistribution_Building6/Greater_Than_60_AMI_BR_4" xmlDataType="string"/>
    </xmlCellPr>
  </singleXmlCell>
  <singleXmlCell id="2509" xr6:uid="{00000000-000C-0000-FFFF-FFFF88090000}" r="AH208" connectionId="1">
    <xmlCellPr id="1" xr6:uid="{00000000-0010-0000-8809-000001000000}" uniqueName="ApplicationNumber">
      <xmlPr mapId="1" xpath="/FinancialUpdate8609/FinancialUpdate8609_UnitDistribution/FinancialUpdate8609_UnitDistribution_Building7/ApplicationNumber" xmlDataType="string"/>
    </xmlCellPr>
  </singleXmlCell>
  <singleXmlCell id="2510" xr6:uid="{00000000-000C-0000-FFFF-FFFF89090000}" r="AJ208" connectionId="1">
    <xmlCellPr id="1" xr6:uid="{00000000-0010-0000-8909-000001000000}" uniqueName="BIN">
      <xmlPr mapId="1" xpath="/FinancialUpdate8609/FinancialUpdate8609_UnitDistribution/FinancialUpdate8609_UnitDistribution_Building7/BIN" xmlDataType="string"/>
    </xmlCellPr>
  </singleXmlCell>
  <singleXmlCell id="2511" xr6:uid="{00000000-000C-0000-FFFF-FFFF8A090000}" r="AC208" connectionId="1">
    <xmlCellPr id="1" xr6:uid="{00000000-0010-0000-8A09-000001000000}" uniqueName="Super_Unit">
      <xmlPr mapId="1" xpath="/FinancialUpdate8609/FinancialUpdate8609_UnitDistribution/FinancialUpdate8609_UnitDistribution_Building7/Super_Unit" xmlDataType="string"/>
    </xmlCellPr>
  </singleXmlCell>
  <singleXmlCell id="2512" xr6:uid="{00000000-000C-0000-FFFF-FFFF8B090000}" r="D208" connectionId="1">
    <xmlCellPr id="1" xr6:uid="{00000000-0010-0000-8B09-000001000000}" uniqueName="AMI_30_or_Less_BR_0">
      <xmlPr mapId="1" xpath="/FinancialUpdate8609/FinancialUpdate8609_UnitDistribution/FinancialUpdate8609_UnitDistribution_Building7/AMI_30_or_Less_BR_0" xmlDataType="string"/>
    </xmlCellPr>
  </singleXmlCell>
  <singleXmlCell id="2513" xr6:uid="{00000000-000C-0000-FFFF-FFFF8C090000}" r="E208" connectionId="1">
    <xmlCellPr id="1" xr6:uid="{00000000-0010-0000-8C09-000001000000}" uniqueName="AMI_30_or_Less_BR_1">
      <xmlPr mapId="1" xpath="/FinancialUpdate8609/FinancialUpdate8609_UnitDistribution/FinancialUpdate8609_UnitDistribution_Building7/AMI_30_or_Less_BR_1" xmlDataType="string"/>
    </xmlCellPr>
  </singleXmlCell>
  <singleXmlCell id="2514" xr6:uid="{00000000-000C-0000-FFFF-FFFF8D090000}" r="F208" connectionId="1">
    <xmlCellPr id="1" xr6:uid="{00000000-0010-0000-8D09-000001000000}" uniqueName="AMI_30_or_Less_BR_2">
      <xmlPr mapId="1" xpath="/FinancialUpdate8609/FinancialUpdate8609_UnitDistribution/FinancialUpdate8609_UnitDistribution_Building7/AMI_30_or_Less_BR_2" xmlDataType="string"/>
    </xmlCellPr>
  </singleXmlCell>
  <singleXmlCell id="2515" xr6:uid="{00000000-000C-0000-FFFF-FFFF8E090000}" r="G208" connectionId="1">
    <xmlCellPr id="1" xr6:uid="{00000000-0010-0000-8E09-000001000000}" uniqueName="AMI_30_or_Less_BR_3">
      <xmlPr mapId="1" xpath="/FinancialUpdate8609/FinancialUpdate8609_UnitDistribution/FinancialUpdate8609_UnitDistribution_Building7/AMI_30_or_Less_BR_3" xmlDataType="string"/>
    </xmlCellPr>
  </singleXmlCell>
  <singleXmlCell id="2516" xr6:uid="{00000000-000C-0000-FFFF-FFFF8F090000}" r="H208" connectionId="1">
    <xmlCellPr id="1" xr6:uid="{00000000-0010-0000-8F09-000001000000}" uniqueName="AMI_30_or_Less_BR_4">
      <xmlPr mapId="1" xpath="/FinancialUpdate8609/FinancialUpdate8609_UnitDistribution/FinancialUpdate8609_UnitDistribution_Building7/AMI_30_or_Less_BR_4" xmlDataType="string"/>
    </xmlCellPr>
  </singleXmlCell>
  <singleXmlCell id="2517" xr6:uid="{00000000-000C-0000-FFFF-FFFF90090000}" r="I208" connectionId="1">
    <xmlCellPr id="1" xr6:uid="{00000000-0010-0000-9009-000001000000}" uniqueName="AMI_31to40_BR_0">
      <xmlPr mapId="1" xpath="/FinancialUpdate8609/FinancialUpdate8609_UnitDistribution/FinancialUpdate8609_UnitDistribution_Building7/AMI_31to40_BR_0" xmlDataType="string"/>
    </xmlCellPr>
  </singleXmlCell>
  <singleXmlCell id="2518" xr6:uid="{00000000-000C-0000-FFFF-FFFF91090000}" r="J208" connectionId="1">
    <xmlCellPr id="1" xr6:uid="{00000000-0010-0000-9109-000001000000}" uniqueName="AMI_31to40_BR_1">
      <xmlPr mapId="1" xpath="/FinancialUpdate8609/FinancialUpdate8609_UnitDistribution/FinancialUpdate8609_UnitDistribution_Building7/AMI_31to40_BR_1" xmlDataType="string"/>
    </xmlCellPr>
  </singleXmlCell>
  <singleXmlCell id="2519" xr6:uid="{00000000-000C-0000-FFFF-FFFF92090000}" r="K208" connectionId="1">
    <xmlCellPr id="1" xr6:uid="{00000000-0010-0000-9209-000001000000}" uniqueName="AMI_31to40_BR_2">
      <xmlPr mapId="1" xpath="/FinancialUpdate8609/FinancialUpdate8609_UnitDistribution/FinancialUpdate8609_UnitDistribution_Building7/AMI_31to40_BR_2" xmlDataType="string"/>
    </xmlCellPr>
  </singleXmlCell>
  <singleXmlCell id="2520" xr6:uid="{00000000-000C-0000-FFFF-FFFF93090000}" r="L208" connectionId="1">
    <xmlCellPr id="1" xr6:uid="{00000000-0010-0000-9309-000001000000}" uniqueName="AMI_31to40_BR_3">
      <xmlPr mapId="1" xpath="/FinancialUpdate8609/FinancialUpdate8609_UnitDistribution/FinancialUpdate8609_UnitDistribution_Building7/AMI_31to40_BR_3" xmlDataType="string"/>
    </xmlCellPr>
  </singleXmlCell>
  <singleXmlCell id="2521" xr6:uid="{00000000-000C-0000-FFFF-FFFF94090000}" r="M208" connectionId="1">
    <xmlCellPr id="1" xr6:uid="{00000000-0010-0000-9409-000001000000}" uniqueName="AMI_31to40_BR_4">
      <xmlPr mapId="1" xpath="/FinancialUpdate8609/FinancialUpdate8609_UnitDistribution/FinancialUpdate8609_UnitDistribution_Building7/AMI_31to40_BR_4" xmlDataType="string"/>
    </xmlCellPr>
  </singleXmlCell>
  <singleXmlCell id="2522" xr6:uid="{00000000-000C-0000-FFFF-FFFF95090000}" r="N208" connectionId="1">
    <xmlCellPr id="1" xr6:uid="{00000000-0010-0000-9509-000001000000}" uniqueName="AMI_41to50_BR_0">
      <xmlPr mapId="1" xpath="/FinancialUpdate8609/FinancialUpdate8609_UnitDistribution/FinancialUpdate8609_UnitDistribution_Building7/AMI_41to50_BR_0" xmlDataType="string"/>
    </xmlCellPr>
  </singleXmlCell>
  <singleXmlCell id="2523" xr6:uid="{00000000-000C-0000-FFFF-FFFF96090000}" r="O208" connectionId="1">
    <xmlCellPr id="1" xr6:uid="{00000000-0010-0000-9609-000001000000}" uniqueName="AMI_41to50_BR_1">
      <xmlPr mapId="1" xpath="/FinancialUpdate8609/FinancialUpdate8609_UnitDistribution/FinancialUpdate8609_UnitDistribution_Building7/AMI_41to50_BR_1" xmlDataType="string"/>
    </xmlCellPr>
  </singleXmlCell>
  <singleXmlCell id="2524" xr6:uid="{00000000-000C-0000-FFFF-FFFF97090000}" r="P208" connectionId="1">
    <xmlCellPr id="1" xr6:uid="{00000000-0010-0000-9709-000001000000}" uniqueName="AMI_41to50_BR_2">
      <xmlPr mapId="1" xpath="/FinancialUpdate8609/FinancialUpdate8609_UnitDistribution/FinancialUpdate8609_UnitDistribution_Building7/AMI_41to50_BR_2" xmlDataType="string"/>
    </xmlCellPr>
  </singleXmlCell>
  <singleXmlCell id="2525" xr6:uid="{00000000-000C-0000-FFFF-FFFF98090000}" r="Q208" connectionId="1">
    <xmlCellPr id="1" xr6:uid="{00000000-0010-0000-9809-000001000000}" uniqueName="AMI_41to50_BR_3">
      <xmlPr mapId="1" xpath="/FinancialUpdate8609/FinancialUpdate8609_UnitDistribution/FinancialUpdate8609_UnitDistribution_Building7/AMI_41to50_BR_3" xmlDataType="string"/>
    </xmlCellPr>
  </singleXmlCell>
  <singleXmlCell id="2526" xr6:uid="{00000000-000C-0000-FFFF-FFFF99090000}" r="R208" connectionId="1">
    <xmlCellPr id="1" xr6:uid="{00000000-0010-0000-9909-000001000000}" uniqueName="AMI_41to50_BR_4">
      <xmlPr mapId="1" xpath="/FinancialUpdate8609/FinancialUpdate8609_UnitDistribution/FinancialUpdate8609_UnitDistribution_Building7/AMI_41to50_BR_4" xmlDataType="string"/>
    </xmlCellPr>
  </singleXmlCell>
  <singleXmlCell id="2527" xr6:uid="{00000000-000C-0000-FFFF-FFFF9A090000}" r="S208" connectionId="1">
    <xmlCellPr id="1" xr6:uid="{00000000-0010-0000-9A09-000001000000}" uniqueName="AMI_51to60_BR_0">
      <xmlPr mapId="1" xpath="/FinancialUpdate8609/FinancialUpdate8609_UnitDistribution/FinancialUpdate8609_UnitDistribution_Building7/AMI_51to60_BR_0" xmlDataType="string"/>
    </xmlCellPr>
  </singleXmlCell>
  <singleXmlCell id="2528" xr6:uid="{00000000-000C-0000-FFFF-FFFF9B090000}" r="T208" connectionId="1">
    <xmlCellPr id="1" xr6:uid="{00000000-0010-0000-9B09-000001000000}" uniqueName="AMI_51to60_BR_1">
      <xmlPr mapId="1" xpath="/FinancialUpdate8609/FinancialUpdate8609_UnitDistribution/FinancialUpdate8609_UnitDistribution_Building7/AMI_51to60_BR_1" xmlDataType="string"/>
    </xmlCellPr>
  </singleXmlCell>
  <singleXmlCell id="2529" xr6:uid="{00000000-000C-0000-FFFF-FFFF9C090000}" r="U208" connectionId="1">
    <xmlCellPr id="1" xr6:uid="{00000000-0010-0000-9C09-000001000000}" uniqueName="AMI_51to60_BR_2">
      <xmlPr mapId="1" xpath="/FinancialUpdate8609/FinancialUpdate8609_UnitDistribution/FinancialUpdate8609_UnitDistribution_Building7/AMI_51to60_BR_2" xmlDataType="string"/>
    </xmlCellPr>
  </singleXmlCell>
  <singleXmlCell id="2530" xr6:uid="{00000000-000C-0000-FFFF-FFFF9D090000}" r="V208" connectionId="1">
    <xmlCellPr id="1" xr6:uid="{00000000-0010-0000-9D09-000001000000}" uniqueName="AMI_51to60_BR_3">
      <xmlPr mapId="1" xpath="/FinancialUpdate8609/FinancialUpdate8609_UnitDistribution/FinancialUpdate8609_UnitDistribution_Building7/AMI_51to60_BR_3" xmlDataType="string"/>
    </xmlCellPr>
  </singleXmlCell>
  <singleXmlCell id="2531" xr6:uid="{00000000-000C-0000-FFFF-FFFF9E090000}" r="W208" connectionId="1">
    <xmlCellPr id="1" xr6:uid="{00000000-0010-0000-9E09-000001000000}" uniqueName="AMI_51to60_BR_4">
      <xmlPr mapId="1" xpath="/FinancialUpdate8609/FinancialUpdate8609_UnitDistribution/FinancialUpdate8609_UnitDistribution_Building7/AMI_51to60_BR_4" xmlDataType="string"/>
    </xmlCellPr>
  </singleXmlCell>
  <singleXmlCell id="2532" xr6:uid="{00000000-000C-0000-FFFF-FFFF9F090000}" r="X208" connectionId="1">
    <xmlCellPr id="1" xr6:uid="{00000000-0010-0000-9F09-000001000000}" uniqueName="Greater_Than_60_AMI_BR_0">
      <xmlPr mapId="1" xpath="/FinancialUpdate8609/FinancialUpdate8609_UnitDistribution/FinancialUpdate8609_UnitDistribution_Building7/Greater_Than_60_AMI_BR_0" xmlDataType="string"/>
    </xmlCellPr>
  </singleXmlCell>
  <singleXmlCell id="2533" xr6:uid="{00000000-000C-0000-FFFF-FFFFA0090000}" r="Y208" connectionId="1">
    <xmlCellPr id="1" xr6:uid="{00000000-0010-0000-A009-000001000000}" uniqueName="Greater_Than_60_AMI_BR_1">
      <xmlPr mapId="1" xpath="/FinancialUpdate8609/FinancialUpdate8609_UnitDistribution/FinancialUpdate8609_UnitDistribution_Building7/Greater_Than_60_AMI_BR_1" xmlDataType="string"/>
    </xmlCellPr>
  </singleXmlCell>
  <singleXmlCell id="2534" xr6:uid="{00000000-000C-0000-FFFF-FFFFA1090000}" r="Z208" connectionId="1">
    <xmlCellPr id="1" xr6:uid="{00000000-0010-0000-A109-000001000000}" uniqueName="Greater_Than_60_AMI_BR_2">
      <xmlPr mapId="1" xpath="/FinancialUpdate8609/FinancialUpdate8609_UnitDistribution/FinancialUpdate8609_UnitDistribution_Building7/Greater_Than_60_AMI_BR_2" xmlDataType="string"/>
    </xmlCellPr>
  </singleXmlCell>
  <singleXmlCell id="2535" xr6:uid="{00000000-000C-0000-FFFF-FFFFA2090000}" r="AA208" connectionId="1">
    <xmlCellPr id="1" xr6:uid="{00000000-0010-0000-A209-000001000000}" uniqueName="Greater_Than_60_AMI_BR_3">
      <xmlPr mapId="1" xpath="/FinancialUpdate8609/FinancialUpdate8609_UnitDistribution/FinancialUpdate8609_UnitDistribution_Building7/Greater_Than_60_AMI_BR_3" xmlDataType="string"/>
    </xmlCellPr>
  </singleXmlCell>
  <singleXmlCell id="2536" xr6:uid="{00000000-000C-0000-FFFF-FFFFA3090000}" r="AB208" connectionId="1">
    <xmlCellPr id="1" xr6:uid="{00000000-0010-0000-A309-000001000000}" uniqueName="Greater_Than_60_AMI_BR_4">
      <xmlPr mapId="1" xpath="/FinancialUpdate8609/FinancialUpdate8609_UnitDistribution/FinancialUpdate8609_UnitDistribution_Building7/Greater_Than_60_AMI_BR_4" xmlDataType="string"/>
    </xmlCellPr>
  </singleXmlCell>
  <singleXmlCell id="2537" xr6:uid="{00000000-000C-0000-FFFF-FFFFA4090000}" r="AH209" connectionId="1">
    <xmlCellPr id="1" xr6:uid="{00000000-0010-0000-A409-000001000000}" uniqueName="ApplicationNumber">
      <xmlPr mapId="1" xpath="/FinancialUpdate8609/FinancialUpdate8609_UnitDistribution/FinancialUpdate8609_UnitDistribution_Building8/ApplicationNumber" xmlDataType="string"/>
    </xmlCellPr>
  </singleXmlCell>
  <singleXmlCell id="2538" xr6:uid="{00000000-000C-0000-FFFF-FFFFA5090000}" r="AJ209" connectionId="1">
    <xmlCellPr id="1" xr6:uid="{00000000-0010-0000-A509-000001000000}" uniqueName="BIN">
      <xmlPr mapId="1" xpath="/FinancialUpdate8609/FinancialUpdate8609_UnitDistribution/FinancialUpdate8609_UnitDistribution_Building8/BIN" xmlDataType="string"/>
    </xmlCellPr>
  </singleXmlCell>
  <singleXmlCell id="2539" xr6:uid="{00000000-000C-0000-FFFF-FFFFA6090000}" r="AC209" connectionId="1">
    <xmlCellPr id="1" xr6:uid="{00000000-0010-0000-A609-000001000000}" uniqueName="Super_Unit">
      <xmlPr mapId="1" xpath="/FinancialUpdate8609/FinancialUpdate8609_UnitDistribution/FinancialUpdate8609_UnitDistribution_Building8/Super_Unit" xmlDataType="string"/>
    </xmlCellPr>
  </singleXmlCell>
  <singleXmlCell id="2540" xr6:uid="{00000000-000C-0000-FFFF-FFFFA7090000}" r="D209" connectionId="1">
    <xmlCellPr id="1" xr6:uid="{00000000-0010-0000-A709-000001000000}" uniqueName="AMI_30_or_Less_BR_0">
      <xmlPr mapId="1" xpath="/FinancialUpdate8609/FinancialUpdate8609_UnitDistribution/FinancialUpdate8609_UnitDistribution_Building8/AMI_30_or_Less_BR_0" xmlDataType="string"/>
    </xmlCellPr>
  </singleXmlCell>
  <singleXmlCell id="2541" xr6:uid="{00000000-000C-0000-FFFF-FFFFA8090000}" r="E209" connectionId="1">
    <xmlCellPr id="1" xr6:uid="{00000000-0010-0000-A809-000001000000}" uniqueName="AMI_30_or_Less_BR_1">
      <xmlPr mapId="1" xpath="/FinancialUpdate8609/FinancialUpdate8609_UnitDistribution/FinancialUpdate8609_UnitDistribution_Building8/AMI_30_or_Less_BR_1" xmlDataType="string"/>
    </xmlCellPr>
  </singleXmlCell>
  <singleXmlCell id="2542" xr6:uid="{00000000-000C-0000-FFFF-FFFFA9090000}" r="F209" connectionId="1">
    <xmlCellPr id="1" xr6:uid="{00000000-0010-0000-A909-000001000000}" uniqueName="AMI_30_or_Less_BR_2">
      <xmlPr mapId="1" xpath="/FinancialUpdate8609/FinancialUpdate8609_UnitDistribution/FinancialUpdate8609_UnitDistribution_Building8/AMI_30_or_Less_BR_2" xmlDataType="string"/>
    </xmlCellPr>
  </singleXmlCell>
  <singleXmlCell id="2543" xr6:uid="{00000000-000C-0000-FFFF-FFFFAA090000}" r="G209" connectionId="1">
    <xmlCellPr id="1" xr6:uid="{00000000-0010-0000-AA09-000001000000}" uniqueName="AMI_30_or_Less_BR_3">
      <xmlPr mapId="1" xpath="/FinancialUpdate8609/FinancialUpdate8609_UnitDistribution/FinancialUpdate8609_UnitDistribution_Building8/AMI_30_or_Less_BR_3" xmlDataType="string"/>
    </xmlCellPr>
  </singleXmlCell>
  <singleXmlCell id="2544" xr6:uid="{00000000-000C-0000-FFFF-FFFFAB090000}" r="H209" connectionId="1">
    <xmlCellPr id="1" xr6:uid="{00000000-0010-0000-AB09-000001000000}" uniqueName="AMI_30_or_Less_BR_4">
      <xmlPr mapId="1" xpath="/FinancialUpdate8609/FinancialUpdate8609_UnitDistribution/FinancialUpdate8609_UnitDistribution_Building8/AMI_30_or_Less_BR_4" xmlDataType="string"/>
    </xmlCellPr>
  </singleXmlCell>
  <singleXmlCell id="2545" xr6:uid="{00000000-000C-0000-FFFF-FFFFAC090000}" r="I209" connectionId="1">
    <xmlCellPr id="1" xr6:uid="{00000000-0010-0000-AC09-000001000000}" uniqueName="AMI_31to40_BR_0">
      <xmlPr mapId="1" xpath="/FinancialUpdate8609/FinancialUpdate8609_UnitDistribution/FinancialUpdate8609_UnitDistribution_Building8/AMI_31to40_BR_0" xmlDataType="string"/>
    </xmlCellPr>
  </singleXmlCell>
  <singleXmlCell id="2546" xr6:uid="{00000000-000C-0000-FFFF-FFFFAD090000}" r="J209" connectionId="1">
    <xmlCellPr id="1" xr6:uid="{00000000-0010-0000-AD09-000001000000}" uniqueName="AMI_31to40_BR_1">
      <xmlPr mapId="1" xpath="/FinancialUpdate8609/FinancialUpdate8609_UnitDistribution/FinancialUpdate8609_UnitDistribution_Building8/AMI_31to40_BR_1" xmlDataType="string"/>
    </xmlCellPr>
  </singleXmlCell>
  <singleXmlCell id="2547" xr6:uid="{00000000-000C-0000-FFFF-FFFFAE090000}" r="K209" connectionId="1">
    <xmlCellPr id="1" xr6:uid="{00000000-0010-0000-AE09-000001000000}" uniqueName="AMI_31to40_BR_2">
      <xmlPr mapId="1" xpath="/FinancialUpdate8609/FinancialUpdate8609_UnitDistribution/FinancialUpdate8609_UnitDistribution_Building8/AMI_31to40_BR_2" xmlDataType="string"/>
    </xmlCellPr>
  </singleXmlCell>
  <singleXmlCell id="2548" xr6:uid="{00000000-000C-0000-FFFF-FFFFAF090000}" r="L209" connectionId="1">
    <xmlCellPr id="1" xr6:uid="{00000000-0010-0000-AF09-000001000000}" uniqueName="AMI_31to40_BR_3">
      <xmlPr mapId="1" xpath="/FinancialUpdate8609/FinancialUpdate8609_UnitDistribution/FinancialUpdate8609_UnitDistribution_Building8/AMI_31to40_BR_3" xmlDataType="string"/>
    </xmlCellPr>
  </singleXmlCell>
  <singleXmlCell id="2549" xr6:uid="{00000000-000C-0000-FFFF-FFFFB0090000}" r="M209" connectionId="1">
    <xmlCellPr id="1" xr6:uid="{00000000-0010-0000-B009-000001000000}" uniqueName="AMI_31to40_BR_4">
      <xmlPr mapId="1" xpath="/FinancialUpdate8609/FinancialUpdate8609_UnitDistribution/FinancialUpdate8609_UnitDistribution_Building8/AMI_31to40_BR_4" xmlDataType="string"/>
    </xmlCellPr>
  </singleXmlCell>
  <singleXmlCell id="2550" xr6:uid="{00000000-000C-0000-FFFF-FFFFB1090000}" r="N209" connectionId="1">
    <xmlCellPr id="1" xr6:uid="{00000000-0010-0000-B109-000001000000}" uniqueName="AMI_41to50_BR_0">
      <xmlPr mapId="1" xpath="/FinancialUpdate8609/FinancialUpdate8609_UnitDistribution/FinancialUpdate8609_UnitDistribution_Building8/AMI_41to50_BR_0" xmlDataType="string"/>
    </xmlCellPr>
  </singleXmlCell>
  <singleXmlCell id="2551" xr6:uid="{00000000-000C-0000-FFFF-FFFFB2090000}" r="O209" connectionId="1">
    <xmlCellPr id="1" xr6:uid="{00000000-0010-0000-B209-000001000000}" uniqueName="AMI_41to50_BR_1">
      <xmlPr mapId="1" xpath="/FinancialUpdate8609/FinancialUpdate8609_UnitDistribution/FinancialUpdate8609_UnitDistribution_Building8/AMI_41to50_BR_1" xmlDataType="string"/>
    </xmlCellPr>
  </singleXmlCell>
  <singleXmlCell id="2552" xr6:uid="{00000000-000C-0000-FFFF-FFFFB3090000}" r="P209" connectionId="1">
    <xmlCellPr id="1" xr6:uid="{00000000-0010-0000-B309-000001000000}" uniqueName="AMI_41to50_BR_2">
      <xmlPr mapId="1" xpath="/FinancialUpdate8609/FinancialUpdate8609_UnitDistribution/FinancialUpdate8609_UnitDistribution_Building8/AMI_41to50_BR_2" xmlDataType="string"/>
    </xmlCellPr>
  </singleXmlCell>
  <singleXmlCell id="2553" xr6:uid="{00000000-000C-0000-FFFF-FFFFB4090000}" r="Q209" connectionId="1">
    <xmlCellPr id="1" xr6:uid="{00000000-0010-0000-B409-000001000000}" uniqueName="AMI_41to50_BR_3">
      <xmlPr mapId="1" xpath="/FinancialUpdate8609/FinancialUpdate8609_UnitDistribution/FinancialUpdate8609_UnitDistribution_Building8/AMI_41to50_BR_3" xmlDataType="string"/>
    </xmlCellPr>
  </singleXmlCell>
  <singleXmlCell id="2554" xr6:uid="{00000000-000C-0000-FFFF-FFFFB5090000}" r="R209" connectionId="1">
    <xmlCellPr id="1" xr6:uid="{00000000-0010-0000-B509-000001000000}" uniqueName="AMI_41to50_BR_4">
      <xmlPr mapId="1" xpath="/FinancialUpdate8609/FinancialUpdate8609_UnitDistribution/FinancialUpdate8609_UnitDistribution_Building8/AMI_41to50_BR_4" xmlDataType="string"/>
    </xmlCellPr>
  </singleXmlCell>
  <singleXmlCell id="2555" xr6:uid="{00000000-000C-0000-FFFF-FFFFB6090000}" r="S209" connectionId="1">
    <xmlCellPr id="1" xr6:uid="{00000000-0010-0000-B609-000001000000}" uniqueName="AMI_51to60_BR_0">
      <xmlPr mapId="1" xpath="/FinancialUpdate8609/FinancialUpdate8609_UnitDistribution/FinancialUpdate8609_UnitDistribution_Building8/AMI_51to60_BR_0" xmlDataType="string"/>
    </xmlCellPr>
  </singleXmlCell>
  <singleXmlCell id="2556" xr6:uid="{00000000-000C-0000-FFFF-FFFFB7090000}" r="T209" connectionId="1">
    <xmlCellPr id="1" xr6:uid="{00000000-0010-0000-B709-000001000000}" uniqueName="AMI_51to60_BR_1">
      <xmlPr mapId="1" xpath="/FinancialUpdate8609/FinancialUpdate8609_UnitDistribution/FinancialUpdate8609_UnitDistribution_Building8/AMI_51to60_BR_1" xmlDataType="string"/>
    </xmlCellPr>
  </singleXmlCell>
  <singleXmlCell id="2557" xr6:uid="{00000000-000C-0000-FFFF-FFFFB8090000}" r="U209" connectionId="1">
    <xmlCellPr id="1" xr6:uid="{00000000-0010-0000-B809-000001000000}" uniqueName="AMI_51to60_BR_2">
      <xmlPr mapId="1" xpath="/FinancialUpdate8609/FinancialUpdate8609_UnitDistribution/FinancialUpdate8609_UnitDistribution_Building8/AMI_51to60_BR_2" xmlDataType="string"/>
    </xmlCellPr>
  </singleXmlCell>
  <singleXmlCell id="2558" xr6:uid="{00000000-000C-0000-FFFF-FFFFB9090000}" r="V209" connectionId="1">
    <xmlCellPr id="1" xr6:uid="{00000000-0010-0000-B909-000001000000}" uniqueName="AMI_51to60_BR_3">
      <xmlPr mapId="1" xpath="/FinancialUpdate8609/FinancialUpdate8609_UnitDistribution/FinancialUpdate8609_UnitDistribution_Building8/AMI_51to60_BR_3" xmlDataType="string"/>
    </xmlCellPr>
  </singleXmlCell>
  <singleXmlCell id="2559" xr6:uid="{00000000-000C-0000-FFFF-FFFFBA090000}" r="W209" connectionId="1">
    <xmlCellPr id="1" xr6:uid="{00000000-0010-0000-BA09-000001000000}" uniqueName="AMI_51to60_BR_4">
      <xmlPr mapId="1" xpath="/FinancialUpdate8609/FinancialUpdate8609_UnitDistribution/FinancialUpdate8609_UnitDistribution_Building8/AMI_51to60_BR_4" xmlDataType="string"/>
    </xmlCellPr>
  </singleXmlCell>
  <singleXmlCell id="2560" xr6:uid="{00000000-000C-0000-FFFF-FFFFBB090000}" r="X209" connectionId="1">
    <xmlCellPr id="1" xr6:uid="{00000000-0010-0000-BB09-000001000000}" uniqueName="Greater_Than_60_AMI_BR_0">
      <xmlPr mapId="1" xpath="/FinancialUpdate8609/FinancialUpdate8609_UnitDistribution/FinancialUpdate8609_UnitDistribution_Building8/Greater_Than_60_AMI_BR_0" xmlDataType="string"/>
    </xmlCellPr>
  </singleXmlCell>
  <singleXmlCell id="2561" xr6:uid="{00000000-000C-0000-FFFF-FFFFBC090000}" r="Y209" connectionId="1">
    <xmlCellPr id="1" xr6:uid="{00000000-0010-0000-BC09-000001000000}" uniqueName="Greater_Than_60_AMI_BR_1">
      <xmlPr mapId="1" xpath="/FinancialUpdate8609/FinancialUpdate8609_UnitDistribution/FinancialUpdate8609_UnitDistribution_Building8/Greater_Than_60_AMI_BR_1" xmlDataType="string"/>
    </xmlCellPr>
  </singleXmlCell>
  <singleXmlCell id="2562" xr6:uid="{00000000-000C-0000-FFFF-FFFFBD090000}" r="Z209" connectionId="1">
    <xmlCellPr id="1" xr6:uid="{00000000-0010-0000-BD09-000001000000}" uniqueName="Greater_Than_60_AMI_BR_2">
      <xmlPr mapId="1" xpath="/FinancialUpdate8609/FinancialUpdate8609_UnitDistribution/FinancialUpdate8609_UnitDistribution_Building8/Greater_Than_60_AMI_BR_2" xmlDataType="string"/>
    </xmlCellPr>
  </singleXmlCell>
  <singleXmlCell id="2563" xr6:uid="{00000000-000C-0000-FFFF-FFFFBE090000}" r="AA209" connectionId="1">
    <xmlCellPr id="1" xr6:uid="{00000000-0010-0000-BE09-000001000000}" uniqueName="Greater_Than_60_AMI_BR_3">
      <xmlPr mapId="1" xpath="/FinancialUpdate8609/FinancialUpdate8609_UnitDistribution/FinancialUpdate8609_UnitDistribution_Building8/Greater_Than_60_AMI_BR_3" xmlDataType="string"/>
    </xmlCellPr>
  </singleXmlCell>
  <singleXmlCell id="2564" xr6:uid="{00000000-000C-0000-FFFF-FFFFBF090000}" r="AB209" connectionId="1">
    <xmlCellPr id="1" xr6:uid="{00000000-0010-0000-BF09-000001000000}" uniqueName="Greater_Than_60_AMI_BR_4">
      <xmlPr mapId="1" xpath="/FinancialUpdate8609/FinancialUpdate8609_UnitDistribution/FinancialUpdate8609_UnitDistribution_Building8/Greater_Than_60_AMI_BR_4" xmlDataType="string"/>
    </xmlCellPr>
  </singleXmlCell>
  <singleXmlCell id="2565" xr6:uid="{00000000-000C-0000-FFFF-FFFFC0090000}" r="AH210" connectionId="1">
    <xmlCellPr id="1" xr6:uid="{00000000-0010-0000-C009-000001000000}" uniqueName="ApplicationNumber">
      <xmlPr mapId="1" xpath="/FinancialUpdate8609/FinancialUpdate8609_UnitDistribution/FinancialUpdate8609_UnitDistribution_Building9/ApplicationNumber" xmlDataType="string"/>
    </xmlCellPr>
  </singleXmlCell>
  <singleXmlCell id="2566" xr6:uid="{00000000-000C-0000-FFFF-FFFFC1090000}" r="AJ210" connectionId="1">
    <xmlCellPr id="1" xr6:uid="{00000000-0010-0000-C109-000001000000}" uniqueName="BIN">
      <xmlPr mapId="1" xpath="/FinancialUpdate8609/FinancialUpdate8609_UnitDistribution/FinancialUpdate8609_UnitDistribution_Building9/BIN" xmlDataType="string"/>
    </xmlCellPr>
  </singleXmlCell>
  <singleXmlCell id="2567" xr6:uid="{00000000-000C-0000-FFFF-FFFFC2090000}" r="AC210" connectionId="1">
    <xmlCellPr id="1" xr6:uid="{00000000-0010-0000-C209-000001000000}" uniqueName="Super_Unit">
      <xmlPr mapId="1" xpath="/FinancialUpdate8609/FinancialUpdate8609_UnitDistribution/FinancialUpdate8609_UnitDistribution_Building9/Super_Unit" xmlDataType="string"/>
    </xmlCellPr>
  </singleXmlCell>
  <singleXmlCell id="2568" xr6:uid="{00000000-000C-0000-FFFF-FFFFC3090000}" r="D210" connectionId="1">
    <xmlCellPr id="1" xr6:uid="{00000000-0010-0000-C309-000001000000}" uniqueName="AMI_30_or_Less_BR_0">
      <xmlPr mapId="1" xpath="/FinancialUpdate8609/FinancialUpdate8609_UnitDistribution/FinancialUpdate8609_UnitDistribution_Building9/AMI_30_or_Less_BR_0" xmlDataType="string"/>
    </xmlCellPr>
  </singleXmlCell>
  <singleXmlCell id="2569" xr6:uid="{00000000-000C-0000-FFFF-FFFFC4090000}" r="E210" connectionId="1">
    <xmlCellPr id="1" xr6:uid="{00000000-0010-0000-C409-000001000000}" uniqueName="AMI_30_or_Less_BR_1">
      <xmlPr mapId="1" xpath="/FinancialUpdate8609/FinancialUpdate8609_UnitDistribution/FinancialUpdate8609_UnitDistribution_Building9/AMI_30_or_Less_BR_1" xmlDataType="string"/>
    </xmlCellPr>
  </singleXmlCell>
  <singleXmlCell id="2570" xr6:uid="{00000000-000C-0000-FFFF-FFFFC5090000}" r="F210" connectionId="1">
    <xmlCellPr id="1" xr6:uid="{00000000-0010-0000-C509-000001000000}" uniqueName="AMI_30_or_Less_BR_2">
      <xmlPr mapId="1" xpath="/FinancialUpdate8609/FinancialUpdate8609_UnitDistribution/FinancialUpdate8609_UnitDistribution_Building9/AMI_30_or_Less_BR_2" xmlDataType="string"/>
    </xmlCellPr>
  </singleXmlCell>
  <singleXmlCell id="2571" xr6:uid="{00000000-000C-0000-FFFF-FFFFC6090000}" r="G210" connectionId="1">
    <xmlCellPr id="1" xr6:uid="{00000000-0010-0000-C609-000001000000}" uniqueName="AMI_30_or_Less_BR_3">
      <xmlPr mapId="1" xpath="/FinancialUpdate8609/FinancialUpdate8609_UnitDistribution/FinancialUpdate8609_UnitDistribution_Building9/AMI_30_or_Less_BR_3" xmlDataType="string"/>
    </xmlCellPr>
  </singleXmlCell>
  <singleXmlCell id="2572" xr6:uid="{00000000-000C-0000-FFFF-FFFFC7090000}" r="H210" connectionId="1">
    <xmlCellPr id="1" xr6:uid="{00000000-0010-0000-C709-000001000000}" uniqueName="AMI_30_or_Less_BR_4">
      <xmlPr mapId="1" xpath="/FinancialUpdate8609/FinancialUpdate8609_UnitDistribution/FinancialUpdate8609_UnitDistribution_Building9/AMI_30_or_Less_BR_4" xmlDataType="string"/>
    </xmlCellPr>
  </singleXmlCell>
  <singleXmlCell id="2573" xr6:uid="{00000000-000C-0000-FFFF-FFFFC8090000}" r="I210" connectionId="1">
    <xmlCellPr id="1" xr6:uid="{00000000-0010-0000-C809-000001000000}" uniqueName="AMI_31to40_BR_0">
      <xmlPr mapId="1" xpath="/FinancialUpdate8609/FinancialUpdate8609_UnitDistribution/FinancialUpdate8609_UnitDistribution_Building9/AMI_31to40_BR_0" xmlDataType="string"/>
    </xmlCellPr>
  </singleXmlCell>
  <singleXmlCell id="2574" xr6:uid="{00000000-000C-0000-FFFF-FFFFC9090000}" r="J210" connectionId="1">
    <xmlCellPr id="1" xr6:uid="{00000000-0010-0000-C909-000001000000}" uniqueName="AMI_31to40_BR_1">
      <xmlPr mapId="1" xpath="/FinancialUpdate8609/FinancialUpdate8609_UnitDistribution/FinancialUpdate8609_UnitDistribution_Building9/AMI_31to40_BR_1" xmlDataType="string"/>
    </xmlCellPr>
  </singleXmlCell>
  <singleXmlCell id="2575" xr6:uid="{00000000-000C-0000-FFFF-FFFFCA090000}" r="K210" connectionId="1">
    <xmlCellPr id="1" xr6:uid="{00000000-0010-0000-CA09-000001000000}" uniqueName="AMI_31to40_BR_2">
      <xmlPr mapId="1" xpath="/FinancialUpdate8609/FinancialUpdate8609_UnitDistribution/FinancialUpdate8609_UnitDistribution_Building9/AMI_31to40_BR_2" xmlDataType="string"/>
    </xmlCellPr>
  </singleXmlCell>
  <singleXmlCell id="2576" xr6:uid="{00000000-000C-0000-FFFF-FFFFCB090000}" r="L210" connectionId="1">
    <xmlCellPr id="1" xr6:uid="{00000000-0010-0000-CB09-000001000000}" uniqueName="AMI_31to40_BR_3">
      <xmlPr mapId="1" xpath="/FinancialUpdate8609/FinancialUpdate8609_UnitDistribution/FinancialUpdate8609_UnitDistribution_Building9/AMI_31to40_BR_3" xmlDataType="string"/>
    </xmlCellPr>
  </singleXmlCell>
  <singleXmlCell id="2577" xr6:uid="{00000000-000C-0000-FFFF-FFFFCC090000}" r="M210" connectionId="1">
    <xmlCellPr id="1" xr6:uid="{00000000-0010-0000-CC09-000001000000}" uniqueName="AMI_31to40_BR_4">
      <xmlPr mapId="1" xpath="/FinancialUpdate8609/FinancialUpdate8609_UnitDistribution/FinancialUpdate8609_UnitDistribution_Building9/AMI_31to40_BR_4" xmlDataType="string"/>
    </xmlCellPr>
  </singleXmlCell>
  <singleXmlCell id="2578" xr6:uid="{00000000-000C-0000-FFFF-FFFFCD090000}" r="N210" connectionId="1">
    <xmlCellPr id="1" xr6:uid="{00000000-0010-0000-CD09-000001000000}" uniqueName="AMI_41to50_BR_0">
      <xmlPr mapId="1" xpath="/FinancialUpdate8609/FinancialUpdate8609_UnitDistribution/FinancialUpdate8609_UnitDistribution_Building9/AMI_41to50_BR_0" xmlDataType="string"/>
    </xmlCellPr>
  </singleXmlCell>
  <singleXmlCell id="2579" xr6:uid="{00000000-000C-0000-FFFF-FFFFCE090000}" r="O210" connectionId="1">
    <xmlCellPr id="1" xr6:uid="{00000000-0010-0000-CE09-000001000000}" uniqueName="AMI_41to50_BR_1">
      <xmlPr mapId="1" xpath="/FinancialUpdate8609/FinancialUpdate8609_UnitDistribution/FinancialUpdate8609_UnitDistribution_Building9/AMI_41to50_BR_1" xmlDataType="string"/>
    </xmlCellPr>
  </singleXmlCell>
  <singleXmlCell id="2580" xr6:uid="{00000000-000C-0000-FFFF-FFFFCF090000}" r="P210" connectionId="1">
    <xmlCellPr id="1" xr6:uid="{00000000-0010-0000-CF09-000001000000}" uniqueName="AMI_41to50_BR_2">
      <xmlPr mapId="1" xpath="/FinancialUpdate8609/FinancialUpdate8609_UnitDistribution/FinancialUpdate8609_UnitDistribution_Building9/AMI_41to50_BR_2" xmlDataType="string"/>
    </xmlCellPr>
  </singleXmlCell>
  <singleXmlCell id="2581" xr6:uid="{00000000-000C-0000-FFFF-FFFFD0090000}" r="Q210" connectionId="1">
    <xmlCellPr id="1" xr6:uid="{00000000-0010-0000-D009-000001000000}" uniqueName="AMI_41to50_BR_3">
      <xmlPr mapId="1" xpath="/FinancialUpdate8609/FinancialUpdate8609_UnitDistribution/FinancialUpdate8609_UnitDistribution_Building9/AMI_41to50_BR_3" xmlDataType="string"/>
    </xmlCellPr>
  </singleXmlCell>
  <singleXmlCell id="2582" xr6:uid="{00000000-000C-0000-FFFF-FFFFD1090000}" r="R210" connectionId="1">
    <xmlCellPr id="1" xr6:uid="{00000000-0010-0000-D109-000001000000}" uniqueName="AMI_41to50_BR_4">
      <xmlPr mapId="1" xpath="/FinancialUpdate8609/FinancialUpdate8609_UnitDistribution/FinancialUpdate8609_UnitDistribution_Building9/AMI_41to50_BR_4" xmlDataType="string"/>
    </xmlCellPr>
  </singleXmlCell>
  <singleXmlCell id="2583" xr6:uid="{00000000-000C-0000-FFFF-FFFFD2090000}" r="S210" connectionId="1">
    <xmlCellPr id="1" xr6:uid="{00000000-0010-0000-D209-000001000000}" uniqueName="AMI_51to60_BR_0">
      <xmlPr mapId="1" xpath="/FinancialUpdate8609/FinancialUpdate8609_UnitDistribution/FinancialUpdate8609_UnitDistribution_Building9/AMI_51to60_BR_0" xmlDataType="string"/>
    </xmlCellPr>
  </singleXmlCell>
  <singleXmlCell id="2584" xr6:uid="{00000000-000C-0000-FFFF-FFFFD3090000}" r="T210" connectionId="1">
    <xmlCellPr id="1" xr6:uid="{00000000-0010-0000-D309-000001000000}" uniqueName="AMI_51to60_BR_1">
      <xmlPr mapId="1" xpath="/FinancialUpdate8609/FinancialUpdate8609_UnitDistribution/FinancialUpdate8609_UnitDistribution_Building9/AMI_51to60_BR_1" xmlDataType="string"/>
    </xmlCellPr>
  </singleXmlCell>
  <singleXmlCell id="2585" xr6:uid="{00000000-000C-0000-FFFF-FFFFD4090000}" r="U210" connectionId="1">
    <xmlCellPr id="1" xr6:uid="{00000000-0010-0000-D409-000001000000}" uniqueName="AMI_51to60_BR_2">
      <xmlPr mapId="1" xpath="/FinancialUpdate8609/FinancialUpdate8609_UnitDistribution/FinancialUpdate8609_UnitDistribution_Building9/AMI_51to60_BR_2" xmlDataType="string"/>
    </xmlCellPr>
  </singleXmlCell>
  <singleXmlCell id="2586" xr6:uid="{00000000-000C-0000-FFFF-FFFFD5090000}" r="V210" connectionId="1">
    <xmlCellPr id="1" xr6:uid="{00000000-0010-0000-D509-000001000000}" uniqueName="AMI_51to60_BR_3">
      <xmlPr mapId="1" xpath="/FinancialUpdate8609/FinancialUpdate8609_UnitDistribution/FinancialUpdate8609_UnitDistribution_Building9/AMI_51to60_BR_3" xmlDataType="string"/>
    </xmlCellPr>
  </singleXmlCell>
  <singleXmlCell id="2587" xr6:uid="{00000000-000C-0000-FFFF-FFFFD6090000}" r="W210" connectionId="1">
    <xmlCellPr id="1" xr6:uid="{00000000-0010-0000-D609-000001000000}" uniqueName="AMI_51to60_BR_4">
      <xmlPr mapId="1" xpath="/FinancialUpdate8609/FinancialUpdate8609_UnitDistribution/FinancialUpdate8609_UnitDistribution_Building9/AMI_51to60_BR_4" xmlDataType="string"/>
    </xmlCellPr>
  </singleXmlCell>
  <singleXmlCell id="2588" xr6:uid="{00000000-000C-0000-FFFF-FFFFD7090000}" r="X210" connectionId="1">
    <xmlCellPr id="1" xr6:uid="{00000000-0010-0000-D709-000001000000}" uniqueName="Greater_Than_60_AMI_BR_0">
      <xmlPr mapId="1" xpath="/FinancialUpdate8609/FinancialUpdate8609_UnitDistribution/FinancialUpdate8609_UnitDistribution_Building9/Greater_Than_60_AMI_BR_0" xmlDataType="string"/>
    </xmlCellPr>
  </singleXmlCell>
  <singleXmlCell id="2589" xr6:uid="{00000000-000C-0000-FFFF-FFFFD8090000}" r="Y210" connectionId="1">
    <xmlCellPr id="1" xr6:uid="{00000000-0010-0000-D809-000001000000}" uniqueName="Greater_Than_60_AMI_BR_1">
      <xmlPr mapId="1" xpath="/FinancialUpdate8609/FinancialUpdate8609_UnitDistribution/FinancialUpdate8609_UnitDistribution_Building9/Greater_Than_60_AMI_BR_1" xmlDataType="string"/>
    </xmlCellPr>
  </singleXmlCell>
  <singleXmlCell id="2590" xr6:uid="{00000000-000C-0000-FFFF-FFFFD9090000}" r="Z210" connectionId="1">
    <xmlCellPr id="1" xr6:uid="{00000000-0010-0000-D909-000001000000}" uniqueName="Greater_Than_60_AMI_BR_2">
      <xmlPr mapId="1" xpath="/FinancialUpdate8609/FinancialUpdate8609_UnitDistribution/FinancialUpdate8609_UnitDistribution_Building9/Greater_Than_60_AMI_BR_2" xmlDataType="string"/>
    </xmlCellPr>
  </singleXmlCell>
  <singleXmlCell id="2591" xr6:uid="{00000000-000C-0000-FFFF-FFFFDA090000}" r="AA210" connectionId="1">
    <xmlCellPr id="1" xr6:uid="{00000000-0010-0000-DA09-000001000000}" uniqueName="Greater_Than_60_AMI_BR_3">
      <xmlPr mapId="1" xpath="/FinancialUpdate8609/FinancialUpdate8609_UnitDistribution/FinancialUpdate8609_UnitDistribution_Building9/Greater_Than_60_AMI_BR_3" xmlDataType="string"/>
    </xmlCellPr>
  </singleXmlCell>
  <singleXmlCell id="2592" xr6:uid="{00000000-000C-0000-FFFF-FFFFDB090000}" r="AB210" connectionId="1">
    <xmlCellPr id="1" xr6:uid="{00000000-0010-0000-DB09-000001000000}" uniqueName="Greater_Than_60_AMI_BR_4">
      <xmlPr mapId="1" xpath="/FinancialUpdate8609/FinancialUpdate8609_UnitDistribution/FinancialUpdate8609_UnitDistribution_Building9/Greater_Than_60_AMI_BR_4" xmlDataType="string"/>
    </xmlCellPr>
  </singleXmlCell>
  <singleXmlCell id="2593" xr6:uid="{00000000-000C-0000-FFFF-FFFFDC090000}" r="AH211" connectionId="1">
    <xmlCellPr id="1" xr6:uid="{00000000-0010-0000-DC09-000001000000}" uniqueName="ApplicationNumber">
      <xmlPr mapId="1" xpath="/FinancialUpdate8609/FinancialUpdate8609_UnitDistribution/FinancialUpdate8609_UnitDistribution_Building10/ApplicationNumber" xmlDataType="string"/>
    </xmlCellPr>
  </singleXmlCell>
  <singleXmlCell id="2594" xr6:uid="{00000000-000C-0000-FFFF-FFFFDD090000}" r="AJ211" connectionId="1">
    <xmlCellPr id="1" xr6:uid="{00000000-0010-0000-DD09-000001000000}" uniqueName="BIN">
      <xmlPr mapId="1" xpath="/FinancialUpdate8609/FinancialUpdate8609_UnitDistribution/FinancialUpdate8609_UnitDistribution_Building10/BIN" xmlDataType="string"/>
    </xmlCellPr>
  </singleXmlCell>
  <singleXmlCell id="2595" xr6:uid="{00000000-000C-0000-FFFF-FFFFDE090000}" r="AC211" connectionId="1">
    <xmlCellPr id="1" xr6:uid="{00000000-0010-0000-DE09-000001000000}" uniqueName="Super_Unit">
      <xmlPr mapId="1" xpath="/FinancialUpdate8609/FinancialUpdate8609_UnitDistribution/FinancialUpdate8609_UnitDistribution_Building10/Super_Unit" xmlDataType="string"/>
    </xmlCellPr>
  </singleXmlCell>
  <singleXmlCell id="2596" xr6:uid="{00000000-000C-0000-FFFF-FFFFDF090000}" r="D211" connectionId="1">
    <xmlCellPr id="1" xr6:uid="{00000000-0010-0000-DF09-000001000000}" uniqueName="AMI_30_or_Less_BR_0">
      <xmlPr mapId="1" xpath="/FinancialUpdate8609/FinancialUpdate8609_UnitDistribution/FinancialUpdate8609_UnitDistribution_Building10/AMI_30_or_Less_BR_0" xmlDataType="string"/>
    </xmlCellPr>
  </singleXmlCell>
  <singleXmlCell id="2597" xr6:uid="{00000000-000C-0000-FFFF-FFFFE0090000}" r="E211" connectionId="1">
    <xmlCellPr id="1" xr6:uid="{00000000-0010-0000-E009-000001000000}" uniqueName="AMI_30_or_Less_BR_1">
      <xmlPr mapId="1" xpath="/FinancialUpdate8609/FinancialUpdate8609_UnitDistribution/FinancialUpdate8609_UnitDistribution_Building10/AMI_30_or_Less_BR_1" xmlDataType="string"/>
    </xmlCellPr>
  </singleXmlCell>
  <singleXmlCell id="2598" xr6:uid="{00000000-000C-0000-FFFF-FFFFE1090000}" r="F211" connectionId="1">
    <xmlCellPr id="1" xr6:uid="{00000000-0010-0000-E109-000001000000}" uniqueName="AMI_30_or_Less_BR_2">
      <xmlPr mapId="1" xpath="/FinancialUpdate8609/FinancialUpdate8609_UnitDistribution/FinancialUpdate8609_UnitDistribution_Building10/AMI_30_or_Less_BR_2" xmlDataType="string"/>
    </xmlCellPr>
  </singleXmlCell>
  <singleXmlCell id="2599" xr6:uid="{00000000-000C-0000-FFFF-FFFFE2090000}" r="G211" connectionId="1">
    <xmlCellPr id="1" xr6:uid="{00000000-0010-0000-E209-000001000000}" uniqueName="AMI_30_or_Less_BR_3">
      <xmlPr mapId="1" xpath="/FinancialUpdate8609/FinancialUpdate8609_UnitDistribution/FinancialUpdate8609_UnitDistribution_Building10/AMI_30_or_Less_BR_3" xmlDataType="string"/>
    </xmlCellPr>
  </singleXmlCell>
  <singleXmlCell id="2600" xr6:uid="{00000000-000C-0000-FFFF-FFFFE3090000}" r="H211" connectionId="1">
    <xmlCellPr id="1" xr6:uid="{00000000-0010-0000-E309-000001000000}" uniqueName="AMI_30_or_Less_BR_4">
      <xmlPr mapId="1" xpath="/FinancialUpdate8609/FinancialUpdate8609_UnitDistribution/FinancialUpdate8609_UnitDistribution_Building10/AMI_30_or_Less_BR_4" xmlDataType="string"/>
    </xmlCellPr>
  </singleXmlCell>
  <singleXmlCell id="2601" xr6:uid="{00000000-000C-0000-FFFF-FFFFE4090000}" r="I211" connectionId="1">
    <xmlCellPr id="1" xr6:uid="{00000000-0010-0000-E409-000001000000}" uniqueName="AMI_31to40_BR_0">
      <xmlPr mapId="1" xpath="/FinancialUpdate8609/FinancialUpdate8609_UnitDistribution/FinancialUpdate8609_UnitDistribution_Building10/AMI_31to40_BR_0" xmlDataType="string"/>
    </xmlCellPr>
  </singleXmlCell>
  <singleXmlCell id="2602" xr6:uid="{00000000-000C-0000-FFFF-FFFFE5090000}" r="J211" connectionId="1">
    <xmlCellPr id="1" xr6:uid="{00000000-0010-0000-E509-000001000000}" uniqueName="AMI_31to40_BR_1">
      <xmlPr mapId="1" xpath="/FinancialUpdate8609/FinancialUpdate8609_UnitDistribution/FinancialUpdate8609_UnitDistribution_Building10/AMI_31to40_BR_1" xmlDataType="string"/>
    </xmlCellPr>
  </singleXmlCell>
  <singleXmlCell id="2603" xr6:uid="{00000000-000C-0000-FFFF-FFFFE6090000}" r="K211" connectionId="1">
    <xmlCellPr id="1" xr6:uid="{00000000-0010-0000-E609-000001000000}" uniqueName="AMI_31to40_BR_2">
      <xmlPr mapId="1" xpath="/FinancialUpdate8609/FinancialUpdate8609_UnitDistribution/FinancialUpdate8609_UnitDistribution_Building10/AMI_31to40_BR_2" xmlDataType="string"/>
    </xmlCellPr>
  </singleXmlCell>
  <singleXmlCell id="2604" xr6:uid="{00000000-000C-0000-FFFF-FFFFE7090000}" r="L211" connectionId="1">
    <xmlCellPr id="1" xr6:uid="{00000000-0010-0000-E709-000001000000}" uniqueName="AMI_31to40_BR_3">
      <xmlPr mapId="1" xpath="/FinancialUpdate8609/FinancialUpdate8609_UnitDistribution/FinancialUpdate8609_UnitDistribution_Building10/AMI_31to40_BR_3" xmlDataType="string"/>
    </xmlCellPr>
  </singleXmlCell>
  <singleXmlCell id="2605" xr6:uid="{00000000-000C-0000-FFFF-FFFFE8090000}" r="M211" connectionId="1">
    <xmlCellPr id="1" xr6:uid="{00000000-0010-0000-E809-000001000000}" uniqueName="AMI_31to40_BR_4">
      <xmlPr mapId="1" xpath="/FinancialUpdate8609/FinancialUpdate8609_UnitDistribution/FinancialUpdate8609_UnitDistribution_Building10/AMI_31to40_BR_4" xmlDataType="string"/>
    </xmlCellPr>
  </singleXmlCell>
  <singleXmlCell id="2606" xr6:uid="{00000000-000C-0000-FFFF-FFFFE9090000}" r="N211" connectionId="1">
    <xmlCellPr id="1" xr6:uid="{00000000-0010-0000-E909-000001000000}" uniqueName="AMI_41to50_BR_0">
      <xmlPr mapId="1" xpath="/FinancialUpdate8609/FinancialUpdate8609_UnitDistribution/FinancialUpdate8609_UnitDistribution_Building10/AMI_41to50_BR_0" xmlDataType="string"/>
    </xmlCellPr>
  </singleXmlCell>
  <singleXmlCell id="2607" xr6:uid="{00000000-000C-0000-FFFF-FFFFEA090000}" r="O211" connectionId="1">
    <xmlCellPr id="1" xr6:uid="{00000000-0010-0000-EA09-000001000000}" uniqueName="AMI_41to50_BR_1">
      <xmlPr mapId="1" xpath="/FinancialUpdate8609/FinancialUpdate8609_UnitDistribution/FinancialUpdate8609_UnitDistribution_Building10/AMI_41to50_BR_1" xmlDataType="string"/>
    </xmlCellPr>
  </singleXmlCell>
  <singleXmlCell id="2608" xr6:uid="{00000000-000C-0000-FFFF-FFFFEB090000}" r="P211" connectionId="1">
    <xmlCellPr id="1" xr6:uid="{00000000-0010-0000-EB09-000001000000}" uniqueName="AMI_41to50_BR_2">
      <xmlPr mapId="1" xpath="/FinancialUpdate8609/FinancialUpdate8609_UnitDistribution/FinancialUpdate8609_UnitDistribution_Building10/AMI_41to50_BR_2" xmlDataType="string"/>
    </xmlCellPr>
  </singleXmlCell>
  <singleXmlCell id="2609" xr6:uid="{00000000-000C-0000-FFFF-FFFFEC090000}" r="Q211" connectionId="1">
    <xmlCellPr id="1" xr6:uid="{00000000-0010-0000-EC09-000001000000}" uniqueName="AMI_41to50_BR_3">
      <xmlPr mapId="1" xpath="/FinancialUpdate8609/FinancialUpdate8609_UnitDistribution/FinancialUpdate8609_UnitDistribution_Building10/AMI_41to50_BR_3" xmlDataType="string"/>
    </xmlCellPr>
  </singleXmlCell>
  <singleXmlCell id="2610" xr6:uid="{00000000-000C-0000-FFFF-FFFFED090000}" r="R211" connectionId="1">
    <xmlCellPr id="1" xr6:uid="{00000000-0010-0000-ED09-000001000000}" uniqueName="AMI_41to50_BR_4">
      <xmlPr mapId="1" xpath="/FinancialUpdate8609/FinancialUpdate8609_UnitDistribution/FinancialUpdate8609_UnitDistribution_Building10/AMI_41to50_BR_4" xmlDataType="string"/>
    </xmlCellPr>
  </singleXmlCell>
  <singleXmlCell id="2611" xr6:uid="{00000000-000C-0000-FFFF-FFFFEE090000}" r="S211" connectionId="1">
    <xmlCellPr id="1" xr6:uid="{00000000-0010-0000-EE09-000001000000}" uniqueName="AMI_51to60_BR_0">
      <xmlPr mapId="1" xpath="/FinancialUpdate8609/FinancialUpdate8609_UnitDistribution/FinancialUpdate8609_UnitDistribution_Building10/AMI_51to60_BR_0" xmlDataType="string"/>
    </xmlCellPr>
  </singleXmlCell>
  <singleXmlCell id="2612" xr6:uid="{00000000-000C-0000-FFFF-FFFFEF090000}" r="T211" connectionId="1">
    <xmlCellPr id="1" xr6:uid="{00000000-0010-0000-EF09-000001000000}" uniqueName="AMI_51to60_BR_1">
      <xmlPr mapId="1" xpath="/FinancialUpdate8609/FinancialUpdate8609_UnitDistribution/FinancialUpdate8609_UnitDistribution_Building10/AMI_51to60_BR_1" xmlDataType="string"/>
    </xmlCellPr>
  </singleXmlCell>
  <singleXmlCell id="2613" xr6:uid="{00000000-000C-0000-FFFF-FFFFF0090000}" r="U211" connectionId="1">
    <xmlCellPr id="1" xr6:uid="{00000000-0010-0000-F009-000001000000}" uniqueName="AMI_51to60_BR_2">
      <xmlPr mapId="1" xpath="/FinancialUpdate8609/FinancialUpdate8609_UnitDistribution/FinancialUpdate8609_UnitDistribution_Building10/AMI_51to60_BR_2" xmlDataType="string"/>
    </xmlCellPr>
  </singleXmlCell>
  <singleXmlCell id="2614" xr6:uid="{00000000-000C-0000-FFFF-FFFFF1090000}" r="V211" connectionId="1">
    <xmlCellPr id="1" xr6:uid="{00000000-0010-0000-F109-000001000000}" uniqueName="AMI_51to60_BR_3">
      <xmlPr mapId="1" xpath="/FinancialUpdate8609/FinancialUpdate8609_UnitDistribution/FinancialUpdate8609_UnitDistribution_Building10/AMI_51to60_BR_3" xmlDataType="string"/>
    </xmlCellPr>
  </singleXmlCell>
  <singleXmlCell id="2615" xr6:uid="{00000000-000C-0000-FFFF-FFFFF2090000}" r="W211" connectionId="1">
    <xmlCellPr id="1" xr6:uid="{00000000-0010-0000-F209-000001000000}" uniqueName="AMI_51to60_BR_4">
      <xmlPr mapId="1" xpath="/FinancialUpdate8609/FinancialUpdate8609_UnitDistribution/FinancialUpdate8609_UnitDistribution_Building10/AMI_51to60_BR_4" xmlDataType="string"/>
    </xmlCellPr>
  </singleXmlCell>
  <singleXmlCell id="2616" xr6:uid="{00000000-000C-0000-FFFF-FFFFF3090000}" r="X211" connectionId="1">
    <xmlCellPr id="1" xr6:uid="{00000000-0010-0000-F309-000001000000}" uniqueName="Greater_Than_60_AMI_BR_0">
      <xmlPr mapId="1" xpath="/FinancialUpdate8609/FinancialUpdate8609_UnitDistribution/FinancialUpdate8609_UnitDistribution_Building10/Greater_Than_60_AMI_BR_0" xmlDataType="string"/>
    </xmlCellPr>
  </singleXmlCell>
  <singleXmlCell id="2617" xr6:uid="{00000000-000C-0000-FFFF-FFFFF4090000}" r="Y211" connectionId="1">
    <xmlCellPr id="1" xr6:uid="{00000000-0010-0000-F409-000001000000}" uniqueName="Greater_Than_60_AMI_BR_1">
      <xmlPr mapId="1" xpath="/FinancialUpdate8609/FinancialUpdate8609_UnitDistribution/FinancialUpdate8609_UnitDistribution_Building10/Greater_Than_60_AMI_BR_1" xmlDataType="string"/>
    </xmlCellPr>
  </singleXmlCell>
  <singleXmlCell id="2618" xr6:uid="{00000000-000C-0000-FFFF-FFFFF5090000}" r="Z211" connectionId="1">
    <xmlCellPr id="1" xr6:uid="{00000000-0010-0000-F509-000001000000}" uniqueName="Greater_Than_60_AMI_BR_2">
      <xmlPr mapId="1" xpath="/FinancialUpdate8609/FinancialUpdate8609_UnitDistribution/FinancialUpdate8609_UnitDistribution_Building10/Greater_Than_60_AMI_BR_2" xmlDataType="string"/>
    </xmlCellPr>
  </singleXmlCell>
  <singleXmlCell id="2619" xr6:uid="{00000000-000C-0000-FFFF-FFFFF6090000}" r="AA211" connectionId="1">
    <xmlCellPr id="1" xr6:uid="{00000000-0010-0000-F609-000001000000}" uniqueName="Greater_Than_60_AMI_BR_3">
      <xmlPr mapId="1" xpath="/FinancialUpdate8609/FinancialUpdate8609_UnitDistribution/FinancialUpdate8609_UnitDistribution_Building10/Greater_Than_60_AMI_BR_3" xmlDataType="string"/>
    </xmlCellPr>
  </singleXmlCell>
  <singleXmlCell id="2620" xr6:uid="{00000000-000C-0000-FFFF-FFFFF7090000}" r="AB211" connectionId="1">
    <xmlCellPr id="1" xr6:uid="{00000000-0010-0000-F709-000001000000}" uniqueName="Greater_Than_60_AMI_BR_4">
      <xmlPr mapId="1" xpath="/FinancialUpdate8609/FinancialUpdate8609_UnitDistribution/FinancialUpdate8609_UnitDistribution_Building10/Greater_Than_60_AMI_BR_4" xmlDataType="string"/>
    </xmlCellPr>
  </singleXmlCell>
  <singleXmlCell id="2621" xr6:uid="{00000000-000C-0000-FFFF-FFFFF8090000}" r="AY1" connectionId="1">
    <xmlCellPr id="1" xr6:uid="{00000000-0010-0000-F809-000001000000}" uniqueName="ApplicationNumber">
      <xmlPr mapId="1" xpath="/FinancialUpdate8609/FinancialUpdate8609_DevelopmentBudget/FinancialUpdate8609_Dev_Budget_Building11/FinancialUpdate8609_Dev_Budget_Building11_Total_Costs/ApplicationNumber" xmlDataType="string"/>
    </xmlCellPr>
  </singleXmlCell>
  <singleXmlCell id="2622" xr6:uid="{00000000-000C-0000-FFFF-FFFFF9090000}" r="AY2" connectionId="1">
    <xmlCellPr id="1" xr6:uid="{00000000-0010-0000-F909-000001000000}" uniqueName="BIN">
      <xmlPr mapId="1" xpath="/FinancialUpdate8609/FinancialUpdate8609_DevelopmentBudget/FinancialUpdate8609_Dev_Budget_Building11/FinancialUpdate8609_Dev_Budget_Building11_Total_Costs/BIN" xmlDataType="string"/>
    </xmlCellPr>
  </singleXmlCell>
  <singleXmlCell id="2623" xr6:uid="{00000000-000C-0000-FFFF-FFFFFA090000}" r="AX7" connectionId="1">
    <xmlCellPr id="1" xr6:uid="{00000000-0010-0000-FA09-000001000000}" uniqueName="Land_Acquisition">
      <xmlPr mapId="1" xpath="/FinancialUpdate8609/FinancialUpdate8609_DevelopmentBudget/FinancialUpdate8609_Dev_Budget_Building11/FinancialUpdate8609_Dev_Budget_Building11_Total_Costs/Land_Acquisition" xmlDataType="string"/>
    </xmlCellPr>
  </singleXmlCell>
  <singleXmlCell id="2624" xr6:uid="{00000000-000C-0000-FFFF-FFFFFB090000}" r="AX8" connectionId="1">
    <xmlCellPr id="1" xr6:uid="{00000000-0010-0000-FB09-000001000000}" uniqueName="Building_Acquisition">
      <xmlPr mapId="1" xpath="/FinancialUpdate8609/FinancialUpdate8609_DevelopmentBudget/FinancialUpdate8609_Dev_Budget_Building11/FinancialUpdate8609_Dev_Budget_Building11_Total_Costs/Building_Acquisition" xmlDataType="string"/>
    </xmlCellPr>
  </singleXmlCell>
  <singleXmlCell id="2625" xr6:uid="{00000000-000C-0000-FFFF-FFFFFC090000}" r="AX9" connectionId="1">
    <xmlCellPr id="1" xr6:uid="{00000000-0010-0000-FC09-000001000000}" uniqueName="Contractor_Price">
      <xmlPr mapId="1" xpath="/FinancialUpdate8609/FinancialUpdate8609_DevelopmentBudget/FinancialUpdate8609_Dev_Budget_Building11/FinancialUpdate8609_Dev_Budget_Building11_Total_Costs/Contractor_Price" xmlDataType="string"/>
    </xmlCellPr>
  </singleXmlCell>
  <singleXmlCell id="2626" xr6:uid="{00000000-000C-0000-FFFF-FFFFFD090000}" r="AX10" connectionId="1">
    <xmlCellPr id="1" xr6:uid="{00000000-0010-0000-FD09-000001000000}" uniqueName="Furnishings">
      <xmlPr mapId="1" xpath="/FinancialUpdate8609/FinancialUpdate8609_DevelopmentBudget/FinancialUpdate8609_Dev_Budget_Building11/FinancialUpdate8609_Dev_Budget_Building11_Total_Costs/Furnishings" xmlDataType="string"/>
    </xmlCellPr>
  </singleXmlCell>
  <singleXmlCell id="2627" xr6:uid="{00000000-000C-0000-FFFF-FFFFFE090000}" r="AX11" connectionId="1">
    <xmlCellPr id="1" xr6:uid="{00000000-0010-0000-FE09-000001000000}" uniqueName="Hard_Cost_Other_Description1">
      <xmlPr mapId="1" xpath="/FinancialUpdate8609/FinancialUpdate8609_DevelopmentBudget/FinancialUpdate8609_Dev_Budget_Building11/FinancialUpdate8609_Dev_Budget_Building11_Total_Costs/Hard_Cost_Other_Description1" xmlDataType="string"/>
    </xmlCellPr>
  </singleXmlCell>
  <singleXmlCell id="2628" xr6:uid="{00000000-000C-0000-FFFF-FFFFFF090000}" r="AX14" connectionId="1">
    <xmlCellPr id="1" xr6:uid="{00000000-0010-0000-FF09-000001000000}" uniqueName="Architect">
      <xmlPr mapId="1" xpath="/FinancialUpdate8609/FinancialUpdate8609_DevelopmentBudget/FinancialUpdate8609_Dev_Budget_Building11/FinancialUpdate8609_Dev_Budget_Building11_Total_Costs/Architect" xmlDataType="string"/>
    </xmlCellPr>
  </singleXmlCell>
  <singleXmlCell id="2629" xr6:uid="{00000000-000C-0000-FFFF-FFFF000A0000}" r="AX15" connectionId="1">
    <xmlCellPr id="1" xr6:uid="{00000000-0010-0000-000A-000001000000}" uniqueName="Owners_Legal">
      <xmlPr mapId="1" xpath="/FinancialUpdate8609/FinancialUpdate8609_DevelopmentBudget/FinancialUpdate8609_Dev_Budget_Building11/FinancialUpdate8609_Dev_Budget_Building11_Total_Costs/Owners_Legal" xmlDataType="string"/>
    </xmlCellPr>
  </singleXmlCell>
  <singleXmlCell id="2630" xr6:uid="{00000000-000C-0000-FFFF-FFFF010A0000}" r="AX16" connectionId="1">
    <xmlCellPr id="1" xr6:uid="{00000000-0010-0000-010A-000001000000}" uniqueName="Development_Consultant">
      <xmlPr mapId="1" xpath="/FinancialUpdate8609/FinancialUpdate8609_DevelopmentBudget/FinancialUpdate8609_Dev_Budget_Building11/FinancialUpdate8609_Dev_Budget_Building11_Total_Costs/Development_Consultant" xmlDataType="string"/>
    </xmlCellPr>
  </singleXmlCell>
  <singleXmlCell id="2631" xr6:uid="{00000000-000C-0000-FFFF-FFFF020A0000}" r="AX17" connectionId="1">
    <xmlCellPr id="1" xr6:uid="{00000000-0010-0000-020A-000001000000}" uniqueName="J51_421a_421b_Filing_Fees">
      <xmlPr mapId="1" xpath="/FinancialUpdate8609/FinancialUpdate8609_DevelopmentBudget/FinancialUpdate8609_Dev_Budget_Building11/FinancialUpdate8609_Dev_Budget_Building11_Total_Costs/J51_421a_421b_Filing_Fees" xmlDataType="string"/>
    </xmlCellPr>
  </singleXmlCell>
  <singleXmlCell id="2632" xr6:uid="{00000000-000C-0000-FFFF-FFFF030A0000}" r="AX18" connectionId="1">
    <xmlCellPr id="1" xr6:uid="{00000000-0010-0000-030A-000001000000}" uniqueName="Construction_Interest">
      <xmlPr mapId="1" xpath="/FinancialUpdate8609/FinancialUpdate8609_DevelopmentBudget/FinancialUpdate8609_Dev_Budget_Building11/FinancialUpdate8609_Dev_Budget_Building11_Total_Costs/Construction_Interest" xmlDataType="string"/>
    </xmlCellPr>
  </singleXmlCell>
  <singleXmlCell id="2633" xr6:uid="{00000000-000C-0000-FFFF-FFFF040A0000}" r="AX19" connectionId="1">
    <xmlCellPr id="1" xr6:uid="{00000000-0010-0000-040A-000001000000}" uniqueName="Real_Estate_Taxes">
      <xmlPr mapId="1" xpath="/FinancialUpdate8609/FinancialUpdate8609_DevelopmentBudget/FinancialUpdate8609_Dev_Budget_Building11/FinancialUpdate8609_Dev_Budget_Building11_Total_Costs/Real_Estate_Taxes" xmlDataType="string"/>
    </xmlCellPr>
  </singleXmlCell>
  <singleXmlCell id="2634" xr6:uid="{00000000-000C-0000-FFFF-FFFF050A0000}" r="AX20" connectionId="1">
    <xmlCellPr id="1" xr6:uid="{00000000-0010-0000-050A-000001000000}" uniqueName="Water_Sewer">
      <xmlPr mapId="1" xpath="/FinancialUpdate8609/FinancialUpdate8609_DevelopmentBudget/FinancialUpdate8609_Dev_Budget_Building11/FinancialUpdate8609_Dev_Budget_Building11_Total_Costs/Water_Sewer" xmlDataType="string"/>
    </xmlCellPr>
  </singleXmlCell>
  <singleXmlCell id="2635" xr6:uid="{00000000-000C-0000-FFFF-FFFF060A0000}" r="AX21" connectionId="1">
    <xmlCellPr id="1" xr6:uid="{00000000-0010-0000-060A-000001000000}" uniqueName="Title_Insurance">
      <xmlPr mapId="1" xpath="/FinancialUpdate8609/FinancialUpdate8609_DevelopmentBudget/FinancialUpdate8609_Dev_Budget_Building11/FinancialUpdate8609_Dev_Budget_Building11_Total_Costs/Title_Insurance" xmlDataType="string"/>
    </xmlCellPr>
  </singleXmlCell>
  <singleXmlCell id="2636" xr6:uid="{00000000-000C-0000-FFFF-FFFF070A0000}" r="AX22" connectionId="1">
    <xmlCellPr id="1" xr6:uid="{00000000-0010-0000-070A-000001000000}" uniqueName="Constr_Insurance">
      <xmlPr mapId="1" xpath="/FinancialUpdate8609/FinancialUpdate8609_DevelopmentBudget/FinancialUpdate8609_Dev_Budget_Building11/FinancialUpdate8609_Dev_Budget_Building11_Total_Costs/Constr_Insurance" xmlDataType="string"/>
    </xmlCellPr>
  </singleXmlCell>
  <singleXmlCell id="2637" xr6:uid="{00000000-000C-0000-FFFF-FFFF080A0000}" r="AX23" connectionId="1">
    <xmlCellPr id="1" xr6:uid="{00000000-0010-0000-080A-000001000000}" uniqueName="License_Agreement_Insurance">
      <xmlPr mapId="1" xpath="/FinancialUpdate8609/FinancialUpdate8609_DevelopmentBudget/FinancialUpdate8609_Dev_Budget_Building11/FinancialUpdate8609_Dev_Budget_Building11_Total_Costs/License_Agreement_Insurance" xmlDataType="string"/>
    </xmlCellPr>
  </singleXmlCell>
  <singleXmlCell id="2638" xr6:uid="{00000000-000C-0000-FFFF-FFFF090A0000}" r="AX24" connectionId="1">
    <xmlCellPr id="1" xr6:uid="{00000000-0010-0000-090A-000001000000}" uniqueName="Leasing_Marketing_Expense">
      <xmlPr mapId="1" xpath="/FinancialUpdate8609/FinancialUpdate8609_DevelopmentBudget/FinancialUpdate8609_Dev_Budget_Building11/FinancialUpdate8609_Dev_Budget_Building11_Total_Costs/Leasing_Marketing_Expense" xmlDataType="string"/>
    </xmlCellPr>
  </singleXmlCell>
  <singleXmlCell id="2639" xr6:uid="{00000000-000C-0000-FFFF-FFFF0A0A0000}" r="AX25" connectionId="1">
    <xmlCellPr id="1" xr6:uid="{00000000-0010-0000-0A0A-000001000000}" uniqueName="Lease_Up_Period_Expense">
      <xmlPr mapId="1" xpath="/FinancialUpdate8609/FinancialUpdate8609_DevelopmentBudget/FinancialUpdate8609_Dev_Budget_Building11/FinancialUpdate8609_Dev_Budget_Building11_Total_Costs/Lease_Up_Period_Expense" xmlDataType="string"/>
    </xmlCellPr>
  </singleXmlCell>
  <singleXmlCell id="2640" xr6:uid="{00000000-000C-0000-FFFF-FFFF0B0A0000}" r="AX26" connectionId="1">
    <xmlCellPr id="1" xr6:uid="{00000000-0010-0000-0B0A-000001000000}" uniqueName="Working_Capital">
      <xmlPr mapId="1" xpath="/FinancialUpdate8609/FinancialUpdate8609_DevelopmentBudget/FinancialUpdate8609_Dev_Budget_Building11/FinancialUpdate8609_Dev_Budget_Building11_Total_Costs/Working_Capital" xmlDataType="string"/>
    </xmlCellPr>
  </singleXmlCell>
  <singleXmlCell id="2641" xr6:uid="{00000000-000C-0000-FFFF-FFFF0C0A0000}" r="AX27" connectionId="1">
    <xmlCellPr id="1" xr6:uid="{00000000-0010-0000-0C0A-000001000000}" uniqueName="Survey_Environmental_Reports">
      <xmlPr mapId="1" xpath="/FinancialUpdate8609/FinancialUpdate8609_DevelopmentBudget/FinancialUpdate8609_Dev_Budget_Building11/FinancialUpdate8609_Dev_Budget_Building11_Total_Costs/Survey_Environmental_Reports" xmlDataType="string"/>
    </xmlCellPr>
  </singleXmlCell>
  <singleXmlCell id="2642" xr6:uid="{00000000-000C-0000-FFFF-FFFF0D0A0000}" r="AX28" connectionId="1">
    <xmlCellPr id="1" xr6:uid="{00000000-0010-0000-0D0A-000001000000}" uniqueName="Loan_Commitment_Fees">
      <xmlPr mapId="1" xpath="/FinancialUpdate8609/FinancialUpdate8609_DevelopmentBudget/FinancialUpdate8609_Dev_Budget_Building11/FinancialUpdate8609_Dev_Budget_Building11_Total_Costs/Loan_Commitment_Fees" xmlDataType="string"/>
    </xmlCellPr>
  </singleXmlCell>
  <singleXmlCell id="2643" xr6:uid="{00000000-000C-0000-FFFF-FFFF0E0A0000}" r="AX29" connectionId="1">
    <xmlCellPr id="1" xr6:uid="{00000000-0010-0000-0E0A-000001000000}" uniqueName="Relocation">
      <xmlPr mapId="1" xpath="/FinancialUpdate8609/FinancialUpdate8609_DevelopmentBudget/FinancialUpdate8609_Dev_Budget_Building11/FinancialUpdate8609_Dev_Budget_Building11_Total_Costs/Relocation" xmlDataType="string"/>
    </xmlCellPr>
  </singleXmlCell>
  <singleXmlCell id="2644" xr6:uid="{00000000-000C-0000-FFFF-FFFF0F0A0000}" r="AX30" connectionId="1">
    <xmlCellPr id="1" xr6:uid="{00000000-0010-0000-0F0A-000001000000}" uniqueName="NPHDFC_Administration_Fee">
      <xmlPr mapId="1" xpath="/FinancialUpdate8609/FinancialUpdate8609_DevelopmentBudget/FinancialUpdate8609_Dev_Budget_Building11/FinancialUpdate8609_Dev_Budget_Building11_Total_Costs/NPHDFC_Administration_Fee" xmlDataType="string"/>
    </xmlCellPr>
  </singleXmlCell>
  <singleXmlCell id="2645" xr6:uid="{00000000-000C-0000-FFFF-FFFF100A0000}" r="AX31" connectionId="1">
    <xmlCellPr id="1" xr6:uid="{00000000-0010-0000-100A-000001000000}" uniqueName="Project_Supervision">
      <xmlPr mapId="1" xpath="/FinancialUpdate8609/FinancialUpdate8609_DevelopmentBudget/FinancialUpdate8609_Dev_Budget_Building11/FinancialUpdate8609_Dev_Budget_Building11_Total_Costs/Project_Supervision" xmlDataType="string"/>
    </xmlCellPr>
  </singleXmlCell>
  <singleXmlCell id="2646" xr6:uid="{00000000-000C-0000-FFFF-FFFF110A0000}" r="AX32" connectionId="1">
    <xmlCellPr id="1" xr6:uid="{00000000-0010-0000-110A-000001000000}" uniqueName="Tax_Credit_Allocation_Fee">
      <xmlPr mapId="1" xpath="/FinancialUpdate8609/FinancialUpdate8609_DevelopmentBudget/FinancialUpdate8609_Dev_Budget_Building11/FinancialUpdate8609_Dev_Budget_Building11_Total_Costs/Tax_Credit_Allocation_Fee" xmlDataType="string"/>
    </xmlCellPr>
  </singleXmlCell>
  <singleXmlCell id="2647" xr6:uid="{00000000-000C-0000-FFFF-FFFF120A0000}" r="AX33" connectionId="1">
    <xmlCellPr id="1" xr6:uid="{00000000-0010-0000-120A-000001000000}" uniqueName="Bond_Fees_Cost_of_Issuance_Fee">
      <xmlPr mapId="1" xpath="/FinancialUpdate8609/FinancialUpdate8609_DevelopmentBudget/FinancialUpdate8609_Dev_Budget_Building11/FinancialUpdate8609_Dev_Budget_Building11_Total_Costs/Bond_Fees_Cost_of_Issuance_Fee" xmlDataType="string"/>
    </xmlCellPr>
  </singleXmlCell>
  <singleXmlCell id="2648" xr6:uid="{00000000-000C-0000-FFFF-FFFF130A0000}" r="AX34" connectionId="1">
    <xmlCellPr id="1" xr6:uid="{00000000-0010-0000-130A-000001000000}" uniqueName="Letter_of_Credit_Fee">
      <xmlPr mapId="1" xpath="/FinancialUpdate8609/FinancialUpdate8609_DevelopmentBudget/FinancialUpdate8609_Dev_Budget_Building11/FinancialUpdate8609_Dev_Budget_Building11_Total_Costs/Letter_of_Credit_Fee" xmlDataType="string"/>
    </xmlCellPr>
  </singleXmlCell>
  <singleXmlCell id="2649" xr6:uid="{00000000-000C-0000-FFFF-FFFF140A0000}" r="AX35" connectionId="1">
    <xmlCellPr id="1" xr6:uid="{00000000-0010-0000-140A-000001000000}" uniqueName="Interest_Rate_Cap">
      <xmlPr mapId="1" xpath="/FinancialUpdate8609/FinancialUpdate8609_DevelopmentBudget/FinancialUpdate8609_Dev_Budget_Building11/FinancialUpdate8609_Dev_Budget_Building11_Total_Costs/Interest_Rate_Cap" xmlDataType="string"/>
    </xmlCellPr>
  </singleXmlCell>
  <singleXmlCell id="2650" xr6:uid="{00000000-000C-0000-FFFF-FFFF150A0000}" r="AX36" connectionId="1">
    <xmlCellPr id="1" xr6:uid="{00000000-0010-0000-150A-000001000000}" uniqueName="Bank_Engineering_Fee">
      <xmlPr mapId="1" xpath="/FinancialUpdate8609/FinancialUpdate8609_DevelopmentBudget/FinancialUpdate8609_Dev_Budget_Building11/FinancialUpdate8609_Dev_Budget_Building11_Total_Costs/Bank_Engineering_Fee" xmlDataType="string"/>
    </xmlCellPr>
  </singleXmlCell>
  <singleXmlCell id="2651" xr6:uid="{00000000-000C-0000-FFFF-FFFF160A0000}" r="AX37" connectionId="1">
    <xmlCellPr id="1" xr6:uid="{00000000-0010-0000-160A-000001000000}" uniqueName="NYS_Transfer_Tax">
      <xmlPr mapId="1" xpath="/FinancialUpdate8609/FinancialUpdate8609_DevelopmentBudget/FinancialUpdate8609_Dev_Budget_Building11/FinancialUpdate8609_Dev_Budget_Building11_Total_Costs/NYS_Transfer_Tax" xmlDataType="string"/>
    </xmlCellPr>
  </singleXmlCell>
  <singleXmlCell id="2652" xr6:uid="{00000000-000C-0000-FFFF-FFFF170A0000}" r="AX38" connectionId="1">
    <xmlCellPr id="1" xr6:uid="{00000000-0010-0000-170A-000001000000}" uniqueName="Soft_Cost_Other_Description1">
      <xmlPr mapId="1" xpath="/FinancialUpdate8609/FinancialUpdate8609_DevelopmentBudget/FinancialUpdate8609_Dev_Budget_Building11/FinancialUpdate8609_Dev_Budget_Building11_Total_Costs/Soft_Cost_Other_Description1" xmlDataType="string"/>
    </xmlCellPr>
  </singleXmlCell>
  <singleXmlCell id="2653" xr6:uid="{00000000-000C-0000-FFFF-FFFF180A0000}" r="AX39" connectionId="1">
    <xmlCellPr id="1" xr6:uid="{00000000-0010-0000-180A-000001000000}" uniqueName="Soft_Cost_Other_Description2">
      <xmlPr mapId="1" xpath="/FinancialUpdate8609/FinancialUpdate8609_DevelopmentBudget/FinancialUpdate8609_Dev_Budget_Building11/FinancialUpdate8609_Dev_Budget_Building11_Total_Costs/Soft_Cost_Other_Description2" xmlDataType="string"/>
    </xmlCellPr>
  </singleXmlCell>
  <singleXmlCell id="2654" xr6:uid="{00000000-000C-0000-FFFF-FFFF190A0000}" r="AX40" connectionId="1">
    <xmlCellPr id="1" xr6:uid="{00000000-0010-0000-190A-000001000000}" uniqueName="Soft_Cost_Other_Description3">
      <xmlPr mapId="1" xpath="/FinancialUpdate8609/FinancialUpdate8609_DevelopmentBudget/FinancialUpdate8609_Dev_Budget_Building11/FinancialUpdate8609_Dev_Budget_Building11_Total_Costs/Soft_Cost_Other_Description3" xmlDataType="string"/>
    </xmlCellPr>
  </singleXmlCell>
  <singleXmlCell id="2655" xr6:uid="{00000000-000C-0000-FFFF-FFFF1A0A0000}" r="AX41" connectionId="1">
    <xmlCellPr id="1" xr6:uid="{00000000-0010-0000-1A0A-000001000000}" uniqueName="Soft_Cost_Other_Description4">
      <xmlPr mapId="1" xpath="/FinancialUpdate8609/FinancialUpdate8609_DevelopmentBudget/FinancialUpdate8609_Dev_Budget_Building11/FinancialUpdate8609_Dev_Budget_Building11_Total_Costs/Soft_Cost_Other_Description4" xmlDataType="string"/>
    </xmlCellPr>
  </singleXmlCell>
  <singleXmlCell id="2656" xr6:uid="{00000000-000C-0000-FFFF-FFFF1B0A0000}" r="AX44" connectionId="1">
    <xmlCellPr id="1" xr6:uid="{00000000-0010-0000-1B0A-000001000000}" uniqueName="Developer_Financing_or_Equity">
      <xmlPr mapId="1" xpath="/FinancialUpdate8609/FinancialUpdate8609_DevelopmentBudget/FinancialUpdate8609_Dev_Budget_Building11/FinancialUpdate8609_Dev_Budget_Building11_Total_Costs/Developer_Financing_or_Equity" xmlDataType="string"/>
    </xmlCellPr>
  </singleXmlCell>
  <singleXmlCell id="2657" xr6:uid="{00000000-000C-0000-FFFF-FFFF1C0A0000}" r="AX45" connectionId="1">
    <xmlCellPr id="1" xr6:uid="{00000000-0010-0000-1C0A-000001000000}" uniqueName="Deferred_Developer_Fee">
      <xmlPr mapId="1" xpath="/FinancialUpdate8609/FinancialUpdate8609_DevelopmentBudget/FinancialUpdate8609_Dev_Budget_Building11/FinancialUpdate8609_Dev_Budget_Building11_Total_Costs/Deferred_Developer_Fee" xmlDataType="string"/>
    </xmlCellPr>
  </singleXmlCell>
  <singleXmlCell id="2658" xr6:uid="{00000000-000C-0000-FFFF-FFFF1D0A0000}" r="AX48" connectionId="1">
    <xmlCellPr id="1" xr6:uid="{00000000-0010-0000-1D0A-000001000000}" uniqueName="Syndicator_Fee_and_Overhead">
      <xmlPr mapId="1" xpath="/FinancialUpdate8609/FinancialUpdate8609_DevelopmentBudget/FinancialUpdate8609_Dev_Budget_Building11/FinancialUpdate8609_Dev_Budget_Building11_Total_Costs/Syndicator_Fee_and_Overhead" xmlDataType="string"/>
    </xmlCellPr>
  </singleXmlCell>
  <singleXmlCell id="2659" xr6:uid="{00000000-000C-0000-FFFF-FFFF1E0A0000}" r="AX49" connectionId="1">
    <xmlCellPr id="1" xr6:uid="{00000000-0010-0000-1E0A-000001000000}" uniqueName="LP_Upper_Tier_Reserves">
      <xmlPr mapId="1" xpath="/FinancialUpdate8609/FinancialUpdate8609_DevelopmentBudget/FinancialUpdate8609_Dev_Budget_Building11/FinancialUpdate8609_Dev_Budget_Building11_Total_Costs/LP_Upper_Tier_Reserves" xmlDataType="string"/>
    </xmlCellPr>
  </singleXmlCell>
  <singleXmlCell id="2660" xr6:uid="{00000000-000C-0000-FFFF-FFFF1F0A0000}" r="AX50" connectionId="1">
    <xmlCellPr id="1" xr6:uid="{00000000-0010-0000-1F0A-000001000000}" uniqueName="Tax_Credit_Consultant">
      <xmlPr mapId="1" xpath="/FinancialUpdate8609/FinancialUpdate8609_DevelopmentBudget/FinancialUpdate8609_Dev_Budget_Building11/FinancialUpdate8609_Dev_Budget_Building11_Total_Costs/Tax_Credit_Consultant" xmlDataType="string"/>
    </xmlCellPr>
  </singleXmlCell>
  <singleXmlCell id="2661" xr6:uid="{00000000-000C-0000-FFFF-FFFF200A0000}" r="AX51" connectionId="1">
    <xmlCellPr id="1" xr6:uid="{00000000-0010-0000-200A-000001000000}" uniqueName="Tax_Opinion">
      <xmlPr mapId="1" xpath="/FinancialUpdate8609/FinancialUpdate8609_DevelopmentBudget/FinancialUpdate8609_Dev_Budget_Building11/FinancialUpdate8609_Dev_Budget_Building11_Total_Costs/Tax_Opinion" xmlDataType="string"/>
    </xmlCellPr>
  </singleXmlCell>
  <singleXmlCell id="2662" xr6:uid="{00000000-000C-0000-FFFF-FFFF210A0000}" r="AX52" connectionId="1">
    <xmlCellPr id="1" xr6:uid="{00000000-0010-0000-210A-000001000000}" uniqueName="Accounting_Cost_Certification">
      <xmlPr mapId="1" xpath="/FinancialUpdate8609/FinancialUpdate8609_DevelopmentBudget/FinancialUpdate8609_Dev_Budget_Building11/FinancialUpdate8609_Dev_Budget_Building11_Total_Costs/Accounting_Cost_Certification" xmlDataType="string"/>
    </xmlCellPr>
  </singleXmlCell>
  <singleXmlCell id="2663" xr6:uid="{00000000-000C-0000-FFFF-FFFF220A0000}" r="AX53" connectionId="1">
    <xmlCellPr id="1" xr6:uid="{00000000-0010-0000-220A-000001000000}" uniqueName="Partnership_Management_Fee">
      <xmlPr mapId="1" xpath="/FinancialUpdate8609/FinancialUpdate8609_DevelopmentBudget/FinancialUpdate8609_Dev_Budget_Building11/FinancialUpdate8609_Dev_Budget_Building11_Total_Costs/Partnership_Management_Fee" xmlDataType="string"/>
    </xmlCellPr>
  </singleXmlCell>
  <singleXmlCell id="2664" xr6:uid="{00000000-000C-0000-FFFF-FFFF230A0000}" r="AX54" connectionId="1">
    <xmlCellPr id="1" xr6:uid="{00000000-0010-0000-230A-000001000000}" uniqueName="Partnership_Publication">
      <xmlPr mapId="1" xpath="/FinancialUpdate8609/FinancialUpdate8609_DevelopmentBudget/FinancialUpdate8609_Dev_Budget_Building11/FinancialUpdate8609_Dev_Budget_Building11_Total_Costs/Partnership_Publication" xmlDataType="string"/>
    </xmlCellPr>
  </singleXmlCell>
  <singleXmlCell id="2665" xr6:uid="{00000000-000C-0000-FFFF-FFFF240A0000}" r="AX55" connectionId="1">
    <xmlCellPr id="1" xr6:uid="{00000000-0010-0000-240A-000001000000}" uniqueName="Bridge_Loan_Fees_and_Interest">
      <xmlPr mapId="1" xpath="/FinancialUpdate8609/FinancialUpdate8609_DevelopmentBudget/FinancialUpdate8609_Dev_Budget_Building11/FinancialUpdate8609_Dev_Budget_Building11_Total_Costs/Bridge_Loan_Fees_and_Interest" xmlDataType="string"/>
    </xmlCellPr>
  </singleXmlCell>
  <singleXmlCell id="2666" xr6:uid="{00000000-000C-0000-FFFF-FFFF250A0000}" r="AX56" connectionId="1">
    <xmlCellPr id="1" xr6:uid="{00000000-0010-0000-250A-000001000000}" uniqueName="Partnership_Organization_Legal">
      <xmlPr mapId="1" xpath="/FinancialUpdate8609/FinancialUpdate8609_DevelopmentBudget/FinancialUpdate8609_Dev_Budget_Building11/FinancialUpdate8609_Dev_Budget_Building11_Total_Costs/Partnership_Organization_Legal" xmlDataType="string"/>
    </xmlCellPr>
  </singleXmlCell>
  <singleXmlCell id="2667" xr6:uid="{00000000-000C-0000-FFFF-FFFF260A0000}" r="AX57" connectionId="1">
    <xmlCellPr id="1" xr6:uid="{00000000-0010-0000-260A-000001000000}" uniqueName="Syndication_Expense_Other_Description1">
      <xmlPr mapId="1" xpath="/FinancialUpdate8609/FinancialUpdate8609_DevelopmentBudget/FinancialUpdate8609_Dev_Budget_Building11/FinancialUpdate8609_Dev_Budget_Building11_Total_Costs/Syndication_Expense_Other_Description1" xmlDataType="string"/>
    </xmlCellPr>
  </singleXmlCell>
  <singleXmlCell id="2668" xr6:uid="{00000000-000C-0000-FFFF-FFFF270A0000}" r="AX60" connectionId="1">
    <xmlCellPr id="1" xr6:uid="{00000000-0010-0000-270A-000001000000}" uniqueName="Operating_Reserve">
      <xmlPr mapId="1" xpath="/FinancialUpdate8609/FinancialUpdate8609_DevelopmentBudget/FinancialUpdate8609_Dev_Budget_Building11/FinancialUpdate8609_Dev_Budget_Building11_Total_Costs/Operating_Reserve" xmlDataType="string"/>
    </xmlCellPr>
  </singleXmlCell>
  <singleXmlCell id="2669" xr6:uid="{00000000-000C-0000-FFFF-FFFF280A0000}" r="AX61" connectionId="1">
    <xmlCellPr id="1" xr6:uid="{00000000-0010-0000-280A-000001000000}" uniqueName="Social_Service_Reserves">
      <xmlPr mapId="1" xpath="/FinancialUpdate8609/FinancialUpdate8609_DevelopmentBudget/FinancialUpdate8609_Dev_Budget_Building11/FinancialUpdate8609_Dev_Budget_Building11_Total_Costs/Social_Service_Reserves" xmlDataType="string"/>
    </xmlCellPr>
  </singleXmlCell>
  <singleXmlCell id="2670" xr6:uid="{00000000-000C-0000-FFFF-FFFF290A0000}" r="AX62" connectionId="1">
    <xmlCellPr id="1" xr6:uid="{00000000-0010-0000-290A-000001000000}" uniqueName="Reserve_Other_Description1">
      <xmlPr mapId="1" xpath="/FinancialUpdate8609/FinancialUpdate8609_DevelopmentBudget/FinancialUpdate8609_Dev_Budget_Building11/FinancialUpdate8609_Dev_Budget_Building11_Total_Costs/Reserve_Other_Description1" xmlDataType="string"/>
    </xmlCellPr>
  </singleXmlCell>
  <singleXmlCell id="2671" xr6:uid="{00000000-000C-0000-FFFF-FFFF2A0A0000}" r="AZ1" connectionId="1">
    <xmlCellPr id="1" xr6:uid="{00000000-0010-0000-2A0A-000001000000}" uniqueName="ApplicationNumber">
      <xmlPr mapId="1" xpath="/FinancialUpdate8609/FinancialUpdate8609_DevelopmentBudget/FinancialUpdate8609_Dev_Budget_Building11/FinancialUpdate8609_Dev_Budget_Building11_Acquisition_Basis/ApplicationNumber" xmlDataType="string"/>
    </xmlCellPr>
  </singleXmlCell>
  <singleXmlCell id="2672" xr6:uid="{00000000-000C-0000-FFFF-FFFF2B0A0000}" r="AZ2" connectionId="1">
    <xmlCellPr id="1" xr6:uid="{00000000-0010-0000-2B0A-000001000000}" uniqueName="BIN">
      <xmlPr mapId="1" xpath="/FinancialUpdate8609/FinancialUpdate8609_DevelopmentBudget/FinancialUpdate8609_Dev_Budget_Building11/FinancialUpdate8609_Dev_Budget_Building11_Acquisition_Basis/BIN" xmlDataType="string"/>
    </xmlCellPr>
  </singleXmlCell>
  <singleXmlCell id="2673" xr6:uid="{00000000-000C-0000-FFFF-FFFF2C0A0000}" r="AY7" connectionId="1">
    <xmlCellPr id="1" xr6:uid="{00000000-0010-0000-2C0A-000001000000}" uniqueName="Land_Acquisition">
      <xmlPr mapId="1" xpath="/FinancialUpdate8609/FinancialUpdate8609_DevelopmentBudget/FinancialUpdate8609_Dev_Budget_Building11/FinancialUpdate8609_Dev_Budget_Building11_Acquisition_Basis/Land_Acquisition" xmlDataType="string"/>
    </xmlCellPr>
  </singleXmlCell>
  <singleXmlCell id="2674" xr6:uid="{00000000-000C-0000-FFFF-FFFF2D0A0000}" r="AY8" connectionId="1">
    <xmlCellPr id="1" xr6:uid="{00000000-0010-0000-2D0A-000001000000}" uniqueName="Building_Acquisition">
      <xmlPr mapId="1" xpath="/FinancialUpdate8609/FinancialUpdate8609_DevelopmentBudget/FinancialUpdate8609_Dev_Budget_Building11/FinancialUpdate8609_Dev_Budget_Building11_Acquisition_Basis/Building_Acquisition" xmlDataType="string"/>
    </xmlCellPr>
  </singleXmlCell>
  <singleXmlCell id="2675" xr6:uid="{00000000-000C-0000-FFFF-FFFF2E0A0000}" r="AY9" connectionId="1">
    <xmlCellPr id="1" xr6:uid="{00000000-0010-0000-2E0A-000001000000}" uniqueName="Contractor_Price">
      <xmlPr mapId="1" xpath="/FinancialUpdate8609/FinancialUpdate8609_DevelopmentBudget/FinancialUpdate8609_Dev_Budget_Building11/FinancialUpdate8609_Dev_Budget_Building11_Acquisition_Basis/Contractor_Price" xmlDataType="string"/>
    </xmlCellPr>
  </singleXmlCell>
  <singleXmlCell id="2676" xr6:uid="{00000000-000C-0000-FFFF-FFFF2F0A0000}" r="AY10" connectionId="1">
    <xmlCellPr id="1" xr6:uid="{00000000-0010-0000-2F0A-000001000000}" uniqueName="Furnishings">
      <xmlPr mapId="1" xpath="/FinancialUpdate8609/FinancialUpdate8609_DevelopmentBudget/FinancialUpdate8609_Dev_Budget_Building11/FinancialUpdate8609_Dev_Budget_Building11_Acquisition_Basis/Furnishings" xmlDataType="string"/>
    </xmlCellPr>
  </singleXmlCell>
  <singleXmlCell id="2677" xr6:uid="{00000000-000C-0000-FFFF-FFFF300A0000}" r="AY11" connectionId="1">
    <xmlCellPr id="1" xr6:uid="{00000000-0010-0000-300A-000001000000}" uniqueName="Hard_Cost_Other_Description1">
      <xmlPr mapId="1" xpath="/FinancialUpdate8609/FinancialUpdate8609_DevelopmentBudget/FinancialUpdate8609_Dev_Budget_Building11/FinancialUpdate8609_Dev_Budget_Building11_Acquisition_Basis/Hard_Cost_Other_Description1" xmlDataType="string"/>
    </xmlCellPr>
  </singleXmlCell>
  <singleXmlCell id="2678" xr6:uid="{00000000-000C-0000-FFFF-FFFF310A0000}" r="AY14" connectionId="1">
    <xmlCellPr id="1" xr6:uid="{00000000-0010-0000-310A-000001000000}" uniqueName="Architect">
      <xmlPr mapId="1" xpath="/FinancialUpdate8609/FinancialUpdate8609_DevelopmentBudget/FinancialUpdate8609_Dev_Budget_Building11/FinancialUpdate8609_Dev_Budget_Building11_Acquisition_Basis/Architect" xmlDataType="string"/>
    </xmlCellPr>
  </singleXmlCell>
  <singleXmlCell id="2679" xr6:uid="{00000000-000C-0000-FFFF-FFFF320A0000}" r="AY15" connectionId="1">
    <xmlCellPr id="1" xr6:uid="{00000000-0010-0000-320A-000001000000}" uniqueName="Owners_Legal">
      <xmlPr mapId="1" xpath="/FinancialUpdate8609/FinancialUpdate8609_DevelopmentBudget/FinancialUpdate8609_Dev_Budget_Building11/FinancialUpdate8609_Dev_Budget_Building11_Acquisition_Basis/Owners_Legal" xmlDataType="string"/>
    </xmlCellPr>
  </singleXmlCell>
  <singleXmlCell id="2680" xr6:uid="{00000000-000C-0000-FFFF-FFFF330A0000}" r="AY16" connectionId="1">
    <xmlCellPr id="1" xr6:uid="{00000000-0010-0000-330A-000001000000}" uniqueName="Development_Consultant">
      <xmlPr mapId="1" xpath="/FinancialUpdate8609/FinancialUpdate8609_DevelopmentBudget/FinancialUpdate8609_Dev_Budget_Building11/FinancialUpdate8609_Dev_Budget_Building11_Acquisition_Basis/Development_Consultant" xmlDataType="string"/>
    </xmlCellPr>
  </singleXmlCell>
  <singleXmlCell id="2681" xr6:uid="{00000000-000C-0000-FFFF-FFFF340A0000}" r="AY17" connectionId="1">
    <xmlCellPr id="1" xr6:uid="{00000000-0010-0000-340A-000001000000}" uniqueName="J51_421a_421b_Filing_Fees">
      <xmlPr mapId="1" xpath="/FinancialUpdate8609/FinancialUpdate8609_DevelopmentBudget/FinancialUpdate8609_Dev_Budget_Building11/FinancialUpdate8609_Dev_Budget_Building11_Acquisition_Basis/J51_421a_421b_Filing_Fees" xmlDataType="string"/>
    </xmlCellPr>
  </singleXmlCell>
  <singleXmlCell id="2682" xr6:uid="{00000000-000C-0000-FFFF-FFFF350A0000}" r="AY18" connectionId="1">
    <xmlCellPr id="1" xr6:uid="{00000000-0010-0000-350A-000001000000}" uniqueName="Construction_Interest">
      <xmlPr mapId="1" xpath="/FinancialUpdate8609/FinancialUpdate8609_DevelopmentBudget/FinancialUpdate8609_Dev_Budget_Building11/FinancialUpdate8609_Dev_Budget_Building11_Acquisition_Basis/Construction_Interest" xmlDataType="string"/>
    </xmlCellPr>
  </singleXmlCell>
  <singleXmlCell id="2683" xr6:uid="{00000000-000C-0000-FFFF-FFFF360A0000}" r="AY19" connectionId="1">
    <xmlCellPr id="1" xr6:uid="{00000000-0010-0000-360A-000001000000}" uniqueName="Real_Estate_Taxes">
      <xmlPr mapId="1" xpath="/FinancialUpdate8609/FinancialUpdate8609_DevelopmentBudget/FinancialUpdate8609_Dev_Budget_Building11/FinancialUpdate8609_Dev_Budget_Building11_Acquisition_Basis/Real_Estate_Taxes" xmlDataType="string"/>
    </xmlCellPr>
  </singleXmlCell>
  <singleXmlCell id="2684" xr6:uid="{00000000-000C-0000-FFFF-FFFF370A0000}" r="AY20" connectionId="1">
    <xmlCellPr id="1" xr6:uid="{00000000-0010-0000-370A-000001000000}" uniqueName="Water_Sewer">
      <xmlPr mapId="1" xpath="/FinancialUpdate8609/FinancialUpdate8609_DevelopmentBudget/FinancialUpdate8609_Dev_Budget_Building11/FinancialUpdate8609_Dev_Budget_Building11_Acquisition_Basis/Water_Sewer" xmlDataType="string"/>
    </xmlCellPr>
  </singleXmlCell>
  <singleXmlCell id="2685" xr6:uid="{00000000-000C-0000-FFFF-FFFF380A0000}" r="AY21" connectionId="1">
    <xmlCellPr id="1" xr6:uid="{00000000-0010-0000-380A-000001000000}" uniqueName="Title_Insurance">
      <xmlPr mapId="1" xpath="/FinancialUpdate8609/FinancialUpdate8609_DevelopmentBudget/FinancialUpdate8609_Dev_Budget_Building11/FinancialUpdate8609_Dev_Budget_Building11_Acquisition_Basis/Title_Insurance" xmlDataType="string"/>
    </xmlCellPr>
  </singleXmlCell>
  <singleXmlCell id="2686" xr6:uid="{00000000-000C-0000-FFFF-FFFF390A0000}" r="AY22" connectionId="1">
    <xmlCellPr id="1" xr6:uid="{00000000-0010-0000-390A-000001000000}" uniqueName="Constr_Insurance">
      <xmlPr mapId="1" xpath="/FinancialUpdate8609/FinancialUpdate8609_DevelopmentBudget/FinancialUpdate8609_Dev_Budget_Building11/FinancialUpdate8609_Dev_Budget_Building11_Acquisition_Basis/Constr_Insurance" xmlDataType="string"/>
    </xmlCellPr>
  </singleXmlCell>
  <singleXmlCell id="2687" xr6:uid="{00000000-000C-0000-FFFF-FFFF3A0A0000}" r="AY23" connectionId="1">
    <xmlCellPr id="1" xr6:uid="{00000000-0010-0000-3A0A-000001000000}" uniqueName="License_Agreement_Insurance">
      <xmlPr mapId="1" xpath="/FinancialUpdate8609/FinancialUpdate8609_DevelopmentBudget/FinancialUpdate8609_Dev_Budget_Building11/FinancialUpdate8609_Dev_Budget_Building11_Acquisition_Basis/License_Agreement_Insurance" xmlDataType="string"/>
    </xmlCellPr>
  </singleXmlCell>
  <singleXmlCell id="2688" xr6:uid="{00000000-000C-0000-FFFF-FFFF3B0A0000}" r="AY24" connectionId="1">
    <xmlCellPr id="1" xr6:uid="{00000000-0010-0000-3B0A-000001000000}" uniqueName="Leasing_Marketing_Expense">
      <xmlPr mapId="1" xpath="/FinancialUpdate8609/FinancialUpdate8609_DevelopmentBudget/FinancialUpdate8609_Dev_Budget_Building11/FinancialUpdate8609_Dev_Budget_Building11_Acquisition_Basis/Leasing_Marketing_Expense" xmlDataType="string"/>
    </xmlCellPr>
  </singleXmlCell>
  <singleXmlCell id="2689" xr6:uid="{00000000-000C-0000-FFFF-FFFF3C0A0000}" r="AY25" connectionId="1">
    <xmlCellPr id="1" xr6:uid="{00000000-0010-0000-3C0A-000001000000}" uniqueName="Lease_Up_Period_Expense">
      <xmlPr mapId="1" xpath="/FinancialUpdate8609/FinancialUpdate8609_DevelopmentBudget/FinancialUpdate8609_Dev_Budget_Building11/FinancialUpdate8609_Dev_Budget_Building11_Acquisition_Basis/Lease_Up_Period_Expense" xmlDataType="string"/>
    </xmlCellPr>
  </singleXmlCell>
  <singleXmlCell id="2690" xr6:uid="{00000000-000C-0000-FFFF-FFFF3D0A0000}" r="AY26" connectionId="1">
    <xmlCellPr id="1" xr6:uid="{00000000-0010-0000-3D0A-000001000000}" uniqueName="Working_Capital">
      <xmlPr mapId="1" xpath="/FinancialUpdate8609/FinancialUpdate8609_DevelopmentBudget/FinancialUpdate8609_Dev_Budget_Building11/FinancialUpdate8609_Dev_Budget_Building11_Acquisition_Basis/Working_Capital" xmlDataType="string"/>
    </xmlCellPr>
  </singleXmlCell>
  <singleXmlCell id="2691" xr6:uid="{00000000-000C-0000-FFFF-FFFF3E0A0000}" r="AY27" connectionId="1">
    <xmlCellPr id="1" xr6:uid="{00000000-0010-0000-3E0A-000001000000}" uniqueName="Survey_Environmental_Reports">
      <xmlPr mapId="1" xpath="/FinancialUpdate8609/FinancialUpdate8609_DevelopmentBudget/FinancialUpdate8609_Dev_Budget_Building11/FinancialUpdate8609_Dev_Budget_Building11_Acquisition_Basis/Survey_Environmental_Reports" xmlDataType="string"/>
    </xmlCellPr>
  </singleXmlCell>
  <singleXmlCell id="2692" xr6:uid="{00000000-000C-0000-FFFF-FFFF3F0A0000}" r="AY28" connectionId="1">
    <xmlCellPr id="1" xr6:uid="{00000000-0010-0000-3F0A-000001000000}" uniqueName="Loan_Commitment_Fees">
      <xmlPr mapId="1" xpath="/FinancialUpdate8609/FinancialUpdate8609_DevelopmentBudget/FinancialUpdate8609_Dev_Budget_Building11/FinancialUpdate8609_Dev_Budget_Building11_Acquisition_Basis/Loan_Commitment_Fees" xmlDataType="string"/>
    </xmlCellPr>
  </singleXmlCell>
  <singleXmlCell id="2693" xr6:uid="{00000000-000C-0000-FFFF-FFFF400A0000}" r="AY29" connectionId="1">
    <xmlCellPr id="1" xr6:uid="{00000000-0010-0000-400A-000001000000}" uniqueName="Relocation">
      <xmlPr mapId="1" xpath="/FinancialUpdate8609/FinancialUpdate8609_DevelopmentBudget/FinancialUpdate8609_Dev_Budget_Building11/FinancialUpdate8609_Dev_Budget_Building11_Acquisition_Basis/Relocation" xmlDataType="string"/>
    </xmlCellPr>
  </singleXmlCell>
  <singleXmlCell id="2694" xr6:uid="{00000000-000C-0000-FFFF-FFFF410A0000}" r="AY30" connectionId="1">
    <xmlCellPr id="1" xr6:uid="{00000000-0010-0000-410A-000001000000}" uniqueName="NPHDFC_Administration_Fee">
      <xmlPr mapId="1" xpath="/FinancialUpdate8609/FinancialUpdate8609_DevelopmentBudget/FinancialUpdate8609_Dev_Budget_Building11/FinancialUpdate8609_Dev_Budget_Building11_Acquisition_Basis/NPHDFC_Administration_Fee" xmlDataType="string"/>
    </xmlCellPr>
  </singleXmlCell>
  <singleXmlCell id="2695" xr6:uid="{00000000-000C-0000-FFFF-FFFF420A0000}" r="AY31" connectionId="1">
    <xmlCellPr id="1" xr6:uid="{00000000-0010-0000-420A-000001000000}" uniqueName="Project_Supervision">
      <xmlPr mapId="1" xpath="/FinancialUpdate8609/FinancialUpdate8609_DevelopmentBudget/FinancialUpdate8609_Dev_Budget_Building11/FinancialUpdate8609_Dev_Budget_Building11_Acquisition_Basis/Project_Supervision" xmlDataType="string"/>
    </xmlCellPr>
  </singleXmlCell>
  <singleXmlCell id="2696" xr6:uid="{00000000-000C-0000-FFFF-FFFF430A0000}" r="AY32" connectionId="1">
    <xmlCellPr id="1" xr6:uid="{00000000-0010-0000-430A-000001000000}" uniqueName="Tax_Credit_Allocation_Fee">
      <xmlPr mapId="1" xpath="/FinancialUpdate8609/FinancialUpdate8609_DevelopmentBudget/FinancialUpdate8609_Dev_Budget_Building11/FinancialUpdate8609_Dev_Budget_Building11_Acquisition_Basis/Tax_Credit_Allocation_Fee" xmlDataType="string"/>
    </xmlCellPr>
  </singleXmlCell>
  <singleXmlCell id="2697" xr6:uid="{00000000-000C-0000-FFFF-FFFF440A0000}" r="AY33" connectionId="1">
    <xmlCellPr id="1" xr6:uid="{00000000-0010-0000-440A-000001000000}" uniqueName="Bond_Fees_Cost_of_Issuance_Fee">
      <xmlPr mapId="1" xpath="/FinancialUpdate8609/FinancialUpdate8609_DevelopmentBudget/FinancialUpdate8609_Dev_Budget_Building11/FinancialUpdate8609_Dev_Budget_Building11_Acquisition_Basis/Bond_Fees_Cost_of_Issuance_Fee" xmlDataType="string"/>
    </xmlCellPr>
  </singleXmlCell>
  <singleXmlCell id="2698" xr6:uid="{00000000-000C-0000-FFFF-FFFF450A0000}" r="AY34" connectionId="1">
    <xmlCellPr id="1" xr6:uid="{00000000-0010-0000-450A-000001000000}" uniqueName="Letter_of_Credit_Fee">
      <xmlPr mapId="1" xpath="/FinancialUpdate8609/FinancialUpdate8609_DevelopmentBudget/FinancialUpdate8609_Dev_Budget_Building11/FinancialUpdate8609_Dev_Budget_Building11_Acquisition_Basis/Letter_of_Credit_Fee" xmlDataType="string"/>
    </xmlCellPr>
  </singleXmlCell>
  <singleXmlCell id="2699" xr6:uid="{00000000-000C-0000-FFFF-FFFF460A0000}" r="AY35" connectionId="1">
    <xmlCellPr id="1" xr6:uid="{00000000-0010-0000-460A-000001000000}" uniqueName="Interest_Rate_Cap">
      <xmlPr mapId="1" xpath="/FinancialUpdate8609/FinancialUpdate8609_DevelopmentBudget/FinancialUpdate8609_Dev_Budget_Building11/FinancialUpdate8609_Dev_Budget_Building11_Acquisition_Basis/Interest_Rate_Cap" xmlDataType="string"/>
    </xmlCellPr>
  </singleXmlCell>
  <singleXmlCell id="2700" xr6:uid="{00000000-000C-0000-FFFF-FFFF470A0000}" r="AY36" connectionId="1">
    <xmlCellPr id="1" xr6:uid="{00000000-0010-0000-470A-000001000000}" uniqueName="Bank_Engineering_Fee">
      <xmlPr mapId="1" xpath="/FinancialUpdate8609/FinancialUpdate8609_DevelopmentBudget/FinancialUpdate8609_Dev_Budget_Building11/FinancialUpdate8609_Dev_Budget_Building11_Acquisition_Basis/Bank_Engineering_Fee" xmlDataType="string"/>
    </xmlCellPr>
  </singleXmlCell>
  <singleXmlCell id="2701" xr6:uid="{00000000-000C-0000-FFFF-FFFF480A0000}" r="AY37" connectionId="1">
    <xmlCellPr id="1" xr6:uid="{00000000-0010-0000-480A-000001000000}" uniqueName="NYS_Transfer_Tax">
      <xmlPr mapId="1" xpath="/FinancialUpdate8609/FinancialUpdate8609_DevelopmentBudget/FinancialUpdate8609_Dev_Budget_Building11/FinancialUpdate8609_Dev_Budget_Building11_Acquisition_Basis/NYS_Transfer_Tax" xmlDataType="string"/>
    </xmlCellPr>
  </singleXmlCell>
  <singleXmlCell id="2702" xr6:uid="{00000000-000C-0000-FFFF-FFFF490A0000}" r="AY38" connectionId="1">
    <xmlCellPr id="1" xr6:uid="{00000000-0010-0000-490A-000001000000}" uniqueName="Soft_Cost_Other_Description1">
      <xmlPr mapId="1" xpath="/FinancialUpdate8609/FinancialUpdate8609_DevelopmentBudget/FinancialUpdate8609_Dev_Budget_Building11/FinancialUpdate8609_Dev_Budget_Building11_Acquisition_Basis/Soft_Cost_Other_Description1" xmlDataType="string"/>
    </xmlCellPr>
  </singleXmlCell>
  <singleXmlCell id="2703" xr6:uid="{00000000-000C-0000-FFFF-FFFF4A0A0000}" r="AY39" connectionId="1">
    <xmlCellPr id="1" xr6:uid="{00000000-0010-0000-4A0A-000001000000}" uniqueName="Soft_Cost_Other_Description2">
      <xmlPr mapId="1" xpath="/FinancialUpdate8609/FinancialUpdate8609_DevelopmentBudget/FinancialUpdate8609_Dev_Budget_Building11/FinancialUpdate8609_Dev_Budget_Building11_Acquisition_Basis/Soft_Cost_Other_Description2" xmlDataType="string"/>
    </xmlCellPr>
  </singleXmlCell>
  <singleXmlCell id="2704" xr6:uid="{00000000-000C-0000-FFFF-FFFF4B0A0000}" r="AY40" connectionId="1">
    <xmlCellPr id="1" xr6:uid="{00000000-0010-0000-4B0A-000001000000}" uniqueName="Soft_Cost_Other_Description3">
      <xmlPr mapId="1" xpath="/FinancialUpdate8609/FinancialUpdate8609_DevelopmentBudget/FinancialUpdate8609_Dev_Budget_Building11/FinancialUpdate8609_Dev_Budget_Building11_Acquisition_Basis/Soft_Cost_Other_Description3" xmlDataType="string"/>
    </xmlCellPr>
  </singleXmlCell>
  <singleXmlCell id="2705" xr6:uid="{00000000-000C-0000-FFFF-FFFF4C0A0000}" r="AY41" connectionId="1">
    <xmlCellPr id="1" xr6:uid="{00000000-0010-0000-4C0A-000001000000}" uniqueName="Soft_Cost_Other_Description4">
      <xmlPr mapId="1" xpath="/FinancialUpdate8609/FinancialUpdate8609_DevelopmentBudget/FinancialUpdate8609_Dev_Budget_Building11/FinancialUpdate8609_Dev_Budget_Building11_Acquisition_Basis/Soft_Cost_Other_Description4" xmlDataType="string"/>
    </xmlCellPr>
  </singleXmlCell>
  <singleXmlCell id="2706" xr6:uid="{00000000-000C-0000-FFFF-FFFF4D0A0000}" r="AY44" connectionId="1">
    <xmlCellPr id="1" xr6:uid="{00000000-0010-0000-4D0A-000001000000}" uniqueName="Developer_Financing_or_Equity">
      <xmlPr mapId="1" xpath="/FinancialUpdate8609/FinancialUpdate8609_DevelopmentBudget/FinancialUpdate8609_Dev_Budget_Building11/FinancialUpdate8609_Dev_Budget_Building11_Acquisition_Basis/Developer_Financing_or_Equity" xmlDataType="string"/>
    </xmlCellPr>
  </singleXmlCell>
  <singleXmlCell id="2707" xr6:uid="{00000000-000C-0000-FFFF-FFFF4E0A0000}" r="AY45" connectionId="1">
    <xmlCellPr id="1" xr6:uid="{00000000-0010-0000-4E0A-000001000000}" uniqueName="Deferred_Developer_Fee">
      <xmlPr mapId="1" xpath="/FinancialUpdate8609/FinancialUpdate8609_DevelopmentBudget/FinancialUpdate8609_Dev_Budget_Building11/FinancialUpdate8609_Dev_Budget_Building11_Acquisition_Basis/Deferred_Developer_Fee" xmlDataType="string"/>
    </xmlCellPr>
  </singleXmlCell>
  <singleXmlCell id="2708" xr6:uid="{00000000-000C-0000-FFFF-FFFF4F0A0000}" r="AY48" connectionId="1">
    <xmlCellPr id="1" xr6:uid="{00000000-0010-0000-4F0A-000001000000}" uniqueName="Syndicator_Fee_and_Overhead">
      <xmlPr mapId="1" xpath="/FinancialUpdate8609/FinancialUpdate8609_DevelopmentBudget/FinancialUpdate8609_Dev_Budget_Building11/FinancialUpdate8609_Dev_Budget_Building11_Acquisition_Basis/Syndicator_Fee_and_Overhead" xmlDataType="string"/>
    </xmlCellPr>
  </singleXmlCell>
  <singleXmlCell id="2709" xr6:uid="{00000000-000C-0000-FFFF-FFFF500A0000}" r="AY49" connectionId="1">
    <xmlCellPr id="1" xr6:uid="{00000000-0010-0000-500A-000001000000}" uniqueName="LP_Upper_Tier_Reserves">
      <xmlPr mapId="1" xpath="/FinancialUpdate8609/FinancialUpdate8609_DevelopmentBudget/FinancialUpdate8609_Dev_Budget_Building11/FinancialUpdate8609_Dev_Budget_Building11_Acquisition_Basis/LP_Upper_Tier_Reserves" xmlDataType="string"/>
    </xmlCellPr>
  </singleXmlCell>
  <singleXmlCell id="2710" xr6:uid="{00000000-000C-0000-FFFF-FFFF510A0000}" r="AY50" connectionId="1">
    <xmlCellPr id="1" xr6:uid="{00000000-0010-0000-510A-000001000000}" uniqueName="Tax_Credit_Consultant">
      <xmlPr mapId="1" xpath="/FinancialUpdate8609/FinancialUpdate8609_DevelopmentBudget/FinancialUpdate8609_Dev_Budget_Building11/FinancialUpdate8609_Dev_Budget_Building11_Acquisition_Basis/Tax_Credit_Consultant" xmlDataType="string"/>
    </xmlCellPr>
  </singleXmlCell>
  <singleXmlCell id="2711" xr6:uid="{00000000-000C-0000-FFFF-FFFF520A0000}" r="AY51" connectionId="1">
    <xmlCellPr id="1" xr6:uid="{00000000-0010-0000-520A-000001000000}" uniqueName="Tax_Opinion">
      <xmlPr mapId="1" xpath="/FinancialUpdate8609/FinancialUpdate8609_DevelopmentBudget/FinancialUpdate8609_Dev_Budget_Building11/FinancialUpdate8609_Dev_Budget_Building11_Acquisition_Basis/Tax_Opinion" xmlDataType="string"/>
    </xmlCellPr>
  </singleXmlCell>
  <singleXmlCell id="2712" xr6:uid="{00000000-000C-0000-FFFF-FFFF530A0000}" r="AY52" connectionId="1">
    <xmlCellPr id="1" xr6:uid="{00000000-0010-0000-530A-000001000000}" uniqueName="Accounting_Cost_Certification">
      <xmlPr mapId="1" xpath="/FinancialUpdate8609/FinancialUpdate8609_DevelopmentBudget/FinancialUpdate8609_Dev_Budget_Building11/FinancialUpdate8609_Dev_Budget_Building11_Acquisition_Basis/Accounting_Cost_Certification" xmlDataType="string"/>
    </xmlCellPr>
  </singleXmlCell>
  <singleXmlCell id="2713" xr6:uid="{00000000-000C-0000-FFFF-FFFF540A0000}" r="AY53" connectionId="1">
    <xmlCellPr id="1" xr6:uid="{00000000-0010-0000-540A-000001000000}" uniqueName="Partnership_Management_Fee">
      <xmlPr mapId="1" xpath="/FinancialUpdate8609/FinancialUpdate8609_DevelopmentBudget/FinancialUpdate8609_Dev_Budget_Building11/FinancialUpdate8609_Dev_Budget_Building11_Acquisition_Basis/Partnership_Management_Fee" xmlDataType="string"/>
    </xmlCellPr>
  </singleXmlCell>
  <singleXmlCell id="2714" xr6:uid="{00000000-000C-0000-FFFF-FFFF550A0000}" r="AY54" connectionId="1">
    <xmlCellPr id="1" xr6:uid="{00000000-0010-0000-550A-000001000000}" uniqueName="Partnership_Publication">
      <xmlPr mapId="1" xpath="/FinancialUpdate8609/FinancialUpdate8609_DevelopmentBudget/FinancialUpdate8609_Dev_Budget_Building11/FinancialUpdate8609_Dev_Budget_Building11_Acquisition_Basis/Partnership_Publication" xmlDataType="string"/>
    </xmlCellPr>
  </singleXmlCell>
  <singleXmlCell id="2715" xr6:uid="{00000000-000C-0000-FFFF-FFFF560A0000}" r="AY55" connectionId="1">
    <xmlCellPr id="1" xr6:uid="{00000000-0010-0000-560A-000001000000}" uniqueName="Bridge_Loan_Fees_and_Interest">
      <xmlPr mapId="1" xpath="/FinancialUpdate8609/FinancialUpdate8609_DevelopmentBudget/FinancialUpdate8609_Dev_Budget_Building11/FinancialUpdate8609_Dev_Budget_Building11_Acquisition_Basis/Bridge_Loan_Fees_and_Interest" xmlDataType="string"/>
    </xmlCellPr>
  </singleXmlCell>
  <singleXmlCell id="2716" xr6:uid="{00000000-000C-0000-FFFF-FFFF570A0000}" r="AY56" connectionId="1">
    <xmlCellPr id="1" xr6:uid="{00000000-0010-0000-570A-000001000000}" uniqueName="Partnership_Organization_Legal">
      <xmlPr mapId="1" xpath="/FinancialUpdate8609/FinancialUpdate8609_DevelopmentBudget/FinancialUpdate8609_Dev_Budget_Building11/FinancialUpdate8609_Dev_Budget_Building11_Acquisition_Basis/Partnership_Organization_Legal" xmlDataType="string"/>
    </xmlCellPr>
  </singleXmlCell>
  <singleXmlCell id="2717" xr6:uid="{00000000-000C-0000-FFFF-FFFF580A0000}" r="AY57" connectionId="1">
    <xmlCellPr id="1" xr6:uid="{00000000-0010-0000-580A-000001000000}" uniqueName="Syndication_Expense_Other_Description1">
      <xmlPr mapId="1" xpath="/FinancialUpdate8609/FinancialUpdate8609_DevelopmentBudget/FinancialUpdate8609_Dev_Budget_Building11/FinancialUpdate8609_Dev_Budget_Building11_Acquisition_Basis/Syndication_Expense_Other_Description1" xmlDataType="string"/>
    </xmlCellPr>
  </singleXmlCell>
  <singleXmlCell id="2718" xr6:uid="{00000000-000C-0000-FFFF-FFFF590A0000}" r="AY60" connectionId="1">
    <xmlCellPr id="1" xr6:uid="{00000000-0010-0000-590A-000001000000}" uniqueName="Operating_Reserve">
      <xmlPr mapId="1" xpath="/FinancialUpdate8609/FinancialUpdate8609_DevelopmentBudget/FinancialUpdate8609_Dev_Budget_Building11/FinancialUpdate8609_Dev_Budget_Building11_Acquisition_Basis/Operating_Reserve" xmlDataType="string"/>
    </xmlCellPr>
  </singleXmlCell>
  <singleXmlCell id="2719" xr6:uid="{00000000-000C-0000-FFFF-FFFF5A0A0000}" r="AY61" connectionId="1">
    <xmlCellPr id="1" xr6:uid="{00000000-0010-0000-5A0A-000001000000}" uniqueName="Social_Service_Reserves">
      <xmlPr mapId="1" xpath="/FinancialUpdate8609/FinancialUpdate8609_DevelopmentBudget/FinancialUpdate8609_Dev_Budget_Building11/FinancialUpdate8609_Dev_Budget_Building11_Acquisition_Basis/Social_Service_Reserves" xmlDataType="string"/>
    </xmlCellPr>
  </singleXmlCell>
  <singleXmlCell id="2720" xr6:uid="{00000000-000C-0000-FFFF-FFFF5B0A0000}" r="AY62" connectionId="1">
    <xmlCellPr id="1" xr6:uid="{00000000-0010-0000-5B0A-000001000000}" uniqueName="Reserve_Other_Description1">
      <xmlPr mapId="1" xpath="/FinancialUpdate8609/FinancialUpdate8609_DevelopmentBudget/FinancialUpdate8609_Dev_Budget_Building11/FinancialUpdate8609_Dev_Budget_Building11_Acquisition_Basis/Reserve_Other_Description1" xmlDataType="string"/>
    </xmlCellPr>
  </singleXmlCell>
  <singleXmlCell id="2721" xr6:uid="{00000000-000C-0000-FFFF-FFFF5C0A0000}" r="BA1" connectionId="1">
    <xmlCellPr id="1" xr6:uid="{00000000-0010-0000-5C0A-000001000000}" uniqueName="ApplicationNumber">
      <xmlPr mapId="1" xpath="/FinancialUpdate8609/FinancialUpdate8609_DevelopmentBudget/FinancialUpdate8609_Dev_Budget_Building11/FinancialUpdate8609_Dev_Budget_Building11_Rehab_Basis/ApplicationNumber" xmlDataType="string"/>
    </xmlCellPr>
  </singleXmlCell>
  <singleXmlCell id="2722" xr6:uid="{00000000-000C-0000-FFFF-FFFF5D0A0000}" r="BA2" connectionId="1">
    <xmlCellPr id="1" xr6:uid="{00000000-0010-0000-5D0A-000001000000}" uniqueName="BIN">
      <xmlPr mapId="1" xpath="/FinancialUpdate8609/FinancialUpdate8609_DevelopmentBudget/FinancialUpdate8609_Dev_Budget_Building11/FinancialUpdate8609_Dev_Budget_Building11_Rehab_Basis/BIN" xmlDataType="string"/>
    </xmlCellPr>
  </singleXmlCell>
  <singleXmlCell id="2723" xr6:uid="{00000000-000C-0000-FFFF-FFFF5E0A0000}" r="AZ7" connectionId="1">
    <xmlCellPr id="1" xr6:uid="{00000000-0010-0000-5E0A-000001000000}" uniqueName="Land_Acquisition">
      <xmlPr mapId="1" xpath="/FinancialUpdate8609/FinancialUpdate8609_DevelopmentBudget/FinancialUpdate8609_Dev_Budget_Building11/FinancialUpdate8609_Dev_Budget_Building11_Rehab_Basis/Land_Acquisition" xmlDataType="string"/>
    </xmlCellPr>
  </singleXmlCell>
  <singleXmlCell id="2724" xr6:uid="{00000000-000C-0000-FFFF-FFFF5F0A0000}" r="AZ8" connectionId="1">
    <xmlCellPr id="1" xr6:uid="{00000000-0010-0000-5F0A-000001000000}" uniqueName="Building_Acquisition">
      <xmlPr mapId="1" xpath="/FinancialUpdate8609/FinancialUpdate8609_DevelopmentBudget/FinancialUpdate8609_Dev_Budget_Building11/FinancialUpdate8609_Dev_Budget_Building11_Rehab_Basis/Building_Acquisition" xmlDataType="string"/>
    </xmlCellPr>
  </singleXmlCell>
  <singleXmlCell id="2725" xr6:uid="{00000000-000C-0000-FFFF-FFFF600A0000}" r="AZ9" connectionId="1">
    <xmlCellPr id="1" xr6:uid="{00000000-0010-0000-600A-000001000000}" uniqueName="Contractor_Price">
      <xmlPr mapId="1" xpath="/FinancialUpdate8609/FinancialUpdate8609_DevelopmentBudget/FinancialUpdate8609_Dev_Budget_Building11/FinancialUpdate8609_Dev_Budget_Building11_Rehab_Basis/Contractor_Price" xmlDataType="string"/>
    </xmlCellPr>
  </singleXmlCell>
  <singleXmlCell id="2726" xr6:uid="{00000000-000C-0000-FFFF-FFFF610A0000}" r="AZ10" connectionId="1">
    <xmlCellPr id="1" xr6:uid="{00000000-0010-0000-610A-000001000000}" uniqueName="Furnishings">
      <xmlPr mapId="1" xpath="/FinancialUpdate8609/FinancialUpdate8609_DevelopmentBudget/FinancialUpdate8609_Dev_Budget_Building11/FinancialUpdate8609_Dev_Budget_Building11_Rehab_Basis/Furnishings" xmlDataType="string"/>
    </xmlCellPr>
  </singleXmlCell>
  <singleXmlCell id="2727" xr6:uid="{00000000-000C-0000-FFFF-FFFF620A0000}" r="AZ11" connectionId="1">
    <xmlCellPr id="1" xr6:uid="{00000000-0010-0000-620A-000001000000}" uniqueName="Hard_Cost_Other_Description1">
      <xmlPr mapId="1" xpath="/FinancialUpdate8609/FinancialUpdate8609_DevelopmentBudget/FinancialUpdate8609_Dev_Budget_Building11/FinancialUpdate8609_Dev_Budget_Building11_Rehab_Basis/Hard_Cost_Other_Description1" xmlDataType="string"/>
    </xmlCellPr>
  </singleXmlCell>
  <singleXmlCell id="2728" xr6:uid="{00000000-000C-0000-FFFF-FFFF630A0000}" r="AZ14" connectionId="1">
    <xmlCellPr id="1" xr6:uid="{00000000-0010-0000-630A-000001000000}" uniqueName="Architect">
      <xmlPr mapId="1" xpath="/FinancialUpdate8609/FinancialUpdate8609_DevelopmentBudget/FinancialUpdate8609_Dev_Budget_Building11/FinancialUpdate8609_Dev_Budget_Building11_Rehab_Basis/Architect" xmlDataType="string"/>
    </xmlCellPr>
  </singleXmlCell>
  <singleXmlCell id="2729" xr6:uid="{00000000-000C-0000-FFFF-FFFF640A0000}" r="AZ15" connectionId="1">
    <xmlCellPr id="1" xr6:uid="{00000000-0010-0000-640A-000001000000}" uniqueName="Owners_Legal">
      <xmlPr mapId="1" xpath="/FinancialUpdate8609/FinancialUpdate8609_DevelopmentBudget/FinancialUpdate8609_Dev_Budget_Building11/FinancialUpdate8609_Dev_Budget_Building11_Rehab_Basis/Owners_Legal" xmlDataType="string"/>
    </xmlCellPr>
  </singleXmlCell>
  <singleXmlCell id="2730" xr6:uid="{00000000-000C-0000-FFFF-FFFF650A0000}" r="AZ16" connectionId="1">
    <xmlCellPr id="1" xr6:uid="{00000000-0010-0000-650A-000001000000}" uniqueName="Development_Consultant">
      <xmlPr mapId="1" xpath="/FinancialUpdate8609/FinancialUpdate8609_DevelopmentBudget/FinancialUpdate8609_Dev_Budget_Building11/FinancialUpdate8609_Dev_Budget_Building11_Rehab_Basis/Development_Consultant" xmlDataType="string"/>
    </xmlCellPr>
  </singleXmlCell>
  <singleXmlCell id="2731" xr6:uid="{00000000-000C-0000-FFFF-FFFF660A0000}" r="AZ17" connectionId="1">
    <xmlCellPr id="1" xr6:uid="{00000000-0010-0000-660A-000001000000}" uniqueName="J51_421a_421b_Filing_Fees">
      <xmlPr mapId="1" xpath="/FinancialUpdate8609/FinancialUpdate8609_DevelopmentBudget/FinancialUpdate8609_Dev_Budget_Building11/FinancialUpdate8609_Dev_Budget_Building11_Rehab_Basis/J51_421a_421b_Filing_Fees" xmlDataType="string"/>
    </xmlCellPr>
  </singleXmlCell>
  <singleXmlCell id="2732" xr6:uid="{00000000-000C-0000-FFFF-FFFF670A0000}" r="AZ18" connectionId="1">
    <xmlCellPr id="1" xr6:uid="{00000000-0010-0000-670A-000001000000}" uniqueName="Construction_Interest">
      <xmlPr mapId="1" xpath="/FinancialUpdate8609/FinancialUpdate8609_DevelopmentBudget/FinancialUpdate8609_Dev_Budget_Building11/FinancialUpdate8609_Dev_Budget_Building11_Rehab_Basis/Construction_Interest" xmlDataType="string"/>
    </xmlCellPr>
  </singleXmlCell>
  <singleXmlCell id="2733" xr6:uid="{00000000-000C-0000-FFFF-FFFF680A0000}" r="AZ19" connectionId="1">
    <xmlCellPr id="1" xr6:uid="{00000000-0010-0000-680A-000001000000}" uniqueName="Real_Estate_Taxes">
      <xmlPr mapId="1" xpath="/FinancialUpdate8609/FinancialUpdate8609_DevelopmentBudget/FinancialUpdate8609_Dev_Budget_Building11/FinancialUpdate8609_Dev_Budget_Building11_Rehab_Basis/Real_Estate_Taxes" xmlDataType="string"/>
    </xmlCellPr>
  </singleXmlCell>
  <singleXmlCell id="2734" xr6:uid="{00000000-000C-0000-FFFF-FFFF690A0000}" r="AZ20" connectionId="1">
    <xmlCellPr id="1" xr6:uid="{00000000-0010-0000-690A-000001000000}" uniqueName="Water_Sewer">
      <xmlPr mapId="1" xpath="/FinancialUpdate8609/FinancialUpdate8609_DevelopmentBudget/FinancialUpdate8609_Dev_Budget_Building11/FinancialUpdate8609_Dev_Budget_Building11_Rehab_Basis/Water_Sewer" xmlDataType="string"/>
    </xmlCellPr>
  </singleXmlCell>
  <singleXmlCell id="2735" xr6:uid="{00000000-000C-0000-FFFF-FFFF6A0A0000}" r="AZ21" connectionId="1">
    <xmlCellPr id="1" xr6:uid="{00000000-0010-0000-6A0A-000001000000}" uniqueName="Title_Insurance">
      <xmlPr mapId="1" xpath="/FinancialUpdate8609/FinancialUpdate8609_DevelopmentBudget/FinancialUpdate8609_Dev_Budget_Building11/FinancialUpdate8609_Dev_Budget_Building11_Rehab_Basis/Title_Insurance" xmlDataType="string"/>
    </xmlCellPr>
  </singleXmlCell>
  <singleXmlCell id="2736" xr6:uid="{00000000-000C-0000-FFFF-FFFF6B0A0000}" r="AZ22" connectionId="1">
    <xmlCellPr id="1" xr6:uid="{00000000-0010-0000-6B0A-000001000000}" uniqueName="Constr_Insurance">
      <xmlPr mapId="1" xpath="/FinancialUpdate8609/FinancialUpdate8609_DevelopmentBudget/FinancialUpdate8609_Dev_Budget_Building11/FinancialUpdate8609_Dev_Budget_Building11_Rehab_Basis/Constr_Insurance" xmlDataType="string"/>
    </xmlCellPr>
  </singleXmlCell>
  <singleXmlCell id="2737" xr6:uid="{00000000-000C-0000-FFFF-FFFF6C0A0000}" r="AZ23" connectionId="1">
    <xmlCellPr id="1" xr6:uid="{00000000-0010-0000-6C0A-000001000000}" uniqueName="License_Agreement_Insurance">
      <xmlPr mapId="1" xpath="/FinancialUpdate8609/FinancialUpdate8609_DevelopmentBudget/FinancialUpdate8609_Dev_Budget_Building11/FinancialUpdate8609_Dev_Budget_Building11_Rehab_Basis/License_Agreement_Insurance" xmlDataType="string"/>
    </xmlCellPr>
  </singleXmlCell>
  <singleXmlCell id="2738" xr6:uid="{00000000-000C-0000-FFFF-FFFF6D0A0000}" r="AZ24" connectionId="1">
    <xmlCellPr id="1" xr6:uid="{00000000-0010-0000-6D0A-000001000000}" uniqueName="Leasing_Marketing_Expense">
      <xmlPr mapId="1" xpath="/FinancialUpdate8609/FinancialUpdate8609_DevelopmentBudget/FinancialUpdate8609_Dev_Budget_Building11/FinancialUpdate8609_Dev_Budget_Building11_Rehab_Basis/Leasing_Marketing_Expense" xmlDataType="string"/>
    </xmlCellPr>
  </singleXmlCell>
  <singleXmlCell id="2739" xr6:uid="{00000000-000C-0000-FFFF-FFFF6E0A0000}" r="AZ25" connectionId="1">
    <xmlCellPr id="1" xr6:uid="{00000000-0010-0000-6E0A-000001000000}" uniqueName="Lease_Up_Period_Expense">
      <xmlPr mapId="1" xpath="/FinancialUpdate8609/FinancialUpdate8609_DevelopmentBudget/FinancialUpdate8609_Dev_Budget_Building11/FinancialUpdate8609_Dev_Budget_Building11_Rehab_Basis/Lease_Up_Period_Expense" xmlDataType="string"/>
    </xmlCellPr>
  </singleXmlCell>
  <singleXmlCell id="2740" xr6:uid="{00000000-000C-0000-FFFF-FFFF6F0A0000}" r="AZ26" connectionId="1">
    <xmlCellPr id="1" xr6:uid="{00000000-0010-0000-6F0A-000001000000}" uniqueName="Working_Capital">
      <xmlPr mapId="1" xpath="/FinancialUpdate8609/FinancialUpdate8609_DevelopmentBudget/FinancialUpdate8609_Dev_Budget_Building11/FinancialUpdate8609_Dev_Budget_Building11_Rehab_Basis/Working_Capital" xmlDataType="string"/>
    </xmlCellPr>
  </singleXmlCell>
  <singleXmlCell id="2741" xr6:uid="{00000000-000C-0000-FFFF-FFFF700A0000}" r="AZ27" connectionId="1">
    <xmlCellPr id="1" xr6:uid="{00000000-0010-0000-700A-000001000000}" uniqueName="Survey_Environmental_Reports">
      <xmlPr mapId="1" xpath="/FinancialUpdate8609/FinancialUpdate8609_DevelopmentBudget/FinancialUpdate8609_Dev_Budget_Building11/FinancialUpdate8609_Dev_Budget_Building11_Rehab_Basis/Survey_Environmental_Reports" xmlDataType="string"/>
    </xmlCellPr>
  </singleXmlCell>
  <singleXmlCell id="2742" xr6:uid="{00000000-000C-0000-FFFF-FFFF710A0000}" r="AZ28" connectionId="1">
    <xmlCellPr id="1" xr6:uid="{00000000-0010-0000-710A-000001000000}" uniqueName="Loan_Commitment_Fees">
      <xmlPr mapId="1" xpath="/FinancialUpdate8609/FinancialUpdate8609_DevelopmentBudget/FinancialUpdate8609_Dev_Budget_Building11/FinancialUpdate8609_Dev_Budget_Building11_Rehab_Basis/Loan_Commitment_Fees" xmlDataType="string"/>
    </xmlCellPr>
  </singleXmlCell>
  <singleXmlCell id="2743" xr6:uid="{00000000-000C-0000-FFFF-FFFF720A0000}" r="AZ29" connectionId="1">
    <xmlCellPr id="1" xr6:uid="{00000000-0010-0000-720A-000001000000}" uniqueName="Relocation">
      <xmlPr mapId="1" xpath="/FinancialUpdate8609/FinancialUpdate8609_DevelopmentBudget/FinancialUpdate8609_Dev_Budget_Building11/FinancialUpdate8609_Dev_Budget_Building11_Rehab_Basis/Relocation" xmlDataType="string"/>
    </xmlCellPr>
  </singleXmlCell>
  <singleXmlCell id="2744" xr6:uid="{00000000-000C-0000-FFFF-FFFF730A0000}" r="AZ30" connectionId="1">
    <xmlCellPr id="1" xr6:uid="{00000000-0010-0000-730A-000001000000}" uniqueName="NPHDFC_Administration_Fee">
      <xmlPr mapId="1" xpath="/FinancialUpdate8609/FinancialUpdate8609_DevelopmentBudget/FinancialUpdate8609_Dev_Budget_Building11/FinancialUpdate8609_Dev_Budget_Building11_Rehab_Basis/NPHDFC_Administration_Fee" xmlDataType="string"/>
    </xmlCellPr>
  </singleXmlCell>
  <singleXmlCell id="2745" xr6:uid="{00000000-000C-0000-FFFF-FFFF740A0000}" r="AZ31" connectionId="1">
    <xmlCellPr id="1" xr6:uid="{00000000-0010-0000-740A-000001000000}" uniqueName="Project_Supervision">
      <xmlPr mapId="1" xpath="/FinancialUpdate8609/FinancialUpdate8609_DevelopmentBudget/FinancialUpdate8609_Dev_Budget_Building11/FinancialUpdate8609_Dev_Budget_Building11_Rehab_Basis/Project_Supervision" xmlDataType="string"/>
    </xmlCellPr>
  </singleXmlCell>
  <singleXmlCell id="2746" xr6:uid="{00000000-000C-0000-FFFF-FFFF750A0000}" r="AZ32" connectionId="1">
    <xmlCellPr id="1" xr6:uid="{00000000-0010-0000-750A-000001000000}" uniqueName="Tax_Credit_Allocation_Fee">
      <xmlPr mapId="1" xpath="/FinancialUpdate8609/FinancialUpdate8609_DevelopmentBudget/FinancialUpdate8609_Dev_Budget_Building11/FinancialUpdate8609_Dev_Budget_Building11_Rehab_Basis/Tax_Credit_Allocation_Fee" xmlDataType="string"/>
    </xmlCellPr>
  </singleXmlCell>
  <singleXmlCell id="2747" xr6:uid="{00000000-000C-0000-FFFF-FFFF760A0000}" r="AZ33" connectionId="1">
    <xmlCellPr id="1" xr6:uid="{00000000-0010-0000-760A-000001000000}" uniqueName="Bond_Fees_Cost_of_Issuance_Fee">
      <xmlPr mapId="1" xpath="/FinancialUpdate8609/FinancialUpdate8609_DevelopmentBudget/FinancialUpdate8609_Dev_Budget_Building11/FinancialUpdate8609_Dev_Budget_Building11_Rehab_Basis/Bond_Fees_Cost_of_Issuance_Fee" xmlDataType="string"/>
    </xmlCellPr>
  </singleXmlCell>
  <singleXmlCell id="2748" xr6:uid="{00000000-000C-0000-FFFF-FFFF770A0000}" r="AZ34" connectionId="1">
    <xmlCellPr id="1" xr6:uid="{00000000-0010-0000-770A-000001000000}" uniqueName="Letter_of_Credit_Fee">
      <xmlPr mapId="1" xpath="/FinancialUpdate8609/FinancialUpdate8609_DevelopmentBudget/FinancialUpdate8609_Dev_Budget_Building11/FinancialUpdate8609_Dev_Budget_Building11_Rehab_Basis/Letter_of_Credit_Fee" xmlDataType="string"/>
    </xmlCellPr>
  </singleXmlCell>
  <singleXmlCell id="2749" xr6:uid="{00000000-000C-0000-FFFF-FFFF780A0000}" r="AZ35" connectionId="1">
    <xmlCellPr id="1" xr6:uid="{00000000-0010-0000-780A-000001000000}" uniqueName="Interest_Rate_Cap">
      <xmlPr mapId="1" xpath="/FinancialUpdate8609/FinancialUpdate8609_DevelopmentBudget/FinancialUpdate8609_Dev_Budget_Building11/FinancialUpdate8609_Dev_Budget_Building11_Rehab_Basis/Interest_Rate_Cap" xmlDataType="string"/>
    </xmlCellPr>
  </singleXmlCell>
  <singleXmlCell id="2750" xr6:uid="{00000000-000C-0000-FFFF-FFFF790A0000}" r="AZ36" connectionId="1">
    <xmlCellPr id="1" xr6:uid="{00000000-0010-0000-790A-000001000000}" uniqueName="Bank_Engineering_Fee">
      <xmlPr mapId="1" xpath="/FinancialUpdate8609/FinancialUpdate8609_DevelopmentBudget/FinancialUpdate8609_Dev_Budget_Building11/FinancialUpdate8609_Dev_Budget_Building11_Rehab_Basis/Bank_Engineering_Fee" xmlDataType="string"/>
    </xmlCellPr>
  </singleXmlCell>
  <singleXmlCell id="2751" xr6:uid="{00000000-000C-0000-FFFF-FFFF7A0A0000}" r="AZ37" connectionId="1">
    <xmlCellPr id="1" xr6:uid="{00000000-0010-0000-7A0A-000001000000}" uniqueName="NYS_Transfer_Tax">
      <xmlPr mapId="1" xpath="/FinancialUpdate8609/FinancialUpdate8609_DevelopmentBudget/FinancialUpdate8609_Dev_Budget_Building11/FinancialUpdate8609_Dev_Budget_Building11_Rehab_Basis/NYS_Transfer_Tax" xmlDataType="string"/>
    </xmlCellPr>
  </singleXmlCell>
  <singleXmlCell id="2752" xr6:uid="{00000000-000C-0000-FFFF-FFFF7B0A0000}" r="AZ38" connectionId="1">
    <xmlCellPr id="1" xr6:uid="{00000000-0010-0000-7B0A-000001000000}" uniqueName="Soft_Cost_Other_Description1">
      <xmlPr mapId="1" xpath="/FinancialUpdate8609/FinancialUpdate8609_DevelopmentBudget/FinancialUpdate8609_Dev_Budget_Building11/FinancialUpdate8609_Dev_Budget_Building11_Rehab_Basis/Soft_Cost_Other_Description1" xmlDataType="string"/>
    </xmlCellPr>
  </singleXmlCell>
  <singleXmlCell id="2753" xr6:uid="{00000000-000C-0000-FFFF-FFFF7C0A0000}" r="AZ39" connectionId="1">
    <xmlCellPr id="1" xr6:uid="{00000000-0010-0000-7C0A-000001000000}" uniqueName="Soft_Cost_Other_Description2">
      <xmlPr mapId="1" xpath="/FinancialUpdate8609/FinancialUpdate8609_DevelopmentBudget/FinancialUpdate8609_Dev_Budget_Building11/FinancialUpdate8609_Dev_Budget_Building11_Rehab_Basis/Soft_Cost_Other_Description2" xmlDataType="string"/>
    </xmlCellPr>
  </singleXmlCell>
  <singleXmlCell id="2754" xr6:uid="{00000000-000C-0000-FFFF-FFFF7D0A0000}" r="AZ40" connectionId="1">
    <xmlCellPr id="1" xr6:uid="{00000000-0010-0000-7D0A-000001000000}" uniqueName="Soft_Cost_Other_Description3">
      <xmlPr mapId="1" xpath="/FinancialUpdate8609/FinancialUpdate8609_DevelopmentBudget/FinancialUpdate8609_Dev_Budget_Building11/FinancialUpdate8609_Dev_Budget_Building11_Rehab_Basis/Soft_Cost_Other_Description3" xmlDataType="string"/>
    </xmlCellPr>
  </singleXmlCell>
  <singleXmlCell id="2755" xr6:uid="{00000000-000C-0000-FFFF-FFFF7E0A0000}" r="AZ41" connectionId="1">
    <xmlCellPr id="1" xr6:uid="{00000000-0010-0000-7E0A-000001000000}" uniqueName="Soft_Cost_Other_Description4">
      <xmlPr mapId="1" xpath="/FinancialUpdate8609/FinancialUpdate8609_DevelopmentBudget/FinancialUpdate8609_Dev_Budget_Building11/FinancialUpdate8609_Dev_Budget_Building11_Rehab_Basis/Soft_Cost_Other_Description4" xmlDataType="string"/>
    </xmlCellPr>
  </singleXmlCell>
  <singleXmlCell id="2756" xr6:uid="{00000000-000C-0000-FFFF-FFFF7F0A0000}" r="AZ44" connectionId="1">
    <xmlCellPr id="1" xr6:uid="{00000000-0010-0000-7F0A-000001000000}" uniqueName="Developer_Financing_or_Equity">
      <xmlPr mapId="1" xpath="/FinancialUpdate8609/FinancialUpdate8609_DevelopmentBudget/FinancialUpdate8609_Dev_Budget_Building11/FinancialUpdate8609_Dev_Budget_Building11_Rehab_Basis/Developer_Financing_or_Equity" xmlDataType="string"/>
    </xmlCellPr>
  </singleXmlCell>
  <singleXmlCell id="2757" xr6:uid="{00000000-000C-0000-FFFF-FFFF800A0000}" r="AZ45" connectionId="1">
    <xmlCellPr id="1" xr6:uid="{00000000-0010-0000-800A-000001000000}" uniqueName="Deferred_Developer_Fee">
      <xmlPr mapId="1" xpath="/FinancialUpdate8609/FinancialUpdate8609_DevelopmentBudget/FinancialUpdate8609_Dev_Budget_Building11/FinancialUpdate8609_Dev_Budget_Building11_Rehab_Basis/Deferred_Developer_Fee" xmlDataType="string"/>
    </xmlCellPr>
  </singleXmlCell>
  <singleXmlCell id="2758" xr6:uid="{00000000-000C-0000-FFFF-FFFF810A0000}" r="AZ48" connectionId="1">
    <xmlCellPr id="1" xr6:uid="{00000000-0010-0000-810A-000001000000}" uniqueName="Syndicator_Fee_and_Overhead">
      <xmlPr mapId="1" xpath="/FinancialUpdate8609/FinancialUpdate8609_DevelopmentBudget/FinancialUpdate8609_Dev_Budget_Building11/FinancialUpdate8609_Dev_Budget_Building11_Rehab_Basis/Syndicator_Fee_and_Overhead" xmlDataType="string"/>
    </xmlCellPr>
  </singleXmlCell>
  <singleXmlCell id="2759" xr6:uid="{00000000-000C-0000-FFFF-FFFF820A0000}" r="AZ49" connectionId="1">
    <xmlCellPr id="1" xr6:uid="{00000000-0010-0000-820A-000001000000}" uniqueName="LP_Upper_Tier_Reserves">
      <xmlPr mapId="1" xpath="/FinancialUpdate8609/FinancialUpdate8609_DevelopmentBudget/FinancialUpdate8609_Dev_Budget_Building11/FinancialUpdate8609_Dev_Budget_Building11_Rehab_Basis/LP_Upper_Tier_Reserves" xmlDataType="string"/>
    </xmlCellPr>
  </singleXmlCell>
  <singleXmlCell id="2760" xr6:uid="{00000000-000C-0000-FFFF-FFFF830A0000}" r="AZ50" connectionId="1">
    <xmlCellPr id="1" xr6:uid="{00000000-0010-0000-830A-000001000000}" uniqueName="Tax_Credit_Consultant">
      <xmlPr mapId="1" xpath="/FinancialUpdate8609/FinancialUpdate8609_DevelopmentBudget/FinancialUpdate8609_Dev_Budget_Building11/FinancialUpdate8609_Dev_Budget_Building11_Rehab_Basis/Tax_Credit_Consultant" xmlDataType="string"/>
    </xmlCellPr>
  </singleXmlCell>
  <singleXmlCell id="2761" xr6:uid="{00000000-000C-0000-FFFF-FFFF840A0000}" r="AZ51" connectionId="1">
    <xmlCellPr id="1" xr6:uid="{00000000-0010-0000-840A-000001000000}" uniqueName="Tax_Opinion">
      <xmlPr mapId="1" xpath="/FinancialUpdate8609/FinancialUpdate8609_DevelopmentBudget/FinancialUpdate8609_Dev_Budget_Building11/FinancialUpdate8609_Dev_Budget_Building11_Rehab_Basis/Tax_Opinion" xmlDataType="string"/>
    </xmlCellPr>
  </singleXmlCell>
  <singleXmlCell id="2762" xr6:uid="{00000000-000C-0000-FFFF-FFFF850A0000}" r="AZ52" connectionId="1">
    <xmlCellPr id="1" xr6:uid="{00000000-0010-0000-850A-000001000000}" uniqueName="Accounting_Cost_Certification">
      <xmlPr mapId="1" xpath="/FinancialUpdate8609/FinancialUpdate8609_DevelopmentBudget/FinancialUpdate8609_Dev_Budget_Building11/FinancialUpdate8609_Dev_Budget_Building11_Rehab_Basis/Accounting_Cost_Certification" xmlDataType="string"/>
    </xmlCellPr>
  </singleXmlCell>
  <singleXmlCell id="2763" xr6:uid="{00000000-000C-0000-FFFF-FFFF860A0000}" r="AZ53" connectionId="1">
    <xmlCellPr id="1" xr6:uid="{00000000-0010-0000-860A-000001000000}" uniqueName="Partnership_Management_Fee">
      <xmlPr mapId="1" xpath="/FinancialUpdate8609/FinancialUpdate8609_DevelopmentBudget/FinancialUpdate8609_Dev_Budget_Building11/FinancialUpdate8609_Dev_Budget_Building11_Rehab_Basis/Partnership_Management_Fee" xmlDataType="string"/>
    </xmlCellPr>
  </singleXmlCell>
  <singleXmlCell id="2764" xr6:uid="{00000000-000C-0000-FFFF-FFFF870A0000}" r="AZ54" connectionId="1">
    <xmlCellPr id="1" xr6:uid="{00000000-0010-0000-870A-000001000000}" uniqueName="Partnership_Publication">
      <xmlPr mapId="1" xpath="/FinancialUpdate8609/FinancialUpdate8609_DevelopmentBudget/FinancialUpdate8609_Dev_Budget_Building11/FinancialUpdate8609_Dev_Budget_Building11_Rehab_Basis/Partnership_Publication" xmlDataType="string"/>
    </xmlCellPr>
  </singleXmlCell>
  <singleXmlCell id="2765" xr6:uid="{00000000-000C-0000-FFFF-FFFF880A0000}" r="AZ55" connectionId="1">
    <xmlCellPr id="1" xr6:uid="{00000000-0010-0000-880A-000001000000}" uniqueName="Bridge_Loan_Fees_and_Interest">
      <xmlPr mapId="1" xpath="/FinancialUpdate8609/FinancialUpdate8609_DevelopmentBudget/FinancialUpdate8609_Dev_Budget_Building11/FinancialUpdate8609_Dev_Budget_Building11_Rehab_Basis/Bridge_Loan_Fees_and_Interest" xmlDataType="string"/>
    </xmlCellPr>
  </singleXmlCell>
  <singleXmlCell id="2766" xr6:uid="{00000000-000C-0000-FFFF-FFFF890A0000}" r="AZ56" connectionId="1">
    <xmlCellPr id="1" xr6:uid="{00000000-0010-0000-890A-000001000000}" uniqueName="Partnership_Organization_Legal">
      <xmlPr mapId="1" xpath="/FinancialUpdate8609/FinancialUpdate8609_DevelopmentBudget/FinancialUpdate8609_Dev_Budget_Building11/FinancialUpdate8609_Dev_Budget_Building11_Rehab_Basis/Partnership_Organization_Legal" xmlDataType="string"/>
    </xmlCellPr>
  </singleXmlCell>
  <singleXmlCell id="2767" xr6:uid="{00000000-000C-0000-FFFF-FFFF8A0A0000}" r="AZ57" connectionId="1">
    <xmlCellPr id="1" xr6:uid="{00000000-0010-0000-8A0A-000001000000}" uniqueName="Syndication_Expense_Other_Description1">
      <xmlPr mapId="1" xpath="/FinancialUpdate8609/FinancialUpdate8609_DevelopmentBudget/FinancialUpdate8609_Dev_Budget_Building11/FinancialUpdate8609_Dev_Budget_Building11_Rehab_Basis/Syndication_Expense_Other_Description1" xmlDataType="string"/>
    </xmlCellPr>
  </singleXmlCell>
  <singleXmlCell id="2768" xr6:uid="{00000000-000C-0000-FFFF-FFFF8B0A0000}" r="AZ60" connectionId="1">
    <xmlCellPr id="1" xr6:uid="{00000000-0010-0000-8B0A-000001000000}" uniqueName="Operating_Reserve">
      <xmlPr mapId="1" xpath="/FinancialUpdate8609/FinancialUpdate8609_DevelopmentBudget/FinancialUpdate8609_Dev_Budget_Building11/FinancialUpdate8609_Dev_Budget_Building11_Rehab_Basis/Operating_Reserve" xmlDataType="string"/>
    </xmlCellPr>
  </singleXmlCell>
  <singleXmlCell id="2769" xr6:uid="{00000000-000C-0000-FFFF-FFFF8C0A0000}" r="AZ61" connectionId="1">
    <xmlCellPr id="1" xr6:uid="{00000000-0010-0000-8C0A-000001000000}" uniqueName="Social_Service_Reserves">
      <xmlPr mapId="1" xpath="/FinancialUpdate8609/FinancialUpdate8609_DevelopmentBudget/FinancialUpdate8609_Dev_Budget_Building11/FinancialUpdate8609_Dev_Budget_Building11_Rehab_Basis/Social_Service_Reserves" xmlDataType="string"/>
    </xmlCellPr>
  </singleXmlCell>
  <singleXmlCell id="2770" xr6:uid="{00000000-000C-0000-FFFF-FFFF8D0A0000}" r="AZ62" connectionId="1">
    <xmlCellPr id="1" xr6:uid="{00000000-0010-0000-8D0A-000001000000}" uniqueName="Reserve_Other_Description1">
      <xmlPr mapId="1" xpath="/FinancialUpdate8609/FinancialUpdate8609_DevelopmentBudget/FinancialUpdate8609_Dev_Budget_Building11/FinancialUpdate8609_Dev_Budget_Building11_Rehab_Basis/Reserve_Other_Description1" xmlDataType="string"/>
    </xmlCellPr>
  </singleXmlCell>
  <singleXmlCell id="2771" xr6:uid="{00000000-000C-0000-FFFF-FFFF8E0A0000}" r="BC1" connectionId="1">
    <xmlCellPr id="1" xr6:uid="{00000000-0010-0000-8E0A-000001000000}" uniqueName="ApplicationNumber">
      <xmlPr mapId="1" xpath="/FinancialUpdate8609/FinancialUpdate8609_DevelopmentBudget/FinancialUpdate8609_Dev_Budget_Building12/FinancialUpdate8609_Dev_Budget_Building12_Total_Costs/ApplicationNumber" xmlDataType="string"/>
    </xmlCellPr>
  </singleXmlCell>
  <singleXmlCell id="2772" xr6:uid="{00000000-000C-0000-FFFF-FFFF8F0A0000}" r="BC2" connectionId="1">
    <xmlCellPr id="1" xr6:uid="{00000000-0010-0000-8F0A-000001000000}" uniqueName="BIN">
      <xmlPr mapId="1" xpath="/FinancialUpdate8609/FinancialUpdate8609_DevelopmentBudget/FinancialUpdate8609_Dev_Budget_Building12/FinancialUpdate8609_Dev_Budget_Building12_Total_Costs/BIN" xmlDataType="string"/>
    </xmlCellPr>
  </singleXmlCell>
  <singleXmlCell id="2774" xr6:uid="{00000000-000C-0000-FFFF-FFFF900A0000}" r="BB7" connectionId="1">
    <xmlCellPr id="1" xr6:uid="{00000000-0010-0000-900A-000001000000}" uniqueName="Land_Acquisition">
      <xmlPr mapId="1" xpath="/FinancialUpdate8609/FinancialUpdate8609_DevelopmentBudget/FinancialUpdate8609_Dev_Budget_Building12/FinancialUpdate8609_Dev_Budget_Building12_Total_Costs/Land_Acquisition" xmlDataType="string"/>
    </xmlCellPr>
  </singleXmlCell>
  <singleXmlCell id="2775" xr6:uid="{00000000-000C-0000-FFFF-FFFF910A0000}" r="BB8" connectionId="1">
    <xmlCellPr id="1" xr6:uid="{00000000-0010-0000-910A-000001000000}" uniqueName="Building_Acquisition">
      <xmlPr mapId="1" xpath="/FinancialUpdate8609/FinancialUpdate8609_DevelopmentBudget/FinancialUpdate8609_Dev_Budget_Building12/FinancialUpdate8609_Dev_Budget_Building12_Total_Costs/Building_Acquisition" xmlDataType="string"/>
    </xmlCellPr>
  </singleXmlCell>
  <singleXmlCell id="2776" xr6:uid="{00000000-000C-0000-FFFF-FFFF920A0000}" r="BB9" connectionId="1">
    <xmlCellPr id="1" xr6:uid="{00000000-0010-0000-920A-000001000000}" uniqueName="Contractor_Price">
      <xmlPr mapId="1" xpath="/FinancialUpdate8609/FinancialUpdate8609_DevelopmentBudget/FinancialUpdate8609_Dev_Budget_Building12/FinancialUpdate8609_Dev_Budget_Building12_Total_Costs/Contractor_Price" xmlDataType="string"/>
    </xmlCellPr>
  </singleXmlCell>
  <singleXmlCell id="2777" xr6:uid="{00000000-000C-0000-FFFF-FFFF930A0000}" r="BB10" connectionId="1">
    <xmlCellPr id="1" xr6:uid="{00000000-0010-0000-930A-000001000000}" uniqueName="Furnishings">
      <xmlPr mapId="1" xpath="/FinancialUpdate8609/FinancialUpdate8609_DevelopmentBudget/FinancialUpdate8609_Dev_Budget_Building12/FinancialUpdate8609_Dev_Budget_Building12_Total_Costs/Furnishings" xmlDataType="string"/>
    </xmlCellPr>
  </singleXmlCell>
  <singleXmlCell id="2778" xr6:uid="{00000000-000C-0000-FFFF-FFFF940A0000}" r="BB11" connectionId="1">
    <xmlCellPr id="1" xr6:uid="{00000000-0010-0000-940A-000001000000}" uniqueName="Hard_Cost_Other_Description1">
      <xmlPr mapId="1" xpath="/FinancialUpdate8609/FinancialUpdate8609_DevelopmentBudget/FinancialUpdate8609_Dev_Budget_Building12/FinancialUpdate8609_Dev_Budget_Building12_Total_Costs/Hard_Cost_Other_Description1" xmlDataType="string"/>
    </xmlCellPr>
  </singleXmlCell>
  <singleXmlCell id="2779" xr6:uid="{00000000-000C-0000-FFFF-FFFF950A0000}" r="BB14" connectionId="1">
    <xmlCellPr id="1" xr6:uid="{00000000-0010-0000-950A-000001000000}" uniqueName="Architect">
      <xmlPr mapId="1" xpath="/FinancialUpdate8609/FinancialUpdate8609_DevelopmentBudget/FinancialUpdate8609_Dev_Budget_Building12/FinancialUpdate8609_Dev_Budget_Building12_Total_Costs/Architect" xmlDataType="string"/>
    </xmlCellPr>
  </singleXmlCell>
  <singleXmlCell id="2780" xr6:uid="{00000000-000C-0000-FFFF-FFFF960A0000}" r="BB15" connectionId="1">
    <xmlCellPr id="1" xr6:uid="{00000000-0010-0000-960A-000001000000}" uniqueName="Owners_Legal">
      <xmlPr mapId="1" xpath="/FinancialUpdate8609/FinancialUpdate8609_DevelopmentBudget/FinancialUpdate8609_Dev_Budget_Building12/FinancialUpdate8609_Dev_Budget_Building12_Total_Costs/Owners_Legal" xmlDataType="string"/>
    </xmlCellPr>
  </singleXmlCell>
  <singleXmlCell id="2781" xr6:uid="{00000000-000C-0000-FFFF-FFFF970A0000}" r="BB16" connectionId="1">
    <xmlCellPr id="1" xr6:uid="{00000000-0010-0000-970A-000001000000}" uniqueName="Development_Consultant">
      <xmlPr mapId="1" xpath="/FinancialUpdate8609/FinancialUpdate8609_DevelopmentBudget/FinancialUpdate8609_Dev_Budget_Building12/FinancialUpdate8609_Dev_Budget_Building12_Total_Costs/Development_Consultant" xmlDataType="string"/>
    </xmlCellPr>
  </singleXmlCell>
  <singleXmlCell id="2782" xr6:uid="{00000000-000C-0000-FFFF-FFFF980A0000}" r="BB17" connectionId="1">
    <xmlCellPr id="1" xr6:uid="{00000000-0010-0000-980A-000001000000}" uniqueName="J51_421a_421b_Filing_Fees">
      <xmlPr mapId="1" xpath="/FinancialUpdate8609/FinancialUpdate8609_DevelopmentBudget/FinancialUpdate8609_Dev_Budget_Building12/FinancialUpdate8609_Dev_Budget_Building12_Total_Costs/J51_421a_421b_Filing_Fees" xmlDataType="string"/>
    </xmlCellPr>
  </singleXmlCell>
  <singleXmlCell id="2783" xr6:uid="{00000000-000C-0000-FFFF-FFFF990A0000}" r="BB18" connectionId="1">
    <xmlCellPr id="1" xr6:uid="{00000000-0010-0000-990A-000001000000}" uniqueName="Construction_Interest">
      <xmlPr mapId="1" xpath="/FinancialUpdate8609/FinancialUpdate8609_DevelopmentBudget/FinancialUpdate8609_Dev_Budget_Building12/FinancialUpdate8609_Dev_Budget_Building12_Total_Costs/Construction_Interest" xmlDataType="string"/>
    </xmlCellPr>
  </singleXmlCell>
  <singleXmlCell id="2784" xr6:uid="{00000000-000C-0000-FFFF-FFFF9A0A0000}" r="BB19" connectionId="1">
    <xmlCellPr id="1" xr6:uid="{00000000-0010-0000-9A0A-000001000000}" uniqueName="Real_Estate_Taxes">
      <xmlPr mapId="1" xpath="/FinancialUpdate8609/FinancialUpdate8609_DevelopmentBudget/FinancialUpdate8609_Dev_Budget_Building12/FinancialUpdate8609_Dev_Budget_Building12_Total_Costs/Real_Estate_Taxes" xmlDataType="string"/>
    </xmlCellPr>
  </singleXmlCell>
  <singleXmlCell id="2785" xr6:uid="{00000000-000C-0000-FFFF-FFFF9B0A0000}" r="BB20" connectionId="1">
    <xmlCellPr id="1" xr6:uid="{00000000-0010-0000-9B0A-000001000000}" uniqueName="Water_Sewer">
      <xmlPr mapId="1" xpath="/FinancialUpdate8609/FinancialUpdate8609_DevelopmentBudget/FinancialUpdate8609_Dev_Budget_Building12/FinancialUpdate8609_Dev_Budget_Building12_Total_Costs/Water_Sewer" xmlDataType="string"/>
    </xmlCellPr>
  </singleXmlCell>
  <singleXmlCell id="2786" xr6:uid="{00000000-000C-0000-FFFF-FFFF9C0A0000}" r="BB21" connectionId="1">
    <xmlCellPr id="1" xr6:uid="{00000000-0010-0000-9C0A-000001000000}" uniqueName="Title_Insurance">
      <xmlPr mapId="1" xpath="/FinancialUpdate8609/FinancialUpdate8609_DevelopmentBudget/FinancialUpdate8609_Dev_Budget_Building12/FinancialUpdate8609_Dev_Budget_Building12_Total_Costs/Title_Insurance" xmlDataType="string"/>
    </xmlCellPr>
  </singleXmlCell>
  <singleXmlCell id="2787" xr6:uid="{00000000-000C-0000-FFFF-FFFF9D0A0000}" r="BB22" connectionId="1">
    <xmlCellPr id="1" xr6:uid="{00000000-0010-0000-9D0A-000001000000}" uniqueName="Constr_Insurance">
      <xmlPr mapId="1" xpath="/FinancialUpdate8609/FinancialUpdate8609_DevelopmentBudget/FinancialUpdate8609_Dev_Budget_Building12/FinancialUpdate8609_Dev_Budget_Building12_Total_Costs/Constr_Insurance" xmlDataType="string"/>
    </xmlCellPr>
  </singleXmlCell>
  <singleXmlCell id="2788" xr6:uid="{00000000-000C-0000-FFFF-FFFF9E0A0000}" r="BB23" connectionId="1">
    <xmlCellPr id="1" xr6:uid="{00000000-0010-0000-9E0A-000001000000}" uniqueName="License_Agreement_Insurance">
      <xmlPr mapId="1" xpath="/FinancialUpdate8609/FinancialUpdate8609_DevelopmentBudget/FinancialUpdate8609_Dev_Budget_Building12/FinancialUpdate8609_Dev_Budget_Building12_Total_Costs/License_Agreement_Insurance" xmlDataType="string"/>
    </xmlCellPr>
  </singleXmlCell>
  <singleXmlCell id="2789" xr6:uid="{00000000-000C-0000-FFFF-FFFF9F0A0000}" r="BB24" connectionId="1">
    <xmlCellPr id="1" xr6:uid="{00000000-0010-0000-9F0A-000001000000}" uniqueName="Leasing_Marketing_Expense">
      <xmlPr mapId="1" xpath="/FinancialUpdate8609/FinancialUpdate8609_DevelopmentBudget/FinancialUpdate8609_Dev_Budget_Building12/FinancialUpdate8609_Dev_Budget_Building12_Total_Costs/Leasing_Marketing_Expense" xmlDataType="string"/>
    </xmlCellPr>
  </singleXmlCell>
  <singleXmlCell id="2790" xr6:uid="{00000000-000C-0000-FFFF-FFFFA00A0000}" r="BB25" connectionId="1">
    <xmlCellPr id="1" xr6:uid="{00000000-0010-0000-A00A-000001000000}" uniqueName="Lease_Up_Period_Expense">
      <xmlPr mapId="1" xpath="/FinancialUpdate8609/FinancialUpdate8609_DevelopmentBudget/FinancialUpdate8609_Dev_Budget_Building12/FinancialUpdate8609_Dev_Budget_Building12_Total_Costs/Lease_Up_Period_Expense" xmlDataType="string"/>
    </xmlCellPr>
  </singleXmlCell>
  <singleXmlCell id="2791" xr6:uid="{00000000-000C-0000-FFFF-FFFFA10A0000}" r="BB26" connectionId="1">
    <xmlCellPr id="1" xr6:uid="{00000000-0010-0000-A10A-000001000000}" uniqueName="Working_Capital">
      <xmlPr mapId="1" xpath="/FinancialUpdate8609/FinancialUpdate8609_DevelopmentBudget/FinancialUpdate8609_Dev_Budget_Building12/FinancialUpdate8609_Dev_Budget_Building12_Total_Costs/Working_Capital" xmlDataType="string"/>
    </xmlCellPr>
  </singleXmlCell>
  <singleXmlCell id="2792" xr6:uid="{00000000-000C-0000-FFFF-FFFFA20A0000}" r="BB27" connectionId="1">
    <xmlCellPr id="1" xr6:uid="{00000000-0010-0000-A20A-000001000000}" uniqueName="Survey_Environmental_Reports">
      <xmlPr mapId="1" xpath="/FinancialUpdate8609/FinancialUpdate8609_DevelopmentBudget/FinancialUpdate8609_Dev_Budget_Building12/FinancialUpdate8609_Dev_Budget_Building12_Total_Costs/Survey_Environmental_Reports" xmlDataType="string"/>
    </xmlCellPr>
  </singleXmlCell>
  <singleXmlCell id="2793" xr6:uid="{00000000-000C-0000-FFFF-FFFFA30A0000}" r="BB28" connectionId="1">
    <xmlCellPr id="1" xr6:uid="{00000000-0010-0000-A30A-000001000000}" uniqueName="Loan_Commitment_Fees">
      <xmlPr mapId="1" xpath="/FinancialUpdate8609/FinancialUpdate8609_DevelopmentBudget/FinancialUpdate8609_Dev_Budget_Building12/FinancialUpdate8609_Dev_Budget_Building12_Total_Costs/Loan_Commitment_Fees" xmlDataType="string"/>
    </xmlCellPr>
  </singleXmlCell>
  <singleXmlCell id="2794" xr6:uid="{00000000-000C-0000-FFFF-FFFFA40A0000}" r="BB29" connectionId="1">
    <xmlCellPr id="1" xr6:uid="{00000000-0010-0000-A40A-000001000000}" uniqueName="Relocation">
      <xmlPr mapId="1" xpath="/FinancialUpdate8609/FinancialUpdate8609_DevelopmentBudget/FinancialUpdate8609_Dev_Budget_Building12/FinancialUpdate8609_Dev_Budget_Building12_Total_Costs/Relocation" xmlDataType="string"/>
    </xmlCellPr>
  </singleXmlCell>
  <singleXmlCell id="2795" xr6:uid="{00000000-000C-0000-FFFF-FFFFA50A0000}" r="BB30" connectionId="1">
    <xmlCellPr id="1" xr6:uid="{00000000-0010-0000-A50A-000001000000}" uniqueName="NPHDFC_Administration_Fee">
      <xmlPr mapId="1" xpath="/FinancialUpdate8609/FinancialUpdate8609_DevelopmentBudget/FinancialUpdate8609_Dev_Budget_Building12/FinancialUpdate8609_Dev_Budget_Building12_Total_Costs/NPHDFC_Administration_Fee" xmlDataType="string"/>
    </xmlCellPr>
  </singleXmlCell>
  <singleXmlCell id="2796" xr6:uid="{00000000-000C-0000-FFFF-FFFFA60A0000}" r="BB31" connectionId="1">
    <xmlCellPr id="1" xr6:uid="{00000000-0010-0000-A60A-000001000000}" uniqueName="Project_Supervision">
      <xmlPr mapId="1" xpath="/FinancialUpdate8609/FinancialUpdate8609_DevelopmentBudget/FinancialUpdate8609_Dev_Budget_Building12/FinancialUpdate8609_Dev_Budget_Building12_Total_Costs/Project_Supervision" xmlDataType="string"/>
    </xmlCellPr>
  </singleXmlCell>
  <singleXmlCell id="2797" xr6:uid="{00000000-000C-0000-FFFF-FFFFA70A0000}" r="BB32" connectionId="1">
    <xmlCellPr id="1" xr6:uid="{00000000-0010-0000-A70A-000001000000}" uniqueName="Tax_Credit_Allocation_Fee">
      <xmlPr mapId="1" xpath="/FinancialUpdate8609/FinancialUpdate8609_DevelopmentBudget/FinancialUpdate8609_Dev_Budget_Building12/FinancialUpdate8609_Dev_Budget_Building12_Total_Costs/Tax_Credit_Allocation_Fee" xmlDataType="string"/>
    </xmlCellPr>
  </singleXmlCell>
  <singleXmlCell id="2798" xr6:uid="{00000000-000C-0000-FFFF-FFFFA80A0000}" r="BB33" connectionId="1">
    <xmlCellPr id="1" xr6:uid="{00000000-0010-0000-A80A-000001000000}" uniqueName="Bond_Fees_Cost_of_Issuance_Fee">
      <xmlPr mapId="1" xpath="/FinancialUpdate8609/FinancialUpdate8609_DevelopmentBudget/FinancialUpdate8609_Dev_Budget_Building12/FinancialUpdate8609_Dev_Budget_Building12_Total_Costs/Bond_Fees_Cost_of_Issuance_Fee" xmlDataType="string"/>
    </xmlCellPr>
  </singleXmlCell>
  <singleXmlCell id="2799" xr6:uid="{00000000-000C-0000-FFFF-FFFFA90A0000}" r="BB34" connectionId="1">
    <xmlCellPr id="1" xr6:uid="{00000000-0010-0000-A90A-000001000000}" uniqueName="Letter_of_Credit_Fee">
      <xmlPr mapId="1" xpath="/FinancialUpdate8609/FinancialUpdate8609_DevelopmentBudget/FinancialUpdate8609_Dev_Budget_Building12/FinancialUpdate8609_Dev_Budget_Building12_Total_Costs/Letter_of_Credit_Fee" xmlDataType="string"/>
    </xmlCellPr>
  </singleXmlCell>
  <singleXmlCell id="2800" xr6:uid="{00000000-000C-0000-FFFF-FFFFAA0A0000}" r="BB35" connectionId="1">
    <xmlCellPr id="1" xr6:uid="{00000000-0010-0000-AA0A-000001000000}" uniqueName="Interest_Rate_Cap">
      <xmlPr mapId="1" xpath="/FinancialUpdate8609/FinancialUpdate8609_DevelopmentBudget/FinancialUpdate8609_Dev_Budget_Building12/FinancialUpdate8609_Dev_Budget_Building12_Total_Costs/Interest_Rate_Cap" xmlDataType="string"/>
    </xmlCellPr>
  </singleXmlCell>
  <singleXmlCell id="2801" xr6:uid="{00000000-000C-0000-FFFF-FFFFAB0A0000}" r="BB36" connectionId="1">
    <xmlCellPr id="1" xr6:uid="{00000000-0010-0000-AB0A-000001000000}" uniqueName="Bank_Engineering_Fee">
      <xmlPr mapId="1" xpath="/FinancialUpdate8609/FinancialUpdate8609_DevelopmentBudget/FinancialUpdate8609_Dev_Budget_Building12/FinancialUpdate8609_Dev_Budget_Building12_Total_Costs/Bank_Engineering_Fee" xmlDataType="string"/>
    </xmlCellPr>
  </singleXmlCell>
  <singleXmlCell id="2802" xr6:uid="{00000000-000C-0000-FFFF-FFFFAC0A0000}" r="BB37" connectionId="1">
    <xmlCellPr id="1" xr6:uid="{00000000-0010-0000-AC0A-000001000000}" uniqueName="NYS_Transfer_Tax">
      <xmlPr mapId="1" xpath="/FinancialUpdate8609/FinancialUpdate8609_DevelopmentBudget/FinancialUpdate8609_Dev_Budget_Building12/FinancialUpdate8609_Dev_Budget_Building12_Total_Costs/NYS_Transfer_Tax" xmlDataType="string"/>
    </xmlCellPr>
  </singleXmlCell>
  <singleXmlCell id="2803" xr6:uid="{00000000-000C-0000-FFFF-FFFFAD0A0000}" r="BB38" connectionId="1">
    <xmlCellPr id="1" xr6:uid="{00000000-0010-0000-AD0A-000001000000}" uniqueName="Soft_Cost_Other_Description1">
      <xmlPr mapId="1" xpath="/FinancialUpdate8609/FinancialUpdate8609_DevelopmentBudget/FinancialUpdate8609_Dev_Budget_Building12/FinancialUpdate8609_Dev_Budget_Building12_Total_Costs/Soft_Cost_Other_Description1" xmlDataType="string"/>
    </xmlCellPr>
  </singleXmlCell>
  <singleXmlCell id="2804" xr6:uid="{00000000-000C-0000-FFFF-FFFFAE0A0000}" r="BB39" connectionId="1">
    <xmlCellPr id="1" xr6:uid="{00000000-0010-0000-AE0A-000001000000}" uniqueName="Soft_Cost_Other_Description2">
      <xmlPr mapId="1" xpath="/FinancialUpdate8609/FinancialUpdate8609_DevelopmentBudget/FinancialUpdate8609_Dev_Budget_Building12/FinancialUpdate8609_Dev_Budget_Building12_Total_Costs/Soft_Cost_Other_Description2" xmlDataType="string"/>
    </xmlCellPr>
  </singleXmlCell>
  <singleXmlCell id="2805" xr6:uid="{00000000-000C-0000-FFFF-FFFFAF0A0000}" r="BB40" connectionId="1">
    <xmlCellPr id="1" xr6:uid="{00000000-0010-0000-AF0A-000001000000}" uniqueName="Soft_Cost_Other_Description3">
      <xmlPr mapId="1" xpath="/FinancialUpdate8609/FinancialUpdate8609_DevelopmentBudget/FinancialUpdate8609_Dev_Budget_Building12/FinancialUpdate8609_Dev_Budget_Building12_Total_Costs/Soft_Cost_Other_Description3" xmlDataType="string"/>
    </xmlCellPr>
  </singleXmlCell>
  <singleXmlCell id="2806" xr6:uid="{00000000-000C-0000-FFFF-FFFFB00A0000}" r="BB41" connectionId="1">
    <xmlCellPr id="1" xr6:uid="{00000000-0010-0000-B00A-000001000000}" uniqueName="Soft_Cost_Other_Description4">
      <xmlPr mapId="1" xpath="/FinancialUpdate8609/FinancialUpdate8609_DevelopmentBudget/FinancialUpdate8609_Dev_Budget_Building12/FinancialUpdate8609_Dev_Budget_Building12_Total_Costs/Soft_Cost_Other_Description4" xmlDataType="string"/>
    </xmlCellPr>
  </singleXmlCell>
  <singleXmlCell id="2807" xr6:uid="{00000000-000C-0000-FFFF-FFFFB10A0000}" r="BB44" connectionId="1">
    <xmlCellPr id="1" xr6:uid="{00000000-0010-0000-B10A-000001000000}" uniqueName="Developer_Financing_or_Equity">
      <xmlPr mapId="1" xpath="/FinancialUpdate8609/FinancialUpdate8609_DevelopmentBudget/FinancialUpdate8609_Dev_Budget_Building12/FinancialUpdate8609_Dev_Budget_Building12_Total_Costs/Developer_Financing_or_Equity" xmlDataType="string"/>
    </xmlCellPr>
  </singleXmlCell>
  <singleXmlCell id="2808" xr6:uid="{00000000-000C-0000-FFFF-FFFFB20A0000}" r="BB45" connectionId="1">
    <xmlCellPr id="1" xr6:uid="{00000000-0010-0000-B20A-000001000000}" uniqueName="Deferred_Developer_Fee">
      <xmlPr mapId="1" xpath="/FinancialUpdate8609/FinancialUpdate8609_DevelopmentBudget/FinancialUpdate8609_Dev_Budget_Building12/FinancialUpdate8609_Dev_Budget_Building12_Total_Costs/Deferred_Developer_Fee" xmlDataType="string"/>
    </xmlCellPr>
  </singleXmlCell>
  <singleXmlCell id="2809" xr6:uid="{00000000-000C-0000-FFFF-FFFFB30A0000}" r="BB48" connectionId="1">
    <xmlCellPr id="1" xr6:uid="{00000000-0010-0000-B30A-000001000000}" uniqueName="Syndicator_Fee_and_Overhead">
      <xmlPr mapId="1" xpath="/FinancialUpdate8609/FinancialUpdate8609_DevelopmentBudget/FinancialUpdate8609_Dev_Budget_Building12/FinancialUpdate8609_Dev_Budget_Building12_Total_Costs/Syndicator_Fee_and_Overhead" xmlDataType="string"/>
    </xmlCellPr>
  </singleXmlCell>
  <singleXmlCell id="2810" xr6:uid="{00000000-000C-0000-FFFF-FFFFB40A0000}" r="BB49" connectionId="1">
    <xmlCellPr id="1" xr6:uid="{00000000-0010-0000-B40A-000001000000}" uniqueName="LP_Upper_Tier_Reserves">
      <xmlPr mapId="1" xpath="/FinancialUpdate8609/FinancialUpdate8609_DevelopmentBudget/FinancialUpdate8609_Dev_Budget_Building12/FinancialUpdate8609_Dev_Budget_Building12_Total_Costs/LP_Upper_Tier_Reserves" xmlDataType="string"/>
    </xmlCellPr>
  </singleXmlCell>
  <singleXmlCell id="2811" xr6:uid="{00000000-000C-0000-FFFF-FFFFB50A0000}" r="BB50" connectionId="1">
    <xmlCellPr id="1" xr6:uid="{00000000-0010-0000-B50A-000001000000}" uniqueName="Tax_Credit_Consultant">
      <xmlPr mapId="1" xpath="/FinancialUpdate8609/FinancialUpdate8609_DevelopmentBudget/FinancialUpdate8609_Dev_Budget_Building12/FinancialUpdate8609_Dev_Budget_Building12_Total_Costs/Tax_Credit_Consultant" xmlDataType="string"/>
    </xmlCellPr>
  </singleXmlCell>
  <singleXmlCell id="2812" xr6:uid="{00000000-000C-0000-FFFF-FFFFB60A0000}" r="BB51" connectionId="1">
    <xmlCellPr id="1" xr6:uid="{00000000-0010-0000-B60A-000001000000}" uniqueName="Tax_Opinion">
      <xmlPr mapId="1" xpath="/FinancialUpdate8609/FinancialUpdate8609_DevelopmentBudget/FinancialUpdate8609_Dev_Budget_Building12/FinancialUpdate8609_Dev_Budget_Building12_Total_Costs/Tax_Opinion" xmlDataType="string"/>
    </xmlCellPr>
  </singleXmlCell>
  <singleXmlCell id="2813" xr6:uid="{00000000-000C-0000-FFFF-FFFFB70A0000}" r="BB52" connectionId="1">
    <xmlCellPr id="1" xr6:uid="{00000000-0010-0000-B70A-000001000000}" uniqueName="Accounting_Cost_Certification">
      <xmlPr mapId="1" xpath="/FinancialUpdate8609/FinancialUpdate8609_DevelopmentBudget/FinancialUpdate8609_Dev_Budget_Building12/FinancialUpdate8609_Dev_Budget_Building12_Total_Costs/Accounting_Cost_Certification" xmlDataType="string"/>
    </xmlCellPr>
  </singleXmlCell>
  <singleXmlCell id="2814" xr6:uid="{00000000-000C-0000-FFFF-FFFFB80A0000}" r="BB53" connectionId="1">
    <xmlCellPr id="1" xr6:uid="{00000000-0010-0000-B80A-000001000000}" uniqueName="Partnership_Management_Fee">
      <xmlPr mapId="1" xpath="/FinancialUpdate8609/FinancialUpdate8609_DevelopmentBudget/FinancialUpdate8609_Dev_Budget_Building12/FinancialUpdate8609_Dev_Budget_Building12_Total_Costs/Partnership_Management_Fee" xmlDataType="string"/>
    </xmlCellPr>
  </singleXmlCell>
  <singleXmlCell id="2815" xr6:uid="{00000000-000C-0000-FFFF-FFFFB90A0000}" r="BB54" connectionId="1">
    <xmlCellPr id="1" xr6:uid="{00000000-0010-0000-B90A-000001000000}" uniqueName="Partnership_Publication">
      <xmlPr mapId="1" xpath="/FinancialUpdate8609/FinancialUpdate8609_DevelopmentBudget/FinancialUpdate8609_Dev_Budget_Building12/FinancialUpdate8609_Dev_Budget_Building12_Total_Costs/Partnership_Publication" xmlDataType="string"/>
    </xmlCellPr>
  </singleXmlCell>
  <singleXmlCell id="2816" xr6:uid="{00000000-000C-0000-FFFF-FFFFBA0A0000}" r="BB55" connectionId="1">
    <xmlCellPr id="1" xr6:uid="{00000000-0010-0000-BA0A-000001000000}" uniqueName="Bridge_Loan_Fees_and_Interest">
      <xmlPr mapId="1" xpath="/FinancialUpdate8609/FinancialUpdate8609_DevelopmentBudget/FinancialUpdate8609_Dev_Budget_Building12/FinancialUpdate8609_Dev_Budget_Building12_Total_Costs/Bridge_Loan_Fees_and_Interest" xmlDataType="string"/>
    </xmlCellPr>
  </singleXmlCell>
  <singleXmlCell id="2817" xr6:uid="{00000000-000C-0000-FFFF-FFFFBB0A0000}" r="BB56" connectionId="1">
    <xmlCellPr id="1" xr6:uid="{00000000-0010-0000-BB0A-000001000000}" uniqueName="Partnership_Organization_Legal">
      <xmlPr mapId="1" xpath="/FinancialUpdate8609/FinancialUpdate8609_DevelopmentBudget/FinancialUpdate8609_Dev_Budget_Building12/FinancialUpdate8609_Dev_Budget_Building12_Total_Costs/Partnership_Organization_Legal" xmlDataType="string"/>
    </xmlCellPr>
  </singleXmlCell>
  <singleXmlCell id="2818" xr6:uid="{00000000-000C-0000-FFFF-FFFFBC0A0000}" r="BB57" connectionId="1">
    <xmlCellPr id="1" xr6:uid="{00000000-0010-0000-BC0A-000001000000}" uniqueName="Syndication_Expense_Other_Description1">
      <xmlPr mapId="1" xpath="/FinancialUpdate8609/FinancialUpdate8609_DevelopmentBudget/FinancialUpdate8609_Dev_Budget_Building12/FinancialUpdate8609_Dev_Budget_Building12_Total_Costs/Syndication_Expense_Other_Description1" xmlDataType="string"/>
    </xmlCellPr>
  </singleXmlCell>
  <singleXmlCell id="2819" xr6:uid="{00000000-000C-0000-FFFF-FFFFBD0A0000}" r="BB60" connectionId="1">
    <xmlCellPr id="1" xr6:uid="{00000000-0010-0000-BD0A-000001000000}" uniqueName="Operating_Reserve">
      <xmlPr mapId="1" xpath="/FinancialUpdate8609/FinancialUpdate8609_DevelopmentBudget/FinancialUpdate8609_Dev_Budget_Building12/FinancialUpdate8609_Dev_Budget_Building12_Total_Costs/Operating_Reserve" xmlDataType="string"/>
    </xmlCellPr>
  </singleXmlCell>
  <singleXmlCell id="2820" xr6:uid="{00000000-000C-0000-FFFF-FFFFBE0A0000}" r="BB61" connectionId="1">
    <xmlCellPr id="1" xr6:uid="{00000000-0010-0000-BE0A-000001000000}" uniqueName="Social_Service_Reserves">
      <xmlPr mapId="1" xpath="/FinancialUpdate8609/FinancialUpdate8609_DevelopmentBudget/FinancialUpdate8609_Dev_Budget_Building12/FinancialUpdate8609_Dev_Budget_Building12_Total_Costs/Social_Service_Reserves" xmlDataType="string"/>
    </xmlCellPr>
  </singleXmlCell>
  <singleXmlCell id="2821" xr6:uid="{00000000-000C-0000-FFFF-FFFFBF0A0000}" r="BB62" connectionId="1">
    <xmlCellPr id="1" xr6:uid="{00000000-0010-0000-BF0A-000001000000}" uniqueName="Reserve_Other_Description1">
      <xmlPr mapId="1" xpath="/FinancialUpdate8609/FinancialUpdate8609_DevelopmentBudget/FinancialUpdate8609_Dev_Budget_Building12/FinancialUpdate8609_Dev_Budget_Building12_Total_Costs/Reserve_Other_Description1" xmlDataType="string"/>
    </xmlCellPr>
  </singleXmlCell>
  <singleXmlCell id="2822" xr6:uid="{00000000-000C-0000-FFFF-FFFFC00A0000}" r="BD1" connectionId="1">
    <xmlCellPr id="1" xr6:uid="{00000000-0010-0000-C00A-000001000000}" uniqueName="ApplicationNumber">
      <xmlPr mapId="1" xpath="/FinancialUpdate8609/FinancialUpdate8609_DevelopmentBudget/FinancialUpdate8609_Dev_Budget_Building12/FinancialUpdate8609_Dev_Budget_Building12_Acquisition_Basis/ApplicationNumber" xmlDataType="string"/>
    </xmlCellPr>
  </singleXmlCell>
  <singleXmlCell id="2823" xr6:uid="{00000000-000C-0000-FFFF-FFFFC10A0000}" r="BD2" connectionId="1">
    <xmlCellPr id="1" xr6:uid="{00000000-0010-0000-C10A-000001000000}" uniqueName="BIN">
      <xmlPr mapId="1" xpath="/FinancialUpdate8609/FinancialUpdate8609_DevelopmentBudget/FinancialUpdate8609_Dev_Budget_Building12/FinancialUpdate8609_Dev_Budget_Building12_Acquisition_Basis/BIN" xmlDataType="string"/>
    </xmlCellPr>
  </singleXmlCell>
  <singleXmlCell id="2824" xr6:uid="{00000000-000C-0000-FFFF-FFFFC20A0000}" r="BC7" connectionId="1">
    <xmlCellPr id="1" xr6:uid="{00000000-0010-0000-C20A-000001000000}" uniqueName="Land_Acquisition">
      <xmlPr mapId="1" xpath="/FinancialUpdate8609/FinancialUpdate8609_DevelopmentBudget/FinancialUpdate8609_Dev_Budget_Building12/FinancialUpdate8609_Dev_Budget_Building12_Acquisition_Basis/Land_Acquisition" xmlDataType="string"/>
    </xmlCellPr>
  </singleXmlCell>
  <singleXmlCell id="2825" xr6:uid="{00000000-000C-0000-FFFF-FFFFC30A0000}" r="BC8" connectionId="1">
    <xmlCellPr id="1" xr6:uid="{00000000-0010-0000-C30A-000001000000}" uniqueName="Building_Acquisition">
      <xmlPr mapId="1" xpath="/FinancialUpdate8609/FinancialUpdate8609_DevelopmentBudget/FinancialUpdate8609_Dev_Budget_Building12/FinancialUpdate8609_Dev_Budget_Building12_Acquisition_Basis/Building_Acquisition" xmlDataType="string"/>
    </xmlCellPr>
  </singleXmlCell>
  <singleXmlCell id="2826" xr6:uid="{00000000-000C-0000-FFFF-FFFFC40A0000}" r="BC9" connectionId="1">
    <xmlCellPr id="1" xr6:uid="{00000000-0010-0000-C40A-000001000000}" uniqueName="Contractor_Price">
      <xmlPr mapId="1" xpath="/FinancialUpdate8609/FinancialUpdate8609_DevelopmentBudget/FinancialUpdate8609_Dev_Budget_Building12/FinancialUpdate8609_Dev_Budget_Building12_Acquisition_Basis/Contractor_Price" xmlDataType="string"/>
    </xmlCellPr>
  </singleXmlCell>
  <singleXmlCell id="2827" xr6:uid="{00000000-000C-0000-FFFF-FFFFC50A0000}" r="BC10" connectionId="1">
    <xmlCellPr id="1" xr6:uid="{00000000-0010-0000-C50A-000001000000}" uniqueName="Furnishings">
      <xmlPr mapId="1" xpath="/FinancialUpdate8609/FinancialUpdate8609_DevelopmentBudget/FinancialUpdate8609_Dev_Budget_Building12/FinancialUpdate8609_Dev_Budget_Building12_Acquisition_Basis/Furnishings" xmlDataType="string"/>
    </xmlCellPr>
  </singleXmlCell>
  <singleXmlCell id="2828" xr6:uid="{00000000-000C-0000-FFFF-FFFFC60A0000}" r="BC11" connectionId="1">
    <xmlCellPr id="1" xr6:uid="{00000000-0010-0000-C60A-000001000000}" uniqueName="Hard_Cost_Other_Description1">
      <xmlPr mapId="1" xpath="/FinancialUpdate8609/FinancialUpdate8609_DevelopmentBudget/FinancialUpdate8609_Dev_Budget_Building12/FinancialUpdate8609_Dev_Budget_Building12_Acquisition_Basis/Hard_Cost_Other_Description1" xmlDataType="string"/>
    </xmlCellPr>
  </singleXmlCell>
  <singleXmlCell id="2829" xr6:uid="{00000000-000C-0000-FFFF-FFFFC70A0000}" r="BC14" connectionId="1">
    <xmlCellPr id="1" xr6:uid="{00000000-0010-0000-C70A-000001000000}" uniqueName="Architect">
      <xmlPr mapId="1" xpath="/FinancialUpdate8609/FinancialUpdate8609_DevelopmentBudget/FinancialUpdate8609_Dev_Budget_Building12/FinancialUpdate8609_Dev_Budget_Building12_Acquisition_Basis/Architect" xmlDataType="string"/>
    </xmlCellPr>
  </singleXmlCell>
  <singleXmlCell id="2830" xr6:uid="{00000000-000C-0000-FFFF-FFFFC80A0000}" r="BC15" connectionId="1">
    <xmlCellPr id="1" xr6:uid="{00000000-0010-0000-C80A-000001000000}" uniqueName="Owners_Legal">
      <xmlPr mapId="1" xpath="/FinancialUpdate8609/FinancialUpdate8609_DevelopmentBudget/FinancialUpdate8609_Dev_Budget_Building12/FinancialUpdate8609_Dev_Budget_Building12_Acquisition_Basis/Owners_Legal" xmlDataType="string"/>
    </xmlCellPr>
  </singleXmlCell>
  <singleXmlCell id="2831" xr6:uid="{00000000-000C-0000-FFFF-FFFFC90A0000}" r="BC16" connectionId="1">
    <xmlCellPr id="1" xr6:uid="{00000000-0010-0000-C90A-000001000000}" uniqueName="Development_Consultant">
      <xmlPr mapId="1" xpath="/FinancialUpdate8609/FinancialUpdate8609_DevelopmentBudget/FinancialUpdate8609_Dev_Budget_Building12/FinancialUpdate8609_Dev_Budget_Building12_Acquisition_Basis/Development_Consultant" xmlDataType="string"/>
    </xmlCellPr>
  </singleXmlCell>
  <singleXmlCell id="2832" xr6:uid="{00000000-000C-0000-FFFF-FFFFCA0A0000}" r="BC17" connectionId="1">
    <xmlCellPr id="1" xr6:uid="{00000000-0010-0000-CA0A-000001000000}" uniqueName="J51_421a_421b_Filing_Fees">
      <xmlPr mapId="1" xpath="/FinancialUpdate8609/FinancialUpdate8609_DevelopmentBudget/FinancialUpdate8609_Dev_Budget_Building12/FinancialUpdate8609_Dev_Budget_Building12_Acquisition_Basis/J51_421a_421b_Filing_Fees" xmlDataType="string"/>
    </xmlCellPr>
  </singleXmlCell>
  <singleXmlCell id="2833" xr6:uid="{00000000-000C-0000-FFFF-FFFFCB0A0000}" r="BC18" connectionId="1">
    <xmlCellPr id="1" xr6:uid="{00000000-0010-0000-CB0A-000001000000}" uniqueName="Construction_Interest">
      <xmlPr mapId="1" xpath="/FinancialUpdate8609/FinancialUpdate8609_DevelopmentBudget/FinancialUpdate8609_Dev_Budget_Building12/FinancialUpdate8609_Dev_Budget_Building12_Acquisition_Basis/Construction_Interest" xmlDataType="string"/>
    </xmlCellPr>
  </singleXmlCell>
  <singleXmlCell id="2834" xr6:uid="{00000000-000C-0000-FFFF-FFFFCC0A0000}" r="BC19" connectionId="1">
    <xmlCellPr id="1" xr6:uid="{00000000-0010-0000-CC0A-000001000000}" uniqueName="Real_Estate_Taxes">
      <xmlPr mapId="1" xpath="/FinancialUpdate8609/FinancialUpdate8609_DevelopmentBudget/FinancialUpdate8609_Dev_Budget_Building12/FinancialUpdate8609_Dev_Budget_Building12_Acquisition_Basis/Real_Estate_Taxes" xmlDataType="string"/>
    </xmlCellPr>
  </singleXmlCell>
  <singleXmlCell id="2835" xr6:uid="{00000000-000C-0000-FFFF-FFFFCD0A0000}" r="BC20" connectionId="1">
    <xmlCellPr id="1" xr6:uid="{00000000-0010-0000-CD0A-000001000000}" uniqueName="Water_Sewer">
      <xmlPr mapId="1" xpath="/FinancialUpdate8609/FinancialUpdate8609_DevelopmentBudget/FinancialUpdate8609_Dev_Budget_Building12/FinancialUpdate8609_Dev_Budget_Building12_Acquisition_Basis/Water_Sewer" xmlDataType="string"/>
    </xmlCellPr>
  </singleXmlCell>
  <singleXmlCell id="2836" xr6:uid="{00000000-000C-0000-FFFF-FFFFCE0A0000}" r="BC21" connectionId="1">
    <xmlCellPr id="1" xr6:uid="{00000000-0010-0000-CE0A-000001000000}" uniqueName="Title_Insurance">
      <xmlPr mapId="1" xpath="/FinancialUpdate8609/FinancialUpdate8609_DevelopmentBudget/FinancialUpdate8609_Dev_Budget_Building12/FinancialUpdate8609_Dev_Budget_Building12_Acquisition_Basis/Title_Insurance" xmlDataType="string"/>
    </xmlCellPr>
  </singleXmlCell>
  <singleXmlCell id="2837" xr6:uid="{00000000-000C-0000-FFFF-FFFFCF0A0000}" r="BC22" connectionId="1">
    <xmlCellPr id="1" xr6:uid="{00000000-0010-0000-CF0A-000001000000}" uniqueName="Constr_Insurance">
      <xmlPr mapId="1" xpath="/FinancialUpdate8609/FinancialUpdate8609_DevelopmentBudget/FinancialUpdate8609_Dev_Budget_Building12/FinancialUpdate8609_Dev_Budget_Building12_Acquisition_Basis/Constr_Insurance" xmlDataType="string"/>
    </xmlCellPr>
  </singleXmlCell>
  <singleXmlCell id="2838" xr6:uid="{00000000-000C-0000-FFFF-FFFFD00A0000}" r="BC23" connectionId="1">
    <xmlCellPr id="1" xr6:uid="{00000000-0010-0000-D00A-000001000000}" uniqueName="License_Agreement_Insurance">
      <xmlPr mapId="1" xpath="/FinancialUpdate8609/FinancialUpdate8609_DevelopmentBudget/FinancialUpdate8609_Dev_Budget_Building12/FinancialUpdate8609_Dev_Budget_Building12_Acquisition_Basis/License_Agreement_Insurance" xmlDataType="string"/>
    </xmlCellPr>
  </singleXmlCell>
  <singleXmlCell id="2839" xr6:uid="{00000000-000C-0000-FFFF-FFFFD10A0000}" r="BC24" connectionId="1">
    <xmlCellPr id="1" xr6:uid="{00000000-0010-0000-D10A-000001000000}" uniqueName="Leasing_Marketing_Expense">
      <xmlPr mapId="1" xpath="/FinancialUpdate8609/FinancialUpdate8609_DevelopmentBudget/FinancialUpdate8609_Dev_Budget_Building12/FinancialUpdate8609_Dev_Budget_Building12_Acquisition_Basis/Leasing_Marketing_Expense" xmlDataType="string"/>
    </xmlCellPr>
  </singleXmlCell>
  <singleXmlCell id="2840" xr6:uid="{00000000-000C-0000-FFFF-FFFFD20A0000}" r="BC25" connectionId="1">
    <xmlCellPr id="1" xr6:uid="{00000000-0010-0000-D20A-000001000000}" uniqueName="Lease_Up_Period_Expense">
      <xmlPr mapId="1" xpath="/FinancialUpdate8609/FinancialUpdate8609_DevelopmentBudget/FinancialUpdate8609_Dev_Budget_Building12/FinancialUpdate8609_Dev_Budget_Building12_Acquisition_Basis/Lease_Up_Period_Expense" xmlDataType="string"/>
    </xmlCellPr>
  </singleXmlCell>
  <singleXmlCell id="2841" xr6:uid="{00000000-000C-0000-FFFF-FFFFD30A0000}" r="BC26" connectionId="1">
    <xmlCellPr id="1" xr6:uid="{00000000-0010-0000-D30A-000001000000}" uniqueName="Working_Capital">
      <xmlPr mapId="1" xpath="/FinancialUpdate8609/FinancialUpdate8609_DevelopmentBudget/FinancialUpdate8609_Dev_Budget_Building12/FinancialUpdate8609_Dev_Budget_Building12_Acquisition_Basis/Working_Capital" xmlDataType="string"/>
    </xmlCellPr>
  </singleXmlCell>
  <singleXmlCell id="2842" xr6:uid="{00000000-000C-0000-FFFF-FFFFD40A0000}" r="BC27" connectionId="1">
    <xmlCellPr id="1" xr6:uid="{00000000-0010-0000-D40A-000001000000}" uniqueName="Survey_Environmental_Reports">
      <xmlPr mapId="1" xpath="/FinancialUpdate8609/FinancialUpdate8609_DevelopmentBudget/FinancialUpdate8609_Dev_Budget_Building12/FinancialUpdate8609_Dev_Budget_Building12_Acquisition_Basis/Survey_Environmental_Reports" xmlDataType="string"/>
    </xmlCellPr>
  </singleXmlCell>
  <singleXmlCell id="2843" xr6:uid="{00000000-000C-0000-FFFF-FFFFD50A0000}" r="BC28" connectionId="1">
    <xmlCellPr id="1" xr6:uid="{00000000-0010-0000-D50A-000001000000}" uniqueName="Loan_Commitment_Fees">
      <xmlPr mapId="1" xpath="/FinancialUpdate8609/FinancialUpdate8609_DevelopmentBudget/FinancialUpdate8609_Dev_Budget_Building12/FinancialUpdate8609_Dev_Budget_Building12_Acquisition_Basis/Loan_Commitment_Fees" xmlDataType="string"/>
    </xmlCellPr>
  </singleXmlCell>
  <singleXmlCell id="2844" xr6:uid="{00000000-000C-0000-FFFF-FFFFD60A0000}" r="BC29" connectionId="1">
    <xmlCellPr id="1" xr6:uid="{00000000-0010-0000-D60A-000001000000}" uniqueName="Relocation">
      <xmlPr mapId="1" xpath="/FinancialUpdate8609/FinancialUpdate8609_DevelopmentBudget/FinancialUpdate8609_Dev_Budget_Building12/FinancialUpdate8609_Dev_Budget_Building12_Acquisition_Basis/Relocation" xmlDataType="string"/>
    </xmlCellPr>
  </singleXmlCell>
  <singleXmlCell id="2845" xr6:uid="{00000000-000C-0000-FFFF-FFFFD70A0000}" r="BC30" connectionId="1">
    <xmlCellPr id="1" xr6:uid="{00000000-0010-0000-D70A-000001000000}" uniqueName="NPHDFC_Administration_Fee">
      <xmlPr mapId="1" xpath="/FinancialUpdate8609/FinancialUpdate8609_DevelopmentBudget/FinancialUpdate8609_Dev_Budget_Building12/FinancialUpdate8609_Dev_Budget_Building12_Acquisition_Basis/NPHDFC_Administration_Fee" xmlDataType="string"/>
    </xmlCellPr>
  </singleXmlCell>
  <singleXmlCell id="2846" xr6:uid="{00000000-000C-0000-FFFF-FFFFD80A0000}" r="BC31" connectionId="1">
    <xmlCellPr id="1" xr6:uid="{00000000-0010-0000-D80A-000001000000}" uniqueName="Project_Supervision">
      <xmlPr mapId="1" xpath="/FinancialUpdate8609/FinancialUpdate8609_DevelopmentBudget/FinancialUpdate8609_Dev_Budget_Building12/FinancialUpdate8609_Dev_Budget_Building12_Acquisition_Basis/Project_Supervision" xmlDataType="string"/>
    </xmlCellPr>
  </singleXmlCell>
  <singleXmlCell id="2847" xr6:uid="{00000000-000C-0000-FFFF-FFFFD90A0000}" r="BC32" connectionId="1">
    <xmlCellPr id="1" xr6:uid="{00000000-0010-0000-D90A-000001000000}" uniqueName="Tax_Credit_Allocation_Fee">
      <xmlPr mapId="1" xpath="/FinancialUpdate8609/FinancialUpdate8609_DevelopmentBudget/FinancialUpdate8609_Dev_Budget_Building12/FinancialUpdate8609_Dev_Budget_Building12_Acquisition_Basis/Tax_Credit_Allocation_Fee" xmlDataType="string"/>
    </xmlCellPr>
  </singleXmlCell>
  <singleXmlCell id="2848" xr6:uid="{00000000-000C-0000-FFFF-FFFFDA0A0000}" r="BC33" connectionId="1">
    <xmlCellPr id="1" xr6:uid="{00000000-0010-0000-DA0A-000001000000}" uniqueName="Bond_Fees_Cost_of_Issuance_Fee">
      <xmlPr mapId="1" xpath="/FinancialUpdate8609/FinancialUpdate8609_DevelopmentBudget/FinancialUpdate8609_Dev_Budget_Building12/FinancialUpdate8609_Dev_Budget_Building12_Acquisition_Basis/Bond_Fees_Cost_of_Issuance_Fee" xmlDataType="string"/>
    </xmlCellPr>
  </singleXmlCell>
  <singleXmlCell id="2849" xr6:uid="{00000000-000C-0000-FFFF-FFFFDB0A0000}" r="BC34" connectionId="1">
    <xmlCellPr id="1" xr6:uid="{00000000-0010-0000-DB0A-000001000000}" uniqueName="Letter_of_Credit_Fee">
      <xmlPr mapId="1" xpath="/FinancialUpdate8609/FinancialUpdate8609_DevelopmentBudget/FinancialUpdate8609_Dev_Budget_Building12/FinancialUpdate8609_Dev_Budget_Building12_Acquisition_Basis/Letter_of_Credit_Fee" xmlDataType="string"/>
    </xmlCellPr>
  </singleXmlCell>
  <singleXmlCell id="2850" xr6:uid="{00000000-000C-0000-FFFF-FFFFDC0A0000}" r="BC35" connectionId="1">
    <xmlCellPr id="1" xr6:uid="{00000000-0010-0000-DC0A-000001000000}" uniqueName="Interest_Rate_Cap">
      <xmlPr mapId="1" xpath="/FinancialUpdate8609/FinancialUpdate8609_DevelopmentBudget/FinancialUpdate8609_Dev_Budget_Building12/FinancialUpdate8609_Dev_Budget_Building12_Acquisition_Basis/Interest_Rate_Cap" xmlDataType="string"/>
    </xmlCellPr>
  </singleXmlCell>
  <singleXmlCell id="2851" xr6:uid="{00000000-000C-0000-FFFF-FFFFDD0A0000}" r="BC36" connectionId="1">
    <xmlCellPr id="1" xr6:uid="{00000000-0010-0000-DD0A-000001000000}" uniqueName="Bank_Engineering_Fee">
      <xmlPr mapId="1" xpath="/FinancialUpdate8609/FinancialUpdate8609_DevelopmentBudget/FinancialUpdate8609_Dev_Budget_Building12/FinancialUpdate8609_Dev_Budget_Building12_Acquisition_Basis/Bank_Engineering_Fee" xmlDataType="string"/>
    </xmlCellPr>
  </singleXmlCell>
  <singleXmlCell id="2852" xr6:uid="{00000000-000C-0000-FFFF-FFFFDE0A0000}" r="BC37" connectionId="1">
    <xmlCellPr id="1" xr6:uid="{00000000-0010-0000-DE0A-000001000000}" uniqueName="NYS_Transfer_Tax">
      <xmlPr mapId="1" xpath="/FinancialUpdate8609/FinancialUpdate8609_DevelopmentBudget/FinancialUpdate8609_Dev_Budget_Building12/FinancialUpdate8609_Dev_Budget_Building12_Acquisition_Basis/NYS_Transfer_Tax" xmlDataType="string"/>
    </xmlCellPr>
  </singleXmlCell>
  <singleXmlCell id="2853" xr6:uid="{00000000-000C-0000-FFFF-FFFFDF0A0000}" r="BC38" connectionId="1">
    <xmlCellPr id="1" xr6:uid="{00000000-0010-0000-DF0A-000001000000}" uniqueName="Soft_Cost_Other_Description1">
      <xmlPr mapId="1" xpath="/FinancialUpdate8609/FinancialUpdate8609_DevelopmentBudget/FinancialUpdate8609_Dev_Budget_Building12/FinancialUpdate8609_Dev_Budget_Building12_Acquisition_Basis/Soft_Cost_Other_Description1" xmlDataType="string"/>
    </xmlCellPr>
  </singleXmlCell>
  <singleXmlCell id="2854" xr6:uid="{00000000-000C-0000-FFFF-FFFFE00A0000}" r="BC39" connectionId="1">
    <xmlCellPr id="1" xr6:uid="{00000000-0010-0000-E00A-000001000000}" uniqueName="Soft_Cost_Other_Description2">
      <xmlPr mapId="1" xpath="/FinancialUpdate8609/FinancialUpdate8609_DevelopmentBudget/FinancialUpdate8609_Dev_Budget_Building12/FinancialUpdate8609_Dev_Budget_Building12_Acquisition_Basis/Soft_Cost_Other_Description2" xmlDataType="string"/>
    </xmlCellPr>
  </singleXmlCell>
  <singleXmlCell id="2855" xr6:uid="{00000000-000C-0000-FFFF-FFFFE10A0000}" r="BC40" connectionId="1">
    <xmlCellPr id="1" xr6:uid="{00000000-0010-0000-E10A-000001000000}" uniqueName="Soft_Cost_Other_Description3">
      <xmlPr mapId="1" xpath="/FinancialUpdate8609/FinancialUpdate8609_DevelopmentBudget/FinancialUpdate8609_Dev_Budget_Building12/FinancialUpdate8609_Dev_Budget_Building12_Acquisition_Basis/Soft_Cost_Other_Description3" xmlDataType="string"/>
    </xmlCellPr>
  </singleXmlCell>
  <singleXmlCell id="2856" xr6:uid="{00000000-000C-0000-FFFF-FFFFE20A0000}" r="BC41" connectionId="1">
    <xmlCellPr id="1" xr6:uid="{00000000-0010-0000-E20A-000001000000}" uniqueName="Soft_Cost_Other_Description4">
      <xmlPr mapId="1" xpath="/FinancialUpdate8609/FinancialUpdate8609_DevelopmentBudget/FinancialUpdate8609_Dev_Budget_Building12/FinancialUpdate8609_Dev_Budget_Building12_Acquisition_Basis/Soft_Cost_Other_Description4" xmlDataType="string"/>
    </xmlCellPr>
  </singleXmlCell>
  <singleXmlCell id="2857" xr6:uid="{00000000-000C-0000-FFFF-FFFFE30A0000}" r="BC44" connectionId="1">
    <xmlCellPr id="1" xr6:uid="{00000000-0010-0000-E30A-000001000000}" uniqueName="Developer_Financing_or_Equity">
      <xmlPr mapId="1" xpath="/FinancialUpdate8609/FinancialUpdate8609_DevelopmentBudget/FinancialUpdate8609_Dev_Budget_Building12/FinancialUpdate8609_Dev_Budget_Building12_Acquisition_Basis/Developer_Financing_or_Equity" xmlDataType="string"/>
    </xmlCellPr>
  </singleXmlCell>
  <singleXmlCell id="2858" xr6:uid="{00000000-000C-0000-FFFF-FFFFE40A0000}" r="BC45" connectionId="1">
    <xmlCellPr id="1" xr6:uid="{00000000-0010-0000-E40A-000001000000}" uniqueName="Deferred_Developer_Fee">
      <xmlPr mapId="1" xpath="/FinancialUpdate8609/FinancialUpdate8609_DevelopmentBudget/FinancialUpdate8609_Dev_Budget_Building12/FinancialUpdate8609_Dev_Budget_Building12_Acquisition_Basis/Deferred_Developer_Fee" xmlDataType="string"/>
    </xmlCellPr>
  </singleXmlCell>
  <singleXmlCell id="2859" xr6:uid="{00000000-000C-0000-FFFF-FFFFE50A0000}" r="BC48" connectionId="1">
    <xmlCellPr id="1" xr6:uid="{00000000-0010-0000-E50A-000001000000}" uniqueName="Syndicator_Fee_and_Overhead">
      <xmlPr mapId="1" xpath="/FinancialUpdate8609/FinancialUpdate8609_DevelopmentBudget/FinancialUpdate8609_Dev_Budget_Building12/FinancialUpdate8609_Dev_Budget_Building12_Acquisition_Basis/Syndicator_Fee_and_Overhead" xmlDataType="string"/>
    </xmlCellPr>
  </singleXmlCell>
  <singleXmlCell id="2860" xr6:uid="{00000000-000C-0000-FFFF-FFFFE60A0000}" r="BC49" connectionId="1">
    <xmlCellPr id="1" xr6:uid="{00000000-0010-0000-E60A-000001000000}" uniqueName="LP_Upper_Tier_Reserves">
      <xmlPr mapId="1" xpath="/FinancialUpdate8609/FinancialUpdate8609_DevelopmentBudget/FinancialUpdate8609_Dev_Budget_Building12/FinancialUpdate8609_Dev_Budget_Building12_Acquisition_Basis/LP_Upper_Tier_Reserves" xmlDataType="string"/>
    </xmlCellPr>
  </singleXmlCell>
  <singleXmlCell id="2861" xr6:uid="{00000000-000C-0000-FFFF-FFFFE70A0000}" r="BC50" connectionId="1">
    <xmlCellPr id="1" xr6:uid="{00000000-0010-0000-E70A-000001000000}" uniqueName="Tax_Credit_Consultant">
      <xmlPr mapId="1" xpath="/FinancialUpdate8609/FinancialUpdate8609_DevelopmentBudget/FinancialUpdate8609_Dev_Budget_Building12/FinancialUpdate8609_Dev_Budget_Building12_Acquisition_Basis/Tax_Credit_Consultant" xmlDataType="string"/>
    </xmlCellPr>
  </singleXmlCell>
  <singleXmlCell id="2862" xr6:uid="{00000000-000C-0000-FFFF-FFFFE80A0000}" r="BC51" connectionId="1">
    <xmlCellPr id="1" xr6:uid="{00000000-0010-0000-E80A-000001000000}" uniqueName="Tax_Opinion">
      <xmlPr mapId="1" xpath="/FinancialUpdate8609/FinancialUpdate8609_DevelopmentBudget/FinancialUpdate8609_Dev_Budget_Building12/FinancialUpdate8609_Dev_Budget_Building12_Acquisition_Basis/Tax_Opinion" xmlDataType="string"/>
    </xmlCellPr>
  </singleXmlCell>
  <singleXmlCell id="2863" xr6:uid="{00000000-000C-0000-FFFF-FFFFE90A0000}" r="BC52" connectionId="1">
    <xmlCellPr id="1" xr6:uid="{00000000-0010-0000-E90A-000001000000}" uniqueName="Accounting_Cost_Certification">
      <xmlPr mapId="1" xpath="/FinancialUpdate8609/FinancialUpdate8609_DevelopmentBudget/FinancialUpdate8609_Dev_Budget_Building12/FinancialUpdate8609_Dev_Budget_Building12_Acquisition_Basis/Accounting_Cost_Certification" xmlDataType="string"/>
    </xmlCellPr>
  </singleXmlCell>
  <singleXmlCell id="2864" xr6:uid="{00000000-000C-0000-FFFF-FFFFEA0A0000}" r="BC53" connectionId="1">
    <xmlCellPr id="1" xr6:uid="{00000000-0010-0000-EA0A-000001000000}" uniqueName="Partnership_Management_Fee">
      <xmlPr mapId="1" xpath="/FinancialUpdate8609/FinancialUpdate8609_DevelopmentBudget/FinancialUpdate8609_Dev_Budget_Building12/FinancialUpdate8609_Dev_Budget_Building12_Acquisition_Basis/Partnership_Management_Fee" xmlDataType="string"/>
    </xmlCellPr>
  </singleXmlCell>
  <singleXmlCell id="2865" xr6:uid="{00000000-000C-0000-FFFF-FFFFEB0A0000}" r="BC54" connectionId="1">
    <xmlCellPr id="1" xr6:uid="{00000000-0010-0000-EB0A-000001000000}" uniqueName="Partnership_Publication">
      <xmlPr mapId="1" xpath="/FinancialUpdate8609/FinancialUpdate8609_DevelopmentBudget/FinancialUpdate8609_Dev_Budget_Building12/FinancialUpdate8609_Dev_Budget_Building12_Acquisition_Basis/Partnership_Publication" xmlDataType="string"/>
    </xmlCellPr>
  </singleXmlCell>
  <singleXmlCell id="2866" xr6:uid="{00000000-000C-0000-FFFF-FFFFEC0A0000}" r="BC55" connectionId="1">
    <xmlCellPr id="1" xr6:uid="{00000000-0010-0000-EC0A-000001000000}" uniqueName="Bridge_Loan_Fees_and_Interest">
      <xmlPr mapId="1" xpath="/FinancialUpdate8609/FinancialUpdate8609_DevelopmentBudget/FinancialUpdate8609_Dev_Budget_Building12/FinancialUpdate8609_Dev_Budget_Building12_Acquisition_Basis/Bridge_Loan_Fees_and_Interest" xmlDataType="string"/>
    </xmlCellPr>
  </singleXmlCell>
  <singleXmlCell id="2867" xr6:uid="{00000000-000C-0000-FFFF-FFFFED0A0000}" r="BC56" connectionId="1">
    <xmlCellPr id="1" xr6:uid="{00000000-0010-0000-ED0A-000001000000}" uniqueName="Partnership_Organization_Legal">
      <xmlPr mapId="1" xpath="/FinancialUpdate8609/FinancialUpdate8609_DevelopmentBudget/FinancialUpdate8609_Dev_Budget_Building12/FinancialUpdate8609_Dev_Budget_Building12_Acquisition_Basis/Partnership_Organization_Legal" xmlDataType="string"/>
    </xmlCellPr>
  </singleXmlCell>
  <singleXmlCell id="2868" xr6:uid="{00000000-000C-0000-FFFF-FFFFEE0A0000}" r="BC57" connectionId="1">
    <xmlCellPr id="1" xr6:uid="{00000000-0010-0000-EE0A-000001000000}" uniqueName="Syndication_Expense_Other_Description1">
      <xmlPr mapId="1" xpath="/FinancialUpdate8609/FinancialUpdate8609_DevelopmentBudget/FinancialUpdate8609_Dev_Budget_Building12/FinancialUpdate8609_Dev_Budget_Building12_Acquisition_Basis/Syndication_Expense_Other_Description1" xmlDataType="string"/>
    </xmlCellPr>
  </singleXmlCell>
  <singleXmlCell id="2869" xr6:uid="{00000000-000C-0000-FFFF-FFFFEF0A0000}" r="BC60" connectionId="1">
    <xmlCellPr id="1" xr6:uid="{00000000-0010-0000-EF0A-000001000000}" uniqueName="Operating_Reserve">
      <xmlPr mapId="1" xpath="/FinancialUpdate8609/FinancialUpdate8609_DevelopmentBudget/FinancialUpdate8609_Dev_Budget_Building12/FinancialUpdate8609_Dev_Budget_Building12_Acquisition_Basis/Operating_Reserve" xmlDataType="string"/>
    </xmlCellPr>
  </singleXmlCell>
  <singleXmlCell id="2870" xr6:uid="{00000000-000C-0000-FFFF-FFFFF00A0000}" r="BC61" connectionId="1">
    <xmlCellPr id="1" xr6:uid="{00000000-0010-0000-F00A-000001000000}" uniqueName="Social_Service_Reserves">
      <xmlPr mapId="1" xpath="/FinancialUpdate8609/FinancialUpdate8609_DevelopmentBudget/FinancialUpdate8609_Dev_Budget_Building12/FinancialUpdate8609_Dev_Budget_Building12_Acquisition_Basis/Social_Service_Reserves" xmlDataType="string"/>
    </xmlCellPr>
  </singleXmlCell>
  <singleXmlCell id="2871" xr6:uid="{00000000-000C-0000-FFFF-FFFFF10A0000}" r="BC62" connectionId="1">
    <xmlCellPr id="1" xr6:uid="{00000000-0010-0000-F10A-000001000000}" uniqueName="Reserve_Other_Description1">
      <xmlPr mapId="1" xpath="/FinancialUpdate8609/FinancialUpdate8609_DevelopmentBudget/FinancialUpdate8609_Dev_Budget_Building12/FinancialUpdate8609_Dev_Budget_Building12_Acquisition_Basis/Reserve_Other_Description1" xmlDataType="string"/>
    </xmlCellPr>
  </singleXmlCell>
  <singleXmlCell id="2872" xr6:uid="{00000000-000C-0000-FFFF-FFFFF20A0000}" r="BE1" connectionId="1">
    <xmlCellPr id="1" xr6:uid="{00000000-0010-0000-F20A-000001000000}" uniqueName="ApplicationNumber">
      <xmlPr mapId="1" xpath="/FinancialUpdate8609/FinancialUpdate8609_DevelopmentBudget/FinancialUpdate8609_Dev_Budget_Building12/FinancialUpdate8609_Dev_Budget_Building12_Rehab_Basis/ApplicationNumber" xmlDataType="string"/>
    </xmlCellPr>
  </singleXmlCell>
  <singleXmlCell id="2873" xr6:uid="{00000000-000C-0000-FFFF-FFFFF30A0000}" r="BE2" connectionId="1">
    <xmlCellPr id="1" xr6:uid="{00000000-0010-0000-F30A-000001000000}" uniqueName="BIN">
      <xmlPr mapId="1" xpath="/FinancialUpdate8609/FinancialUpdate8609_DevelopmentBudget/FinancialUpdate8609_Dev_Budget_Building12/FinancialUpdate8609_Dev_Budget_Building12_Rehab_Basis/BIN" xmlDataType="string"/>
    </xmlCellPr>
  </singleXmlCell>
  <singleXmlCell id="2874" xr6:uid="{00000000-000C-0000-FFFF-FFFFF40A0000}" r="BD7" connectionId="1">
    <xmlCellPr id="1" xr6:uid="{00000000-0010-0000-F40A-000001000000}" uniqueName="Land_Acquisition">
      <xmlPr mapId="1" xpath="/FinancialUpdate8609/FinancialUpdate8609_DevelopmentBudget/FinancialUpdate8609_Dev_Budget_Building12/FinancialUpdate8609_Dev_Budget_Building12_Rehab_Basis/Land_Acquisition" xmlDataType="string"/>
    </xmlCellPr>
  </singleXmlCell>
  <singleXmlCell id="2875" xr6:uid="{00000000-000C-0000-FFFF-FFFFF50A0000}" r="BD8" connectionId="1">
    <xmlCellPr id="1" xr6:uid="{00000000-0010-0000-F50A-000001000000}" uniqueName="Building_Acquisition">
      <xmlPr mapId="1" xpath="/FinancialUpdate8609/FinancialUpdate8609_DevelopmentBudget/FinancialUpdate8609_Dev_Budget_Building12/FinancialUpdate8609_Dev_Budget_Building12_Rehab_Basis/Building_Acquisition" xmlDataType="string"/>
    </xmlCellPr>
  </singleXmlCell>
  <singleXmlCell id="2876" xr6:uid="{00000000-000C-0000-FFFF-FFFFF60A0000}" r="BD9" connectionId="1">
    <xmlCellPr id="1" xr6:uid="{00000000-0010-0000-F60A-000001000000}" uniqueName="Contractor_Price">
      <xmlPr mapId="1" xpath="/FinancialUpdate8609/FinancialUpdate8609_DevelopmentBudget/FinancialUpdate8609_Dev_Budget_Building12/FinancialUpdate8609_Dev_Budget_Building12_Rehab_Basis/Contractor_Price" xmlDataType="string"/>
    </xmlCellPr>
  </singleXmlCell>
  <singleXmlCell id="2877" xr6:uid="{00000000-000C-0000-FFFF-FFFFF70A0000}" r="BD10" connectionId="1">
    <xmlCellPr id="1" xr6:uid="{00000000-0010-0000-F70A-000001000000}" uniqueName="Furnishings">
      <xmlPr mapId="1" xpath="/FinancialUpdate8609/FinancialUpdate8609_DevelopmentBudget/FinancialUpdate8609_Dev_Budget_Building12/FinancialUpdate8609_Dev_Budget_Building12_Rehab_Basis/Furnishings" xmlDataType="string"/>
    </xmlCellPr>
  </singleXmlCell>
  <singleXmlCell id="2878" xr6:uid="{00000000-000C-0000-FFFF-FFFFF80A0000}" r="BD11" connectionId="1">
    <xmlCellPr id="1" xr6:uid="{00000000-0010-0000-F80A-000001000000}" uniqueName="Hard_Cost_Other_Description1">
      <xmlPr mapId="1" xpath="/FinancialUpdate8609/FinancialUpdate8609_DevelopmentBudget/FinancialUpdate8609_Dev_Budget_Building12/FinancialUpdate8609_Dev_Budget_Building12_Rehab_Basis/Hard_Cost_Other_Description1" xmlDataType="string"/>
    </xmlCellPr>
  </singleXmlCell>
  <singleXmlCell id="2879" xr6:uid="{00000000-000C-0000-FFFF-FFFFF90A0000}" r="BD14" connectionId="1">
    <xmlCellPr id="1" xr6:uid="{00000000-0010-0000-F90A-000001000000}" uniqueName="Architect">
      <xmlPr mapId="1" xpath="/FinancialUpdate8609/FinancialUpdate8609_DevelopmentBudget/FinancialUpdate8609_Dev_Budget_Building12/FinancialUpdate8609_Dev_Budget_Building12_Rehab_Basis/Architect" xmlDataType="string"/>
    </xmlCellPr>
  </singleXmlCell>
  <singleXmlCell id="2880" xr6:uid="{00000000-000C-0000-FFFF-FFFFFA0A0000}" r="BD15" connectionId="1">
    <xmlCellPr id="1" xr6:uid="{00000000-0010-0000-FA0A-000001000000}" uniqueName="Owners_Legal">
      <xmlPr mapId="1" xpath="/FinancialUpdate8609/FinancialUpdate8609_DevelopmentBudget/FinancialUpdate8609_Dev_Budget_Building12/FinancialUpdate8609_Dev_Budget_Building12_Rehab_Basis/Owners_Legal" xmlDataType="string"/>
    </xmlCellPr>
  </singleXmlCell>
  <singleXmlCell id="2881" xr6:uid="{00000000-000C-0000-FFFF-FFFFFB0A0000}" r="BD16" connectionId="1">
    <xmlCellPr id="1" xr6:uid="{00000000-0010-0000-FB0A-000001000000}" uniqueName="Development_Consultant">
      <xmlPr mapId="1" xpath="/FinancialUpdate8609/FinancialUpdate8609_DevelopmentBudget/FinancialUpdate8609_Dev_Budget_Building12/FinancialUpdate8609_Dev_Budget_Building12_Rehab_Basis/Development_Consultant" xmlDataType="string"/>
    </xmlCellPr>
  </singleXmlCell>
  <singleXmlCell id="2882" xr6:uid="{00000000-000C-0000-FFFF-FFFFFC0A0000}" r="BD17" connectionId="1">
    <xmlCellPr id="1" xr6:uid="{00000000-0010-0000-FC0A-000001000000}" uniqueName="J51_421a_421b_Filing_Fees">
      <xmlPr mapId="1" xpath="/FinancialUpdate8609/FinancialUpdate8609_DevelopmentBudget/FinancialUpdate8609_Dev_Budget_Building12/FinancialUpdate8609_Dev_Budget_Building12_Rehab_Basis/J51_421a_421b_Filing_Fees" xmlDataType="string"/>
    </xmlCellPr>
  </singleXmlCell>
  <singleXmlCell id="2883" xr6:uid="{00000000-000C-0000-FFFF-FFFFFD0A0000}" r="BD18" connectionId="1">
    <xmlCellPr id="1" xr6:uid="{00000000-0010-0000-FD0A-000001000000}" uniqueName="Construction_Interest">
      <xmlPr mapId="1" xpath="/FinancialUpdate8609/FinancialUpdate8609_DevelopmentBudget/FinancialUpdate8609_Dev_Budget_Building12/FinancialUpdate8609_Dev_Budget_Building12_Rehab_Basis/Construction_Interest" xmlDataType="string"/>
    </xmlCellPr>
  </singleXmlCell>
  <singleXmlCell id="2884" xr6:uid="{00000000-000C-0000-FFFF-FFFFFE0A0000}" r="BD19" connectionId="1">
    <xmlCellPr id="1" xr6:uid="{00000000-0010-0000-FE0A-000001000000}" uniqueName="Real_Estate_Taxes">
      <xmlPr mapId="1" xpath="/FinancialUpdate8609/FinancialUpdate8609_DevelopmentBudget/FinancialUpdate8609_Dev_Budget_Building12/FinancialUpdate8609_Dev_Budget_Building12_Rehab_Basis/Real_Estate_Taxes" xmlDataType="string"/>
    </xmlCellPr>
  </singleXmlCell>
  <singleXmlCell id="2885" xr6:uid="{00000000-000C-0000-FFFF-FFFFFF0A0000}" r="BD20" connectionId="1">
    <xmlCellPr id="1" xr6:uid="{00000000-0010-0000-FF0A-000001000000}" uniqueName="Water_Sewer">
      <xmlPr mapId="1" xpath="/FinancialUpdate8609/FinancialUpdate8609_DevelopmentBudget/FinancialUpdate8609_Dev_Budget_Building12/FinancialUpdate8609_Dev_Budget_Building12_Rehab_Basis/Water_Sewer" xmlDataType="string"/>
    </xmlCellPr>
  </singleXmlCell>
  <singleXmlCell id="2886" xr6:uid="{00000000-000C-0000-FFFF-FFFF000B0000}" r="BD21" connectionId="1">
    <xmlCellPr id="1" xr6:uid="{00000000-0010-0000-000B-000001000000}" uniqueName="Title_Insurance">
      <xmlPr mapId="1" xpath="/FinancialUpdate8609/FinancialUpdate8609_DevelopmentBudget/FinancialUpdate8609_Dev_Budget_Building12/FinancialUpdate8609_Dev_Budget_Building12_Rehab_Basis/Title_Insurance" xmlDataType="string"/>
    </xmlCellPr>
  </singleXmlCell>
  <singleXmlCell id="2887" xr6:uid="{00000000-000C-0000-FFFF-FFFF010B0000}" r="BD22" connectionId="1">
    <xmlCellPr id="1" xr6:uid="{00000000-0010-0000-010B-000001000000}" uniqueName="Constr_Insurance">
      <xmlPr mapId="1" xpath="/FinancialUpdate8609/FinancialUpdate8609_DevelopmentBudget/FinancialUpdate8609_Dev_Budget_Building12/FinancialUpdate8609_Dev_Budget_Building12_Rehab_Basis/Constr_Insurance" xmlDataType="string"/>
    </xmlCellPr>
  </singleXmlCell>
  <singleXmlCell id="2888" xr6:uid="{00000000-000C-0000-FFFF-FFFF020B0000}" r="BD23" connectionId="1">
    <xmlCellPr id="1" xr6:uid="{00000000-0010-0000-020B-000001000000}" uniqueName="License_Agreement_Insurance">
      <xmlPr mapId="1" xpath="/FinancialUpdate8609/FinancialUpdate8609_DevelopmentBudget/FinancialUpdate8609_Dev_Budget_Building12/FinancialUpdate8609_Dev_Budget_Building12_Rehab_Basis/License_Agreement_Insurance" xmlDataType="string"/>
    </xmlCellPr>
  </singleXmlCell>
  <singleXmlCell id="2889" xr6:uid="{00000000-000C-0000-FFFF-FFFF030B0000}" r="BD24" connectionId="1">
    <xmlCellPr id="1" xr6:uid="{00000000-0010-0000-030B-000001000000}" uniqueName="Leasing_Marketing_Expense">
      <xmlPr mapId="1" xpath="/FinancialUpdate8609/FinancialUpdate8609_DevelopmentBudget/FinancialUpdate8609_Dev_Budget_Building12/FinancialUpdate8609_Dev_Budget_Building12_Rehab_Basis/Leasing_Marketing_Expense" xmlDataType="string"/>
    </xmlCellPr>
  </singleXmlCell>
  <singleXmlCell id="2890" xr6:uid="{00000000-000C-0000-FFFF-FFFF040B0000}" r="BD25" connectionId="1">
    <xmlCellPr id="1" xr6:uid="{00000000-0010-0000-040B-000001000000}" uniqueName="Lease_Up_Period_Expense">
      <xmlPr mapId="1" xpath="/FinancialUpdate8609/FinancialUpdate8609_DevelopmentBudget/FinancialUpdate8609_Dev_Budget_Building12/FinancialUpdate8609_Dev_Budget_Building12_Rehab_Basis/Lease_Up_Period_Expense" xmlDataType="string"/>
    </xmlCellPr>
  </singleXmlCell>
  <singleXmlCell id="2891" xr6:uid="{00000000-000C-0000-FFFF-FFFF050B0000}" r="BD26" connectionId="1">
    <xmlCellPr id="1" xr6:uid="{00000000-0010-0000-050B-000001000000}" uniqueName="Working_Capital">
      <xmlPr mapId="1" xpath="/FinancialUpdate8609/FinancialUpdate8609_DevelopmentBudget/FinancialUpdate8609_Dev_Budget_Building12/FinancialUpdate8609_Dev_Budget_Building12_Rehab_Basis/Working_Capital" xmlDataType="string"/>
    </xmlCellPr>
  </singleXmlCell>
  <singleXmlCell id="2892" xr6:uid="{00000000-000C-0000-FFFF-FFFF060B0000}" r="BD27" connectionId="1">
    <xmlCellPr id="1" xr6:uid="{00000000-0010-0000-060B-000001000000}" uniqueName="Survey_Environmental_Reports">
      <xmlPr mapId="1" xpath="/FinancialUpdate8609/FinancialUpdate8609_DevelopmentBudget/FinancialUpdate8609_Dev_Budget_Building12/FinancialUpdate8609_Dev_Budget_Building12_Rehab_Basis/Survey_Environmental_Reports" xmlDataType="string"/>
    </xmlCellPr>
  </singleXmlCell>
  <singleXmlCell id="2893" xr6:uid="{00000000-000C-0000-FFFF-FFFF070B0000}" r="BD28" connectionId="1">
    <xmlCellPr id="1" xr6:uid="{00000000-0010-0000-070B-000001000000}" uniqueName="Loan_Commitment_Fees">
      <xmlPr mapId="1" xpath="/FinancialUpdate8609/FinancialUpdate8609_DevelopmentBudget/FinancialUpdate8609_Dev_Budget_Building12/FinancialUpdate8609_Dev_Budget_Building12_Rehab_Basis/Loan_Commitment_Fees" xmlDataType="string"/>
    </xmlCellPr>
  </singleXmlCell>
  <singleXmlCell id="2894" xr6:uid="{00000000-000C-0000-FFFF-FFFF080B0000}" r="BD29" connectionId="1">
    <xmlCellPr id="1" xr6:uid="{00000000-0010-0000-080B-000001000000}" uniqueName="Relocation">
      <xmlPr mapId="1" xpath="/FinancialUpdate8609/FinancialUpdate8609_DevelopmentBudget/FinancialUpdate8609_Dev_Budget_Building12/FinancialUpdate8609_Dev_Budget_Building12_Rehab_Basis/Relocation" xmlDataType="string"/>
    </xmlCellPr>
  </singleXmlCell>
  <singleXmlCell id="2895" xr6:uid="{00000000-000C-0000-FFFF-FFFF090B0000}" r="BD30" connectionId="1">
    <xmlCellPr id="1" xr6:uid="{00000000-0010-0000-090B-000001000000}" uniqueName="NPHDFC_Administration_Fee">
      <xmlPr mapId="1" xpath="/FinancialUpdate8609/FinancialUpdate8609_DevelopmentBudget/FinancialUpdate8609_Dev_Budget_Building12/FinancialUpdate8609_Dev_Budget_Building12_Rehab_Basis/NPHDFC_Administration_Fee" xmlDataType="string"/>
    </xmlCellPr>
  </singleXmlCell>
  <singleXmlCell id="2896" xr6:uid="{00000000-000C-0000-FFFF-FFFF0A0B0000}" r="BD31" connectionId="1">
    <xmlCellPr id="1" xr6:uid="{00000000-0010-0000-0A0B-000001000000}" uniqueName="Project_Supervision">
      <xmlPr mapId="1" xpath="/FinancialUpdate8609/FinancialUpdate8609_DevelopmentBudget/FinancialUpdate8609_Dev_Budget_Building12/FinancialUpdate8609_Dev_Budget_Building12_Rehab_Basis/Project_Supervision" xmlDataType="string"/>
    </xmlCellPr>
  </singleXmlCell>
  <singleXmlCell id="2897" xr6:uid="{00000000-000C-0000-FFFF-FFFF0B0B0000}" r="BD32" connectionId="1">
    <xmlCellPr id="1" xr6:uid="{00000000-0010-0000-0B0B-000001000000}" uniqueName="Tax_Credit_Allocation_Fee">
      <xmlPr mapId="1" xpath="/FinancialUpdate8609/FinancialUpdate8609_DevelopmentBudget/FinancialUpdate8609_Dev_Budget_Building12/FinancialUpdate8609_Dev_Budget_Building12_Rehab_Basis/Tax_Credit_Allocation_Fee" xmlDataType="string"/>
    </xmlCellPr>
  </singleXmlCell>
  <singleXmlCell id="2898" xr6:uid="{00000000-000C-0000-FFFF-FFFF0C0B0000}" r="BD33" connectionId="1">
    <xmlCellPr id="1" xr6:uid="{00000000-0010-0000-0C0B-000001000000}" uniqueName="Bond_Fees_Cost_of_Issuance_Fee">
      <xmlPr mapId="1" xpath="/FinancialUpdate8609/FinancialUpdate8609_DevelopmentBudget/FinancialUpdate8609_Dev_Budget_Building12/FinancialUpdate8609_Dev_Budget_Building12_Rehab_Basis/Bond_Fees_Cost_of_Issuance_Fee" xmlDataType="string"/>
    </xmlCellPr>
  </singleXmlCell>
  <singleXmlCell id="2899" xr6:uid="{00000000-000C-0000-FFFF-FFFF0D0B0000}" r="BD34" connectionId="1">
    <xmlCellPr id="1" xr6:uid="{00000000-0010-0000-0D0B-000001000000}" uniqueName="Letter_of_Credit_Fee">
      <xmlPr mapId="1" xpath="/FinancialUpdate8609/FinancialUpdate8609_DevelopmentBudget/FinancialUpdate8609_Dev_Budget_Building12/FinancialUpdate8609_Dev_Budget_Building12_Rehab_Basis/Letter_of_Credit_Fee" xmlDataType="string"/>
    </xmlCellPr>
  </singleXmlCell>
  <singleXmlCell id="2900" xr6:uid="{00000000-000C-0000-FFFF-FFFF0E0B0000}" r="BD35" connectionId="1">
    <xmlCellPr id="1" xr6:uid="{00000000-0010-0000-0E0B-000001000000}" uniqueName="Interest_Rate_Cap">
      <xmlPr mapId="1" xpath="/FinancialUpdate8609/FinancialUpdate8609_DevelopmentBudget/FinancialUpdate8609_Dev_Budget_Building12/FinancialUpdate8609_Dev_Budget_Building12_Rehab_Basis/Interest_Rate_Cap" xmlDataType="string"/>
    </xmlCellPr>
  </singleXmlCell>
  <singleXmlCell id="2901" xr6:uid="{00000000-000C-0000-FFFF-FFFF0F0B0000}" r="BD36" connectionId="1">
    <xmlCellPr id="1" xr6:uid="{00000000-0010-0000-0F0B-000001000000}" uniqueName="Bank_Engineering_Fee">
      <xmlPr mapId="1" xpath="/FinancialUpdate8609/FinancialUpdate8609_DevelopmentBudget/FinancialUpdate8609_Dev_Budget_Building12/FinancialUpdate8609_Dev_Budget_Building12_Rehab_Basis/Bank_Engineering_Fee" xmlDataType="string"/>
    </xmlCellPr>
  </singleXmlCell>
  <singleXmlCell id="2902" xr6:uid="{00000000-000C-0000-FFFF-FFFF100B0000}" r="BD37" connectionId="1">
    <xmlCellPr id="1" xr6:uid="{00000000-0010-0000-100B-000001000000}" uniqueName="NYS_Transfer_Tax">
      <xmlPr mapId="1" xpath="/FinancialUpdate8609/FinancialUpdate8609_DevelopmentBudget/FinancialUpdate8609_Dev_Budget_Building12/FinancialUpdate8609_Dev_Budget_Building12_Rehab_Basis/NYS_Transfer_Tax" xmlDataType="string"/>
    </xmlCellPr>
  </singleXmlCell>
  <singleXmlCell id="2903" xr6:uid="{00000000-000C-0000-FFFF-FFFF110B0000}" r="BD38" connectionId="1">
    <xmlCellPr id="1" xr6:uid="{00000000-0010-0000-110B-000001000000}" uniqueName="Soft_Cost_Other_Description1">
      <xmlPr mapId="1" xpath="/FinancialUpdate8609/FinancialUpdate8609_DevelopmentBudget/FinancialUpdate8609_Dev_Budget_Building12/FinancialUpdate8609_Dev_Budget_Building12_Rehab_Basis/Soft_Cost_Other_Description1" xmlDataType="string"/>
    </xmlCellPr>
  </singleXmlCell>
  <singleXmlCell id="2904" xr6:uid="{00000000-000C-0000-FFFF-FFFF120B0000}" r="BD39" connectionId="1">
    <xmlCellPr id="1" xr6:uid="{00000000-0010-0000-120B-000001000000}" uniqueName="Soft_Cost_Other_Description2">
      <xmlPr mapId="1" xpath="/FinancialUpdate8609/FinancialUpdate8609_DevelopmentBudget/FinancialUpdate8609_Dev_Budget_Building12/FinancialUpdate8609_Dev_Budget_Building12_Rehab_Basis/Soft_Cost_Other_Description2" xmlDataType="string"/>
    </xmlCellPr>
  </singleXmlCell>
  <singleXmlCell id="2905" xr6:uid="{00000000-000C-0000-FFFF-FFFF130B0000}" r="BD40" connectionId="1">
    <xmlCellPr id="1" xr6:uid="{00000000-0010-0000-130B-000001000000}" uniqueName="Soft_Cost_Other_Description3">
      <xmlPr mapId="1" xpath="/FinancialUpdate8609/FinancialUpdate8609_DevelopmentBudget/FinancialUpdate8609_Dev_Budget_Building12/FinancialUpdate8609_Dev_Budget_Building12_Rehab_Basis/Soft_Cost_Other_Description3" xmlDataType="string"/>
    </xmlCellPr>
  </singleXmlCell>
  <singleXmlCell id="2906" xr6:uid="{00000000-000C-0000-FFFF-FFFF140B0000}" r="BD41" connectionId="1">
    <xmlCellPr id="1" xr6:uid="{00000000-0010-0000-140B-000001000000}" uniqueName="Soft_Cost_Other_Description4">
      <xmlPr mapId="1" xpath="/FinancialUpdate8609/FinancialUpdate8609_DevelopmentBudget/FinancialUpdate8609_Dev_Budget_Building12/FinancialUpdate8609_Dev_Budget_Building12_Rehab_Basis/Soft_Cost_Other_Description4" xmlDataType="string"/>
    </xmlCellPr>
  </singleXmlCell>
  <singleXmlCell id="2907" xr6:uid="{00000000-000C-0000-FFFF-FFFF150B0000}" r="BD44" connectionId="1">
    <xmlCellPr id="1" xr6:uid="{00000000-0010-0000-150B-000001000000}" uniqueName="Developer_Financing_or_Equity">
      <xmlPr mapId="1" xpath="/FinancialUpdate8609/FinancialUpdate8609_DevelopmentBudget/FinancialUpdate8609_Dev_Budget_Building12/FinancialUpdate8609_Dev_Budget_Building12_Rehab_Basis/Developer_Financing_or_Equity" xmlDataType="string"/>
    </xmlCellPr>
  </singleXmlCell>
  <singleXmlCell id="2908" xr6:uid="{00000000-000C-0000-FFFF-FFFF160B0000}" r="BD45" connectionId="1">
    <xmlCellPr id="1" xr6:uid="{00000000-0010-0000-160B-000001000000}" uniqueName="Deferred_Developer_Fee">
      <xmlPr mapId="1" xpath="/FinancialUpdate8609/FinancialUpdate8609_DevelopmentBudget/FinancialUpdate8609_Dev_Budget_Building12/FinancialUpdate8609_Dev_Budget_Building12_Rehab_Basis/Deferred_Developer_Fee" xmlDataType="string"/>
    </xmlCellPr>
  </singleXmlCell>
  <singleXmlCell id="2909" xr6:uid="{00000000-000C-0000-FFFF-FFFF170B0000}" r="BD48" connectionId="1">
    <xmlCellPr id="1" xr6:uid="{00000000-0010-0000-170B-000001000000}" uniqueName="Syndicator_Fee_and_Overhead">
      <xmlPr mapId="1" xpath="/FinancialUpdate8609/FinancialUpdate8609_DevelopmentBudget/FinancialUpdate8609_Dev_Budget_Building12/FinancialUpdate8609_Dev_Budget_Building12_Rehab_Basis/Syndicator_Fee_and_Overhead" xmlDataType="string"/>
    </xmlCellPr>
  </singleXmlCell>
  <singleXmlCell id="2910" xr6:uid="{00000000-000C-0000-FFFF-FFFF180B0000}" r="BD49" connectionId="1">
    <xmlCellPr id="1" xr6:uid="{00000000-0010-0000-180B-000001000000}" uniqueName="LP_Upper_Tier_Reserves">
      <xmlPr mapId="1" xpath="/FinancialUpdate8609/FinancialUpdate8609_DevelopmentBudget/FinancialUpdate8609_Dev_Budget_Building12/FinancialUpdate8609_Dev_Budget_Building12_Rehab_Basis/LP_Upper_Tier_Reserves" xmlDataType="string"/>
    </xmlCellPr>
  </singleXmlCell>
  <singleXmlCell id="2911" xr6:uid="{00000000-000C-0000-FFFF-FFFF190B0000}" r="BD50" connectionId="1">
    <xmlCellPr id="1" xr6:uid="{00000000-0010-0000-190B-000001000000}" uniqueName="Tax_Credit_Consultant">
      <xmlPr mapId="1" xpath="/FinancialUpdate8609/FinancialUpdate8609_DevelopmentBudget/FinancialUpdate8609_Dev_Budget_Building12/FinancialUpdate8609_Dev_Budget_Building12_Rehab_Basis/Tax_Credit_Consultant" xmlDataType="string"/>
    </xmlCellPr>
  </singleXmlCell>
  <singleXmlCell id="2912" xr6:uid="{00000000-000C-0000-FFFF-FFFF1A0B0000}" r="BD51" connectionId="1">
    <xmlCellPr id="1" xr6:uid="{00000000-0010-0000-1A0B-000001000000}" uniqueName="Tax_Opinion">
      <xmlPr mapId="1" xpath="/FinancialUpdate8609/FinancialUpdate8609_DevelopmentBudget/FinancialUpdate8609_Dev_Budget_Building12/FinancialUpdate8609_Dev_Budget_Building12_Rehab_Basis/Tax_Opinion" xmlDataType="string"/>
    </xmlCellPr>
  </singleXmlCell>
  <singleXmlCell id="2913" xr6:uid="{00000000-000C-0000-FFFF-FFFF1B0B0000}" r="BD52" connectionId="1">
    <xmlCellPr id="1" xr6:uid="{00000000-0010-0000-1B0B-000001000000}" uniqueName="Accounting_Cost_Certification">
      <xmlPr mapId="1" xpath="/FinancialUpdate8609/FinancialUpdate8609_DevelopmentBudget/FinancialUpdate8609_Dev_Budget_Building12/FinancialUpdate8609_Dev_Budget_Building12_Rehab_Basis/Accounting_Cost_Certification" xmlDataType="string"/>
    </xmlCellPr>
  </singleXmlCell>
  <singleXmlCell id="2914" xr6:uid="{00000000-000C-0000-FFFF-FFFF1C0B0000}" r="BD53" connectionId="1">
    <xmlCellPr id="1" xr6:uid="{00000000-0010-0000-1C0B-000001000000}" uniqueName="Partnership_Management_Fee">
      <xmlPr mapId="1" xpath="/FinancialUpdate8609/FinancialUpdate8609_DevelopmentBudget/FinancialUpdate8609_Dev_Budget_Building12/FinancialUpdate8609_Dev_Budget_Building12_Rehab_Basis/Partnership_Management_Fee" xmlDataType="string"/>
    </xmlCellPr>
  </singleXmlCell>
  <singleXmlCell id="2915" xr6:uid="{00000000-000C-0000-FFFF-FFFF1D0B0000}" r="BD54" connectionId="1">
    <xmlCellPr id="1" xr6:uid="{00000000-0010-0000-1D0B-000001000000}" uniqueName="Partnership_Publication">
      <xmlPr mapId="1" xpath="/FinancialUpdate8609/FinancialUpdate8609_DevelopmentBudget/FinancialUpdate8609_Dev_Budget_Building12/FinancialUpdate8609_Dev_Budget_Building12_Rehab_Basis/Partnership_Publication" xmlDataType="string"/>
    </xmlCellPr>
  </singleXmlCell>
  <singleXmlCell id="2916" xr6:uid="{00000000-000C-0000-FFFF-FFFF1E0B0000}" r="BD55" connectionId="1">
    <xmlCellPr id="1" xr6:uid="{00000000-0010-0000-1E0B-000001000000}" uniqueName="Bridge_Loan_Fees_and_Interest">
      <xmlPr mapId="1" xpath="/FinancialUpdate8609/FinancialUpdate8609_DevelopmentBudget/FinancialUpdate8609_Dev_Budget_Building12/FinancialUpdate8609_Dev_Budget_Building12_Rehab_Basis/Bridge_Loan_Fees_and_Interest" xmlDataType="string"/>
    </xmlCellPr>
  </singleXmlCell>
  <singleXmlCell id="2917" xr6:uid="{00000000-000C-0000-FFFF-FFFF1F0B0000}" r="BD56" connectionId="1">
    <xmlCellPr id="1" xr6:uid="{00000000-0010-0000-1F0B-000001000000}" uniqueName="Partnership_Organization_Legal">
      <xmlPr mapId="1" xpath="/FinancialUpdate8609/FinancialUpdate8609_DevelopmentBudget/FinancialUpdate8609_Dev_Budget_Building12/FinancialUpdate8609_Dev_Budget_Building12_Rehab_Basis/Partnership_Organization_Legal" xmlDataType="string"/>
    </xmlCellPr>
  </singleXmlCell>
  <singleXmlCell id="2918" xr6:uid="{00000000-000C-0000-FFFF-FFFF200B0000}" r="BD57" connectionId="1">
    <xmlCellPr id="1" xr6:uid="{00000000-0010-0000-200B-000001000000}" uniqueName="Syndication_Expense_Other_Description1">
      <xmlPr mapId="1" xpath="/FinancialUpdate8609/FinancialUpdate8609_DevelopmentBudget/FinancialUpdate8609_Dev_Budget_Building12/FinancialUpdate8609_Dev_Budget_Building12_Rehab_Basis/Syndication_Expense_Other_Description1" xmlDataType="string"/>
    </xmlCellPr>
  </singleXmlCell>
  <singleXmlCell id="2919" xr6:uid="{00000000-000C-0000-FFFF-FFFF210B0000}" r="BD60" connectionId="1">
    <xmlCellPr id="1" xr6:uid="{00000000-0010-0000-210B-000001000000}" uniqueName="Operating_Reserve">
      <xmlPr mapId="1" xpath="/FinancialUpdate8609/FinancialUpdate8609_DevelopmentBudget/FinancialUpdate8609_Dev_Budget_Building12/FinancialUpdate8609_Dev_Budget_Building12_Rehab_Basis/Operating_Reserve" xmlDataType="string"/>
    </xmlCellPr>
  </singleXmlCell>
  <singleXmlCell id="2920" xr6:uid="{00000000-000C-0000-FFFF-FFFF220B0000}" r="BD61" connectionId="1">
    <xmlCellPr id="1" xr6:uid="{00000000-0010-0000-220B-000001000000}" uniqueName="Social_Service_Reserves">
      <xmlPr mapId="1" xpath="/FinancialUpdate8609/FinancialUpdate8609_DevelopmentBudget/FinancialUpdate8609_Dev_Budget_Building12/FinancialUpdate8609_Dev_Budget_Building12_Rehab_Basis/Social_Service_Reserves" xmlDataType="string"/>
    </xmlCellPr>
  </singleXmlCell>
  <singleXmlCell id="2921" xr6:uid="{00000000-000C-0000-FFFF-FFFF230B0000}" r="BD62" connectionId="1">
    <xmlCellPr id="1" xr6:uid="{00000000-0010-0000-230B-000001000000}" uniqueName="Reserve_Other_Description1">
      <xmlPr mapId="1" xpath="/FinancialUpdate8609/FinancialUpdate8609_DevelopmentBudget/FinancialUpdate8609_Dev_Budget_Building12/FinancialUpdate8609_Dev_Budget_Building12_Rehab_Basis/Reserve_Other_Description1" xmlDataType="string"/>
    </xmlCellPr>
  </singleXmlCell>
  <singleXmlCell id="2924" xr6:uid="{00000000-000C-0000-FFFF-FFFF240B0000}" r="CQ531" connectionId="1">
    <xmlCellPr id="1" xr6:uid="{00000000-0010-0000-240B-000001000000}" uniqueName="ApplicationNumber">
      <xmlPr mapId="1" xpath="/FinancialUpdate8609/FinancialUpdate8609_Construction_Financing_Bldg11/ApplicationNumber" xmlDataType="string"/>
    </xmlCellPr>
  </singleXmlCell>
  <singleXmlCell id="2926" xr6:uid="{00000000-000C-0000-FFFF-FFFF250B0000}" r="CQ535" connectionId="1">
    <xmlCellPr id="1" xr6:uid="{00000000-0010-0000-250B-000001000000}" uniqueName="HPD_Loan">
      <xmlPr mapId="1" xpath="/FinancialUpdate8609/FinancialUpdate8609_Construction_Financing_Bldg11/HPD_Loan" xmlDataType="string"/>
    </xmlCellPr>
  </singleXmlCell>
  <singleXmlCell id="2927" xr6:uid="{00000000-000C-0000-FFFF-FFFF260B0000}" r="CQ536" connectionId="1">
    <xmlCellPr id="1" xr6:uid="{00000000-0010-0000-260B-000001000000}" uniqueName="HDC_Tax_Exempt_Bonds">
      <xmlPr mapId="1" xpath="/FinancialUpdate8609/FinancialUpdate8609_Construction_Financing_Bldg11/HDC_Tax_Exempt_Bonds" xmlDataType="string"/>
    </xmlCellPr>
  </singleXmlCell>
  <singleXmlCell id="2928" xr6:uid="{00000000-000C-0000-FFFF-FFFF270B0000}" r="CQ537" connectionId="1">
    <xmlCellPr id="1" xr6:uid="{00000000-0010-0000-270B-000001000000}" uniqueName="HDC_Loan">
      <xmlPr mapId="1" xpath="/FinancialUpdate8609/FinancialUpdate8609_Construction_Financing_Bldg11/HDC_Loan" xmlDataType="string"/>
    </xmlCellPr>
  </singleXmlCell>
  <singleXmlCell id="2929" xr6:uid="{00000000-000C-0000-FFFF-FFFF280B0000}" r="CQ538" connectionId="1">
    <xmlCellPr id="1" xr6:uid="{00000000-0010-0000-280B-000001000000}" uniqueName="Deferred_Developer_Fee">
      <xmlPr mapId="1" xpath="/FinancialUpdate8609/FinancialUpdate8609_Construction_Financing_Bldg11/Deferred_Developer_Fee" xmlDataType="string"/>
    </xmlCellPr>
  </singleXmlCell>
  <singleXmlCell id="2930" xr6:uid="{00000000-000C-0000-FFFF-FFFF290B0000}" r="CO539" connectionId="1">
    <xmlCellPr id="1" xr6:uid="{00000000-0010-0000-290B-000001000000}" uniqueName="Other_Line_Description1">
      <xmlPr mapId="1" xpath="/FinancialUpdate8609/FinancialUpdate8609_Construction_Financing_Bldg11/Other_Line_Description1" xmlDataType="string"/>
    </xmlCellPr>
  </singleXmlCell>
  <singleXmlCell id="2931" xr6:uid="{00000000-000C-0000-FFFF-FFFF2A0B0000}" r="CO540" connectionId="1">
    <xmlCellPr id="1" xr6:uid="{00000000-0010-0000-2A0B-000001000000}" uniqueName="Other_Line_Description2">
      <xmlPr mapId="1" xpath="/FinancialUpdate8609/FinancialUpdate8609_Construction_Financing_Bldg11/Other_Line_Description2" xmlDataType="string"/>
    </xmlCellPr>
  </singleXmlCell>
  <singleXmlCell id="2932" xr6:uid="{00000000-000C-0000-FFFF-FFFF2B0B0000}" r="CO541" connectionId="1">
    <xmlCellPr id="1" xr6:uid="{00000000-0010-0000-2B0B-000001000000}" uniqueName="Other_Line_Description3">
      <xmlPr mapId="1" xpath="/FinancialUpdate8609/FinancialUpdate8609_Construction_Financing_Bldg11/Other_Line_Description3" xmlDataType="string"/>
    </xmlCellPr>
  </singleXmlCell>
  <singleXmlCell id="2933" xr6:uid="{00000000-000C-0000-FFFF-FFFF2C0B0000}" r="CO542" connectionId="1">
    <xmlCellPr id="1" xr6:uid="{00000000-0010-0000-2C0B-000001000000}" uniqueName="Other_Line_Description4">
      <xmlPr mapId="1" xpath="/FinancialUpdate8609/FinancialUpdate8609_Construction_Financing_Bldg11/Other_Line_Description4" xmlDataType="string"/>
    </xmlCellPr>
  </singleXmlCell>
  <singleXmlCell id="2934" xr6:uid="{00000000-000C-0000-FFFF-FFFF2D0B0000}" r="CO543" connectionId="1">
    <xmlCellPr id="1" xr6:uid="{00000000-0010-0000-2D0B-000001000000}" uniqueName="Other_Line_Description5">
      <xmlPr mapId="1" xpath="/FinancialUpdate8609/FinancialUpdate8609_Construction_Financing_Bldg11/Other_Line_Description5" xmlDataType="string"/>
    </xmlCellPr>
  </singleXmlCell>
  <singleXmlCell id="2935" xr6:uid="{00000000-000C-0000-FFFF-FFFF2E0B0000}" r="CQ539" connectionId="1">
    <xmlCellPr id="1" xr6:uid="{00000000-0010-0000-2E0B-000001000000}" uniqueName="Other_Financing_Amount1">
      <xmlPr mapId="1" xpath="/FinancialUpdate8609/FinancialUpdate8609_Construction_Financing_Bldg11/Other_Financing_Amount1" xmlDataType="string"/>
    </xmlCellPr>
  </singleXmlCell>
  <singleXmlCell id="2936" xr6:uid="{00000000-000C-0000-FFFF-FFFF2F0B0000}" r="CQ540" connectionId="1">
    <xmlCellPr id="1" xr6:uid="{00000000-0010-0000-2F0B-000001000000}" uniqueName="Other_Financing_Amount2">
      <xmlPr mapId="1" xpath="/FinancialUpdate8609/FinancialUpdate8609_Construction_Financing_Bldg11/Other_Financing_Amount2" xmlDataType="string"/>
    </xmlCellPr>
  </singleXmlCell>
  <singleXmlCell id="2937" xr6:uid="{00000000-000C-0000-FFFF-FFFF300B0000}" r="CQ541" connectionId="1">
    <xmlCellPr id="1" xr6:uid="{00000000-0010-0000-300B-000001000000}" uniqueName="Other_Financing_Amount3">
      <xmlPr mapId="1" xpath="/FinancialUpdate8609/FinancialUpdate8609_Construction_Financing_Bldg11/Other_Financing_Amount3" xmlDataType="string"/>
    </xmlCellPr>
  </singleXmlCell>
  <singleXmlCell id="2938" xr6:uid="{00000000-000C-0000-FFFF-FFFF310B0000}" r="CQ542" connectionId="1">
    <xmlCellPr id="1" xr6:uid="{00000000-0010-0000-310B-000001000000}" uniqueName="Other_Financing_Amount4">
      <xmlPr mapId="1" xpath="/FinancialUpdate8609/FinancialUpdate8609_Construction_Financing_Bldg11/Other_Financing_Amount4" xmlDataType="string"/>
    </xmlCellPr>
  </singleXmlCell>
  <singleXmlCell id="2939" xr6:uid="{00000000-000C-0000-FFFF-FFFF320B0000}" r="CQ543" connectionId="1">
    <xmlCellPr id="1" xr6:uid="{00000000-0010-0000-320B-000001000000}" uniqueName="Other_Financing_Amount5">
      <xmlPr mapId="1" xpath="/FinancialUpdate8609/FinancialUpdate8609_Construction_Financing_Bldg11/Other_Financing_Amount5" xmlDataType="string"/>
    </xmlCellPr>
  </singleXmlCell>
  <singleXmlCell id="2940" xr6:uid="{00000000-000C-0000-FFFF-FFFF330B0000}" r="CQ544" connectionId="1">
    <xmlCellPr id="1" xr6:uid="{00000000-0010-0000-330B-000001000000}" uniqueName="Total_Construction_Financing">
      <xmlPr mapId="1" xpath="/FinancialUpdate8609/FinancialUpdate8609_Construction_Financing_Bldg11/Total_Construction_Financing" xmlDataType="string"/>
    </xmlCellPr>
  </singleXmlCell>
  <singleXmlCell id="2941" xr6:uid="{00000000-000C-0000-FFFF-FFFF340B0000}" r="CQ546" connectionId="1">
    <xmlCellPr id="1" xr6:uid="{00000000-0010-0000-340B-000001000000}" uniqueName="ApplicationNumber">
      <xmlPr mapId="1" xpath="/FinancialUpdate8609/FinancialUpdate8609_Permanent_Financing_Bldg11/ApplicationNumber" xmlDataType="string"/>
    </xmlCellPr>
  </singleXmlCell>
  <singleXmlCell id="2943" xr6:uid="{00000000-000C-0000-FFFF-FFFF350B0000}" r="CQ550" connectionId="1">
    <xmlCellPr id="1" xr6:uid="{00000000-0010-0000-350B-000001000000}" uniqueName="HPD_Loan">
      <xmlPr mapId="1" xpath="/FinancialUpdate8609/FinancialUpdate8609_Permanent_Financing_Bldg11/HPD_Loan" xmlDataType="string"/>
    </xmlCellPr>
  </singleXmlCell>
  <singleXmlCell id="2944" xr6:uid="{00000000-000C-0000-FFFF-FFFF360B0000}" r="CQ551" connectionId="1">
    <xmlCellPr id="1" xr6:uid="{00000000-0010-0000-360B-000001000000}" uniqueName="HDC_Tax_Exempt_Bonds">
      <xmlPr mapId="1" xpath="/FinancialUpdate8609/FinancialUpdate8609_Permanent_Financing_Bldg11/HDC_Tax_Exempt_Bonds" xmlDataType="string"/>
    </xmlCellPr>
  </singleXmlCell>
  <singleXmlCell id="2945" xr6:uid="{00000000-000C-0000-FFFF-FFFF370B0000}" r="CQ552" connectionId="1">
    <xmlCellPr id="1" xr6:uid="{00000000-0010-0000-370B-000001000000}" uniqueName="HDC_Loan">
      <xmlPr mapId="1" xpath="/FinancialUpdate8609/FinancialUpdate8609_Permanent_Financing_Bldg11/HDC_Loan" xmlDataType="string"/>
    </xmlCellPr>
  </singleXmlCell>
  <singleXmlCell id="2946" xr6:uid="{00000000-000C-0000-FFFF-FFFF380B0000}" r="CQ553" connectionId="1">
    <xmlCellPr id="1" xr6:uid="{00000000-0010-0000-380B-000001000000}" uniqueName="Deferred_Developer_Fee">
      <xmlPr mapId="1" xpath="/FinancialUpdate8609/FinancialUpdate8609_Permanent_Financing_Bldg11/Deferred_Developer_Fee" xmlDataType="string"/>
    </xmlCellPr>
  </singleXmlCell>
  <singleXmlCell id="2947" xr6:uid="{00000000-000C-0000-FFFF-FFFF390B0000}" r="CO554" connectionId="1">
    <xmlCellPr id="1" xr6:uid="{00000000-0010-0000-390B-000001000000}" uniqueName="Other_Line_Description1">
      <xmlPr mapId="1" xpath="/FinancialUpdate8609/FinancialUpdate8609_Permanent_Financing_Bldg11/Other_Line_Description1" xmlDataType="string"/>
    </xmlCellPr>
  </singleXmlCell>
  <singleXmlCell id="2948" xr6:uid="{00000000-000C-0000-FFFF-FFFF3A0B0000}" r="CO555" connectionId="1">
    <xmlCellPr id="1" xr6:uid="{00000000-0010-0000-3A0B-000001000000}" uniqueName="Other_Line_Description2">
      <xmlPr mapId="1" xpath="/FinancialUpdate8609/FinancialUpdate8609_Permanent_Financing_Bldg11/Other_Line_Description2" xmlDataType="string"/>
    </xmlCellPr>
  </singleXmlCell>
  <singleXmlCell id="2949" xr6:uid="{00000000-000C-0000-FFFF-FFFF3B0B0000}" r="CO556" connectionId="1">
    <xmlCellPr id="1" xr6:uid="{00000000-0010-0000-3B0B-000001000000}" uniqueName="Other_Line_Description3">
      <xmlPr mapId="1" xpath="/FinancialUpdate8609/FinancialUpdate8609_Permanent_Financing_Bldg11/Other_Line_Description3" xmlDataType="string"/>
    </xmlCellPr>
  </singleXmlCell>
  <singleXmlCell id="2950" xr6:uid="{00000000-000C-0000-FFFF-FFFF3C0B0000}" r="CO557" connectionId="1">
    <xmlCellPr id="1" xr6:uid="{00000000-0010-0000-3C0B-000001000000}" uniqueName="Other_Line_Description4">
      <xmlPr mapId="1" xpath="/FinancialUpdate8609/FinancialUpdate8609_Permanent_Financing_Bldg11/Other_Line_Description4" xmlDataType="string"/>
    </xmlCellPr>
  </singleXmlCell>
  <singleXmlCell id="2951" xr6:uid="{00000000-000C-0000-FFFF-FFFF3D0B0000}" r="CO558" connectionId="1">
    <xmlCellPr id="1" xr6:uid="{00000000-0010-0000-3D0B-000001000000}" uniqueName="Other_Line_Description5">
      <xmlPr mapId="1" xpath="/FinancialUpdate8609/FinancialUpdate8609_Permanent_Financing_Bldg11/Other_Line_Description5" xmlDataType="string"/>
    </xmlCellPr>
  </singleXmlCell>
  <singleXmlCell id="2952" xr6:uid="{00000000-000C-0000-FFFF-FFFF3E0B0000}" r="CQ554" connectionId="1">
    <xmlCellPr id="1" xr6:uid="{00000000-0010-0000-3E0B-000001000000}" uniqueName="Other_Financing_Amount1">
      <xmlPr mapId="1" xpath="/FinancialUpdate8609/FinancialUpdate8609_Permanent_Financing_Bldg11/Other_Financing_Amount1" xmlDataType="string"/>
    </xmlCellPr>
  </singleXmlCell>
  <singleXmlCell id="2953" xr6:uid="{00000000-000C-0000-FFFF-FFFF3F0B0000}" r="CQ555" connectionId="1">
    <xmlCellPr id="1" xr6:uid="{00000000-0010-0000-3F0B-000001000000}" uniqueName="Other_Financing_Amount2">
      <xmlPr mapId="1" xpath="/FinancialUpdate8609/FinancialUpdate8609_Permanent_Financing_Bldg11/Other_Financing_Amount2" xmlDataType="string"/>
    </xmlCellPr>
  </singleXmlCell>
  <singleXmlCell id="2954" xr6:uid="{00000000-000C-0000-FFFF-FFFF400B0000}" r="CQ556" connectionId="1">
    <xmlCellPr id="1" xr6:uid="{00000000-0010-0000-400B-000001000000}" uniqueName="Other_Financing_Amount3">
      <xmlPr mapId="1" xpath="/FinancialUpdate8609/FinancialUpdate8609_Permanent_Financing_Bldg11/Other_Financing_Amount3" xmlDataType="string"/>
    </xmlCellPr>
  </singleXmlCell>
  <singleXmlCell id="2955" xr6:uid="{00000000-000C-0000-FFFF-FFFF410B0000}" r="CQ557" connectionId="1">
    <xmlCellPr id="1" xr6:uid="{00000000-0010-0000-410B-000001000000}" uniqueName="Other_Financing_Amount4">
      <xmlPr mapId="1" xpath="/FinancialUpdate8609/FinancialUpdate8609_Permanent_Financing_Bldg11/Other_Financing_Amount4" xmlDataType="string"/>
    </xmlCellPr>
  </singleXmlCell>
  <singleXmlCell id="2956" xr6:uid="{00000000-000C-0000-FFFF-FFFF420B0000}" r="CQ558" connectionId="1">
    <xmlCellPr id="1" xr6:uid="{00000000-0010-0000-420B-000001000000}" uniqueName="Other_Financing_Amount5">
      <xmlPr mapId="1" xpath="/FinancialUpdate8609/FinancialUpdate8609_Permanent_Financing_Bldg11/Other_Financing_Amount5" xmlDataType="string"/>
    </xmlCellPr>
  </singleXmlCell>
  <singleXmlCell id="2957" xr6:uid="{00000000-000C-0000-FFFF-FFFF430B0000}" r="CQ559" connectionId="1">
    <xmlCellPr id="1" xr6:uid="{00000000-0010-0000-430B-000001000000}" uniqueName="Total_Permanent_Financing">
      <xmlPr mapId="1" xpath="/FinancialUpdate8609/FinancialUpdate8609_Permanent_Financing_Bldg11/Total_Permanent_Financing" xmlDataType="string"/>
    </xmlCellPr>
  </singleXmlCell>
  <singleXmlCell id="2958" xr6:uid="{00000000-000C-0000-FFFF-FFFF440B0000}" r="CQ579" connectionId="1">
    <xmlCellPr id="1" xr6:uid="{00000000-0010-0000-440B-000001000000}" uniqueName="ApplicationNumber">
      <xmlPr mapId="1" xpath="/FinancialUpdate8609/FinancialUpdate8609_Construction_Financing_Bldg12/ApplicationNumber" xmlDataType="string"/>
    </xmlCellPr>
  </singleXmlCell>
  <singleXmlCell id="2960" xr6:uid="{00000000-000C-0000-FFFF-FFFF450B0000}" r="CQ583" connectionId="1">
    <xmlCellPr id="1" xr6:uid="{00000000-0010-0000-450B-000001000000}" uniqueName="HPD_Loan">
      <xmlPr mapId="1" xpath="/FinancialUpdate8609/FinancialUpdate8609_Construction_Financing_Bldg12/HPD_Loan" xmlDataType="string"/>
    </xmlCellPr>
  </singleXmlCell>
  <singleXmlCell id="2961" xr6:uid="{00000000-000C-0000-FFFF-FFFF460B0000}" r="CQ584" connectionId="1">
    <xmlCellPr id="1" xr6:uid="{00000000-0010-0000-460B-000001000000}" uniqueName="HDC_Tax_Exempt_Bonds">
      <xmlPr mapId="1" xpath="/FinancialUpdate8609/FinancialUpdate8609_Construction_Financing_Bldg12/HDC_Tax_Exempt_Bonds" xmlDataType="string"/>
    </xmlCellPr>
  </singleXmlCell>
  <singleXmlCell id="2962" xr6:uid="{00000000-000C-0000-FFFF-FFFF470B0000}" r="CQ585" connectionId="1">
    <xmlCellPr id="1" xr6:uid="{00000000-0010-0000-470B-000001000000}" uniqueName="HDC_Loan">
      <xmlPr mapId="1" xpath="/FinancialUpdate8609/FinancialUpdate8609_Construction_Financing_Bldg12/HDC_Loan" xmlDataType="string"/>
    </xmlCellPr>
  </singleXmlCell>
  <singleXmlCell id="2963" xr6:uid="{00000000-000C-0000-FFFF-FFFF480B0000}" r="CQ586" connectionId="1">
    <xmlCellPr id="1" xr6:uid="{00000000-0010-0000-480B-000001000000}" uniqueName="Deferred_Developer_Fee">
      <xmlPr mapId="1" xpath="/FinancialUpdate8609/FinancialUpdate8609_Construction_Financing_Bldg12/Deferred_Developer_Fee" xmlDataType="string"/>
    </xmlCellPr>
  </singleXmlCell>
  <singleXmlCell id="2964" xr6:uid="{00000000-000C-0000-FFFF-FFFF490B0000}" r="CO587" connectionId="1">
    <xmlCellPr id="1" xr6:uid="{00000000-0010-0000-490B-000001000000}" uniqueName="Other_Line_Description1">
      <xmlPr mapId="1" xpath="/FinancialUpdate8609/FinancialUpdate8609_Construction_Financing_Bldg12/Other_Line_Description1" xmlDataType="string"/>
    </xmlCellPr>
  </singleXmlCell>
  <singleXmlCell id="2965" xr6:uid="{00000000-000C-0000-FFFF-FFFF4A0B0000}" r="CO588" connectionId="1">
    <xmlCellPr id="1" xr6:uid="{00000000-0010-0000-4A0B-000001000000}" uniqueName="Other_Line_Description2">
      <xmlPr mapId="1" xpath="/FinancialUpdate8609/FinancialUpdate8609_Construction_Financing_Bldg12/Other_Line_Description2" xmlDataType="string"/>
    </xmlCellPr>
  </singleXmlCell>
  <singleXmlCell id="2966" xr6:uid="{00000000-000C-0000-FFFF-FFFF4B0B0000}" r="CO589" connectionId="1">
    <xmlCellPr id="1" xr6:uid="{00000000-0010-0000-4B0B-000001000000}" uniqueName="Other_Line_Description3">
      <xmlPr mapId="1" xpath="/FinancialUpdate8609/FinancialUpdate8609_Construction_Financing_Bldg12/Other_Line_Description3" xmlDataType="string"/>
    </xmlCellPr>
  </singleXmlCell>
  <singleXmlCell id="2967" xr6:uid="{00000000-000C-0000-FFFF-FFFF4C0B0000}" r="CO590" connectionId="1">
    <xmlCellPr id="1" xr6:uid="{00000000-0010-0000-4C0B-000001000000}" uniqueName="Other_Line_Description4">
      <xmlPr mapId="1" xpath="/FinancialUpdate8609/FinancialUpdate8609_Construction_Financing_Bldg12/Other_Line_Description4" xmlDataType="string"/>
    </xmlCellPr>
  </singleXmlCell>
  <singleXmlCell id="2968" xr6:uid="{00000000-000C-0000-FFFF-FFFF4D0B0000}" r="CO591" connectionId="1">
    <xmlCellPr id="1" xr6:uid="{00000000-0010-0000-4D0B-000001000000}" uniqueName="Other_Line_Description5">
      <xmlPr mapId="1" xpath="/FinancialUpdate8609/FinancialUpdate8609_Construction_Financing_Bldg12/Other_Line_Description5" xmlDataType="string"/>
    </xmlCellPr>
  </singleXmlCell>
  <singleXmlCell id="2969" xr6:uid="{00000000-000C-0000-FFFF-FFFF4E0B0000}" r="CQ587" connectionId="1">
    <xmlCellPr id="1" xr6:uid="{00000000-0010-0000-4E0B-000001000000}" uniqueName="Other_Financing_Amount1">
      <xmlPr mapId="1" xpath="/FinancialUpdate8609/FinancialUpdate8609_Construction_Financing_Bldg12/Other_Financing_Amount1" xmlDataType="string"/>
    </xmlCellPr>
  </singleXmlCell>
  <singleXmlCell id="2970" xr6:uid="{00000000-000C-0000-FFFF-FFFF4F0B0000}" r="CQ588" connectionId="1">
    <xmlCellPr id="1" xr6:uid="{00000000-0010-0000-4F0B-000001000000}" uniqueName="Other_Financing_Amount2">
      <xmlPr mapId="1" xpath="/FinancialUpdate8609/FinancialUpdate8609_Construction_Financing_Bldg12/Other_Financing_Amount2" xmlDataType="string"/>
    </xmlCellPr>
  </singleXmlCell>
  <singleXmlCell id="2971" xr6:uid="{00000000-000C-0000-FFFF-FFFF500B0000}" r="CQ589" connectionId="1">
    <xmlCellPr id="1" xr6:uid="{00000000-0010-0000-500B-000001000000}" uniqueName="Other_Financing_Amount3">
      <xmlPr mapId="1" xpath="/FinancialUpdate8609/FinancialUpdate8609_Construction_Financing_Bldg12/Other_Financing_Amount3" xmlDataType="string"/>
    </xmlCellPr>
  </singleXmlCell>
  <singleXmlCell id="2972" xr6:uid="{00000000-000C-0000-FFFF-FFFF510B0000}" r="CQ590" connectionId="1">
    <xmlCellPr id="1" xr6:uid="{00000000-0010-0000-510B-000001000000}" uniqueName="Other_Financing_Amount4">
      <xmlPr mapId="1" xpath="/FinancialUpdate8609/FinancialUpdate8609_Construction_Financing_Bldg12/Other_Financing_Amount4" xmlDataType="string"/>
    </xmlCellPr>
  </singleXmlCell>
  <singleXmlCell id="2973" xr6:uid="{00000000-000C-0000-FFFF-FFFF520B0000}" r="CQ591" connectionId="1">
    <xmlCellPr id="1" xr6:uid="{00000000-0010-0000-520B-000001000000}" uniqueName="Other_Financing_Amount5">
      <xmlPr mapId="1" xpath="/FinancialUpdate8609/FinancialUpdate8609_Construction_Financing_Bldg12/Other_Financing_Amount5" xmlDataType="string"/>
    </xmlCellPr>
  </singleXmlCell>
  <singleXmlCell id="2974" xr6:uid="{00000000-000C-0000-FFFF-FFFF530B0000}" r="CQ592" connectionId="1">
    <xmlCellPr id="1" xr6:uid="{00000000-0010-0000-530B-000001000000}" uniqueName="Total_Construction_Financing">
      <xmlPr mapId="1" xpath="/FinancialUpdate8609/FinancialUpdate8609_Construction_Financing_Bldg12/Total_Construction_Financing" xmlDataType="string"/>
    </xmlCellPr>
  </singleXmlCell>
  <singleXmlCell id="2975" xr6:uid="{00000000-000C-0000-FFFF-FFFF540B0000}" r="CQ594" connectionId="1">
    <xmlCellPr id="1" xr6:uid="{00000000-0010-0000-540B-000001000000}" uniqueName="ApplicationNumber">
      <xmlPr mapId="1" xpath="/FinancialUpdate8609/FinancialUpdate8609_Permanent_Financing_Bldg12/ApplicationNumber" xmlDataType="string"/>
    </xmlCellPr>
  </singleXmlCell>
  <singleXmlCell id="2977" xr6:uid="{00000000-000C-0000-FFFF-FFFF550B0000}" r="CQ598" connectionId="1">
    <xmlCellPr id="1" xr6:uid="{00000000-0010-0000-550B-000001000000}" uniqueName="HPD_Loan">
      <xmlPr mapId="1" xpath="/FinancialUpdate8609/FinancialUpdate8609_Permanent_Financing_Bldg12/HPD_Loan" xmlDataType="string"/>
    </xmlCellPr>
  </singleXmlCell>
  <singleXmlCell id="2978" xr6:uid="{00000000-000C-0000-FFFF-FFFF560B0000}" r="CQ599" connectionId="1">
    <xmlCellPr id="1" xr6:uid="{00000000-0010-0000-560B-000001000000}" uniqueName="HDC_Tax_Exempt_Bonds">
      <xmlPr mapId="1" xpath="/FinancialUpdate8609/FinancialUpdate8609_Permanent_Financing_Bldg12/HDC_Tax_Exempt_Bonds" xmlDataType="string"/>
    </xmlCellPr>
  </singleXmlCell>
  <singleXmlCell id="2979" xr6:uid="{00000000-000C-0000-FFFF-FFFF570B0000}" r="CQ600" connectionId="1">
    <xmlCellPr id="1" xr6:uid="{00000000-0010-0000-570B-000001000000}" uniqueName="HDC_Loan">
      <xmlPr mapId="1" xpath="/FinancialUpdate8609/FinancialUpdate8609_Permanent_Financing_Bldg12/HDC_Loan" xmlDataType="string"/>
    </xmlCellPr>
  </singleXmlCell>
  <singleXmlCell id="2980" xr6:uid="{00000000-000C-0000-FFFF-FFFF580B0000}" r="CQ601" connectionId="1">
    <xmlCellPr id="1" xr6:uid="{00000000-0010-0000-580B-000001000000}" uniqueName="Deferred_Developer_Fee">
      <xmlPr mapId="1" xpath="/FinancialUpdate8609/FinancialUpdate8609_Permanent_Financing_Bldg12/Deferred_Developer_Fee" xmlDataType="string"/>
    </xmlCellPr>
  </singleXmlCell>
  <singleXmlCell id="2981" xr6:uid="{00000000-000C-0000-FFFF-FFFF590B0000}" r="CO602" connectionId="1">
    <xmlCellPr id="1" xr6:uid="{00000000-0010-0000-590B-000001000000}" uniqueName="Other_Line_Description1">
      <xmlPr mapId="1" xpath="/FinancialUpdate8609/FinancialUpdate8609_Permanent_Financing_Bldg12/Other_Line_Description1" xmlDataType="string"/>
    </xmlCellPr>
  </singleXmlCell>
  <singleXmlCell id="2982" xr6:uid="{00000000-000C-0000-FFFF-FFFF5A0B0000}" r="CO603" connectionId="1">
    <xmlCellPr id="1" xr6:uid="{00000000-0010-0000-5A0B-000001000000}" uniqueName="Other_Line_Description2">
      <xmlPr mapId="1" xpath="/FinancialUpdate8609/FinancialUpdate8609_Permanent_Financing_Bldg12/Other_Line_Description2" xmlDataType="string"/>
    </xmlCellPr>
  </singleXmlCell>
  <singleXmlCell id="2983" xr6:uid="{00000000-000C-0000-FFFF-FFFF5B0B0000}" r="CO604" connectionId="1">
    <xmlCellPr id="1" xr6:uid="{00000000-0010-0000-5B0B-000001000000}" uniqueName="Other_Line_Description3">
      <xmlPr mapId="1" xpath="/FinancialUpdate8609/FinancialUpdate8609_Permanent_Financing_Bldg12/Other_Line_Description3" xmlDataType="string"/>
    </xmlCellPr>
  </singleXmlCell>
  <singleXmlCell id="2984" xr6:uid="{00000000-000C-0000-FFFF-FFFF5C0B0000}" r="CO605" connectionId="1">
    <xmlCellPr id="1" xr6:uid="{00000000-0010-0000-5C0B-000001000000}" uniqueName="Other_Line_Description4">
      <xmlPr mapId="1" xpath="/FinancialUpdate8609/FinancialUpdate8609_Permanent_Financing_Bldg12/Other_Line_Description4" xmlDataType="string"/>
    </xmlCellPr>
  </singleXmlCell>
  <singleXmlCell id="2985" xr6:uid="{00000000-000C-0000-FFFF-FFFF5D0B0000}" r="CO606" connectionId="1">
    <xmlCellPr id="1" xr6:uid="{00000000-0010-0000-5D0B-000001000000}" uniqueName="Other_Line_Description5">
      <xmlPr mapId="1" xpath="/FinancialUpdate8609/FinancialUpdate8609_Permanent_Financing_Bldg12/Other_Line_Description5" xmlDataType="string"/>
    </xmlCellPr>
  </singleXmlCell>
  <singleXmlCell id="2986" xr6:uid="{00000000-000C-0000-FFFF-FFFF5E0B0000}" r="CQ602" connectionId="1">
    <xmlCellPr id="1" xr6:uid="{00000000-0010-0000-5E0B-000001000000}" uniqueName="Other_Financing_Amount1">
      <xmlPr mapId="1" xpath="/FinancialUpdate8609/FinancialUpdate8609_Permanent_Financing_Bldg12/Other_Financing_Amount1" xmlDataType="string"/>
    </xmlCellPr>
  </singleXmlCell>
  <singleXmlCell id="2987" xr6:uid="{00000000-000C-0000-FFFF-FFFF5F0B0000}" r="CQ603" connectionId="1">
    <xmlCellPr id="1" xr6:uid="{00000000-0010-0000-5F0B-000001000000}" uniqueName="Other_Financing_Amount2">
      <xmlPr mapId="1" xpath="/FinancialUpdate8609/FinancialUpdate8609_Permanent_Financing_Bldg12/Other_Financing_Amount2" xmlDataType="string"/>
    </xmlCellPr>
  </singleXmlCell>
  <singleXmlCell id="2988" xr6:uid="{00000000-000C-0000-FFFF-FFFF600B0000}" r="CQ604" connectionId="1">
    <xmlCellPr id="1" xr6:uid="{00000000-0010-0000-600B-000001000000}" uniqueName="Other_Financing_Amount3">
      <xmlPr mapId="1" xpath="/FinancialUpdate8609/FinancialUpdate8609_Permanent_Financing_Bldg12/Other_Financing_Amount3" xmlDataType="string"/>
    </xmlCellPr>
  </singleXmlCell>
  <singleXmlCell id="2989" xr6:uid="{00000000-000C-0000-FFFF-FFFF610B0000}" r="CQ605" connectionId="1">
    <xmlCellPr id="1" xr6:uid="{00000000-0010-0000-610B-000001000000}" uniqueName="Other_Financing_Amount4">
      <xmlPr mapId="1" xpath="/FinancialUpdate8609/FinancialUpdate8609_Permanent_Financing_Bldg12/Other_Financing_Amount4" xmlDataType="string"/>
    </xmlCellPr>
  </singleXmlCell>
  <singleXmlCell id="2990" xr6:uid="{00000000-000C-0000-FFFF-FFFF620B0000}" r="CQ606" connectionId="1">
    <xmlCellPr id="1" xr6:uid="{00000000-0010-0000-620B-000001000000}" uniqueName="Other_Financing_Amount5">
      <xmlPr mapId="1" xpath="/FinancialUpdate8609/FinancialUpdate8609_Permanent_Financing_Bldg12/Other_Financing_Amount5" xmlDataType="string"/>
    </xmlCellPr>
  </singleXmlCell>
  <singleXmlCell id="2991" xr6:uid="{00000000-000C-0000-FFFF-FFFF630B0000}" r="CQ607" connectionId="1">
    <xmlCellPr id="1" xr6:uid="{00000000-0010-0000-630B-000001000000}" uniqueName="Total_Permanent_Financing">
      <xmlPr mapId="1" xpath="/FinancialUpdate8609/FinancialUpdate8609_Permanent_Financing_Bldg12/Total_Permanent_Financing" xmlDataType="string"/>
    </xmlCellPr>
  </singleXmlCell>
  <singleXmlCell id="2992" xr6:uid="{00000000-000C-0000-FFFF-FFFF640B0000}" r="AH212" connectionId="1">
    <xmlCellPr id="1" xr6:uid="{00000000-0010-0000-640B-000001000000}" uniqueName="ApplicationNumber">
      <xmlPr mapId="1" xpath="/FinancialUpdate8609/FinancialUpdate8609_UnitDistribution/FinancialUpdate8609_UnitDistribution_Building11/ApplicationNumber" xmlDataType="string"/>
    </xmlCellPr>
  </singleXmlCell>
  <singleXmlCell id="2993" xr6:uid="{00000000-000C-0000-FFFF-FFFF650B0000}" r="AJ212" connectionId="1">
    <xmlCellPr id="1" xr6:uid="{00000000-0010-0000-650B-000001000000}" uniqueName="BIN">
      <xmlPr mapId="1" xpath="/FinancialUpdate8609/FinancialUpdate8609_UnitDistribution/FinancialUpdate8609_UnitDistribution_Building11/BIN" xmlDataType="string"/>
    </xmlCellPr>
  </singleXmlCell>
  <singleXmlCell id="2994" xr6:uid="{00000000-000C-0000-FFFF-FFFF660B0000}" r="AC212" connectionId="1">
    <xmlCellPr id="1" xr6:uid="{00000000-0010-0000-660B-000001000000}" uniqueName="Super_Unit">
      <xmlPr mapId="1" xpath="/FinancialUpdate8609/FinancialUpdate8609_UnitDistribution/FinancialUpdate8609_UnitDistribution_Building11/Super_Unit" xmlDataType="string"/>
    </xmlCellPr>
  </singleXmlCell>
  <singleXmlCell id="2995" xr6:uid="{00000000-000C-0000-FFFF-FFFF670B0000}" r="D212" connectionId="1">
    <xmlCellPr id="1" xr6:uid="{00000000-0010-0000-670B-000001000000}" uniqueName="AMI_30_or_Less_BR_0">
      <xmlPr mapId="1" xpath="/FinancialUpdate8609/FinancialUpdate8609_UnitDistribution/FinancialUpdate8609_UnitDistribution_Building11/AMI_30_or_Less_BR_0" xmlDataType="string"/>
    </xmlCellPr>
  </singleXmlCell>
  <singleXmlCell id="2996" xr6:uid="{00000000-000C-0000-FFFF-FFFF680B0000}" r="E212" connectionId="1">
    <xmlCellPr id="1" xr6:uid="{00000000-0010-0000-680B-000001000000}" uniqueName="AMI_30_or_Less_BR_1">
      <xmlPr mapId="1" xpath="/FinancialUpdate8609/FinancialUpdate8609_UnitDistribution/FinancialUpdate8609_UnitDistribution_Building11/AMI_30_or_Less_BR_1" xmlDataType="string"/>
    </xmlCellPr>
  </singleXmlCell>
  <singleXmlCell id="2997" xr6:uid="{00000000-000C-0000-FFFF-FFFF690B0000}" r="F212" connectionId="1">
    <xmlCellPr id="1" xr6:uid="{00000000-0010-0000-690B-000001000000}" uniqueName="AMI_30_or_Less_BR_2">
      <xmlPr mapId="1" xpath="/FinancialUpdate8609/FinancialUpdate8609_UnitDistribution/FinancialUpdate8609_UnitDistribution_Building11/AMI_30_or_Less_BR_2" xmlDataType="string"/>
    </xmlCellPr>
  </singleXmlCell>
  <singleXmlCell id="2998" xr6:uid="{00000000-000C-0000-FFFF-FFFF6A0B0000}" r="G212" connectionId="1">
    <xmlCellPr id="1" xr6:uid="{00000000-0010-0000-6A0B-000001000000}" uniqueName="AMI_30_or_Less_BR_3">
      <xmlPr mapId="1" xpath="/FinancialUpdate8609/FinancialUpdate8609_UnitDistribution/FinancialUpdate8609_UnitDistribution_Building11/AMI_30_or_Less_BR_3" xmlDataType="string"/>
    </xmlCellPr>
  </singleXmlCell>
  <singleXmlCell id="2999" xr6:uid="{00000000-000C-0000-FFFF-FFFF6B0B0000}" r="H212" connectionId="1">
    <xmlCellPr id="1" xr6:uid="{00000000-0010-0000-6B0B-000001000000}" uniqueName="AMI_30_or_Less_BR_4">
      <xmlPr mapId="1" xpath="/FinancialUpdate8609/FinancialUpdate8609_UnitDistribution/FinancialUpdate8609_UnitDistribution_Building11/AMI_30_or_Less_BR_4" xmlDataType="string"/>
    </xmlCellPr>
  </singleXmlCell>
  <singleXmlCell id="3000" xr6:uid="{00000000-000C-0000-FFFF-FFFF6C0B0000}" r="I212" connectionId="1">
    <xmlCellPr id="1" xr6:uid="{00000000-0010-0000-6C0B-000001000000}" uniqueName="AMI_31to40_BR_0">
      <xmlPr mapId="1" xpath="/FinancialUpdate8609/FinancialUpdate8609_UnitDistribution/FinancialUpdate8609_UnitDistribution_Building11/AMI_31to40_BR_0" xmlDataType="string"/>
    </xmlCellPr>
  </singleXmlCell>
  <singleXmlCell id="3001" xr6:uid="{00000000-000C-0000-FFFF-FFFF6D0B0000}" r="J212" connectionId="1">
    <xmlCellPr id="1" xr6:uid="{00000000-0010-0000-6D0B-000001000000}" uniqueName="AMI_31to40_BR_1">
      <xmlPr mapId="1" xpath="/FinancialUpdate8609/FinancialUpdate8609_UnitDistribution/FinancialUpdate8609_UnitDistribution_Building11/AMI_31to40_BR_1" xmlDataType="string"/>
    </xmlCellPr>
  </singleXmlCell>
  <singleXmlCell id="3002" xr6:uid="{00000000-000C-0000-FFFF-FFFF6E0B0000}" r="K212" connectionId="1">
    <xmlCellPr id="1" xr6:uid="{00000000-0010-0000-6E0B-000001000000}" uniqueName="AMI_31to40_BR_2">
      <xmlPr mapId="1" xpath="/FinancialUpdate8609/FinancialUpdate8609_UnitDistribution/FinancialUpdate8609_UnitDistribution_Building11/AMI_31to40_BR_2" xmlDataType="string"/>
    </xmlCellPr>
  </singleXmlCell>
  <singleXmlCell id="3003" xr6:uid="{00000000-000C-0000-FFFF-FFFF6F0B0000}" r="L212" connectionId="1">
    <xmlCellPr id="1" xr6:uid="{00000000-0010-0000-6F0B-000001000000}" uniqueName="AMI_31to40_BR_3">
      <xmlPr mapId="1" xpath="/FinancialUpdate8609/FinancialUpdate8609_UnitDistribution/FinancialUpdate8609_UnitDistribution_Building11/AMI_31to40_BR_3" xmlDataType="string"/>
    </xmlCellPr>
  </singleXmlCell>
  <singleXmlCell id="3004" xr6:uid="{00000000-000C-0000-FFFF-FFFF700B0000}" r="M212" connectionId="1">
    <xmlCellPr id="1" xr6:uid="{00000000-0010-0000-700B-000001000000}" uniqueName="AMI_31to40_BR_4">
      <xmlPr mapId="1" xpath="/FinancialUpdate8609/FinancialUpdate8609_UnitDistribution/FinancialUpdate8609_UnitDistribution_Building11/AMI_31to40_BR_4" xmlDataType="string"/>
    </xmlCellPr>
  </singleXmlCell>
  <singleXmlCell id="3005" xr6:uid="{00000000-000C-0000-FFFF-FFFF710B0000}" r="N212" connectionId="1">
    <xmlCellPr id="1" xr6:uid="{00000000-0010-0000-710B-000001000000}" uniqueName="AMI_41to50_BR_0">
      <xmlPr mapId="1" xpath="/FinancialUpdate8609/FinancialUpdate8609_UnitDistribution/FinancialUpdate8609_UnitDistribution_Building11/AMI_41to50_BR_0" xmlDataType="string"/>
    </xmlCellPr>
  </singleXmlCell>
  <singleXmlCell id="3006" xr6:uid="{00000000-000C-0000-FFFF-FFFF720B0000}" r="O212" connectionId="1">
    <xmlCellPr id="1" xr6:uid="{00000000-0010-0000-720B-000001000000}" uniqueName="AMI_41to50_BR_1">
      <xmlPr mapId="1" xpath="/FinancialUpdate8609/FinancialUpdate8609_UnitDistribution/FinancialUpdate8609_UnitDistribution_Building11/AMI_41to50_BR_1" xmlDataType="string"/>
    </xmlCellPr>
  </singleXmlCell>
  <singleXmlCell id="3007" xr6:uid="{00000000-000C-0000-FFFF-FFFF730B0000}" r="P212" connectionId="1">
    <xmlCellPr id="1" xr6:uid="{00000000-0010-0000-730B-000001000000}" uniqueName="AMI_41to50_BR_2">
      <xmlPr mapId="1" xpath="/FinancialUpdate8609/FinancialUpdate8609_UnitDistribution/FinancialUpdate8609_UnitDistribution_Building11/AMI_41to50_BR_2" xmlDataType="string"/>
    </xmlCellPr>
  </singleXmlCell>
  <singleXmlCell id="3008" xr6:uid="{00000000-000C-0000-FFFF-FFFF740B0000}" r="Q212" connectionId="1">
    <xmlCellPr id="1" xr6:uid="{00000000-0010-0000-740B-000001000000}" uniqueName="AMI_41to50_BR_3">
      <xmlPr mapId="1" xpath="/FinancialUpdate8609/FinancialUpdate8609_UnitDistribution/FinancialUpdate8609_UnitDistribution_Building11/AMI_41to50_BR_3" xmlDataType="string"/>
    </xmlCellPr>
  </singleXmlCell>
  <singleXmlCell id="3009" xr6:uid="{00000000-000C-0000-FFFF-FFFF750B0000}" r="R212" connectionId="1">
    <xmlCellPr id="1" xr6:uid="{00000000-0010-0000-750B-000001000000}" uniqueName="AMI_41to50_BR_4">
      <xmlPr mapId="1" xpath="/FinancialUpdate8609/FinancialUpdate8609_UnitDistribution/FinancialUpdate8609_UnitDistribution_Building11/AMI_41to50_BR_4" xmlDataType="string"/>
    </xmlCellPr>
  </singleXmlCell>
  <singleXmlCell id="3010" xr6:uid="{00000000-000C-0000-FFFF-FFFF760B0000}" r="S212" connectionId="1">
    <xmlCellPr id="1" xr6:uid="{00000000-0010-0000-760B-000001000000}" uniqueName="AMI_51to60_BR_0">
      <xmlPr mapId="1" xpath="/FinancialUpdate8609/FinancialUpdate8609_UnitDistribution/FinancialUpdate8609_UnitDistribution_Building11/AMI_51to60_BR_0" xmlDataType="string"/>
    </xmlCellPr>
  </singleXmlCell>
  <singleXmlCell id="3011" xr6:uid="{00000000-000C-0000-FFFF-FFFF770B0000}" r="T212" connectionId="1">
    <xmlCellPr id="1" xr6:uid="{00000000-0010-0000-770B-000001000000}" uniqueName="AMI_51to60_BR_1">
      <xmlPr mapId="1" xpath="/FinancialUpdate8609/FinancialUpdate8609_UnitDistribution/FinancialUpdate8609_UnitDistribution_Building11/AMI_51to60_BR_1" xmlDataType="string"/>
    </xmlCellPr>
  </singleXmlCell>
  <singleXmlCell id="3012" xr6:uid="{00000000-000C-0000-FFFF-FFFF780B0000}" r="U212" connectionId="1">
    <xmlCellPr id="1" xr6:uid="{00000000-0010-0000-780B-000001000000}" uniqueName="AMI_51to60_BR_2">
      <xmlPr mapId="1" xpath="/FinancialUpdate8609/FinancialUpdate8609_UnitDistribution/FinancialUpdate8609_UnitDistribution_Building11/AMI_51to60_BR_2" xmlDataType="string"/>
    </xmlCellPr>
  </singleXmlCell>
  <singleXmlCell id="3013" xr6:uid="{00000000-000C-0000-FFFF-FFFF790B0000}" r="V212" connectionId="1">
    <xmlCellPr id="1" xr6:uid="{00000000-0010-0000-790B-000001000000}" uniqueName="AMI_51to60_BR_3">
      <xmlPr mapId="1" xpath="/FinancialUpdate8609/FinancialUpdate8609_UnitDistribution/FinancialUpdate8609_UnitDistribution_Building11/AMI_51to60_BR_3" xmlDataType="string"/>
    </xmlCellPr>
  </singleXmlCell>
  <singleXmlCell id="3014" xr6:uid="{00000000-000C-0000-FFFF-FFFF7A0B0000}" r="W212" connectionId="1">
    <xmlCellPr id="1" xr6:uid="{00000000-0010-0000-7A0B-000001000000}" uniqueName="AMI_51to60_BR_4">
      <xmlPr mapId="1" xpath="/FinancialUpdate8609/FinancialUpdate8609_UnitDistribution/FinancialUpdate8609_UnitDistribution_Building11/AMI_51to60_BR_4" xmlDataType="string"/>
    </xmlCellPr>
  </singleXmlCell>
  <singleXmlCell id="3015" xr6:uid="{00000000-000C-0000-FFFF-FFFF7B0B0000}" r="X212" connectionId="1">
    <xmlCellPr id="1" xr6:uid="{00000000-0010-0000-7B0B-000001000000}" uniqueName="Greater_Than_60_AMI_BR_0">
      <xmlPr mapId="1" xpath="/FinancialUpdate8609/FinancialUpdate8609_UnitDistribution/FinancialUpdate8609_UnitDistribution_Building11/Greater_Than_60_AMI_BR_0" xmlDataType="string"/>
    </xmlCellPr>
  </singleXmlCell>
  <singleXmlCell id="3016" xr6:uid="{00000000-000C-0000-FFFF-FFFF7C0B0000}" r="Y212" connectionId="1">
    <xmlCellPr id="1" xr6:uid="{00000000-0010-0000-7C0B-000001000000}" uniqueName="Greater_Than_60_AMI_BR_1">
      <xmlPr mapId="1" xpath="/FinancialUpdate8609/FinancialUpdate8609_UnitDistribution/FinancialUpdate8609_UnitDistribution_Building11/Greater_Than_60_AMI_BR_1" xmlDataType="string"/>
    </xmlCellPr>
  </singleXmlCell>
  <singleXmlCell id="3017" xr6:uid="{00000000-000C-0000-FFFF-FFFF7D0B0000}" r="Z212" connectionId="1">
    <xmlCellPr id="1" xr6:uid="{00000000-0010-0000-7D0B-000001000000}" uniqueName="Greater_Than_60_AMI_BR_2">
      <xmlPr mapId="1" xpath="/FinancialUpdate8609/FinancialUpdate8609_UnitDistribution/FinancialUpdate8609_UnitDistribution_Building11/Greater_Than_60_AMI_BR_2" xmlDataType="string"/>
    </xmlCellPr>
  </singleXmlCell>
  <singleXmlCell id="3018" xr6:uid="{00000000-000C-0000-FFFF-FFFF7E0B0000}" r="AA212" connectionId="1">
    <xmlCellPr id="1" xr6:uid="{00000000-0010-0000-7E0B-000001000000}" uniqueName="Greater_Than_60_AMI_BR_3">
      <xmlPr mapId="1" xpath="/FinancialUpdate8609/FinancialUpdate8609_UnitDistribution/FinancialUpdate8609_UnitDistribution_Building11/Greater_Than_60_AMI_BR_3" xmlDataType="string"/>
    </xmlCellPr>
  </singleXmlCell>
  <singleXmlCell id="3019" xr6:uid="{00000000-000C-0000-FFFF-FFFF7F0B0000}" r="AB212" connectionId="1">
    <xmlCellPr id="1" xr6:uid="{00000000-0010-0000-7F0B-000001000000}" uniqueName="Greater_Than_60_AMI_BR_4">
      <xmlPr mapId="1" xpath="/FinancialUpdate8609/FinancialUpdate8609_UnitDistribution/FinancialUpdate8609_UnitDistribution_Building11/Greater_Than_60_AMI_BR_4" xmlDataType="string"/>
    </xmlCellPr>
  </singleXmlCell>
  <singleXmlCell id="3020" xr6:uid="{00000000-000C-0000-FFFF-FFFF800B0000}" r="AH213" connectionId="1">
    <xmlCellPr id="1" xr6:uid="{00000000-0010-0000-800B-000001000000}" uniqueName="ApplicationNumber">
      <xmlPr mapId="1" xpath="/FinancialUpdate8609/FinancialUpdate8609_UnitDistribution/FinancialUpdate8609_UnitDistribution_Building12/ApplicationNumber" xmlDataType="string"/>
    </xmlCellPr>
  </singleXmlCell>
  <singleXmlCell id="3021" xr6:uid="{00000000-000C-0000-FFFF-FFFF810B0000}" r="AJ213" connectionId="1">
    <xmlCellPr id="1" xr6:uid="{00000000-0010-0000-810B-000001000000}" uniqueName="BIN">
      <xmlPr mapId="1" xpath="/FinancialUpdate8609/FinancialUpdate8609_UnitDistribution/FinancialUpdate8609_UnitDistribution_Building12/BIN" xmlDataType="string"/>
    </xmlCellPr>
  </singleXmlCell>
  <singleXmlCell id="3022" xr6:uid="{00000000-000C-0000-FFFF-FFFF820B0000}" r="AC213" connectionId="1">
    <xmlCellPr id="1" xr6:uid="{00000000-0010-0000-820B-000001000000}" uniqueName="Super_Unit">
      <xmlPr mapId="1" xpath="/FinancialUpdate8609/FinancialUpdate8609_UnitDistribution/FinancialUpdate8609_UnitDistribution_Building12/Super_Unit" xmlDataType="string"/>
    </xmlCellPr>
  </singleXmlCell>
  <singleXmlCell id="3023" xr6:uid="{00000000-000C-0000-FFFF-FFFF830B0000}" r="D213" connectionId="1">
    <xmlCellPr id="1" xr6:uid="{00000000-0010-0000-830B-000001000000}" uniqueName="AMI_30_or_Less_BR_0">
      <xmlPr mapId="1" xpath="/FinancialUpdate8609/FinancialUpdate8609_UnitDistribution/FinancialUpdate8609_UnitDistribution_Building12/AMI_30_or_Less_BR_0" xmlDataType="string"/>
    </xmlCellPr>
  </singleXmlCell>
  <singleXmlCell id="3024" xr6:uid="{00000000-000C-0000-FFFF-FFFF840B0000}" r="E213" connectionId="1">
    <xmlCellPr id="1" xr6:uid="{00000000-0010-0000-840B-000001000000}" uniqueName="AMI_30_or_Less_BR_1">
      <xmlPr mapId="1" xpath="/FinancialUpdate8609/FinancialUpdate8609_UnitDistribution/FinancialUpdate8609_UnitDistribution_Building12/AMI_30_or_Less_BR_1" xmlDataType="string"/>
    </xmlCellPr>
  </singleXmlCell>
  <singleXmlCell id="3025" xr6:uid="{00000000-000C-0000-FFFF-FFFF850B0000}" r="F213" connectionId="1">
    <xmlCellPr id="1" xr6:uid="{00000000-0010-0000-850B-000001000000}" uniqueName="AMI_30_or_Less_BR_2">
      <xmlPr mapId="1" xpath="/FinancialUpdate8609/FinancialUpdate8609_UnitDistribution/FinancialUpdate8609_UnitDistribution_Building12/AMI_30_or_Less_BR_2" xmlDataType="string"/>
    </xmlCellPr>
  </singleXmlCell>
  <singleXmlCell id="3026" xr6:uid="{00000000-000C-0000-FFFF-FFFF860B0000}" r="G213" connectionId="1">
    <xmlCellPr id="1" xr6:uid="{00000000-0010-0000-860B-000001000000}" uniqueName="AMI_30_or_Less_BR_3">
      <xmlPr mapId="1" xpath="/FinancialUpdate8609/FinancialUpdate8609_UnitDistribution/FinancialUpdate8609_UnitDistribution_Building12/AMI_30_or_Less_BR_3" xmlDataType="string"/>
    </xmlCellPr>
  </singleXmlCell>
  <singleXmlCell id="3027" xr6:uid="{00000000-000C-0000-FFFF-FFFF870B0000}" r="H213" connectionId="1">
    <xmlCellPr id="1" xr6:uid="{00000000-0010-0000-870B-000001000000}" uniqueName="AMI_30_or_Less_BR_4">
      <xmlPr mapId="1" xpath="/FinancialUpdate8609/FinancialUpdate8609_UnitDistribution/FinancialUpdate8609_UnitDistribution_Building12/AMI_30_or_Less_BR_4" xmlDataType="string"/>
    </xmlCellPr>
  </singleXmlCell>
  <singleXmlCell id="3028" xr6:uid="{00000000-000C-0000-FFFF-FFFF880B0000}" r="I213" connectionId="1">
    <xmlCellPr id="1" xr6:uid="{00000000-0010-0000-880B-000001000000}" uniqueName="AMI_31to40_BR_0">
      <xmlPr mapId="1" xpath="/FinancialUpdate8609/FinancialUpdate8609_UnitDistribution/FinancialUpdate8609_UnitDistribution_Building12/AMI_31to40_BR_0" xmlDataType="string"/>
    </xmlCellPr>
  </singleXmlCell>
  <singleXmlCell id="3029" xr6:uid="{00000000-000C-0000-FFFF-FFFF890B0000}" r="J213" connectionId="1">
    <xmlCellPr id="1" xr6:uid="{00000000-0010-0000-890B-000001000000}" uniqueName="AMI_31to40_BR_1">
      <xmlPr mapId="1" xpath="/FinancialUpdate8609/FinancialUpdate8609_UnitDistribution/FinancialUpdate8609_UnitDistribution_Building12/AMI_31to40_BR_1" xmlDataType="string"/>
    </xmlCellPr>
  </singleXmlCell>
  <singleXmlCell id="3030" xr6:uid="{00000000-000C-0000-FFFF-FFFF8A0B0000}" r="K213" connectionId="1">
    <xmlCellPr id="1" xr6:uid="{00000000-0010-0000-8A0B-000001000000}" uniqueName="AMI_31to40_BR_2">
      <xmlPr mapId="1" xpath="/FinancialUpdate8609/FinancialUpdate8609_UnitDistribution/FinancialUpdate8609_UnitDistribution_Building12/AMI_31to40_BR_2" xmlDataType="string"/>
    </xmlCellPr>
  </singleXmlCell>
  <singleXmlCell id="3031" xr6:uid="{00000000-000C-0000-FFFF-FFFF8B0B0000}" r="L213" connectionId="1">
    <xmlCellPr id="1" xr6:uid="{00000000-0010-0000-8B0B-000001000000}" uniqueName="AMI_31to40_BR_3">
      <xmlPr mapId="1" xpath="/FinancialUpdate8609/FinancialUpdate8609_UnitDistribution/FinancialUpdate8609_UnitDistribution_Building12/AMI_31to40_BR_3" xmlDataType="string"/>
    </xmlCellPr>
  </singleXmlCell>
  <singleXmlCell id="3032" xr6:uid="{00000000-000C-0000-FFFF-FFFF8C0B0000}" r="M213" connectionId="1">
    <xmlCellPr id="1" xr6:uid="{00000000-0010-0000-8C0B-000001000000}" uniqueName="AMI_31to40_BR_4">
      <xmlPr mapId="1" xpath="/FinancialUpdate8609/FinancialUpdate8609_UnitDistribution/FinancialUpdate8609_UnitDistribution_Building12/AMI_31to40_BR_4" xmlDataType="string"/>
    </xmlCellPr>
  </singleXmlCell>
  <singleXmlCell id="3033" xr6:uid="{00000000-000C-0000-FFFF-FFFF8D0B0000}" r="N213" connectionId="1">
    <xmlCellPr id="1" xr6:uid="{00000000-0010-0000-8D0B-000001000000}" uniqueName="AMI_41to50_BR_0">
      <xmlPr mapId="1" xpath="/FinancialUpdate8609/FinancialUpdate8609_UnitDistribution/FinancialUpdate8609_UnitDistribution_Building12/AMI_41to50_BR_0" xmlDataType="string"/>
    </xmlCellPr>
  </singleXmlCell>
  <singleXmlCell id="3034" xr6:uid="{00000000-000C-0000-FFFF-FFFF8E0B0000}" r="O213" connectionId="1">
    <xmlCellPr id="1" xr6:uid="{00000000-0010-0000-8E0B-000001000000}" uniqueName="AMI_41to50_BR_1">
      <xmlPr mapId="1" xpath="/FinancialUpdate8609/FinancialUpdate8609_UnitDistribution/FinancialUpdate8609_UnitDistribution_Building12/AMI_41to50_BR_1" xmlDataType="string"/>
    </xmlCellPr>
  </singleXmlCell>
  <singleXmlCell id="3035" xr6:uid="{00000000-000C-0000-FFFF-FFFF8F0B0000}" r="P213" connectionId="1">
    <xmlCellPr id="1" xr6:uid="{00000000-0010-0000-8F0B-000001000000}" uniqueName="AMI_41to50_BR_2">
      <xmlPr mapId="1" xpath="/FinancialUpdate8609/FinancialUpdate8609_UnitDistribution/FinancialUpdate8609_UnitDistribution_Building12/AMI_41to50_BR_2" xmlDataType="string"/>
    </xmlCellPr>
  </singleXmlCell>
  <singleXmlCell id="3036" xr6:uid="{00000000-000C-0000-FFFF-FFFF900B0000}" r="Q213" connectionId="1">
    <xmlCellPr id="1" xr6:uid="{00000000-0010-0000-900B-000001000000}" uniqueName="AMI_41to50_BR_3">
      <xmlPr mapId="1" xpath="/FinancialUpdate8609/FinancialUpdate8609_UnitDistribution/FinancialUpdate8609_UnitDistribution_Building12/AMI_41to50_BR_3" xmlDataType="string"/>
    </xmlCellPr>
  </singleXmlCell>
  <singleXmlCell id="3037" xr6:uid="{00000000-000C-0000-FFFF-FFFF910B0000}" r="R213" connectionId="1">
    <xmlCellPr id="1" xr6:uid="{00000000-0010-0000-910B-000001000000}" uniqueName="AMI_41to50_BR_4">
      <xmlPr mapId="1" xpath="/FinancialUpdate8609/FinancialUpdate8609_UnitDistribution/FinancialUpdate8609_UnitDistribution_Building12/AMI_41to50_BR_4" xmlDataType="string"/>
    </xmlCellPr>
  </singleXmlCell>
  <singleXmlCell id="3038" xr6:uid="{00000000-000C-0000-FFFF-FFFF920B0000}" r="S213" connectionId="1">
    <xmlCellPr id="1" xr6:uid="{00000000-0010-0000-920B-000001000000}" uniqueName="AMI_51to60_BR_0">
      <xmlPr mapId="1" xpath="/FinancialUpdate8609/FinancialUpdate8609_UnitDistribution/FinancialUpdate8609_UnitDistribution_Building12/AMI_51to60_BR_0" xmlDataType="string"/>
    </xmlCellPr>
  </singleXmlCell>
  <singleXmlCell id="3039" xr6:uid="{00000000-000C-0000-FFFF-FFFF930B0000}" r="T213" connectionId="1">
    <xmlCellPr id="1" xr6:uid="{00000000-0010-0000-930B-000001000000}" uniqueName="AMI_51to60_BR_1">
      <xmlPr mapId="1" xpath="/FinancialUpdate8609/FinancialUpdate8609_UnitDistribution/FinancialUpdate8609_UnitDistribution_Building12/AMI_51to60_BR_1" xmlDataType="string"/>
    </xmlCellPr>
  </singleXmlCell>
  <singleXmlCell id="3040" xr6:uid="{00000000-000C-0000-FFFF-FFFF940B0000}" r="U213" connectionId="1">
    <xmlCellPr id="1" xr6:uid="{00000000-0010-0000-940B-000001000000}" uniqueName="AMI_51to60_BR_2">
      <xmlPr mapId="1" xpath="/FinancialUpdate8609/FinancialUpdate8609_UnitDistribution/FinancialUpdate8609_UnitDistribution_Building12/AMI_51to60_BR_2" xmlDataType="string"/>
    </xmlCellPr>
  </singleXmlCell>
  <singleXmlCell id="3041" xr6:uid="{00000000-000C-0000-FFFF-FFFF950B0000}" r="V213" connectionId="1">
    <xmlCellPr id="1" xr6:uid="{00000000-0010-0000-950B-000001000000}" uniqueName="AMI_51to60_BR_3">
      <xmlPr mapId="1" xpath="/FinancialUpdate8609/FinancialUpdate8609_UnitDistribution/FinancialUpdate8609_UnitDistribution_Building12/AMI_51to60_BR_3" xmlDataType="string"/>
    </xmlCellPr>
  </singleXmlCell>
  <singleXmlCell id="3042" xr6:uid="{00000000-000C-0000-FFFF-FFFF960B0000}" r="W213" connectionId="1">
    <xmlCellPr id="1" xr6:uid="{00000000-0010-0000-960B-000001000000}" uniqueName="AMI_51to60_BR_4">
      <xmlPr mapId="1" xpath="/FinancialUpdate8609/FinancialUpdate8609_UnitDistribution/FinancialUpdate8609_UnitDistribution_Building12/AMI_51to60_BR_4" xmlDataType="string"/>
    </xmlCellPr>
  </singleXmlCell>
  <singleXmlCell id="3043" xr6:uid="{00000000-000C-0000-FFFF-FFFF970B0000}" r="X213" connectionId="1">
    <xmlCellPr id="1" xr6:uid="{00000000-0010-0000-970B-000001000000}" uniqueName="Greater_Than_60_AMI_BR_0">
      <xmlPr mapId="1" xpath="/FinancialUpdate8609/FinancialUpdate8609_UnitDistribution/FinancialUpdate8609_UnitDistribution_Building12/Greater_Than_60_AMI_BR_0" xmlDataType="string"/>
    </xmlCellPr>
  </singleXmlCell>
  <singleXmlCell id="3044" xr6:uid="{00000000-000C-0000-FFFF-FFFF980B0000}" r="Y213" connectionId="1">
    <xmlCellPr id="1" xr6:uid="{00000000-0010-0000-980B-000001000000}" uniqueName="Greater_Than_60_AMI_BR_1">
      <xmlPr mapId="1" xpath="/FinancialUpdate8609/FinancialUpdate8609_UnitDistribution/FinancialUpdate8609_UnitDistribution_Building12/Greater_Than_60_AMI_BR_1" xmlDataType="string"/>
    </xmlCellPr>
  </singleXmlCell>
  <singleXmlCell id="3045" xr6:uid="{00000000-000C-0000-FFFF-FFFF990B0000}" r="Z213" connectionId="1">
    <xmlCellPr id="1" xr6:uid="{00000000-0010-0000-990B-000001000000}" uniqueName="Greater_Than_60_AMI_BR_2">
      <xmlPr mapId="1" xpath="/FinancialUpdate8609/FinancialUpdate8609_UnitDistribution/FinancialUpdate8609_UnitDistribution_Building12/Greater_Than_60_AMI_BR_2" xmlDataType="string"/>
    </xmlCellPr>
  </singleXmlCell>
  <singleXmlCell id="3046" xr6:uid="{00000000-000C-0000-FFFF-FFFF9A0B0000}" r="AA213" connectionId="1">
    <xmlCellPr id="1" xr6:uid="{00000000-0010-0000-9A0B-000001000000}" uniqueName="Greater_Than_60_AMI_BR_3">
      <xmlPr mapId="1" xpath="/FinancialUpdate8609/FinancialUpdate8609_UnitDistribution/FinancialUpdate8609_UnitDistribution_Building12/Greater_Than_60_AMI_BR_3" xmlDataType="string"/>
    </xmlCellPr>
  </singleXmlCell>
  <singleXmlCell id="3047" xr6:uid="{00000000-000C-0000-FFFF-FFFF9B0B0000}" r="AB213" connectionId="1">
    <xmlCellPr id="1" xr6:uid="{00000000-0010-0000-9B0B-000001000000}" uniqueName="Greater_Than_60_AMI_BR_4">
      <xmlPr mapId="1" xpath="/FinancialUpdate8609/FinancialUpdate8609_UnitDistribution/FinancialUpdate8609_UnitDistribution_Building12/Greater_Than_60_AMI_BR_4" xmlDataType="string"/>
    </xmlCellPr>
  </singleXmlCell>
  <singleXmlCell id="3048" xr6:uid="{00000000-000C-0000-FFFF-FFFF9C0B0000}" r="AB125" connectionId="1">
    <xmlCellPr id="1" xr6:uid="{00000000-0010-0000-9C0B-000001000000}" uniqueName="ApplicationNumber">
      <xmlPr mapId="1" xpath="/FinancialUpdate8609/FinancialUpdate8609_Unit_SQ_FT/FinancialUpdate8609_Unit_SQ_FT_Building11/ApplicationNumber" xmlDataType="string"/>
    </xmlCellPr>
  </singleXmlCell>
  <singleXmlCell id="3049" xr6:uid="{00000000-000C-0000-FFFF-FFFF9D0B0000}" r="AB126" connectionId="1">
    <xmlCellPr id="1" xr6:uid="{00000000-0010-0000-9D0B-000001000000}" uniqueName="BIN">
      <xmlPr mapId="1" xpath="/FinancialUpdate8609/FinancialUpdate8609_Unit_SQ_FT/FinancialUpdate8609_Unit_SQ_FT_Building11/BIN" xmlDataType="string"/>
    </xmlCellPr>
  </singleXmlCell>
  <singleXmlCell id="3050" xr6:uid="{00000000-000C-0000-FFFF-FFFF9E0B0000}" r="AB127" connectionId="1">
    <xmlCellPr id="1" xr6:uid="{00000000-0010-0000-9E0B-000001000000}" uniqueName="Credit_Eligible_Sq_Ft">
      <xmlPr mapId="1" xpath="/FinancialUpdate8609/FinancialUpdate8609_Unit_SQ_FT/FinancialUpdate8609_Unit_SQ_FT_Building11/Credit_Eligible_Sq_Ft" xmlDataType="string"/>
    </xmlCellPr>
  </singleXmlCell>
  <singleXmlCell id="3051" xr6:uid="{00000000-000C-0000-FFFF-FFFF9F0B0000}" r="AB128" connectionId="1">
    <xmlCellPr id="1" xr6:uid="{00000000-0010-0000-9F0B-000001000000}" uniqueName="Other_Resid_Rental_Sq_Ft">
      <xmlPr mapId="1" xpath="/FinancialUpdate8609/FinancialUpdate8609_Unit_SQ_FT/FinancialUpdate8609_Unit_SQ_FT_Building11/Other_Resid_Rental_Sq_Ft" xmlDataType="string"/>
    </xmlCellPr>
  </singleXmlCell>
  <singleXmlCell id="3052" xr6:uid="{00000000-000C-0000-FFFF-FFFFA00B0000}" r="AB129" connectionId="1">
    <xmlCellPr id="1" xr6:uid="{00000000-0010-0000-A00B-000001000000}" uniqueName="Total_Resid_Rental_Sq_Ft">
      <xmlPr mapId="1" xpath="/FinancialUpdate8609/FinancialUpdate8609_Unit_SQ_FT/FinancialUpdate8609_Unit_SQ_FT_Building11/Total_Resid_Rental_Sq_Ft" xmlDataType="string"/>
    </xmlCellPr>
  </singleXmlCell>
  <singleXmlCell id="3053" xr6:uid="{00000000-000C-0000-FFFF-FFFFA10B0000}" r="AB130" connectionId="1">
    <xmlCellPr id="1" xr6:uid="{00000000-0010-0000-A10B-000001000000}" uniqueName="Non_Rent_paying_Super_Sq_Ft">
      <xmlPr mapId="1" xpath="/FinancialUpdate8609/FinancialUpdate8609_Unit_SQ_FT/FinancialUpdate8609_Unit_SQ_FT_Building11/Non_Rent_paying_Super_Sq_Ft" xmlDataType="string"/>
    </xmlCellPr>
  </singleXmlCell>
  <singleXmlCell id="3054" xr6:uid="{00000000-000C-0000-FFFF-FFFFA20B0000}" r="AB131" connectionId="1">
    <xmlCellPr id="1" xr6:uid="{00000000-0010-0000-A20B-000001000000}" uniqueName="Total_Residential_Sq_Ft">
      <xmlPr mapId="1" xpath="/FinancialUpdate8609/FinancialUpdate8609_Unit_SQ_FT/FinancialUpdate8609_Unit_SQ_FT_Building11/Total_Residential_Sq_Ft" xmlDataType="string"/>
    </xmlCellPr>
  </singleXmlCell>
  <singleXmlCell id="3055" xr6:uid="{00000000-000C-0000-FFFF-FFFFA30B0000}" r="AB132" connectionId="1">
    <xmlCellPr id="1" xr6:uid="{00000000-0010-0000-A30B-000001000000}" uniqueName="Commercial_Sq_Ft">
      <xmlPr mapId="1" xpath="/FinancialUpdate8609/FinancialUpdate8609_Unit_SQ_FT/FinancialUpdate8609_Unit_SQ_FT_Building11/Commercial_Sq_Ft" xmlDataType="string"/>
    </xmlCellPr>
  </singleXmlCell>
  <singleXmlCell id="3056" xr6:uid="{00000000-000C-0000-FFFF-FFFFA40B0000}" r="AD125" connectionId="1">
    <xmlCellPr id="1" xr6:uid="{00000000-0010-0000-A40B-000001000000}" uniqueName="ApplicationNumber">
      <xmlPr mapId="1" xpath="/FinancialUpdate8609/FinancialUpdate8609_Unit_SQ_FT/FinancialUpdate8609_Unit_SQ_FT_Building12/ApplicationNumber" xmlDataType="string"/>
    </xmlCellPr>
  </singleXmlCell>
  <singleXmlCell id="3057" xr6:uid="{00000000-000C-0000-FFFF-FFFFA50B0000}" r="AD126" connectionId="1">
    <xmlCellPr id="1" xr6:uid="{00000000-0010-0000-A50B-000001000000}" uniqueName="BIN">
      <xmlPr mapId="1" xpath="/FinancialUpdate8609/FinancialUpdate8609_Unit_SQ_FT/FinancialUpdate8609_Unit_SQ_FT_Building12/BIN" xmlDataType="string"/>
    </xmlCellPr>
  </singleXmlCell>
  <singleXmlCell id="3058" xr6:uid="{00000000-000C-0000-FFFF-FFFFA60B0000}" r="AD127" connectionId="1">
    <xmlCellPr id="1" xr6:uid="{00000000-0010-0000-A60B-000001000000}" uniqueName="Credit_Eligible_Sq_Ft">
      <xmlPr mapId="1" xpath="/FinancialUpdate8609/FinancialUpdate8609_Unit_SQ_FT/FinancialUpdate8609_Unit_SQ_FT_Building12/Credit_Eligible_Sq_Ft" xmlDataType="string"/>
    </xmlCellPr>
  </singleXmlCell>
  <singleXmlCell id="3059" xr6:uid="{00000000-000C-0000-FFFF-FFFFA70B0000}" r="AD128" connectionId="1">
    <xmlCellPr id="1" xr6:uid="{00000000-0010-0000-A70B-000001000000}" uniqueName="Other_Resid_Rental_Sq_Ft">
      <xmlPr mapId="1" xpath="/FinancialUpdate8609/FinancialUpdate8609_Unit_SQ_FT/FinancialUpdate8609_Unit_SQ_FT_Building12/Other_Resid_Rental_Sq_Ft" xmlDataType="string"/>
    </xmlCellPr>
  </singleXmlCell>
  <singleXmlCell id="3060" xr6:uid="{00000000-000C-0000-FFFF-FFFFA80B0000}" r="AD129" connectionId="1">
    <xmlCellPr id="1" xr6:uid="{00000000-0010-0000-A80B-000001000000}" uniqueName="Total_Resid_Rental_Sq_Ft">
      <xmlPr mapId="1" xpath="/FinancialUpdate8609/FinancialUpdate8609_Unit_SQ_FT/FinancialUpdate8609_Unit_SQ_FT_Building12/Total_Resid_Rental_Sq_Ft" xmlDataType="string"/>
    </xmlCellPr>
  </singleXmlCell>
  <singleXmlCell id="3061" xr6:uid="{00000000-000C-0000-FFFF-FFFFA90B0000}" r="AD130" connectionId="1">
    <xmlCellPr id="1" xr6:uid="{00000000-0010-0000-A90B-000001000000}" uniqueName="Non_Rent_paying_Super_Sq_Ft">
      <xmlPr mapId="1" xpath="/FinancialUpdate8609/FinancialUpdate8609_Unit_SQ_FT/FinancialUpdate8609_Unit_SQ_FT_Building12/Non_Rent_paying_Super_Sq_Ft" xmlDataType="string"/>
    </xmlCellPr>
  </singleXmlCell>
  <singleXmlCell id="3062" xr6:uid="{00000000-000C-0000-FFFF-FFFFAA0B0000}" r="AD131" connectionId="1">
    <xmlCellPr id="1" xr6:uid="{00000000-0010-0000-AA0B-000001000000}" uniqueName="Total_Residential_Sq_Ft">
      <xmlPr mapId="1" xpath="/FinancialUpdate8609/FinancialUpdate8609_Unit_SQ_FT/FinancialUpdate8609_Unit_SQ_FT_Building12/Total_Residential_Sq_Ft" xmlDataType="string"/>
    </xmlCellPr>
  </singleXmlCell>
  <singleXmlCell id="3063" xr6:uid="{00000000-000C-0000-FFFF-FFFFAB0B0000}" r="AD132" connectionId="1">
    <xmlCellPr id="1" xr6:uid="{00000000-0010-0000-AB0B-000001000000}" uniqueName="Commercial_Sq_Ft">
      <xmlPr mapId="1" xpath="/FinancialUpdate8609/FinancialUpdate8609_Unit_SQ_FT/FinancialUpdate8609_Unit_SQ_FT_Building12/Commercial_Sq_Ft" xmlDataType="string"/>
    </xmlCellPr>
  </singleXmlCell>
  <singleXmlCell id="1258" xr6:uid="{00000000-000C-0000-FFFF-FFFFAC0B0000}" r="BG1" connectionId="1">
    <xmlCellPr id="1" xr6:uid="{00000000-0010-0000-AC0B-000001000000}" uniqueName="ApplicationNumber">
      <xmlPr mapId="1" xpath="/FinancialUpdate8609/FinancialUpdate8609_DevelopmentBudget/FinancialUpdate8609_Dev_Budget_Building13/FinancialUpdate8609_Dev_Budget_Building13_Total_Costs/ApplicationNumber" xmlDataType="string"/>
    </xmlCellPr>
  </singleXmlCell>
  <singleXmlCell id="1322" xr6:uid="{00000000-000C-0000-FFFF-FFFFAD0B0000}" r="BG2" connectionId="1">
    <xmlCellPr id="1" xr6:uid="{00000000-0010-0000-AD0B-000001000000}" uniqueName="BIN">
      <xmlPr mapId="1" xpath="/FinancialUpdate8609/FinancialUpdate8609_DevelopmentBudget/FinancialUpdate8609_Dev_Budget_Building13/FinancialUpdate8609_Dev_Budget_Building13_Total_Costs/BIN" xmlDataType="string"/>
    </xmlCellPr>
  </singleXmlCell>
  <singleXmlCell id="1323" xr6:uid="{00000000-000C-0000-FFFF-FFFFAE0B0000}" r="BF7" connectionId="1">
    <xmlCellPr id="1" xr6:uid="{00000000-0010-0000-AE0B-000001000000}" uniqueName="Land_Acquisition">
      <xmlPr mapId="1" xpath="/FinancialUpdate8609/FinancialUpdate8609_DevelopmentBudget/FinancialUpdate8609_Dev_Budget_Building13/FinancialUpdate8609_Dev_Budget_Building13_Total_Costs/Land_Acquisition" xmlDataType="string"/>
    </xmlCellPr>
  </singleXmlCell>
  <singleXmlCell id="1324" xr6:uid="{00000000-000C-0000-FFFF-FFFFAF0B0000}" r="BF8" connectionId="1">
    <xmlCellPr id="1" xr6:uid="{00000000-0010-0000-AF0B-000001000000}" uniqueName="Building_Acquisition">
      <xmlPr mapId="1" xpath="/FinancialUpdate8609/FinancialUpdate8609_DevelopmentBudget/FinancialUpdate8609_Dev_Budget_Building13/FinancialUpdate8609_Dev_Budget_Building13_Total_Costs/Building_Acquisition" xmlDataType="string"/>
    </xmlCellPr>
  </singleXmlCell>
  <singleXmlCell id="1325" xr6:uid="{00000000-000C-0000-FFFF-FFFFB00B0000}" r="BF9" connectionId="1">
    <xmlCellPr id="1" xr6:uid="{00000000-0010-0000-B00B-000001000000}" uniqueName="Contractor_Price">
      <xmlPr mapId="1" xpath="/FinancialUpdate8609/FinancialUpdate8609_DevelopmentBudget/FinancialUpdate8609_Dev_Budget_Building13/FinancialUpdate8609_Dev_Budget_Building13_Total_Costs/Contractor_Price" xmlDataType="string"/>
    </xmlCellPr>
  </singleXmlCell>
  <singleXmlCell id="1326" xr6:uid="{00000000-000C-0000-FFFF-FFFFB10B0000}" r="BF10" connectionId="1">
    <xmlCellPr id="1" xr6:uid="{00000000-0010-0000-B10B-000001000000}" uniqueName="Furnishings">
      <xmlPr mapId="1" xpath="/FinancialUpdate8609/FinancialUpdate8609_DevelopmentBudget/FinancialUpdate8609_Dev_Budget_Building13/FinancialUpdate8609_Dev_Budget_Building13_Total_Costs/Furnishings" xmlDataType="string"/>
    </xmlCellPr>
  </singleXmlCell>
  <singleXmlCell id="1331" xr6:uid="{00000000-000C-0000-FFFF-FFFFB20B0000}" r="BF11" connectionId="1">
    <xmlCellPr id="1" xr6:uid="{00000000-0010-0000-B20B-000001000000}" uniqueName="Hard_Cost_Other_Description1">
      <xmlPr mapId="1" xpath="/FinancialUpdate8609/FinancialUpdate8609_DevelopmentBudget/FinancialUpdate8609_Dev_Budget_Building13/FinancialUpdate8609_Dev_Budget_Building13_Total_Costs/Hard_Cost_Other_Description1" xmlDataType="string"/>
    </xmlCellPr>
  </singleXmlCell>
  <singleXmlCell id="1628" xr6:uid="{00000000-000C-0000-FFFF-FFFFB30B0000}" r="BF14" connectionId="1">
    <xmlCellPr id="1" xr6:uid="{00000000-0010-0000-B30B-000001000000}" uniqueName="Architect">
      <xmlPr mapId="1" xpath="/FinancialUpdate8609/FinancialUpdate8609_DevelopmentBudget/FinancialUpdate8609_Dev_Budget_Building13/FinancialUpdate8609_Dev_Budget_Building13_Total_Costs/Architect" xmlDataType="string"/>
    </xmlCellPr>
  </singleXmlCell>
  <singleXmlCell id="1629" xr6:uid="{00000000-000C-0000-FFFF-FFFFB40B0000}" r="BF15" connectionId="1">
    <xmlCellPr id="1" xr6:uid="{00000000-0010-0000-B40B-000001000000}" uniqueName="Owners_Legal">
      <xmlPr mapId="1" xpath="/FinancialUpdate8609/FinancialUpdate8609_DevelopmentBudget/FinancialUpdate8609_Dev_Budget_Building13/FinancialUpdate8609_Dev_Budget_Building13_Total_Costs/Owners_Legal" xmlDataType="string"/>
    </xmlCellPr>
  </singleXmlCell>
  <singleXmlCell id="1630" xr6:uid="{00000000-000C-0000-FFFF-FFFFB50B0000}" r="BF16" connectionId="1">
    <xmlCellPr id="1" xr6:uid="{00000000-0010-0000-B50B-000001000000}" uniqueName="Development_Consultant">
      <xmlPr mapId="1" xpath="/FinancialUpdate8609/FinancialUpdate8609_DevelopmentBudget/FinancialUpdate8609_Dev_Budget_Building13/FinancialUpdate8609_Dev_Budget_Building13_Total_Costs/Development_Consultant" xmlDataType="string"/>
    </xmlCellPr>
  </singleXmlCell>
  <singleXmlCell id="1631" xr6:uid="{00000000-000C-0000-FFFF-FFFFB60B0000}" r="BF17" connectionId="1">
    <xmlCellPr id="1" xr6:uid="{00000000-0010-0000-B60B-000001000000}" uniqueName="J51_421a_421b_Filing_Fees">
      <xmlPr mapId="1" xpath="/FinancialUpdate8609/FinancialUpdate8609_DevelopmentBudget/FinancialUpdate8609_Dev_Budget_Building13/FinancialUpdate8609_Dev_Budget_Building13_Total_Costs/J51_421a_421b_Filing_Fees" xmlDataType="string"/>
    </xmlCellPr>
  </singleXmlCell>
  <singleXmlCell id="1632" xr6:uid="{00000000-000C-0000-FFFF-FFFFB70B0000}" r="BF18" connectionId="1">
    <xmlCellPr id="1" xr6:uid="{00000000-0010-0000-B70B-000001000000}" uniqueName="Construction_Interest">
      <xmlPr mapId="1" xpath="/FinancialUpdate8609/FinancialUpdate8609_DevelopmentBudget/FinancialUpdate8609_Dev_Budget_Building13/FinancialUpdate8609_Dev_Budget_Building13_Total_Costs/Construction_Interest" xmlDataType="string"/>
    </xmlCellPr>
  </singleXmlCell>
  <singleXmlCell id="1633" xr6:uid="{00000000-000C-0000-FFFF-FFFFB80B0000}" r="BF19" connectionId="1">
    <xmlCellPr id="1" xr6:uid="{00000000-0010-0000-B80B-000001000000}" uniqueName="Real_Estate_Taxes">
      <xmlPr mapId="1" xpath="/FinancialUpdate8609/FinancialUpdate8609_DevelopmentBudget/FinancialUpdate8609_Dev_Budget_Building13/FinancialUpdate8609_Dev_Budget_Building13_Total_Costs/Real_Estate_Taxes" xmlDataType="string"/>
    </xmlCellPr>
  </singleXmlCell>
  <singleXmlCell id="1634" xr6:uid="{00000000-000C-0000-FFFF-FFFFB90B0000}" r="BF20" connectionId="1">
    <xmlCellPr id="1" xr6:uid="{00000000-0010-0000-B90B-000001000000}" uniqueName="Water_Sewer">
      <xmlPr mapId="1" xpath="/FinancialUpdate8609/FinancialUpdate8609_DevelopmentBudget/FinancialUpdate8609_Dev_Budget_Building13/FinancialUpdate8609_Dev_Budget_Building13_Total_Costs/Water_Sewer" xmlDataType="string"/>
    </xmlCellPr>
  </singleXmlCell>
  <singleXmlCell id="1635" xr6:uid="{00000000-000C-0000-FFFF-FFFFBA0B0000}" r="BF21" connectionId="1">
    <xmlCellPr id="1" xr6:uid="{00000000-0010-0000-BA0B-000001000000}" uniqueName="Title_Insurance">
      <xmlPr mapId="1" xpath="/FinancialUpdate8609/FinancialUpdate8609_DevelopmentBudget/FinancialUpdate8609_Dev_Budget_Building13/FinancialUpdate8609_Dev_Budget_Building13_Total_Costs/Title_Insurance" xmlDataType="string"/>
    </xmlCellPr>
  </singleXmlCell>
  <singleXmlCell id="1636" xr6:uid="{00000000-000C-0000-FFFF-FFFFBB0B0000}" r="BF22" connectionId="1">
    <xmlCellPr id="1" xr6:uid="{00000000-0010-0000-BB0B-000001000000}" uniqueName="Constr_Insurance">
      <xmlPr mapId="1" xpath="/FinancialUpdate8609/FinancialUpdate8609_DevelopmentBudget/FinancialUpdate8609_Dev_Budget_Building13/FinancialUpdate8609_Dev_Budget_Building13_Total_Costs/Constr_Insurance" xmlDataType="string"/>
    </xmlCellPr>
  </singleXmlCell>
  <singleXmlCell id="1637" xr6:uid="{00000000-000C-0000-FFFF-FFFFBC0B0000}" r="BF23" connectionId="1">
    <xmlCellPr id="1" xr6:uid="{00000000-0010-0000-BC0B-000001000000}" uniqueName="License_Agreement_Insurance">
      <xmlPr mapId="1" xpath="/FinancialUpdate8609/FinancialUpdate8609_DevelopmentBudget/FinancialUpdate8609_Dev_Budget_Building13/FinancialUpdate8609_Dev_Budget_Building13_Total_Costs/License_Agreement_Insurance" xmlDataType="string"/>
    </xmlCellPr>
  </singleXmlCell>
  <singleXmlCell id="1638" xr6:uid="{00000000-000C-0000-FFFF-FFFFBD0B0000}" r="BF24" connectionId="1">
    <xmlCellPr id="1" xr6:uid="{00000000-0010-0000-BD0B-000001000000}" uniqueName="Leasing_Marketing_Expense">
      <xmlPr mapId="1" xpath="/FinancialUpdate8609/FinancialUpdate8609_DevelopmentBudget/FinancialUpdate8609_Dev_Budget_Building13/FinancialUpdate8609_Dev_Budget_Building13_Total_Costs/Leasing_Marketing_Expense" xmlDataType="string"/>
    </xmlCellPr>
  </singleXmlCell>
  <singleXmlCell id="1639" xr6:uid="{00000000-000C-0000-FFFF-FFFFBE0B0000}" r="BF25" connectionId="1">
    <xmlCellPr id="1" xr6:uid="{00000000-0010-0000-BE0B-000001000000}" uniqueName="Lease_Up_Period_Expense">
      <xmlPr mapId="1" xpath="/FinancialUpdate8609/FinancialUpdate8609_DevelopmentBudget/FinancialUpdate8609_Dev_Budget_Building13/FinancialUpdate8609_Dev_Budget_Building13_Total_Costs/Lease_Up_Period_Expense" xmlDataType="string"/>
    </xmlCellPr>
  </singleXmlCell>
  <singleXmlCell id="1640" xr6:uid="{00000000-000C-0000-FFFF-FFFFBF0B0000}" r="BF26" connectionId="1">
    <xmlCellPr id="1" xr6:uid="{00000000-0010-0000-BF0B-000001000000}" uniqueName="Working_Capital">
      <xmlPr mapId="1" xpath="/FinancialUpdate8609/FinancialUpdate8609_DevelopmentBudget/FinancialUpdate8609_Dev_Budget_Building13/FinancialUpdate8609_Dev_Budget_Building13_Total_Costs/Working_Capital" xmlDataType="string"/>
    </xmlCellPr>
  </singleXmlCell>
  <singleXmlCell id="1641" xr6:uid="{00000000-000C-0000-FFFF-FFFFC00B0000}" r="BF27" connectionId="1">
    <xmlCellPr id="1" xr6:uid="{00000000-0010-0000-C00B-000001000000}" uniqueName="Survey_Environmental_Reports">
      <xmlPr mapId="1" xpath="/FinancialUpdate8609/FinancialUpdate8609_DevelopmentBudget/FinancialUpdate8609_Dev_Budget_Building13/FinancialUpdate8609_Dev_Budget_Building13_Total_Costs/Survey_Environmental_Reports" xmlDataType="string"/>
    </xmlCellPr>
  </singleXmlCell>
  <singleXmlCell id="1642" xr6:uid="{00000000-000C-0000-FFFF-FFFFC10B0000}" r="BF28" connectionId="1">
    <xmlCellPr id="1" xr6:uid="{00000000-0010-0000-C10B-000001000000}" uniqueName="Loan_Commitment_Fees">
      <xmlPr mapId="1" xpath="/FinancialUpdate8609/FinancialUpdate8609_DevelopmentBudget/FinancialUpdate8609_Dev_Budget_Building13/FinancialUpdate8609_Dev_Budget_Building13_Total_Costs/Loan_Commitment_Fees" xmlDataType="string"/>
    </xmlCellPr>
  </singleXmlCell>
  <singleXmlCell id="1643" xr6:uid="{00000000-000C-0000-FFFF-FFFFC20B0000}" r="BF29" connectionId="1">
    <xmlCellPr id="1" xr6:uid="{00000000-0010-0000-C20B-000001000000}" uniqueName="Relocation">
      <xmlPr mapId="1" xpath="/FinancialUpdate8609/FinancialUpdate8609_DevelopmentBudget/FinancialUpdate8609_Dev_Budget_Building13/FinancialUpdate8609_Dev_Budget_Building13_Total_Costs/Relocation" xmlDataType="string"/>
    </xmlCellPr>
  </singleXmlCell>
  <singleXmlCell id="1644" xr6:uid="{00000000-000C-0000-FFFF-FFFFC30B0000}" r="BF30" connectionId="1">
    <xmlCellPr id="1" xr6:uid="{00000000-0010-0000-C30B-000001000000}" uniqueName="NPHDFC_Administration_Fee">
      <xmlPr mapId="1" xpath="/FinancialUpdate8609/FinancialUpdate8609_DevelopmentBudget/FinancialUpdate8609_Dev_Budget_Building13/FinancialUpdate8609_Dev_Budget_Building13_Total_Costs/NPHDFC_Administration_Fee" xmlDataType="string"/>
    </xmlCellPr>
  </singleXmlCell>
  <singleXmlCell id="1645" xr6:uid="{00000000-000C-0000-FFFF-FFFFC40B0000}" r="BF31" connectionId="1">
    <xmlCellPr id="1" xr6:uid="{00000000-0010-0000-C40B-000001000000}" uniqueName="Project_Supervision">
      <xmlPr mapId="1" xpath="/FinancialUpdate8609/FinancialUpdate8609_DevelopmentBudget/FinancialUpdate8609_Dev_Budget_Building13/FinancialUpdate8609_Dev_Budget_Building13_Total_Costs/Project_Supervision" xmlDataType="string"/>
    </xmlCellPr>
  </singleXmlCell>
  <singleXmlCell id="1646" xr6:uid="{00000000-000C-0000-FFFF-FFFFC50B0000}" r="BF32" connectionId="1">
    <xmlCellPr id="1" xr6:uid="{00000000-0010-0000-C50B-000001000000}" uniqueName="Tax_Credit_Allocation_Fee">
      <xmlPr mapId="1" xpath="/FinancialUpdate8609/FinancialUpdate8609_DevelopmentBudget/FinancialUpdate8609_Dev_Budget_Building13/FinancialUpdate8609_Dev_Budget_Building13_Total_Costs/Tax_Credit_Allocation_Fee" xmlDataType="string"/>
    </xmlCellPr>
  </singleXmlCell>
  <singleXmlCell id="1647" xr6:uid="{00000000-000C-0000-FFFF-FFFFC60B0000}" r="BF33" connectionId="1">
    <xmlCellPr id="1" xr6:uid="{00000000-0010-0000-C60B-000001000000}" uniqueName="Bond_Fees_Cost_of_Issuance_Fee">
      <xmlPr mapId="1" xpath="/FinancialUpdate8609/FinancialUpdate8609_DevelopmentBudget/FinancialUpdate8609_Dev_Budget_Building13/FinancialUpdate8609_Dev_Budget_Building13_Total_Costs/Bond_Fees_Cost_of_Issuance_Fee" xmlDataType="string"/>
    </xmlCellPr>
  </singleXmlCell>
  <singleXmlCell id="1648" xr6:uid="{00000000-000C-0000-FFFF-FFFFC70B0000}" r="BF34" connectionId="1">
    <xmlCellPr id="1" xr6:uid="{00000000-0010-0000-C70B-000001000000}" uniqueName="Letter_of_Credit_Fee">
      <xmlPr mapId="1" xpath="/FinancialUpdate8609/FinancialUpdate8609_DevelopmentBudget/FinancialUpdate8609_Dev_Budget_Building13/FinancialUpdate8609_Dev_Budget_Building13_Total_Costs/Letter_of_Credit_Fee" xmlDataType="string"/>
    </xmlCellPr>
  </singleXmlCell>
  <singleXmlCell id="1649" xr6:uid="{00000000-000C-0000-FFFF-FFFFC80B0000}" r="BF35" connectionId="1">
    <xmlCellPr id="1" xr6:uid="{00000000-0010-0000-C80B-000001000000}" uniqueName="Interest_Rate_Cap">
      <xmlPr mapId="1" xpath="/FinancialUpdate8609/FinancialUpdate8609_DevelopmentBudget/FinancialUpdate8609_Dev_Budget_Building13/FinancialUpdate8609_Dev_Budget_Building13_Total_Costs/Interest_Rate_Cap" xmlDataType="string"/>
    </xmlCellPr>
  </singleXmlCell>
  <singleXmlCell id="1650" xr6:uid="{00000000-000C-0000-FFFF-FFFFC90B0000}" r="BF36" connectionId="1">
    <xmlCellPr id="1" xr6:uid="{00000000-0010-0000-C90B-000001000000}" uniqueName="Bank_Engineering_Fee">
      <xmlPr mapId="1" xpath="/FinancialUpdate8609/FinancialUpdate8609_DevelopmentBudget/FinancialUpdate8609_Dev_Budget_Building13/FinancialUpdate8609_Dev_Budget_Building13_Total_Costs/Bank_Engineering_Fee" xmlDataType="string"/>
    </xmlCellPr>
  </singleXmlCell>
  <singleXmlCell id="1651" xr6:uid="{00000000-000C-0000-FFFF-FFFFCA0B0000}" r="BF37" connectionId="1">
    <xmlCellPr id="1" xr6:uid="{00000000-0010-0000-CA0B-000001000000}" uniqueName="NYS_Transfer_Tax">
      <xmlPr mapId="1" xpath="/FinancialUpdate8609/FinancialUpdate8609_DevelopmentBudget/FinancialUpdate8609_Dev_Budget_Building13/FinancialUpdate8609_Dev_Budget_Building13_Total_Costs/NYS_Transfer_Tax" xmlDataType="string"/>
    </xmlCellPr>
  </singleXmlCell>
  <singleXmlCell id="1652" xr6:uid="{00000000-000C-0000-FFFF-FFFFCB0B0000}" r="BF38" connectionId="1">
    <xmlCellPr id="1" xr6:uid="{00000000-0010-0000-CB0B-000001000000}" uniqueName="Soft_Cost_Other_Description1">
      <xmlPr mapId="1" xpath="/FinancialUpdate8609/FinancialUpdate8609_DevelopmentBudget/FinancialUpdate8609_Dev_Budget_Building13/FinancialUpdate8609_Dev_Budget_Building13_Total_Costs/Soft_Cost_Other_Description1" xmlDataType="string"/>
    </xmlCellPr>
  </singleXmlCell>
  <singleXmlCell id="1653" xr6:uid="{00000000-000C-0000-FFFF-FFFFCC0B0000}" r="BF39" connectionId="1">
    <xmlCellPr id="1" xr6:uid="{00000000-0010-0000-CC0B-000001000000}" uniqueName="Soft_Cost_Other_Description2">
      <xmlPr mapId="1" xpath="/FinancialUpdate8609/FinancialUpdate8609_DevelopmentBudget/FinancialUpdate8609_Dev_Budget_Building13/FinancialUpdate8609_Dev_Budget_Building13_Total_Costs/Soft_Cost_Other_Description2" xmlDataType="string"/>
    </xmlCellPr>
  </singleXmlCell>
  <singleXmlCell id="1654" xr6:uid="{00000000-000C-0000-FFFF-FFFFCD0B0000}" r="BF40" connectionId="1">
    <xmlCellPr id="1" xr6:uid="{00000000-0010-0000-CD0B-000001000000}" uniqueName="Soft_Cost_Other_Description3">
      <xmlPr mapId="1" xpath="/FinancialUpdate8609/FinancialUpdate8609_DevelopmentBudget/FinancialUpdate8609_Dev_Budget_Building13/FinancialUpdate8609_Dev_Budget_Building13_Total_Costs/Soft_Cost_Other_Description3" xmlDataType="string"/>
    </xmlCellPr>
  </singleXmlCell>
  <singleXmlCell id="1655" xr6:uid="{00000000-000C-0000-FFFF-FFFFCE0B0000}" r="BF41" connectionId="1">
    <xmlCellPr id="1" xr6:uid="{00000000-0010-0000-CE0B-000001000000}" uniqueName="Soft_Cost_Other_Description4">
      <xmlPr mapId="1" xpath="/FinancialUpdate8609/FinancialUpdate8609_DevelopmentBudget/FinancialUpdate8609_Dev_Budget_Building13/FinancialUpdate8609_Dev_Budget_Building13_Total_Costs/Soft_Cost_Other_Description4" xmlDataType="string"/>
    </xmlCellPr>
  </singleXmlCell>
  <singleXmlCell id="1656" xr6:uid="{00000000-000C-0000-FFFF-FFFFCF0B0000}" r="BF44" connectionId="1">
    <xmlCellPr id="1" xr6:uid="{00000000-0010-0000-CF0B-000001000000}" uniqueName="Developer_Financing_or_Equity">
      <xmlPr mapId="1" xpath="/FinancialUpdate8609/FinancialUpdate8609_DevelopmentBudget/FinancialUpdate8609_Dev_Budget_Building13/FinancialUpdate8609_Dev_Budget_Building13_Total_Costs/Developer_Financing_or_Equity" xmlDataType="string"/>
    </xmlCellPr>
  </singleXmlCell>
  <singleXmlCell id="1657" xr6:uid="{00000000-000C-0000-FFFF-FFFFD00B0000}" r="BF45" connectionId="1">
    <xmlCellPr id="1" xr6:uid="{00000000-0010-0000-D00B-000001000000}" uniqueName="Deferred_Developer_Fee">
      <xmlPr mapId="1" xpath="/FinancialUpdate8609/FinancialUpdate8609_DevelopmentBudget/FinancialUpdate8609_Dev_Budget_Building13/FinancialUpdate8609_Dev_Budget_Building13_Total_Costs/Deferred_Developer_Fee" xmlDataType="string"/>
    </xmlCellPr>
  </singleXmlCell>
  <singleXmlCell id="1659" xr6:uid="{00000000-000C-0000-FFFF-FFFFD10B0000}" r="BF48" connectionId="1">
    <xmlCellPr id="1" xr6:uid="{00000000-0010-0000-D10B-000001000000}" uniqueName="Syndicator_Fee_and_Overhead">
      <xmlPr mapId="1" xpath="/FinancialUpdate8609/FinancialUpdate8609_DevelopmentBudget/FinancialUpdate8609_Dev_Budget_Building13/FinancialUpdate8609_Dev_Budget_Building13_Total_Costs/Syndicator_Fee_and_Overhead" xmlDataType="string"/>
    </xmlCellPr>
  </singleXmlCell>
  <singleXmlCell id="1660" xr6:uid="{00000000-000C-0000-FFFF-FFFFD20B0000}" r="BF49" connectionId="1">
    <xmlCellPr id="1" xr6:uid="{00000000-0010-0000-D20B-000001000000}" uniqueName="LP_Upper_Tier_Reserves">
      <xmlPr mapId="1" xpath="/FinancialUpdate8609/FinancialUpdate8609_DevelopmentBudget/FinancialUpdate8609_Dev_Budget_Building13/FinancialUpdate8609_Dev_Budget_Building13_Total_Costs/LP_Upper_Tier_Reserves" xmlDataType="string"/>
    </xmlCellPr>
  </singleXmlCell>
  <singleXmlCell id="1661" xr6:uid="{00000000-000C-0000-FFFF-FFFFD30B0000}" r="BF50" connectionId="1">
    <xmlCellPr id="1" xr6:uid="{00000000-0010-0000-D30B-000001000000}" uniqueName="Tax_Credit_Consultant">
      <xmlPr mapId="1" xpath="/FinancialUpdate8609/FinancialUpdate8609_DevelopmentBudget/FinancialUpdate8609_Dev_Budget_Building13/FinancialUpdate8609_Dev_Budget_Building13_Total_Costs/Tax_Credit_Consultant" xmlDataType="string"/>
    </xmlCellPr>
  </singleXmlCell>
  <singleXmlCell id="1662" xr6:uid="{00000000-000C-0000-FFFF-FFFFD40B0000}" r="BF51" connectionId="1">
    <xmlCellPr id="1" xr6:uid="{00000000-0010-0000-D40B-000001000000}" uniqueName="Tax_Opinion">
      <xmlPr mapId="1" xpath="/FinancialUpdate8609/FinancialUpdate8609_DevelopmentBudget/FinancialUpdate8609_Dev_Budget_Building13/FinancialUpdate8609_Dev_Budget_Building13_Total_Costs/Tax_Opinion" xmlDataType="string"/>
    </xmlCellPr>
  </singleXmlCell>
  <singleXmlCell id="1663" xr6:uid="{00000000-000C-0000-FFFF-FFFFD50B0000}" r="BF52" connectionId="1">
    <xmlCellPr id="1" xr6:uid="{00000000-0010-0000-D50B-000001000000}" uniqueName="Accounting_Cost_Certification">
      <xmlPr mapId="1" xpath="/FinancialUpdate8609/FinancialUpdate8609_DevelopmentBudget/FinancialUpdate8609_Dev_Budget_Building13/FinancialUpdate8609_Dev_Budget_Building13_Total_Costs/Accounting_Cost_Certification" xmlDataType="string"/>
    </xmlCellPr>
  </singleXmlCell>
  <singleXmlCell id="1664" xr6:uid="{00000000-000C-0000-FFFF-FFFFD60B0000}" r="BF53" connectionId="1">
    <xmlCellPr id="1" xr6:uid="{00000000-0010-0000-D60B-000001000000}" uniqueName="Partnership_Management_Fee">
      <xmlPr mapId="1" xpath="/FinancialUpdate8609/FinancialUpdate8609_DevelopmentBudget/FinancialUpdate8609_Dev_Budget_Building13/FinancialUpdate8609_Dev_Budget_Building13_Total_Costs/Partnership_Management_Fee" xmlDataType="string"/>
    </xmlCellPr>
  </singleXmlCell>
  <singleXmlCell id="1665" xr6:uid="{00000000-000C-0000-FFFF-FFFFD70B0000}" r="BF54" connectionId="1">
    <xmlCellPr id="1" xr6:uid="{00000000-0010-0000-D70B-000001000000}" uniqueName="Partnership_Publication">
      <xmlPr mapId="1" xpath="/FinancialUpdate8609/FinancialUpdate8609_DevelopmentBudget/FinancialUpdate8609_Dev_Budget_Building13/FinancialUpdate8609_Dev_Budget_Building13_Total_Costs/Partnership_Publication" xmlDataType="string"/>
    </xmlCellPr>
  </singleXmlCell>
  <singleXmlCell id="1666" xr6:uid="{00000000-000C-0000-FFFF-FFFFD80B0000}" r="BF55" connectionId="1">
    <xmlCellPr id="1" xr6:uid="{00000000-0010-0000-D80B-000001000000}" uniqueName="Bridge_Loan_Fees_and_Interest">
      <xmlPr mapId="1" xpath="/FinancialUpdate8609/FinancialUpdate8609_DevelopmentBudget/FinancialUpdate8609_Dev_Budget_Building13/FinancialUpdate8609_Dev_Budget_Building13_Total_Costs/Bridge_Loan_Fees_and_Interest" xmlDataType="string"/>
    </xmlCellPr>
  </singleXmlCell>
  <singleXmlCell id="1667" xr6:uid="{00000000-000C-0000-FFFF-FFFFD90B0000}" r="BF56" connectionId="1">
    <xmlCellPr id="1" xr6:uid="{00000000-0010-0000-D90B-000001000000}" uniqueName="Partnership_Organization_Legal">
      <xmlPr mapId="1" xpath="/FinancialUpdate8609/FinancialUpdate8609_DevelopmentBudget/FinancialUpdate8609_Dev_Budget_Building13/FinancialUpdate8609_Dev_Budget_Building13_Total_Costs/Partnership_Organization_Legal" xmlDataType="string"/>
    </xmlCellPr>
  </singleXmlCell>
  <singleXmlCell id="1668" xr6:uid="{00000000-000C-0000-FFFF-FFFFDA0B0000}" r="BF57" connectionId="1">
    <xmlCellPr id="1" xr6:uid="{00000000-0010-0000-DA0B-000001000000}" uniqueName="Syndication_Expense_Other_Description1">
      <xmlPr mapId="1" xpath="/FinancialUpdate8609/FinancialUpdate8609_DevelopmentBudget/FinancialUpdate8609_Dev_Budget_Building13/FinancialUpdate8609_Dev_Budget_Building13_Total_Costs/Syndication_Expense_Other_Description1" xmlDataType="string"/>
    </xmlCellPr>
  </singleXmlCell>
  <singleXmlCell id="1669" xr6:uid="{00000000-000C-0000-FFFF-FFFFDB0B0000}" r="BF60" connectionId="1">
    <xmlCellPr id="1" xr6:uid="{00000000-0010-0000-DB0B-000001000000}" uniqueName="Operating_Reserve">
      <xmlPr mapId="1" xpath="/FinancialUpdate8609/FinancialUpdate8609_DevelopmentBudget/FinancialUpdate8609_Dev_Budget_Building13/FinancialUpdate8609_Dev_Budget_Building13_Total_Costs/Operating_Reserve" xmlDataType="string"/>
    </xmlCellPr>
  </singleXmlCell>
  <singleXmlCell id="1670" xr6:uid="{00000000-000C-0000-FFFF-FFFFDC0B0000}" r="BF61" connectionId="1">
    <xmlCellPr id="1" xr6:uid="{00000000-0010-0000-DC0B-000001000000}" uniqueName="Social_Service_Reserves">
      <xmlPr mapId="1" xpath="/FinancialUpdate8609/FinancialUpdate8609_DevelopmentBudget/FinancialUpdate8609_Dev_Budget_Building13/FinancialUpdate8609_Dev_Budget_Building13_Total_Costs/Social_Service_Reserves" xmlDataType="string"/>
    </xmlCellPr>
  </singleXmlCell>
  <singleXmlCell id="1671" xr6:uid="{00000000-000C-0000-FFFF-FFFFDD0B0000}" r="BF62" connectionId="1">
    <xmlCellPr id="1" xr6:uid="{00000000-0010-0000-DD0B-000001000000}" uniqueName="Reserve_Other_Description1">
      <xmlPr mapId="1" xpath="/FinancialUpdate8609/FinancialUpdate8609_DevelopmentBudget/FinancialUpdate8609_Dev_Budget_Building13/FinancialUpdate8609_Dev_Budget_Building13_Total_Costs/Reserve_Other_Description1" xmlDataType="string"/>
    </xmlCellPr>
  </singleXmlCell>
  <singleXmlCell id="1672" xr6:uid="{00000000-000C-0000-FFFF-FFFFDE0B0000}" r="BH1" connectionId="1">
    <xmlCellPr id="1" xr6:uid="{00000000-0010-0000-DE0B-000001000000}" uniqueName="ApplicationNumber">
      <xmlPr mapId="1" xpath="/FinancialUpdate8609/FinancialUpdate8609_DevelopmentBudget/FinancialUpdate8609_Dev_Budget_Building13/FinancialUpdate8609_Dev_Budget_Building13_Acquisition_Basis/ApplicationNumber" xmlDataType="string"/>
    </xmlCellPr>
  </singleXmlCell>
  <singleXmlCell id="1673" xr6:uid="{00000000-000C-0000-FFFF-FFFFDF0B0000}" r="BH2" connectionId="1">
    <xmlCellPr id="1" xr6:uid="{00000000-0010-0000-DF0B-000001000000}" uniqueName="BIN">
      <xmlPr mapId="1" xpath="/FinancialUpdate8609/FinancialUpdate8609_DevelopmentBudget/FinancialUpdate8609_Dev_Budget_Building13/FinancialUpdate8609_Dev_Budget_Building13_Acquisition_Basis/BIN" xmlDataType="string"/>
    </xmlCellPr>
  </singleXmlCell>
  <singleXmlCell id="1674" xr6:uid="{00000000-000C-0000-FFFF-FFFFE00B0000}" r="BG7" connectionId="1">
    <xmlCellPr id="1" xr6:uid="{00000000-0010-0000-E00B-000001000000}" uniqueName="Land_Acquisition">
      <xmlPr mapId="1" xpath="/FinancialUpdate8609/FinancialUpdate8609_DevelopmentBudget/FinancialUpdate8609_Dev_Budget_Building13/FinancialUpdate8609_Dev_Budget_Building13_Acquisition_Basis/Land_Acquisition" xmlDataType="string"/>
    </xmlCellPr>
  </singleXmlCell>
  <singleXmlCell id="1675" xr6:uid="{00000000-000C-0000-FFFF-FFFFE10B0000}" r="BG8" connectionId="1">
    <xmlCellPr id="1" xr6:uid="{00000000-0010-0000-E10B-000001000000}" uniqueName="Building_Acquisition">
      <xmlPr mapId="1" xpath="/FinancialUpdate8609/FinancialUpdate8609_DevelopmentBudget/FinancialUpdate8609_Dev_Budget_Building13/FinancialUpdate8609_Dev_Budget_Building13_Acquisition_Basis/Building_Acquisition" xmlDataType="string"/>
    </xmlCellPr>
  </singleXmlCell>
  <singleXmlCell id="1676" xr6:uid="{00000000-000C-0000-FFFF-FFFFE20B0000}" r="BG9" connectionId="1">
    <xmlCellPr id="1" xr6:uid="{00000000-0010-0000-E20B-000001000000}" uniqueName="Contractor_Price">
      <xmlPr mapId="1" xpath="/FinancialUpdate8609/FinancialUpdate8609_DevelopmentBudget/FinancialUpdate8609_Dev_Budget_Building13/FinancialUpdate8609_Dev_Budget_Building13_Acquisition_Basis/Contractor_Price" xmlDataType="string"/>
    </xmlCellPr>
  </singleXmlCell>
  <singleXmlCell id="1677" xr6:uid="{00000000-000C-0000-FFFF-FFFFE30B0000}" r="BG10" connectionId="1">
    <xmlCellPr id="1" xr6:uid="{00000000-0010-0000-E30B-000001000000}" uniqueName="Furnishings">
      <xmlPr mapId="1" xpath="/FinancialUpdate8609/FinancialUpdate8609_DevelopmentBudget/FinancialUpdate8609_Dev_Budget_Building13/FinancialUpdate8609_Dev_Budget_Building13_Acquisition_Basis/Furnishings" xmlDataType="string"/>
    </xmlCellPr>
  </singleXmlCell>
  <singleXmlCell id="1715" xr6:uid="{00000000-000C-0000-FFFF-FFFFE40B0000}" r="BG11" connectionId="1">
    <xmlCellPr id="1" xr6:uid="{00000000-0010-0000-E40B-000001000000}" uniqueName="Hard_Cost_Other_Description1">
      <xmlPr mapId="1" xpath="/FinancialUpdate8609/FinancialUpdate8609_DevelopmentBudget/FinancialUpdate8609_Dev_Budget_Building13/FinancialUpdate8609_Dev_Budget_Building13_Acquisition_Basis/Hard_Cost_Other_Description1" xmlDataType="string"/>
    </xmlCellPr>
  </singleXmlCell>
  <singleXmlCell id="1716" xr6:uid="{00000000-000C-0000-FFFF-FFFFE50B0000}" r="BG14" connectionId="1">
    <xmlCellPr id="1" xr6:uid="{00000000-0010-0000-E50B-000001000000}" uniqueName="Architect">
      <xmlPr mapId="1" xpath="/FinancialUpdate8609/FinancialUpdate8609_DevelopmentBudget/FinancialUpdate8609_Dev_Budget_Building13/FinancialUpdate8609_Dev_Budget_Building13_Acquisition_Basis/Architect" xmlDataType="string"/>
    </xmlCellPr>
  </singleXmlCell>
  <singleXmlCell id="2015" xr6:uid="{00000000-000C-0000-FFFF-FFFFE60B0000}" r="BG15" connectionId="1">
    <xmlCellPr id="1" xr6:uid="{00000000-0010-0000-E60B-000001000000}" uniqueName="Owners_Legal">
      <xmlPr mapId="1" xpath="/FinancialUpdate8609/FinancialUpdate8609_DevelopmentBudget/FinancialUpdate8609_Dev_Budget_Building13/FinancialUpdate8609_Dev_Budget_Building13_Acquisition_Basis/Owners_Legal" xmlDataType="string"/>
    </xmlCellPr>
  </singleXmlCell>
  <singleXmlCell id="2016" xr6:uid="{00000000-000C-0000-FFFF-FFFFE70B0000}" r="BG16" connectionId="1">
    <xmlCellPr id="1" xr6:uid="{00000000-0010-0000-E70B-000001000000}" uniqueName="Development_Consultant">
      <xmlPr mapId="1" xpath="/FinancialUpdate8609/FinancialUpdate8609_DevelopmentBudget/FinancialUpdate8609_Dev_Budget_Building13/FinancialUpdate8609_Dev_Budget_Building13_Acquisition_Basis/Development_Consultant" xmlDataType="string"/>
    </xmlCellPr>
  </singleXmlCell>
  <singleXmlCell id="2200" xr6:uid="{00000000-000C-0000-FFFF-FFFFE80B0000}" r="BG17" connectionId="1">
    <xmlCellPr id="1" xr6:uid="{00000000-0010-0000-E80B-000001000000}" uniqueName="J51_421a_421b_Filing_Fees">
      <xmlPr mapId="1" xpath="/FinancialUpdate8609/FinancialUpdate8609_DevelopmentBudget/FinancialUpdate8609_Dev_Budget_Building13/FinancialUpdate8609_Dev_Budget_Building13_Acquisition_Basis/J51_421a_421b_Filing_Fees" xmlDataType="string"/>
    </xmlCellPr>
  </singleXmlCell>
  <singleXmlCell id="2201" xr6:uid="{00000000-000C-0000-FFFF-FFFFE90B0000}" r="BG18" connectionId="1">
    <xmlCellPr id="1" xr6:uid="{00000000-0010-0000-E90B-000001000000}" uniqueName="Construction_Interest">
      <xmlPr mapId="1" xpath="/FinancialUpdate8609/FinancialUpdate8609_DevelopmentBudget/FinancialUpdate8609_Dev_Budget_Building13/FinancialUpdate8609_Dev_Budget_Building13_Acquisition_Basis/Construction_Interest" xmlDataType="string"/>
    </xmlCellPr>
  </singleXmlCell>
  <singleXmlCell id="2256" xr6:uid="{00000000-000C-0000-FFFF-FFFFEA0B0000}" r="BG19" connectionId="1">
    <xmlCellPr id="1" xr6:uid="{00000000-0010-0000-EA0B-000001000000}" uniqueName="Real_Estate_Taxes">
      <xmlPr mapId="1" xpath="/FinancialUpdate8609/FinancialUpdate8609_DevelopmentBudget/FinancialUpdate8609_Dev_Budget_Building13/FinancialUpdate8609_Dev_Budget_Building13_Acquisition_Basis/Real_Estate_Taxes" xmlDataType="string"/>
    </xmlCellPr>
  </singleXmlCell>
  <singleXmlCell id="2257" xr6:uid="{00000000-000C-0000-FFFF-FFFFEB0B0000}" r="BG20" connectionId="1">
    <xmlCellPr id="1" xr6:uid="{00000000-0010-0000-EB0B-000001000000}" uniqueName="Water_Sewer">
      <xmlPr mapId="1" xpath="/FinancialUpdate8609/FinancialUpdate8609_DevelopmentBudget/FinancialUpdate8609_Dev_Budget_Building13/FinancialUpdate8609_Dev_Budget_Building13_Acquisition_Basis/Water_Sewer" xmlDataType="string"/>
    </xmlCellPr>
  </singleXmlCell>
  <singleXmlCell id="2357" xr6:uid="{00000000-000C-0000-FFFF-FFFFEC0B0000}" r="BG21" connectionId="1">
    <xmlCellPr id="1" xr6:uid="{00000000-0010-0000-EC0B-000001000000}" uniqueName="Title_Insurance">
      <xmlPr mapId="1" xpath="/FinancialUpdate8609/FinancialUpdate8609_DevelopmentBudget/FinancialUpdate8609_Dev_Budget_Building13/FinancialUpdate8609_Dev_Budget_Building13_Acquisition_Basis/Title_Insurance" xmlDataType="string"/>
    </xmlCellPr>
  </singleXmlCell>
  <singleXmlCell id="2358" xr6:uid="{00000000-000C-0000-FFFF-FFFFED0B0000}" r="BG22" connectionId="1">
    <xmlCellPr id="1" xr6:uid="{00000000-0010-0000-ED0B-000001000000}" uniqueName="Constr_Insurance">
      <xmlPr mapId="1" xpath="/FinancialUpdate8609/FinancialUpdate8609_DevelopmentBudget/FinancialUpdate8609_Dev_Budget_Building13/FinancialUpdate8609_Dev_Budget_Building13_Acquisition_Basis/Constr_Insurance" xmlDataType="string"/>
    </xmlCellPr>
  </singleXmlCell>
  <singleXmlCell id="2416" xr6:uid="{00000000-000C-0000-FFFF-FFFFEE0B0000}" r="BG23" connectionId="1">
    <xmlCellPr id="1" xr6:uid="{00000000-0010-0000-EE0B-000001000000}" uniqueName="License_Agreement_Insurance">
      <xmlPr mapId="1" xpath="/FinancialUpdate8609/FinancialUpdate8609_DevelopmentBudget/FinancialUpdate8609_Dev_Budget_Building13/FinancialUpdate8609_Dev_Budget_Building13_Acquisition_Basis/License_Agreement_Insurance" xmlDataType="string"/>
    </xmlCellPr>
  </singleXmlCell>
  <singleXmlCell id="2773" xr6:uid="{00000000-000C-0000-FFFF-FFFFEF0B0000}" r="BG24" connectionId="1">
    <xmlCellPr id="1" xr6:uid="{00000000-0010-0000-EF0B-000001000000}" uniqueName="Leasing_Marketing_Expense">
      <xmlPr mapId="1" xpath="/FinancialUpdate8609/FinancialUpdate8609_DevelopmentBudget/FinancialUpdate8609_Dev_Budget_Building13/FinancialUpdate8609_Dev_Budget_Building13_Acquisition_Basis/Leasing_Marketing_Expense" xmlDataType="string"/>
    </xmlCellPr>
  </singleXmlCell>
  <singleXmlCell id="2922" xr6:uid="{00000000-000C-0000-FFFF-FFFFF00B0000}" r="BG25" connectionId="1">
    <xmlCellPr id="1" xr6:uid="{00000000-0010-0000-F00B-000001000000}" uniqueName="Lease_Up_Period_Expense">
      <xmlPr mapId="1" xpath="/FinancialUpdate8609/FinancialUpdate8609_DevelopmentBudget/FinancialUpdate8609_Dev_Budget_Building13/FinancialUpdate8609_Dev_Budget_Building13_Acquisition_Basis/Lease_Up_Period_Expense" xmlDataType="string"/>
    </xmlCellPr>
  </singleXmlCell>
  <singleXmlCell id="2923" xr6:uid="{00000000-000C-0000-FFFF-FFFFF10B0000}" r="BG26" connectionId="1">
    <xmlCellPr id="1" xr6:uid="{00000000-0010-0000-F10B-000001000000}" uniqueName="Working_Capital">
      <xmlPr mapId="1" xpath="/FinancialUpdate8609/FinancialUpdate8609_DevelopmentBudget/FinancialUpdate8609_Dev_Budget_Building13/FinancialUpdate8609_Dev_Budget_Building13_Acquisition_Basis/Working_Capital" xmlDataType="string"/>
    </xmlCellPr>
  </singleXmlCell>
  <singleXmlCell id="3064" xr6:uid="{00000000-000C-0000-FFFF-FFFFF20B0000}" r="BG27" connectionId="1">
    <xmlCellPr id="1" xr6:uid="{00000000-0010-0000-F20B-000001000000}" uniqueName="Survey_Environmental_Reports">
      <xmlPr mapId="1" xpath="/FinancialUpdate8609/FinancialUpdate8609_DevelopmentBudget/FinancialUpdate8609_Dev_Budget_Building13/FinancialUpdate8609_Dev_Budget_Building13_Acquisition_Basis/Survey_Environmental_Reports" xmlDataType="string"/>
    </xmlCellPr>
  </singleXmlCell>
  <singleXmlCell id="3065" xr6:uid="{00000000-000C-0000-FFFF-FFFFF30B0000}" r="BG28" connectionId="1">
    <xmlCellPr id="1" xr6:uid="{00000000-0010-0000-F30B-000001000000}" uniqueName="Loan_Commitment_Fees">
      <xmlPr mapId="1" xpath="/FinancialUpdate8609/FinancialUpdate8609_DevelopmentBudget/FinancialUpdate8609_Dev_Budget_Building13/FinancialUpdate8609_Dev_Budget_Building13_Acquisition_Basis/Loan_Commitment_Fees" xmlDataType="string"/>
    </xmlCellPr>
  </singleXmlCell>
  <singleXmlCell id="3066" xr6:uid="{00000000-000C-0000-FFFF-FFFFF40B0000}" r="BG29" connectionId="1">
    <xmlCellPr id="1" xr6:uid="{00000000-0010-0000-F40B-000001000000}" uniqueName="Relocation">
      <xmlPr mapId="1" xpath="/FinancialUpdate8609/FinancialUpdate8609_DevelopmentBudget/FinancialUpdate8609_Dev_Budget_Building13/FinancialUpdate8609_Dev_Budget_Building13_Acquisition_Basis/Relocation" xmlDataType="string"/>
    </xmlCellPr>
  </singleXmlCell>
  <singleXmlCell id="3067" xr6:uid="{00000000-000C-0000-FFFF-FFFFF50B0000}" r="BG30" connectionId="1">
    <xmlCellPr id="1" xr6:uid="{00000000-0010-0000-F50B-000001000000}" uniqueName="NPHDFC_Administration_Fee">
      <xmlPr mapId="1" xpath="/FinancialUpdate8609/FinancialUpdate8609_DevelopmentBudget/FinancialUpdate8609_Dev_Budget_Building13/FinancialUpdate8609_Dev_Budget_Building13_Acquisition_Basis/NPHDFC_Administration_Fee" xmlDataType="string"/>
    </xmlCellPr>
  </singleXmlCell>
  <singleXmlCell id="3068" xr6:uid="{00000000-000C-0000-FFFF-FFFFF60B0000}" r="BG31" connectionId="1">
    <xmlCellPr id="1" xr6:uid="{00000000-0010-0000-F60B-000001000000}" uniqueName="Project_Supervision">
      <xmlPr mapId="1" xpath="/FinancialUpdate8609/FinancialUpdate8609_DevelopmentBudget/FinancialUpdate8609_Dev_Budget_Building13/FinancialUpdate8609_Dev_Budget_Building13_Acquisition_Basis/Project_Supervision" xmlDataType="string"/>
    </xmlCellPr>
  </singleXmlCell>
  <singleXmlCell id="3069" xr6:uid="{00000000-000C-0000-FFFF-FFFFF70B0000}" r="BG32" connectionId="1">
    <xmlCellPr id="1" xr6:uid="{00000000-0010-0000-F70B-000001000000}" uniqueName="Tax_Credit_Allocation_Fee">
      <xmlPr mapId="1" xpath="/FinancialUpdate8609/FinancialUpdate8609_DevelopmentBudget/FinancialUpdate8609_Dev_Budget_Building13/FinancialUpdate8609_Dev_Budget_Building13_Acquisition_Basis/Tax_Credit_Allocation_Fee" xmlDataType="string"/>
    </xmlCellPr>
  </singleXmlCell>
  <singleXmlCell id="3070" xr6:uid="{00000000-000C-0000-FFFF-FFFFF80B0000}" r="BG33" connectionId="1">
    <xmlCellPr id="1" xr6:uid="{00000000-0010-0000-F80B-000001000000}" uniqueName="Bond_Fees_Cost_of_Issuance_Fee">
      <xmlPr mapId="1" xpath="/FinancialUpdate8609/FinancialUpdate8609_DevelopmentBudget/FinancialUpdate8609_Dev_Budget_Building13/FinancialUpdate8609_Dev_Budget_Building13_Acquisition_Basis/Bond_Fees_Cost_of_Issuance_Fee" xmlDataType="string"/>
    </xmlCellPr>
  </singleXmlCell>
  <singleXmlCell id="3071" xr6:uid="{00000000-000C-0000-FFFF-FFFFF90B0000}" r="BG34" connectionId="1">
    <xmlCellPr id="1" xr6:uid="{00000000-0010-0000-F90B-000001000000}" uniqueName="Letter_of_Credit_Fee">
      <xmlPr mapId="1" xpath="/FinancialUpdate8609/FinancialUpdate8609_DevelopmentBudget/FinancialUpdate8609_Dev_Budget_Building13/FinancialUpdate8609_Dev_Budget_Building13_Acquisition_Basis/Letter_of_Credit_Fee" xmlDataType="string"/>
    </xmlCellPr>
  </singleXmlCell>
  <singleXmlCell id="3072" xr6:uid="{00000000-000C-0000-FFFF-FFFFFA0B0000}" r="BG35" connectionId="1">
    <xmlCellPr id="1" xr6:uid="{00000000-0010-0000-FA0B-000001000000}" uniqueName="Interest_Rate_Cap">
      <xmlPr mapId="1" xpath="/FinancialUpdate8609/FinancialUpdate8609_DevelopmentBudget/FinancialUpdate8609_Dev_Budget_Building13/FinancialUpdate8609_Dev_Budget_Building13_Acquisition_Basis/Interest_Rate_Cap" xmlDataType="string"/>
    </xmlCellPr>
  </singleXmlCell>
  <singleXmlCell id="3073" xr6:uid="{00000000-000C-0000-FFFF-FFFFFB0B0000}" r="BG36" connectionId="1">
    <xmlCellPr id="1" xr6:uid="{00000000-0010-0000-FB0B-000001000000}" uniqueName="Bank_Engineering_Fee">
      <xmlPr mapId="1" xpath="/FinancialUpdate8609/FinancialUpdate8609_DevelopmentBudget/FinancialUpdate8609_Dev_Budget_Building13/FinancialUpdate8609_Dev_Budget_Building13_Acquisition_Basis/Bank_Engineering_Fee" xmlDataType="string"/>
    </xmlCellPr>
  </singleXmlCell>
  <singleXmlCell id="3074" xr6:uid="{00000000-000C-0000-FFFF-FFFFFC0B0000}" r="BG37" connectionId="1">
    <xmlCellPr id="1" xr6:uid="{00000000-0010-0000-FC0B-000001000000}" uniqueName="NYS_Transfer_Tax">
      <xmlPr mapId="1" xpath="/FinancialUpdate8609/FinancialUpdate8609_DevelopmentBudget/FinancialUpdate8609_Dev_Budget_Building13/FinancialUpdate8609_Dev_Budget_Building13_Acquisition_Basis/NYS_Transfer_Tax" xmlDataType="string"/>
    </xmlCellPr>
  </singleXmlCell>
  <singleXmlCell id="3075" xr6:uid="{00000000-000C-0000-FFFF-FFFFFD0B0000}" r="BG38" connectionId="1">
    <xmlCellPr id="1" xr6:uid="{00000000-0010-0000-FD0B-000001000000}" uniqueName="Soft_Cost_Other_Description1">
      <xmlPr mapId="1" xpath="/FinancialUpdate8609/FinancialUpdate8609_DevelopmentBudget/FinancialUpdate8609_Dev_Budget_Building13/FinancialUpdate8609_Dev_Budget_Building13_Acquisition_Basis/Soft_Cost_Other_Description1" xmlDataType="string"/>
    </xmlCellPr>
  </singleXmlCell>
  <singleXmlCell id="3076" xr6:uid="{00000000-000C-0000-FFFF-FFFFFE0B0000}" r="BG39" connectionId="1">
    <xmlCellPr id="1" xr6:uid="{00000000-0010-0000-FE0B-000001000000}" uniqueName="Soft_Cost_Other_Description2">
      <xmlPr mapId="1" xpath="/FinancialUpdate8609/FinancialUpdate8609_DevelopmentBudget/FinancialUpdate8609_Dev_Budget_Building13/FinancialUpdate8609_Dev_Budget_Building13_Acquisition_Basis/Soft_Cost_Other_Description2" xmlDataType="string"/>
    </xmlCellPr>
  </singleXmlCell>
  <singleXmlCell id="3077" xr6:uid="{00000000-000C-0000-FFFF-FFFFFF0B0000}" r="BG40" connectionId="1">
    <xmlCellPr id="1" xr6:uid="{00000000-0010-0000-FF0B-000001000000}" uniqueName="Soft_Cost_Other_Description3">
      <xmlPr mapId="1" xpath="/FinancialUpdate8609/FinancialUpdate8609_DevelopmentBudget/FinancialUpdate8609_Dev_Budget_Building13/FinancialUpdate8609_Dev_Budget_Building13_Acquisition_Basis/Soft_Cost_Other_Description3" xmlDataType="string"/>
    </xmlCellPr>
  </singleXmlCell>
  <singleXmlCell id="3078" xr6:uid="{00000000-000C-0000-FFFF-FFFF000C0000}" r="BG41" connectionId="1">
    <xmlCellPr id="1" xr6:uid="{00000000-0010-0000-000C-000001000000}" uniqueName="Soft_Cost_Other_Description4">
      <xmlPr mapId="1" xpath="/FinancialUpdate8609/FinancialUpdate8609_DevelopmentBudget/FinancialUpdate8609_Dev_Budget_Building13/FinancialUpdate8609_Dev_Budget_Building13_Acquisition_Basis/Soft_Cost_Other_Description4" xmlDataType="string"/>
    </xmlCellPr>
  </singleXmlCell>
  <singleXmlCell id="3079" xr6:uid="{00000000-000C-0000-FFFF-FFFF010C0000}" r="BG44" connectionId="1">
    <xmlCellPr id="1" xr6:uid="{00000000-0010-0000-010C-000001000000}" uniqueName="Developer_Financing_or_Equity">
      <xmlPr mapId="1" xpath="/FinancialUpdate8609/FinancialUpdate8609_DevelopmentBudget/FinancialUpdate8609_Dev_Budget_Building13/FinancialUpdate8609_Dev_Budget_Building13_Acquisition_Basis/Developer_Financing_or_Equity" xmlDataType="string"/>
    </xmlCellPr>
  </singleXmlCell>
  <singleXmlCell id="3080" xr6:uid="{00000000-000C-0000-FFFF-FFFF020C0000}" r="BG45" connectionId="1">
    <xmlCellPr id="1" xr6:uid="{00000000-0010-0000-020C-000001000000}" uniqueName="Deferred_Developer_Fee">
      <xmlPr mapId="1" xpath="/FinancialUpdate8609/FinancialUpdate8609_DevelopmentBudget/FinancialUpdate8609_Dev_Budget_Building13/FinancialUpdate8609_Dev_Budget_Building13_Acquisition_Basis/Deferred_Developer_Fee" xmlDataType="string"/>
    </xmlCellPr>
  </singleXmlCell>
  <singleXmlCell id="3081" xr6:uid="{00000000-000C-0000-FFFF-FFFF030C0000}" r="BG48" connectionId="1">
    <xmlCellPr id="1" xr6:uid="{00000000-0010-0000-030C-000001000000}" uniqueName="Syndicator_Fee_and_Overhead">
      <xmlPr mapId="1" xpath="/FinancialUpdate8609/FinancialUpdate8609_DevelopmentBudget/FinancialUpdate8609_Dev_Budget_Building13/FinancialUpdate8609_Dev_Budget_Building13_Acquisition_Basis/Syndicator_Fee_and_Overhead" xmlDataType="string"/>
    </xmlCellPr>
  </singleXmlCell>
  <singleXmlCell id="3082" xr6:uid="{00000000-000C-0000-FFFF-FFFF040C0000}" r="BG49" connectionId="1">
    <xmlCellPr id="1" xr6:uid="{00000000-0010-0000-040C-000001000000}" uniqueName="LP_Upper_Tier_Reserves">
      <xmlPr mapId="1" xpath="/FinancialUpdate8609/FinancialUpdate8609_DevelopmentBudget/FinancialUpdate8609_Dev_Budget_Building13/FinancialUpdate8609_Dev_Budget_Building13_Acquisition_Basis/LP_Upper_Tier_Reserves" xmlDataType="string"/>
    </xmlCellPr>
  </singleXmlCell>
  <singleXmlCell id="3083" xr6:uid="{00000000-000C-0000-FFFF-FFFF050C0000}" r="BG50" connectionId="1">
    <xmlCellPr id="1" xr6:uid="{00000000-0010-0000-050C-000001000000}" uniqueName="Tax_Credit_Consultant">
      <xmlPr mapId="1" xpath="/FinancialUpdate8609/FinancialUpdate8609_DevelopmentBudget/FinancialUpdate8609_Dev_Budget_Building13/FinancialUpdate8609_Dev_Budget_Building13_Acquisition_Basis/Tax_Credit_Consultant" xmlDataType="string"/>
    </xmlCellPr>
  </singleXmlCell>
  <singleXmlCell id="3084" xr6:uid="{00000000-000C-0000-FFFF-FFFF060C0000}" r="BG51" connectionId="1">
    <xmlCellPr id="1" xr6:uid="{00000000-0010-0000-060C-000001000000}" uniqueName="Tax_Opinion">
      <xmlPr mapId="1" xpath="/FinancialUpdate8609/FinancialUpdate8609_DevelopmentBudget/FinancialUpdate8609_Dev_Budget_Building13/FinancialUpdate8609_Dev_Budget_Building13_Acquisition_Basis/Tax_Opinion" xmlDataType="string"/>
    </xmlCellPr>
  </singleXmlCell>
  <singleXmlCell id="3085" xr6:uid="{00000000-000C-0000-FFFF-FFFF070C0000}" r="BG52" connectionId="1">
    <xmlCellPr id="1" xr6:uid="{00000000-0010-0000-070C-000001000000}" uniqueName="Accounting_Cost_Certification">
      <xmlPr mapId="1" xpath="/FinancialUpdate8609/FinancialUpdate8609_DevelopmentBudget/FinancialUpdate8609_Dev_Budget_Building13/FinancialUpdate8609_Dev_Budget_Building13_Acquisition_Basis/Accounting_Cost_Certification" xmlDataType="string"/>
    </xmlCellPr>
  </singleXmlCell>
  <singleXmlCell id="3086" xr6:uid="{00000000-000C-0000-FFFF-FFFF080C0000}" r="BG53" connectionId="1">
    <xmlCellPr id="1" xr6:uid="{00000000-0010-0000-080C-000001000000}" uniqueName="Partnership_Management_Fee">
      <xmlPr mapId="1" xpath="/FinancialUpdate8609/FinancialUpdate8609_DevelopmentBudget/FinancialUpdate8609_Dev_Budget_Building13/FinancialUpdate8609_Dev_Budget_Building13_Acquisition_Basis/Partnership_Management_Fee" xmlDataType="string"/>
    </xmlCellPr>
  </singleXmlCell>
  <singleXmlCell id="3087" xr6:uid="{00000000-000C-0000-FFFF-FFFF090C0000}" r="BG54" connectionId="1">
    <xmlCellPr id="1" xr6:uid="{00000000-0010-0000-090C-000001000000}" uniqueName="Partnership_Publication">
      <xmlPr mapId="1" xpath="/FinancialUpdate8609/FinancialUpdate8609_DevelopmentBudget/FinancialUpdate8609_Dev_Budget_Building13/FinancialUpdate8609_Dev_Budget_Building13_Acquisition_Basis/Partnership_Publication" xmlDataType="string"/>
    </xmlCellPr>
  </singleXmlCell>
  <singleXmlCell id="3088" xr6:uid="{00000000-000C-0000-FFFF-FFFF0A0C0000}" r="BG55" connectionId="1">
    <xmlCellPr id="1" xr6:uid="{00000000-0010-0000-0A0C-000001000000}" uniqueName="Bridge_Loan_Fees_and_Interest">
      <xmlPr mapId="1" xpath="/FinancialUpdate8609/FinancialUpdate8609_DevelopmentBudget/FinancialUpdate8609_Dev_Budget_Building13/FinancialUpdate8609_Dev_Budget_Building13_Acquisition_Basis/Bridge_Loan_Fees_and_Interest" xmlDataType="string"/>
    </xmlCellPr>
  </singleXmlCell>
  <singleXmlCell id="3089" xr6:uid="{00000000-000C-0000-FFFF-FFFF0B0C0000}" r="BG56" connectionId="1">
    <xmlCellPr id="1" xr6:uid="{00000000-0010-0000-0B0C-000001000000}" uniqueName="Partnership_Organization_Legal">
      <xmlPr mapId="1" xpath="/FinancialUpdate8609/FinancialUpdate8609_DevelopmentBudget/FinancialUpdate8609_Dev_Budget_Building13/FinancialUpdate8609_Dev_Budget_Building13_Acquisition_Basis/Partnership_Organization_Legal" xmlDataType="string"/>
    </xmlCellPr>
  </singleXmlCell>
  <singleXmlCell id="3090" xr6:uid="{00000000-000C-0000-FFFF-FFFF0C0C0000}" r="BG57" connectionId="1">
    <xmlCellPr id="1" xr6:uid="{00000000-0010-0000-0C0C-000001000000}" uniqueName="Syndication_Expense_Other_Description1">
      <xmlPr mapId="1" xpath="/FinancialUpdate8609/FinancialUpdate8609_DevelopmentBudget/FinancialUpdate8609_Dev_Budget_Building13/FinancialUpdate8609_Dev_Budget_Building13_Acquisition_Basis/Syndication_Expense_Other_Description1" xmlDataType="string"/>
    </xmlCellPr>
  </singleXmlCell>
  <singleXmlCell id="3091" xr6:uid="{00000000-000C-0000-FFFF-FFFF0D0C0000}" r="BG60" connectionId="1">
    <xmlCellPr id="1" xr6:uid="{00000000-0010-0000-0D0C-000001000000}" uniqueName="Operating_Reserve">
      <xmlPr mapId="1" xpath="/FinancialUpdate8609/FinancialUpdate8609_DevelopmentBudget/FinancialUpdate8609_Dev_Budget_Building13/FinancialUpdate8609_Dev_Budget_Building13_Acquisition_Basis/Operating_Reserve" xmlDataType="string"/>
    </xmlCellPr>
  </singleXmlCell>
  <singleXmlCell id="3092" xr6:uid="{00000000-000C-0000-FFFF-FFFF0E0C0000}" r="BG61" connectionId="1">
    <xmlCellPr id="1" xr6:uid="{00000000-0010-0000-0E0C-000001000000}" uniqueName="Social_Service_Reserves">
      <xmlPr mapId="1" xpath="/FinancialUpdate8609/FinancialUpdate8609_DevelopmentBudget/FinancialUpdate8609_Dev_Budget_Building13/FinancialUpdate8609_Dev_Budget_Building13_Acquisition_Basis/Social_Service_Reserves" xmlDataType="string"/>
    </xmlCellPr>
  </singleXmlCell>
  <singleXmlCell id="3093" xr6:uid="{00000000-000C-0000-FFFF-FFFF0F0C0000}" r="BG62" connectionId="1">
    <xmlCellPr id="1" xr6:uid="{00000000-0010-0000-0F0C-000001000000}" uniqueName="Reserve_Other_Description1">
      <xmlPr mapId="1" xpath="/FinancialUpdate8609/FinancialUpdate8609_DevelopmentBudget/FinancialUpdate8609_Dev_Budget_Building13/FinancialUpdate8609_Dev_Budget_Building13_Acquisition_Basis/Reserve_Other_Description1" xmlDataType="string"/>
    </xmlCellPr>
  </singleXmlCell>
  <singleXmlCell id="3094" xr6:uid="{00000000-000C-0000-FFFF-FFFF100C0000}" r="BI1" connectionId="1">
    <xmlCellPr id="1" xr6:uid="{00000000-0010-0000-100C-000001000000}" uniqueName="ApplicationNumber">
      <xmlPr mapId="1" xpath="/FinancialUpdate8609/FinancialUpdate8609_DevelopmentBudget/FinancialUpdate8609_Dev_Budget_Building13/FinancialUpdate8609_Dev_Budget_Building13_Rehab_Basis/ApplicationNumber" xmlDataType="string"/>
    </xmlCellPr>
  </singleXmlCell>
  <singleXmlCell id="3095" xr6:uid="{00000000-000C-0000-FFFF-FFFF110C0000}" r="BI2" connectionId="1">
    <xmlCellPr id="1" xr6:uid="{00000000-0010-0000-110C-000001000000}" uniqueName="BIN">
      <xmlPr mapId="1" xpath="/FinancialUpdate8609/FinancialUpdate8609_DevelopmentBudget/FinancialUpdate8609_Dev_Budget_Building13/FinancialUpdate8609_Dev_Budget_Building13_Rehab_Basis/BIN" xmlDataType="string"/>
    </xmlCellPr>
  </singleXmlCell>
  <singleXmlCell id="3096" xr6:uid="{00000000-000C-0000-FFFF-FFFF120C0000}" r="BH7" connectionId="1">
    <xmlCellPr id="1" xr6:uid="{00000000-0010-0000-120C-000001000000}" uniqueName="Land_Acquisition">
      <xmlPr mapId="1" xpath="/FinancialUpdate8609/FinancialUpdate8609_DevelopmentBudget/FinancialUpdate8609_Dev_Budget_Building13/FinancialUpdate8609_Dev_Budget_Building13_Rehab_Basis/Land_Acquisition" xmlDataType="string"/>
    </xmlCellPr>
  </singleXmlCell>
  <singleXmlCell id="3097" xr6:uid="{00000000-000C-0000-FFFF-FFFF130C0000}" r="BH8" connectionId="1">
    <xmlCellPr id="1" xr6:uid="{00000000-0010-0000-130C-000001000000}" uniqueName="Building_Acquisition">
      <xmlPr mapId="1" xpath="/FinancialUpdate8609/FinancialUpdate8609_DevelopmentBudget/FinancialUpdate8609_Dev_Budget_Building13/FinancialUpdate8609_Dev_Budget_Building13_Rehab_Basis/Building_Acquisition" xmlDataType="string"/>
    </xmlCellPr>
  </singleXmlCell>
  <singleXmlCell id="3098" xr6:uid="{00000000-000C-0000-FFFF-FFFF140C0000}" r="BH9" connectionId="1">
    <xmlCellPr id="1" xr6:uid="{00000000-0010-0000-140C-000001000000}" uniqueName="Contractor_Price">
      <xmlPr mapId="1" xpath="/FinancialUpdate8609/FinancialUpdate8609_DevelopmentBudget/FinancialUpdate8609_Dev_Budget_Building13/FinancialUpdate8609_Dev_Budget_Building13_Rehab_Basis/Contractor_Price" xmlDataType="string"/>
    </xmlCellPr>
  </singleXmlCell>
  <singleXmlCell id="3099" xr6:uid="{00000000-000C-0000-FFFF-FFFF150C0000}" r="BH10" connectionId="1">
    <xmlCellPr id="1" xr6:uid="{00000000-0010-0000-150C-000001000000}" uniqueName="Furnishings">
      <xmlPr mapId="1" xpath="/FinancialUpdate8609/FinancialUpdate8609_DevelopmentBudget/FinancialUpdate8609_Dev_Budget_Building13/FinancialUpdate8609_Dev_Budget_Building13_Rehab_Basis/Furnishings" xmlDataType="string"/>
    </xmlCellPr>
  </singleXmlCell>
  <singleXmlCell id="3100" xr6:uid="{00000000-000C-0000-FFFF-FFFF160C0000}" r="BH11" connectionId="1">
    <xmlCellPr id="1" xr6:uid="{00000000-0010-0000-160C-000001000000}" uniqueName="Hard_Cost_Other_Description1">
      <xmlPr mapId="1" xpath="/FinancialUpdate8609/FinancialUpdate8609_DevelopmentBudget/FinancialUpdate8609_Dev_Budget_Building13/FinancialUpdate8609_Dev_Budget_Building13_Rehab_Basis/Hard_Cost_Other_Description1" xmlDataType="string"/>
    </xmlCellPr>
  </singleXmlCell>
  <singleXmlCell id="3101" xr6:uid="{00000000-000C-0000-FFFF-FFFF170C0000}" r="BH14" connectionId="1">
    <xmlCellPr id="1" xr6:uid="{00000000-0010-0000-170C-000001000000}" uniqueName="Architect">
      <xmlPr mapId="1" xpath="/FinancialUpdate8609/FinancialUpdate8609_DevelopmentBudget/FinancialUpdate8609_Dev_Budget_Building13/FinancialUpdate8609_Dev_Budget_Building13_Rehab_Basis/Architect" xmlDataType="string"/>
    </xmlCellPr>
  </singleXmlCell>
  <singleXmlCell id="3102" xr6:uid="{00000000-000C-0000-FFFF-FFFF180C0000}" r="BH15" connectionId="1">
    <xmlCellPr id="1" xr6:uid="{00000000-0010-0000-180C-000001000000}" uniqueName="Owners_Legal">
      <xmlPr mapId="1" xpath="/FinancialUpdate8609/FinancialUpdate8609_DevelopmentBudget/FinancialUpdate8609_Dev_Budget_Building13/FinancialUpdate8609_Dev_Budget_Building13_Rehab_Basis/Owners_Legal" xmlDataType="string"/>
    </xmlCellPr>
  </singleXmlCell>
  <singleXmlCell id="3103" xr6:uid="{00000000-000C-0000-FFFF-FFFF190C0000}" r="BH16" connectionId="1">
    <xmlCellPr id="1" xr6:uid="{00000000-0010-0000-190C-000001000000}" uniqueName="Development_Consultant">
      <xmlPr mapId="1" xpath="/FinancialUpdate8609/FinancialUpdate8609_DevelopmentBudget/FinancialUpdate8609_Dev_Budget_Building13/FinancialUpdate8609_Dev_Budget_Building13_Rehab_Basis/Development_Consultant" xmlDataType="string"/>
    </xmlCellPr>
  </singleXmlCell>
  <singleXmlCell id="3104" xr6:uid="{00000000-000C-0000-FFFF-FFFF1A0C0000}" r="BH17" connectionId="1">
    <xmlCellPr id="1" xr6:uid="{00000000-0010-0000-1A0C-000001000000}" uniqueName="J51_421a_421b_Filing_Fees">
      <xmlPr mapId="1" xpath="/FinancialUpdate8609/FinancialUpdate8609_DevelopmentBudget/FinancialUpdate8609_Dev_Budget_Building13/FinancialUpdate8609_Dev_Budget_Building13_Rehab_Basis/J51_421a_421b_Filing_Fees" xmlDataType="string"/>
    </xmlCellPr>
  </singleXmlCell>
  <singleXmlCell id="3105" xr6:uid="{00000000-000C-0000-FFFF-FFFF1B0C0000}" r="BH18" connectionId="1">
    <xmlCellPr id="1" xr6:uid="{00000000-0010-0000-1B0C-000001000000}" uniqueName="Construction_Interest">
      <xmlPr mapId="1" xpath="/FinancialUpdate8609/FinancialUpdate8609_DevelopmentBudget/FinancialUpdate8609_Dev_Budget_Building13/FinancialUpdate8609_Dev_Budget_Building13_Rehab_Basis/Construction_Interest" xmlDataType="string"/>
    </xmlCellPr>
  </singleXmlCell>
  <singleXmlCell id="3106" xr6:uid="{00000000-000C-0000-FFFF-FFFF1C0C0000}" r="BH19" connectionId="1">
    <xmlCellPr id="1" xr6:uid="{00000000-0010-0000-1C0C-000001000000}" uniqueName="Real_Estate_Taxes">
      <xmlPr mapId="1" xpath="/FinancialUpdate8609/FinancialUpdate8609_DevelopmentBudget/FinancialUpdate8609_Dev_Budget_Building13/FinancialUpdate8609_Dev_Budget_Building13_Rehab_Basis/Real_Estate_Taxes" xmlDataType="string"/>
    </xmlCellPr>
  </singleXmlCell>
  <singleXmlCell id="3107" xr6:uid="{00000000-000C-0000-FFFF-FFFF1D0C0000}" r="BH20" connectionId="1">
    <xmlCellPr id="1" xr6:uid="{00000000-0010-0000-1D0C-000001000000}" uniqueName="Water_Sewer">
      <xmlPr mapId="1" xpath="/FinancialUpdate8609/FinancialUpdate8609_DevelopmentBudget/FinancialUpdate8609_Dev_Budget_Building13/FinancialUpdate8609_Dev_Budget_Building13_Rehab_Basis/Water_Sewer" xmlDataType="string"/>
    </xmlCellPr>
  </singleXmlCell>
  <singleXmlCell id="3108" xr6:uid="{00000000-000C-0000-FFFF-FFFF1E0C0000}" r="BH21" connectionId="1">
    <xmlCellPr id="1" xr6:uid="{00000000-0010-0000-1E0C-000001000000}" uniqueName="Title_Insurance">
      <xmlPr mapId="1" xpath="/FinancialUpdate8609/FinancialUpdate8609_DevelopmentBudget/FinancialUpdate8609_Dev_Budget_Building13/FinancialUpdate8609_Dev_Budget_Building13_Rehab_Basis/Title_Insurance" xmlDataType="string"/>
    </xmlCellPr>
  </singleXmlCell>
  <singleXmlCell id="3109" xr6:uid="{00000000-000C-0000-FFFF-FFFF1F0C0000}" r="BH22" connectionId="1">
    <xmlCellPr id="1" xr6:uid="{00000000-0010-0000-1F0C-000001000000}" uniqueName="Constr_Insurance">
      <xmlPr mapId="1" xpath="/FinancialUpdate8609/FinancialUpdate8609_DevelopmentBudget/FinancialUpdate8609_Dev_Budget_Building13/FinancialUpdate8609_Dev_Budget_Building13_Rehab_Basis/Constr_Insurance" xmlDataType="string"/>
    </xmlCellPr>
  </singleXmlCell>
  <singleXmlCell id="3110" xr6:uid="{00000000-000C-0000-FFFF-FFFF200C0000}" r="BH23" connectionId="1">
    <xmlCellPr id="1" xr6:uid="{00000000-0010-0000-200C-000001000000}" uniqueName="License_Agreement_Insurance">
      <xmlPr mapId="1" xpath="/FinancialUpdate8609/FinancialUpdate8609_DevelopmentBudget/FinancialUpdate8609_Dev_Budget_Building13/FinancialUpdate8609_Dev_Budget_Building13_Rehab_Basis/License_Agreement_Insurance" xmlDataType="string"/>
    </xmlCellPr>
  </singleXmlCell>
  <singleXmlCell id="3111" xr6:uid="{00000000-000C-0000-FFFF-FFFF210C0000}" r="BH24" connectionId="1">
    <xmlCellPr id="1" xr6:uid="{00000000-0010-0000-210C-000001000000}" uniqueName="Leasing_Marketing_Expense">
      <xmlPr mapId="1" xpath="/FinancialUpdate8609/FinancialUpdate8609_DevelopmentBudget/FinancialUpdate8609_Dev_Budget_Building13/FinancialUpdate8609_Dev_Budget_Building13_Rehab_Basis/Leasing_Marketing_Expense" xmlDataType="string"/>
    </xmlCellPr>
  </singleXmlCell>
  <singleXmlCell id="3112" xr6:uid="{00000000-000C-0000-FFFF-FFFF220C0000}" r="BH25" connectionId="1">
    <xmlCellPr id="1" xr6:uid="{00000000-0010-0000-220C-000001000000}" uniqueName="Lease_Up_Period_Expense">
      <xmlPr mapId="1" xpath="/FinancialUpdate8609/FinancialUpdate8609_DevelopmentBudget/FinancialUpdate8609_Dev_Budget_Building13/FinancialUpdate8609_Dev_Budget_Building13_Rehab_Basis/Lease_Up_Period_Expense" xmlDataType="string"/>
    </xmlCellPr>
  </singleXmlCell>
  <singleXmlCell id="3113" xr6:uid="{00000000-000C-0000-FFFF-FFFF230C0000}" r="BH26" connectionId="1">
    <xmlCellPr id="1" xr6:uid="{00000000-0010-0000-230C-000001000000}" uniqueName="Working_Capital">
      <xmlPr mapId="1" xpath="/FinancialUpdate8609/FinancialUpdate8609_DevelopmentBudget/FinancialUpdate8609_Dev_Budget_Building13/FinancialUpdate8609_Dev_Budget_Building13_Rehab_Basis/Working_Capital" xmlDataType="string"/>
    </xmlCellPr>
  </singleXmlCell>
  <singleXmlCell id="3114" xr6:uid="{00000000-000C-0000-FFFF-FFFF240C0000}" r="BH27" connectionId="1">
    <xmlCellPr id="1" xr6:uid="{00000000-0010-0000-240C-000001000000}" uniqueName="Survey_Environmental_Reports">
      <xmlPr mapId="1" xpath="/FinancialUpdate8609/FinancialUpdate8609_DevelopmentBudget/FinancialUpdate8609_Dev_Budget_Building13/FinancialUpdate8609_Dev_Budget_Building13_Rehab_Basis/Survey_Environmental_Reports" xmlDataType="string"/>
    </xmlCellPr>
  </singleXmlCell>
  <singleXmlCell id="3115" xr6:uid="{00000000-000C-0000-FFFF-FFFF250C0000}" r="BH28" connectionId="1">
    <xmlCellPr id="1" xr6:uid="{00000000-0010-0000-250C-000001000000}" uniqueName="Loan_Commitment_Fees">
      <xmlPr mapId="1" xpath="/FinancialUpdate8609/FinancialUpdate8609_DevelopmentBudget/FinancialUpdate8609_Dev_Budget_Building13/FinancialUpdate8609_Dev_Budget_Building13_Rehab_Basis/Loan_Commitment_Fees" xmlDataType="string"/>
    </xmlCellPr>
  </singleXmlCell>
  <singleXmlCell id="3116" xr6:uid="{00000000-000C-0000-FFFF-FFFF260C0000}" r="BH29" connectionId="1">
    <xmlCellPr id="1" xr6:uid="{00000000-0010-0000-260C-000001000000}" uniqueName="Relocation">
      <xmlPr mapId="1" xpath="/FinancialUpdate8609/FinancialUpdate8609_DevelopmentBudget/FinancialUpdate8609_Dev_Budget_Building13/FinancialUpdate8609_Dev_Budget_Building13_Rehab_Basis/Relocation" xmlDataType="string"/>
    </xmlCellPr>
  </singleXmlCell>
  <singleXmlCell id="3117" xr6:uid="{00000000-000C-0000-FFFF-FFFF270C0000}" r="BH30" connectionId="1">
    <xmlCellPr id="1" xr6:uid="{00000000-0010-0000-270C-000001000000}" uniqueName="NPHDFC_Administration_Fee">
      <xmlPr mapId="1" xpath="/FinancialUpdate8609/FinancialUpdate8609_DevelopmentBudget/FinancialUpdate8609_Dev_Budget_Building13/FinancialUpdate8609_Dev_Budget_Building13_Rehab_Basis/NPHDFC_Administration_Fee" xmlDataType="string"/>
    </xmlCellPr>
  </singleXmlCell>
  <singleXmlCell id="3118" xr6:uid="{00000000-000C-0000-FFFF-FFFF280C0000}" r="BH31" connectionId="1">
    <xmlCellPr id="1" xr6:uid="{00000000-0010-0000-280C-000001000000}" uniqueName="Project_Supervision">
      <xmlPr mapId="1" xpath="/FinancialUpdate8609/FinancialUpdate8609_DevelopmentBudget/FinancialUpdate8609_Dev_Budget_Building13/FinancialUpdate8609_Dev_Budget_Building13_Rehab_Basis/Project_Supervision" xmlDataType="string"/>
    </xmlCellPr>
  </singleXmlCell>
  <singleXmlCell id="3119" xr6:uid="{00000000-000C-0000-FFFF-FFFF290C0000}" r="BH32" connectionId="1">
    <xmlCellPr id="1" xr6:uid="{00000000-0010-0000-290C-000001000000}" uniqueName="Tax_Credit_Allocation_Fee">
      <xmlPr mapId="1" xpath="/FinancialUpdate8609/FinancialUpdate8609_DevelopmentBudget/FinancialUpdate8609_Dev_Budget_Building13/FinancialUpdate8609_Dev_Budget_Building13_Rehab_Basis/Tax_Credit_Allocation_Fee" xmlDataType="string"/>
    </xmlCellPr>
  </singleXmlCell>
  <singleXmlCell id="3120" xr6:uid="{00000000-000C-0000-FFFF-FFFF2A0C0000}" r="BH33" connectionId="1">
    <xmlCellPr id="1" xr6:uid="{00000000-0010-0000-2A0C-000001000000}" uniqueName="Bond_Fees_Cost_of_Issuance_Fee">
      <xmlPr mapId="1" xpath="/FinancialUpdate8609/FinancialUpdate8609_DevelopmentBudget/FinancialUpdate8609_Dev_Budget_Building13/FinancialUpdate8609_Dev_Budget_Building13_Rehab_Basis/Bond_Fees_Cost_of_Issuance_Fee" xmlDataType="string"/>
    </xmlCellPr>
  </singleXmlCell>
  <singleXmlCell id="3121" xr6:uid="{00000000-000C-0000-FFFF-FFFF2B0C0000}" r="BH34" connectionId="1">
    <xmlCellPr id="1" xr6:uid="{00000000-0010-0000-2B0C-000001000000}" uniqueName="Letter_of_Credit_Fee">
      <xmlPr mapId="1" xpath="/FinancialUpdate8609/FinancialUpdate8609_DevelopmentBudget/FinancialUpdate8609_Dev_Budget_Building13/FinancialUpdate8609_Dev_Budget_Building13_Rehab_Basis/Letter_of_Credit_Fee" xmlDataType="string"/>
    </xmlCellPr>
  </singleXmlCell>
  <singleXmlCell id="3122" xr6:uid="{00000000-000C-0000-FFFF-FFFF2C0C0000}" r="BH35" connectionId="1">
    <xmlCellPr id="1" xr6:uid="{00000000-0010-0000-2C0C-000001000000}" uniqueName="Interest_Rate_Cap">
      <xmlPr mapId="1" xpath="/FinancialUpdate8609/FinancialUpdate8609_DevelopmentBudget/FinancialUpdate8609_Dev_Budget_Building13/FinancialUpdate8609_Dev_Budget_Building13_Rehab_Basis/Interest_Rate_Cap" xmlDataType="string"/>
    </xmlCellPr>
  </singleXmlCell>
  <singleXmlCell id="3123" xr6:uid="{00000000-000C-0000-FFFF-FFFF2D0C0000}" r="BH36" connectionId="1">
    <xmlCellPr id="1" xr6:uid="{00000000-0010-0000-2D0C-000001000000}" uniqueName="Bank_Engineering_Fee">
      <xmlPr mapId="1" xpath="/FinancialUpdate8609/FinancialUpdate8609_DevelopmentBudget/FinancialUpdate8609_Dev_Budget_Building13/FinancialUpdate8609_Dev_Budget_Building13_Rehab_Basis/Bank_Engineering_Fee" xmlDataType="string"/>
    </xmlCellPr>
  </singleXmlCell>
  <singleXmlCell id="3124" xr6:uid="{00000000-000C-0000-FFFF-FFFF2E0C0000}" r="BH37" connectionId="1">
    <xmlCellPr id="1" xr6:uid="{00000000-0010-0000-2E0C-000001000000}" uniqueName="NYS_Transfer_Tax">
      <xmlPr mapId="1" xpath="/FinancialUpdate8609/FinancialUpdate8609_DevelopmentBudget/FinancialUpdate8609_Dev_Budget_Building13/FinancialUpdate8609_Dev_Budget_Building13_Rehab_Basis/NYS_Transfer_Tax" xmlDataType="string"/>
    </xmlCellPr>
  </singleXmlCell>
  <singleXmlCell id="3125" xr6:uid="{00000000-000C-0000-FFFF-FFFF2F0C0000}" r="BH38" connectionId="1">
    <xmlCellPr id="1" xr6:uid="{00000000-0010-0000-2F0C-000001000000}" uniqueName="Soft_Cost_Other_Description1">
      <xmlPr mapId="1" xpath="/FinancialUpdate8609/FinancialUpdate8609_DevelopmentBudget/FinancialUpdate8609_Dev_Budget_Building13/FinancialUpdate8609_Dev_Budget_Building13_Rehab_Basis/Soft_Cost_Other_Description1" xmlDataType="string"/>
    </xmlCellPr>
  </singleXmlCell>
  <singleXmlCell id="3126" xr6:uid="{00000000-000C-0000-FFFF-FFFF300C0000}" r="BH39" connectionId="1">
    <xmlCellPr id="1" xr6:uid="{00000000-0010-0000-300C-000001000000}" uniqueName="Soft_Cost_Other_Description2">
      <xmlPr mapId="1" xpath="/FinancialUpdate8609/FinancialUpdate8609_DevelopmentBudget/FinancialUpdate8609_Dev_Budget_Building13/FinancialUpdate8609_Dev_Budget_Building13_Rehab_Basis/Soft_Cost_Other_Description2" xmlDataType="string"/>
    </xmlCellPr>
  </singleXmlCell>
  <singleXmlCell id="3127" xr6:uid="{00000000-000C-0000-FFFF-FFFF310C0000}" r="BH40" connectionId="1">
    <xmlCellPr id="1" xr6:uid="{00000000-0010-0000-310C-000001000000}" uniqueName="Soft_Cost_Other_Description3">
      <xmlPr mapId="1" xpath="/FinancialUpdate8609/FinancialUpdate8609_DevelopmentBudget/FinancialUpdate8609_Dev_Budget_Building13/FinancialUpdate8609_Dev_Budget_Building13_Rehab_Basis/Soft_Cost_Other_Description3" xmlDataType="string"/>
    </xmlCellPr>
  </singleXmlCell>
  <singleXmlCell id="3128" xr6:uid="{00000000-000C-0000-FFFF-FFFF320C0000}" r="BH41" connectionId="1">
    <xmlCellPr id="1" xr6:uid="{00000000-0010-0000-320C-000001000000}" uniqueName="Soft_Cost_Other_Description4">
      <xmlPr mapId="1" xpath="/FinancialUpdate8609/FinancialUpdate8609_DevelopmentBudget/FinancialUpdate8609_Dev_Budget_Building13/FinancialUpdate8609_Dev_Budget_Building13_Rehab_Basis/Soft_Cost_Other_Description4" xmlDataType="string"/>
    </xmlCellPr>
  </singleXmlCell>
  <singleXmlCell id="3129" xr6:uid="{00000000-000C-0000-FFFF-FFFF330C0000}" r="BH44" connectionId="1">
    <xmlCellPr id="1" xr6:uid="{00000000-0010-0000-330C-000001000000}" uniqueName="Developer_Financing_or_Equity">
      <xmlPr mapId="1" xpath="/FinancialUpdate8609/FinancialUpdate8609_DevelopmentBudget/FinancialUpdate8609_Dev_Budget_Building13/FinancialUpdate8609_Dev_Budget_Building13_Rehab_Basis/Developer_Financing_or_Equity" xmlDataType="string"/>
    </xmlCellPr>
  </singleXmlCell>
  <singleXmlCell id="3130" xr6:uid="{00000000-000C-0000-FFFF-FFFF340C0000}" r="BH45" connectionId="1">
    <xmlCellPr id="1" xr6:uid="{00000000-0010-0000-340C-000001000000}" uniqueName="Deferred_Developer_Fee">
      <xmlPr mapId="1" xpath="/FinancialUpdate8609/FinancialUpdate8609_DevelopmentBudget/FinancialUpdate8609_Dev_Budget_Building13/FinancialUpdate8609_Dev_Budget_Building13_Rehab_Basis/Deferred_Developer_Fee" xmlDataType="string"/>
    </xmlCellPr>
  </singleXmlCell>
  <singleXmlCell id="3131" xr6:uid="{00000000-000C-0000-FFFF-FFFF350C0000}" r="BH48" connectionId="1">
    <xmlCellPr id="1" xr6:uid="{00000000-0010-0000-350C-000001000000}" uniqueName="Syndicator_Fee_and_Overhead">
      <xmlPr mapId="1" xpath="/FinancialUpdate8609/FinancialUpdate8609_DevelopmentBudget/FinancialUpdate8609_Dev_Budget_Building13/FinancialUpdate8609_Dev_Budget_Building13_Rehab_Basis/Syndicator_Fee_and_Overhead" xmlDataType="string"/>
    </xmlCellPr>
  </singleXmlCell>
  <singleXmlCell id="3132" xr6:uid="{00000000-000C-0000-FFFF-FFFF360C0000}" r="BH49" connectionId="1">
    <xmlCellPr id="1" xr6:uid="{00000000-0010-0000-360C-000001000000}" uniqueName="LP_Upper_Tier_Reserves">
      <xmlPr mapId="1" xpath="/FinancialUpdate8609/FinancialUpdate8609_DevelopmentBudget/FinancialUpdate8609_Dev_Budget_Building13/FinancialUpdate8609_Dev_Budget_Building13_Rehab_Basis/LP_Upper_Tier_Reserves" xmlDataType="string"/>
    </xmlCellPr>
  </singleXmlCell>
  <singleXmlCell id="3133" xr6:uid="{00000000-000C-0000-FFFF-FFFF370C0000}" r="BH50" connectionId="1">
    <xmlCellPr id="1" xr6:uid="{00000000-0010-0000-370C-000001000000}" uniqueName="Tax_Credit_Consultant">
      <xmlPr mapId="1" xpath="/FinancialUpdate8609/FinancialUpdate8609_DevelopmentBudget/FinancialUpdate8609_Dev_Budget_Building13/FinancialUpdate8609_Dev_Budget_Building13_Rehab_Basis/Tax_Credit_Consultant" xmlDataType="string"/>
    </xmlCellPr>
  </singleXmlCell>
  <singleXmlCell id="3134" xr6:uid="{00000000-000C-0000-FFFF-FFFF380C0000}" r="BH51" connectionId="1">
    <xmlCellPr id="1" xr6:uid="{00000000-0010-0000-380C-000001000000}" uniqueName="Tax_Opinion">
      <xmlPr mapId="1" xpath="/FinancialUpdate8609/FinancialUpdate8609_DevelopmentBudget/FinancialUpdate8609_Dev_Budget_Building13/FinancialUpdate8609_Dev_Budget_Building13_Rehab_Basis/Tax_Opinion" xmlDataType="string"/>
    </xmlCellPr>
  </singleXmlCell>
  <singleXmlCell id="3135" xr6:uid="{00000000-000C-0000-FFFF-FFFF390C0000}" r="BH52" connectionId="1">
    <xmlCellPr id="1" xr6:uid="{00000000-0010-0000-390C-000001000000}" uniqueName="Accounting_Cost_Certification">
      <xmlPr mapId="1" xpath="/FinancialUpdate8609/FinancialUpdate8609_DevelopmentBudget/FinancialUpdate8609_Dev_Budget_Building13/FinancialUpdate8609_Dev_Budget_Building13_Rehab_Basis/Accounting_Cost_Certification" xmlDataType="string"/>
    </xmlCellPr>
  </singleXmlCell>
  <singleXmlCell id="3136" xr6:uid="{00000000-000C-0000-FFFF-FFFF3A0C0000}" r="BH53" connectionId="1">
    <xmlCellPr id="1" xr6:uid="{00000000-0010-0000-3A0C-000001000000}" uniqueName="Partnership_Management_Fee">
      <xmlPr mapId="1" xpath="/FinancialUpdate8609/FinancialUpdate8609_DevelopmentBudget/FinancialUpdate8609_Dev_Budget_Building13/FinancialUpdate8609_Dev_Budget_Building13_Rehab_Basis/Partnership_Management_Fee" xmlDataType="string"/>
    </xmlCellPr>
  </singleXmlCell>
  <singleXmlCell id="3137" xr6:uid="{00000000-000C-0000-FFFF-FFFF3B0C0000}" r="BH54" connectionId="1">
    <xmlCellPr id="1" xr6:uid="{00000000-0010-0000-3B0C-000001000000}" uniqueName="Partnership_Publication">
      <xmlPr mapId="1" xpath="/FinancialUpdate8609/FinancialUpdate8609_DevelopmentBudget/FinancialUpdate8609_Dev_Budget_Building13/FinancialUpdate8609_Dev_Budget_Building13_Rehab_Basis/Partnership_Publication" xmlDataType="string"/>
    </xmlCellPr>
  </singleXmlCell>
  <singleXmlCell id="3138" xr6:uid="{00000000-000C-0000-FFFF-FFFF3C0C0000}" r="BH55" connectionId="1">
    <xmlCellPr id="1" xr6:uid="{00000000-0010-0000-3C0C-000001000000}" uniqueName="Bridge_Loan_Fees_and_Interest">
      <xmlPr mapId="1" xpath="/FinancialUpdate8609/FinancialUpdate8609_DevelopmentBudget/FinancialUpdate8609_Dev_Budget_Building13/FinancialUpdate8609_Dev_Budget_Building13_Rehab_Basis/Bridge_Loan_Fees_and_Interest" xmlDataType="string"/>
    </xmlCellPr>
  </singleXmlCell>
  <singleXmlCell id="3139" xr6:uid="{00000000-000C-0000-FFFF-FFFF3D0C0000}" r="BH56" connectionId="1">
    <xmlCellPr id="1" xr6:uid="{00000000-0010-0000-3D0C-000001000000}" uniqueName="Partnership_Organization_Legal">
      <xmlPr mapId="1" xpath="/FinancialUpdate8609/FinancialUpdate8609_DevelopmentBudget/FinancialUpdate8609_Dev_Budget_Building13/FinancialUpdate8609_Dev_Budget_Building13_Rehab_Basis/Partnership_Organization_Legal" xmlDataType="string"/>
    </xmlCellPr>
  </singleXmlCell>
  <singleXmlCell id="3140" xr6:uid="{00000000-000C-0000-FFFF-FFFF3E0C0000}" r="BH57" connectionId="1">
    <xmlCellPr id="1" xr6:uid="{00000000-0010-0000-3E0C-000001000000}" uniqueName="Syndication_Expense_Other_Description1">
      <xmlPr mapId="1" xpath="/FinancialUpdate8609/FinancialUpdate8609_DevelopmentBudget/FinancialUpdate8609_Dev_Budget_Building13/FinancialUpdate8609_Dev_Budget_Building13_Rehab_Basis/Syndication_Expense_Other_Description1" xmlDataType="string"/>
    </xmlCellPr>
  </singleXmlCell>
  <singleXmlCell id="3141" xr6:uid="{00000000-000C-0000-FFFF-FFFF3F0C0000}" r="BH60" connectionId="1">
    <xmlCellPr id="1" xr6:uid="{00000000-0010-0000-3F0C-000001000000}" uniqueName="Operating_Reserve">
      <xmlPr mapId="1" xpath="/FinancialUpdate8609/FinancialUpdate8609_DevelopmentBudget/FinancialUpdate8609_Dev_Budget_Building13/FinancialUpdate8609_Dev_Budget_Building13_Rehab_Basis/Operating_Reserve" xmlDataType="string"/>
    </xmlCellPr>
  </singleXmlCell>
  <singleXmlCell id="3142" xr6:uid="{00000000-000C-0000-FFFF-FFFF400C0000}" r="BH61" connectionId="1">
    <xmlCellPr id="1" xr6:uid="{00000000-0010-0000-400C-000001000000}" uniqueName="Social_Service_Reserves">
      <xmlPr mapId="1" xpath="/FinancialUpdate8609/FinancialUpdate8609_DevelopmentBudget/FinancialUpdate8609_Dev_Budget_Building13/FinancialUpdate8609_Dev_Budget_Building13_Rehab_Basis/Social_Service_Reserves" xmlDataType="string"/>
    </xmlCellPr>
  </singleXmlCell>
  <singleXmlCell id="3143" xr6:uid="{00000000-000C-0000-FFFF-FFFF410C0000}" r="BH62" connectionId="1">
    <xmlCellPr id="1" xr6:uid="{00000000-0010-0000-410C-000001000000}" uniqueName="Reserve_Other_Description1">
      <xmlPr mapId="1" xpath="/FinancialUpdate8609/FinancialUpdate8609_DevelopmentBudget/FinancialUpdate8609_Dev_Budget_Building13/FinancialUpdate8609_Dev_Budget_Building13_Rehab_Basis/Reserve_Other_Description1" xmlDataType="string"/>
    </xmlCellPr>
  </singleXmlCell>
  <singleXmlCell id="3144" xr6:uid="{00000000-000C-0000-FFFF-FFFF420C0000}" r="BK1" connectionId="1">
    <xmlCellPr id="1" xr6:uid="{00000000-0010-0000-420C-000001000000}" uniqueName="ApplicationNumber">
      <xmlPr mapId="1" xpath="/FinancialUpdate8609/FinancialUpdate8609_DevelopmentBudget/FinancialUpdate8609_Dev_Budget_Building14/FinancialUpdate8609_Dev_Budget_Building14_Total_Costs/ApplicationNumber" xmlDataType="string"/>
    </xmlCellPr>
  </singleXmlCell>
  <singleXmlCell id="3145" xr6:uid="{00000000-000C-0000-FFFF-FFFF430C0000}" r="BK2" connectionId="1">
    <xmlCellPr id="1" xr6:uid="{00000000-0010-0000-430C-000001000000}" uniqueName="BIN">
      <xmlPr mapId="1" xpath="/FinancialUpdate8609/FinancialUpdate8609_DevelopmentBudget/FinancialUpdate8609_Dev_Budget_Building14/FinancialUpdate8609_Dev_Budget_Building14_Total_Costs/BIN" xmlDataType="string"/>
    </xmlCellPr>
  </singleXmlCell>
  <singleXmlCell id="3146" xr6:uid="{00000000-000C-0000-FFFF-FFFF440C0000}" r="BJ7" connectionId="1">
    <xmlCellPr id="1" xr6:uid="{00000000-0010-0000-440C-000001000000}" uniqueName="Land_Acquisition">
      <xmlPr mapId="1" xpath="/FinancialUpdate8609/FinancialUpdate8609_DevelopmentBudget/FinancialUpdate8609_Dev_Budget_Building14/FinancialUpdate8609_Dev_Budget_Building14_Total_Costs/Land_Acquisition" xmlDataType="string"/>
    </xmlCellPr>
  </singleXmlCell>
  <singleXmlCell id="3147" xr6:uid="{00000000-000C-0000-FFFF-FFFF450C0000}" r="BJ8" connectionId="1">
    <xmlCellPr id="1" xr6:uid="{00000000-0010-0000-450C-000001000000}" uniqueName="Building_Acquisition">
      <xmlPr mapId="1" xpath="/FinancialUpdate8609/FinancialUpdate8609_DevelopmentBudget/FinancialUpdate8609_Dev_Budget_Building14/FinancialUpdate8609_Dev_Budget_Building14_Total_Costs/Building_Acquisition" xmlDataType="string"/>
    </xmlCellPr>
  </singleXmlCell>
  <singleXmlCell id="3148" xr6:uid="{00000000-000C-0000-FFFF-FFFF460C0000}" r="BJ9" connectionId="1">
    <xmlCellPr id="1" xr6:uid="{00000000-0010-0000-460C-000001000000}" uniqueName="Contractor_Price">
      <xmlPr mapId="1" xpath="/FinancialUpdate8609/FinancialUpdate8609_DevelopmentBudget/FinancialUpdate8609_Dev_Budget_Building14/FinancialUpdate8609_Dev_Budget_Building14_Total_Costs/Contractor_Price" xmlDataType="string"/>
    </xmlCellPr>
  </singleXmlCell>
  <singleXmlCell id="3149" xr6:uid="{00000000-000C-0000-FFFF-FFFF470C0000}" r="BJ10" connectionId="1">
    <xmlCellPr id="1" xr6:uid="{00000000-0010-0000-470C-000001000000}" uniqueName="Furnishings">
      <xmlPr mapId="1" xpath="/FinancialUpdate8609/FinancialUpdate8609_DevelopmentBudget/FinancialUpdate8609_Dev_Budget_Building14/FinancialUpdate8609_Dev_Budget_Building14_Total_Costs/Furnishings" xmlDataType="string"/>
    </xmlCellPr>
  </singleXmlCell>
  <singleXmlCell id="3150" xr6:uid="{00000000-000C-0000-FFFF-FFFF480C0000}" r="BJ11" connectionId="1">
    <xmlCellPr id="1" xr6:uid="{00000000-0010-0000-480C-000001000000}" uniqueName="Hard_Cost_Other_Description1">
      <xmlPr mapId="1" xpath="/FinancialUpdate8609/FinancialUpdate8609_DevelopmentBudget/FinancialUpdate8609_Dev_Budget_Building14/FinancialUpdate8609_Dev_Budget_Building14_Total_Costs/Hard_Cost_Other_Description1" xmlDataType="string"/>
    </xmlCellPr>
  </singleXmlCell>
  <singleXmlCell id="3151" xr6:uid="{00000000-000C-0000-FFFF-FFFF490C0000}" r="BJ14" connectionId="1">
    <xmlCellPr id="1" xr6:uid="{00000000-0010-0000-490C-000001000000}" uniqueName="Architect">
      <xmlPr mapId="1" xpath="/FinancialUpdate8609/FinancialUpdate8609_DevelopmentBudget/FinancialUpdate8609_Dev_Budget_Building14/FinancialUpdate8609_Dev_Budget_Building14_Total_Costs/Architect" xmlDataType="string"/>
    </xmlCellPr>
  </singleXmlCell>
  <singleXmlCell id="3152" xr6:uid="{00000000-000C-0000-FFFF-FFFF4A0C0000}" r="BJ15" connectionId="1">
    <xmlCellPr id="1" xr6:uid="{00000000-0010-0000-4A0C-000001000000}" uniqueName="Owners_Legal">
      <xmlPr mapId="1" xpath="/FinancialUpdate8609/FinancialUpdate8609_DevelopmentBudget/FinancialUpdate8609_Dev_Budget_Building14/FinancialUpdate8609_Dev_Budget_Building14_Total_Costs/Owners_Legal" xmlDataType="string"/>
    </xmlCellPr>
  </singleXmlCell>
  <singleXmlCell id="3153" xr6:uid="{00000000-000C-0000-FFFF-FFFF4B0C0000}" r="BJ16" connectionId="1">
    <xmlCellPr id="1" xr6:uid="{00000000-0010-0000-4B0C-000001000000}" uniqueName="Development_Consultant">
      <xmlPr mapId="1" xpath="/FinancialUpdate8609/FinancialUpdate8609_DevelopmentBudget/FinancialUpdate8609_Dev_Budget_Building14/FinancialUpdate8609_Dev_Budget_Building14_Total_Costs/Development_Consultant" xmlDataType="string"/>
    </xmlCellPr>
  </singleXmlCell>
  <singleXmlCell id="3154" xr6:uid="{00000000-000C-0000-FFFF-FFFF4C0C0000}" r="BJ17" connectionId="1">
    <xmlCellPr id="1" xr6:uid="{00000000-0010-0000-4C0C-000001000000}" uniqueName="J51_421a_421b_Filing_Fees">
      <xmlPr mapId="1" xpath="/FinancialUpdate8609/FinancialUpdate8609_DevelopmentBudget/FinancialUpdate8609_Dev_Budget_Building14/FinancialUpdate8609_Dev_Budget_Building14_Total_Costs/J51_421a_421b_Filing_Fees" xmlDataType="string"/>
    </xmlCellPr>
  </singleXmlCell>
  <singleXmlCell id="3155" xr6:uid="{00000000-000C-0000-FFFF-FFFF4D0C0000}" r="BJ18" connectionId="1">
    <xmlCellPr id="1" xr6:uid="{00000000-0010-0000-4D0C-000001000000}" uniqueName="Construction_Interest">
      <xmlPr mapId="1" xpath="/FinancialUpdate8609/FinancialUpdate8609_DevelopmentBudget/FinancialUpdate8609_Dev_Budget_Building14/FinancialUpdate8609_Dev_Budget_Building14_Total_Costs/Construction_Interest" xmlDataType="string"/>
    </xmlCellPr>
  </singleXmlCell>
  <singleXmlCell id="3156" xr6:uid="{00000000-000C-0000-FFFF-FFFF4E0C0000}" r="BJ19" connectionId="1">
    <xmlCellPr id="1" xr6:uid="{00000000-0010-0000-4E0C-000001000000}" uniqueName="Real_Estate_Taxes">
      <xmlPr mapId="1" xpath="/FinancialUpdate8609/FinancialUpdate8609_DevelopmentBudget/FinancialUpdate8609_Dev_Budget_Building14/FinancialUpdate8609_Dev_Budget_Building14_Total_Costs/Real_Estate_Taxes" xmlDataType="string"/>
    </xmlCellPr>
  </singleXmlCell>
  <singleXmlCell id="3157" xr6:uid="{00000000-000C-0000-FFFF-FFFF4F0C0000}" r="BJ20" connectionId="1">
    <xmlCellPr id="1" xr6:uid="{00000000-0010-0000-4F0C-000001000000}" uniqueName="Water_Sewer">
      <xmlPr mapId="1" xpath="/FinancialUpdate8609/FinancialUpdate8609_DevelopmentBudget/FinancialUpdate8609_Dev_Budget_Building14/FinancialUpdate8609_Dev_Budget_Building14_Total_Costs/Water_Sewer" xmlDataType="string"/>
    </xmlCellPr>
  </singleXmlCell>
  <singleXmlCell id="3158" xr6:uid="{00000000-000C-0000-FFFF-FFFF500C0000}" r="BJ21" connectionId="1">
    <xmlCellPr id="1" xr6:uid="{00000000-0010-0000-500C-000001000000}" uniqueName="Title_Insurance">
      <xmlPr mapId="1" xpath="/FinancialUpdate8609/FinancialUpdate8609_DevelopmentBudget/FinancialUpdate8609_Dev_Budget_Building14/FinancialUpdate8609_Dev_Budget_Building14_Total_Costs/Title_Insurance" xmlDataType="string"/>
    </xmlCellPr>
  </singleXmlCell>
  <singleXmlCell id="3159" xr6:uid="{00000000-000C-0000-FFFF-FFFF510C0000}" r="BJ22" connectionId="1">
    <xmlCellPr id="1" xr6:uid="{00000000-0010-0000-510C-000001000000}" uniqueName="Constr_Insurance">
      <xmlPr mapId="1" xpath="/FinancialUpdate8609/FinancialUpdate8609_DevelopmentBudget/FinancialUpdate8609_Dev_Budget_Building14/FinancialUpdate8609_Dev_Budget_Building14_Total_Costs/Constr_Insurance" xmlDataType="string"/>
    </xmlCellPr>
  </singleXmlCell>
  <singleXmlCell id="3160" xr6:uid="{00000000-000C-0000-FFFF-FFFF520C0000}" r="BJ23" connectionId="1">
    <xmlCellPr id="1" xr6:uid="{00000000-0010-0000-520C-000001000000}" uniqueName="License_Agreement_Insurance">
      <xmlPr mapId="1" xpath="/FinancialUpdate8609/FinancialUpdate8609_DevelopmentBudget/FinancialUpdate8609_Dev_Budget_Building14/FinancialUpdate8609_Dev_Budget_Building14_Total_Costs/License_Agreement_Insurance" xmlDataType="string"/>
    </xmlCellPr>
  </singleXmlCell>
  <singleXmlCell id="3161" xr6:uid="{00000000-000C-0000-FFFF-FFFF530C0000}" r="BJ24" connectionId="1">
    <xmlCellPr id="1" xr6:uid="{00000000-0010-0000-530C-000001000000}" uniqueName="Leasing_Marketing_Expense">
      <xmlPr mapId="1" xpath="/FinancialUpdate8609/FinancialUpdate8609_DevelopmentBudget/FinancialUpdate8609_Dev_Budget_Building14/FinancialUpdate8609_Dev_Budget_Building14_Total_Costs/Leasing_Marketing_Expense" xmlDataType="string"/>
    </xmlCellPr>
  </singleXmlCell>
  <singleXmlCell id="3162" xr6:uid="{00000000-000C-0000-FFFF-FFFF540C0000}" r="BJ25" connectionId="1">
    <xmlCellPr id="1" xr6:uid="{00000000-0010-0000-540C-000001000000}" uniqueName="Lease_Up_Period_Expense">
      <xmlPr mapId="1" xpath="/FinancialUpdate8609/FinancialUpdate8609_DevelopmentBudget/FinancialUpdate8609_Dev_Budget_Building14/FinancialUpdate8609_Dev_Budget_Building14_Total_Costs/Lease_Up_Period_Expense" xmlDataType="string"/>
    </xmlCellPr>
  </singleXmlCell>
  <singleXmlCell id="3163" xr6:uid="{00000000-000C-0000-FFFF-FFFF550C0000}" r="BJ26" connectionId="1">
    <xmlCellPr id="1" xr6:uid="{00000000-0010-0000-550C-000001000000}" uniqueName="Working_Capital">
      <xmlPr mapId="1" xpath="/FinancialUpdate8609/FinancialUpdate8609_DevelopmentBudget/FinancialUpdate8609_Dev_Budget_Building14/FinancialUpdate8609_Dev_Budget_Building14_Total_Costs/Working_Capital" xmlDataType="string"/>
    </xmlCellPr>
  </singleXmlCell>
  <singleXmlCell id="3164" xr6:uid="{00000000-000C-0000-FFFF-FFFF560C0000}" r="BJ27" connectionId="1">
    <xmlCellPr id="1" xr6:uid="{00000000-0010-0000-560C-000001000000}" uniqueName="Survey_Environmental_Reports">
      <xmlPr mapId="1" xpath="/FinancialUpdate8609/FinancialUpdate8609_DevelopmentBudget/FinancialUpdate8609_Dev_Budget_Building14/FinancialUpdate8609_Dev_Budget_Building14_Total_Costs/Survey_Environmental_Reports" xmlDataType="string"/>
    </xmlCellPr>
  </singleXmlCell>
  <singleXmlCell id="3165" xr6:uid="{00000000-000C-0000-FFFF-FFFF570C0000}" r="BJ28" connectionId="1">
    <xmlCellPr id="1" xr6:uid="{00000000-0010-0000-570C-000001000000}" uniqueName="Loan_Commitment_Fees">
      <xmlPr mapId="1" xpath="/FinancialUpdate8609/FinancialUpdate8609_DevelopmentBudget/FinancialUpdate8609_Dev_Budget_Building14/FinancialUpdate8609_Dev_Budget_Building14_Total_Costs/Loan_Commitment_Fees" xmlDataType="string"/>
    </xmlCellPr>
  </singleXmlCell>
  <singleXmlCell id="3166" xr6:uid="{00000000-000C-0000-FFFF-FFFF580C0000}" r="BJ29" connectionId="1">
    <xmlCellPr id="1" xr6:uid="{00000000-0010-0000-580C-000001000000}" uniqueName="Relocation">
      <xmlPr mapId="1" xpath="/FinancialUpdate8609/FinancialUpdate8609_DevelopmentBudget/FinancialUpdate8609_Dev_Budget_Building14/FinancialUpdate8609_Dev_Budget_Building14_Total_Costs/Relocation" xmlDataType="string"/>
    </xmlCellPr>
  </singleXmlCell>
  <singleXmlCell id="3167" xr6:uid="{00000000-000C-0000-FFFF-FFFF590C0000}" r="BJ30" connectionId="1">
    <xmlCellPr id="1" xr6:uid="{00000000-0010-0000-590C-000001000000}" uniqueName="NPHDFC_Administration_Fee">
      <xmlPr mapId="1" xpath="/FinancialUpdate8609/FinancialUpdate8609_DevelopmentBudget/FinancialUpdate8609_Dev_Budget_Building14/FinancialUpdate8609_Dev_Budget_Building14_Total_Costs/NPHDFC_Administration_Fee" xmlDataType="string"/>
    </xmlCellPr>
  </singleXmlCell>
  <singleXmlCell id="3168" xr6:uid="{00000000-000C-0000-FFFF-FFFF5A0C0000}" r="BJ31" connectionId="1">
    <xmlCellPr id="1" xr6:uid="{00000000-0010-0000-5A0C-000001000000}" uniqueName="Project_Supervision">
      <xmlPr mapId="1" xpath="/FinancialUpdate8609/FinancialUpdate8609_DevelopmentBudget/FinancialUpdate8609_Dev_Budget_Building14/FinancialUpdate8609_Dev_Budget_Building14_Total_Costs/Project_Supervision" xmlDataType="string"/>
    </xmlCellPr>
  </singleXmlCell>
  <singleXmlCell id="3169" xr6:uid="{00000000-000C-0000-FFFF-FFFF5B0C0000}" r="BJ32" connectionId="1">
    <xmlCellPr id="1" xr6:uid="{00000000-0010-0000-5B0C-000001000000}" uniqueName="Tax_Credit_Allocation_Fee">
      <xmlPr mapId="1" xpath="/FinancialUpdate8609/FinancialUpdate8609_DevelopmentBudget/FinancialUpdate8609_Dev_Budget_Building14/FinancialUpdate8609_Dev_Budget_Building14_Total_Costs/Tax_Credit_Allocation_Fee" xmlDataType="string"/>
    </xmlCellPr>
  </singleXmlCell>
  <singleXmlCell id="3170" xr6:uid="{00000000-000C-0000-FFFF-FFFF5C0C0000}" r="BJ33" connectionId="1">
    <xmlCellPr id="1" xr6:uid="{00000000-0010-0000-5C0C-000001000000}" uniqueName="Bond_Fees_Cost_of_Issuance_Fee">
      <xmlPr mapId="1" xpath="/FinancialUpdate8609/FinancialUpdate8609_DevelopmentBudget/FinancialUpdate8609_Dev_Budget_Building14/FinancialUpdate8609_Dev_Budget_Building14_Total_Costs/Bond_Fees_Cost_of_Issuance_Fee" xmlDataType="string"/>
    </xmlCellPr>
  </singleXmlCell>
  <singleXmlCell id="3171" xr6:uid="{00000000-000C-0000-FFFF-FFFF5D0C0000}" r="BJ34" connectionId="1">
    <xmlCellPr id="1" xr6:uid="{00000000-0010-0000-5D0C-000001000000}" uniqueName="Letter_of_Credit_Fee">
      <xmlPr mapId="1" xpath="/FinancialUpdate8609/FinancialUpdate8609_DevelopmentBudget/FinancialUpdate8609_Dev_Budget_Building14/FinancialUpdate8609_Dev_Budget_Building14_Total_Costs/Letter_of_Credit_Fee" xmlDataType="string"/>
    </xmlCellPr>
  </singleXmlCell>
  <singleXmlCell id="3172" xr6:uid="{00000000-000C-0000-FFFF-FFFF5E0C0000}" r="BJ35" connectionId="1">
    <xmlCellPr id="1" xr6:uid="{00000000-0010-0000-5E0C-000001000000}" uniqueName="Interest_Rate_Cap">
      <xmlPr mapId="1" xpath="/FinancialUpdate8609/FinancialUpdate8609_DevelopmentBudget/FinancialUpdate8609_Dev_Budget_Building14/FinancialUpdate8609_Dev_Budget_Building14_Total_Costs/Interest_Rate_Cap" xmlDataType="string"/>
    </xmlCellPr>
  </singleXmlCell>
  <singleXmlCell id="3173" xr6:uid="{00000000-000C-0000-FFFF-FFFF5F0C0000}" r="BJ36" connectionId="1">
    <xmlCellPr id="1" xr6:uid="{00000000-0010-0000-5F0C-000001000000}" uniqueName="Bank_Engineering_Fee">
      <xmlPr mapId="1" xpath="/FinancialUpdate8609/FinancialUpdate8609_DevelopmentBudget/FinancialUpdate8609_Dev_Budget_Building14/FinancialUpdate8609_Dev_Budget_Building14_Total_Costs/Bank_Engineering_Fee" xmlDataType="string"/>
    </xmlCellPr>
  </singleXmlCell>
  <singleXmlCell id="3174" xr6:uid="{00000000-000C-0000-FFFF-FFFF600C0000}" r="BJ37" connectionId="1">
    <xmlCellPr id="1" xr6:uid="{00000000-0010-0000-600C-000001000000}" uniqueName="NYS_Transfer_Tax">
      <xmlPr mapId="1" xpath="/FinancialUpdate8609/FinancialUpdate8609_DevelopmentBudget/FinancialUpdate8609_Dev_Budget_Building14/FinancialUpdate8609_Dev_Budget_Building14_Total_Costs/NYS_Transfer_Tax" xmlDataType="string"/>
    </xmlCellPr>
  </singleXmlCell>
  <singleXmlCell id="3175" xr6:uid="{00000000-000C-0000-FFFF-FFFF610C0000}" r="BJ38" connectionId="1">
    <xmlCellPr id="1" xr6:uid="{00000000-0010-0000-610C-000001000000}" uniqueName="Soft_Cost_Other_Description1">
      <xmlPr mapId="1" xpath="/FinancialUpdate8609/FinancialUpdate8609_DevelopmentBudget/FinancialUpdate8609_Dev_Budget_Building14/FinancialUpdate8609_Dev_Budget_Building14_Total_Costs/Soft_Cost_Other_Description1" xmlDataType="string"/>
    </xmlCellPr>
  </singleXmlCell>
  <singleXmlCell id="3176" xr6:uid="{00000000-000C-0000-FFFF-FFFF620C0000}" r="BJ39" connectionId="1">
    <xmlCellPr id="1" xr6:uid="{00000000-0010-0000-620C-000001000000}" uniqueName="Soft_Cost_Other_Description2">
      <xmlPr mapId="1" xpath="/FinancialUpdate8609/FinancialUpdate8609_DevelopmentBudget/FinancialUpdate8609_Dev_Budget_Building14/FinancialUpdate8609_Dev_Budget_Building14_Total_Costs/Soft_Cost_Other_Description2" xmlDataType="string"/>
    </xmlCellPr>
  </singleXmlCell>
  <singleXmlCell id="3177" xr6:uid="{00000000-000C-0000-FFFF-FFFF630C0000}" r="BJ40" connectionId="1">
    <xmlCellPr id="1" xr6:uid="{00000000-0010-0000-630C-000001000000}" uniqueName="Soft_Cost_Other_Description3">
      <xmlPr mapId="1" xpath="/FinancialUpdate8609/FinancialUpdate8609_DevelopmentBudget/FinancialUpdate8609_Dev_Budget_Building14/FinancialUpdate8609_Dev_Budget_Building14_Total_Costs/Soft_Cost_Other_Description3" xmlDataType="string"/>
    </xmlCellPr>
  </singleXmlCell>
  <singleXmlCell id="3178" xr6:uid="{00000000-000C-0000-FFFF-FFFF640C0000}" r="BJ41" connectionId="1">
    <xmlCellPr id="1" xr6:uid="{00000000-0010-0000-640C-000001000000}" uniqueName="Soft_Cost_Other_Description4">
      <xmlPr mapId="1" xpath="/FinancialUpdate8609/FinancialUpdate8609_DevelopmentBudget/FinancialUpdate8609_Dev_Budget_Building14/FinancialUpdate8609_Dev_Budget_Building14_Total_Costs/Soft_Cost_Other_Description4" xmlDataType="string"/>
    </xmlCellPr>
  </singleXmlCell>
  <singleXmlCell id="3179" xr6:uid="{00000000-000C-0000-FFFF-FFFF650C0000}" r="BJ44" connectionId="1">
    <xmlCellPr id="1" xr6:uid="{00000000-0010-0000-650C-000001000000}" uniqueName="Developer_Financing_or_Equity">
      <xmlPr mapId="1" xpath="/FinancialUpdate8609/FinancialUpdate8609_DevelopmentBudget/FinancialUpdate8609_Dev_Budget_Building14/FinancialUpdate8609_Dev_Budget_Building14_Total_Costs/Developer_Financing_or_Equity" xmlDataType="string"/>
    </xmlCellPr>
  </singleXmlCell>
  <singleXmlCell id="3180" xr6:uid="{00000000-000C-0000-FFFF-FFFF660C0000}" r="BJ45" connectionId="1">
    <xmlCellPr id="1" xr6:uid="{00000000-0010-0000-660C-000001000000}" uniqueName="Deferred_Developer_Fee">
      <xmlPr mapId="1" xpath="/FinancialUpdate8609/FinancialUpdate8609_DevelopmentBudget/FinancialUpdate8609_Dev_Budget_Building14/FinancialUpdate8609_Dev_Budget_Building14_Total_Costs/Deferred_Developer_Fee" xmlDataType="string"/>
    </xmlCellPr>
  </singleXmlCell>
  <singleXmlCell id="3181" xr6:uid="{00000000-000C-0000-FFFF-FFFF670C0000}" r="BJ48" connectionId="1">
    <xmlCellPr id="1" xr6:uid="{00000000-0010-0000-670C-000001000000}" uniqueName="Syndicator_Fee_and_Overhead">
      <xmlPr mapId="1" xpath="/FinancialUpdate8609/FinancialUpdate8609_DevelopmentBudget/FinancialUpdate8609_Dev_Budget_Building14/FinancialUpdate8609_Dev_Budget_Building14_Total_Costs/Syndicator_Fee_and_Overhead" xmlDataType="string"/>
    </xmlCellPr>
  </singleXmlCell>
  <singleXmlCell id="3182" xr6:uid="{00000000-000C-0000-FFFF-FFFF680C0000}" r="BJ49" connectionId="1">
    <xmlCellPr id="1" xr6:uid="{00000000-0010-0000-680C-000001000000}" uniqueName="LP_Upper_Tier_Reserves">
      <xmlPr mapId="1" xpath="/FinancialUpdate8609/FinancialUpdate8609_DevelopmentBudget/FinancialUpdate8609_Dev_Budget_Building14/FinancialUpdate8609_Dev_Budget_Building14_Total_Costs/LP_Upper_Tier_Reserves" xmlDataType="string"/>
    </xmlCellPr>
  </singleXmlCell>
  <singleXmlCell id="3183" xr6:uid="{00000000-000C-0000-FFFF-FFFF690C0000}" r="BJ50" connectionId="1">
    <xmlCellPr id="1" xr6:uid="{00000000-0010-0000-690C-000001000000}" uniqueName="Tax_Credit_Consultant">
      <xmlPr mapId="1" xpath="/FinancialUpdate8609/FinancialUpdate8609_DevelopmentBudget/FinancialUpdate8609_Dev_Budget_Building14/FinancialUpdate8609_Dev_Budget_Building14_Total_Costs/Tax_Credit_Consultant" xmlDataType="string"/>
    </xmlCellPr>
  </singleXmlCell>
  <singleXmlCell id="3184" xr6:uid="{00000000-000C-0000-FFFF-FFFF6A0C0000}" r="BJ51" connectionId="1">
    <xmlCellPr id="1" xr6:uid="{00000000-0010-0000-6A0C-000001000000}" uniqueName="Tax_Opinion">
      <xmlPr mapId="1" xpath="/FinancialUpdate8609/FinancialUpdate8609_DevelopmentBudget/FinancialUpdate8609_Dev_Budget_Building14/FinancialUpdate8609_Dev_Budget_Building14_Total_Costs/Tax_Opinion" xmlDataType="string"/>
    </xmlCellPr>
  </singleXmlCell>
  <singleXmlCell id="3185" xr6:uid="{00000000-000C-0000-FFFF-FFFF6B0C0000}" r="BJ52" connectionId="1">
    <xmlCellPr id="1" xr6:uid="{00000000-0010-0000-6B0C-000001000000}" uniqueName="Accounting_Cost_Certification">
      <xmlPr mapId="1" xpath="/FinancialUpdate8609/FinancialUpdate8609_DevelopmentBudget/FinancialUpdate8609_Dev_Budget_Building14/FinancialUpdate8609_Dev_Budget_Building14_Total_Costs/Accounting_Cost_Certification" xmlDataType="string"/>
    </xmlCellPr>
  </singleXmlCell>
  <singleXmlCell id="3186" xr6:uid="{00000000-000C-0000-FFFF-FFFF6C0C0000}" r="BJ53" connectionId="1">
    <xmlCellPr id="1" xr6:uid="{00000000-0010-0000-6C0C-000001000000}" uniqueName="Partnership_Management_Fee">
      <xmlPr mapId="1" xpath="/FinancialUpdate8609/FinancialUpdate8609_DevelopmentBudget/FinancialUpdate8609_Dev_Budget_Building14/FinancialUpdate8609_Dev_Budget_Building14_Total_Costs/Partnership_Management_Fee" xmlDataType="string"/>
    </xmlCellPr>
  </singleXmlCell>
  <singleXmlCell id="3187" xr6:uid="{00000000-000C-0000-FFFF-FFFF6D0C0000}" r="BJ54" connectionId="1">
    <xmlCellPr id="1" xr6:uid="{00000000-0010-0000-6D0C-000001000000}" uniqueName="Partnership_Publication">
      <xmlPr mapId="1" xpath="/FinancialUpdate8609/FinancialUpdate8609_DevelopmentBudget/FinancialUpdate8609_Dev_Budget_Building14/FinancialUpdate8609_Dev_Budget_Building14_Total_Costs/Partnership_Publication" xmlDataType="string"/>
    </xmlCellPr>
  </singleXmlCell>
  <singleXmlCell id="3188" xr6:uid="{00000000-000C-0000-FFFF-FFFF6E0C0000}" r="BJ55" connectionId="1">
    <xmlCellPr id="1" xr6:uid="{00000000-0010-0000-6E0C-000001000000}" uniqueName="Bridge_Loan_Fees_and_Interest">
      <xmlPr mapId="1" xpath="/FinancialUpdate8609/FinancialUpdate8609_DevelopmentBudget/FinancialUpdate8609_Dev_Budget_Building14/FinancialUpdate8609_Dev_Budget_Building14_Total_Costs/Bridge_Loan_Fees_and_Interest" xmlDataType="string"/>
    </xmlCellPr>
  </singleXmlCell>
  <singleXmlCell id="3189" xr6:uid="{00000000-000C-0000-FFFF-FFFF6F0C0000}" r="BJ56" connectionId="1">
    <xmlCellPr id="1" xr6:uid="{00000000-0010-0000-6F0C-000001000000}" uniqueName="Partnership_Organization_Legal">
      <xmlPr mapId="1" xpath="/FinancialUpdate8609/FinancialUpdate8609_DevelopmentBudget/FinancialUpdate8609_Dev_Budget_Building14/FinancialUpdate8609_Dev_Budget_Building14_Total_Costs/Partnership_Organization_Legal" xmlDataType="string"/>
    </xmlCellPr>
  </singleXmlCell>
  <singleXmlCell id="3190" xr6:uid="{00000000-000C-0000-FFFF-FFFF700C0000}" r="BJ57" connectionId="1">
    <xmlCellPr id="1" xr6:uid="{00000000-0010-0000-700C-000001000000}" uniqueName="Syndication_Expense_Other_Description1">
      <xmlPr mapId="1" xpath="/FinancialUpdate8609/FinancialUpdate8609_DevelopmentBudget/FinancialUpdate8609_Dev_Budget_Building14/FinancialUpdate8609_Dev_Budget_Building14_Total_Costs/Syndication_Expense_Other_Description1" xmlDataType="string"/>
    </xmlCellPr>
  </singleXmlCell>
  <singleXmlCell id="3191" xr6:uid="{00000000-000C-0000-FFFF-FFFF710C0000}" r="BJ60" connectionId="1">
    <xmlCellPr id="1" xr6:uid="{00000000-0010-0000-710C-000001000000}" uniqueName="Operating_Reserve">
      <xmlPr mapId="1" xpath="/FinancialUpdate8609/FinancialUpdate8609_DevelopmentBudget/FinancialUpdate8609_Dev_Budget_Building14/FinancialUpdate8609_Dev_Budget_Building14_Total_Costs/Operating_Reserve" xmlDataType="string"/>
    </xmlCellPr>
  </singleXmlCell>
  <singleXmlCell id="3192" xr6:uid="{00000000-000C-0000-FFFF-FFFF720C0000}" r="BJ61" connectionId="1">
    <xmlCellPr id="1" xr6:uid="{00000000-0010-0000-720C-000001000000}" uniqueName="Social_Service_Reserves">
      <xmlPr mapId="1" xpath="/FinancialUpdate8609/FinancialUpdate8609_DevelopmentBudget/FinancialUpdate8609_Dev_Budget_Building14/FinancialUpdate8609_Dev_Budget_Building14_Total_Costs/Social_Service_Reserves" xmlDataType="string"/>
    </xmlCellPr>
  </singleXmlCell>
  <singleXmlCell id="3193" xr6:uid="{00000000-000C-0000-FFFF-FFFF730C0000}" r="BJ62" connectionId="1">
    <xmlCellPr id="1" xr6:uid="{00000000-0010-0000-730C-000001000000}" uniqueName="Reserve_Other_Description1">
      <xmlPr mapId="1" xpath="/FinancialUpdate8609/FinancialUpdate8609_DevelopmentBudget/FinancialUpdate8609_Dev_Budget_Building14/FinancialUpdate8609_Dev_Budget_Building14_Total_Costs/Reserve_Other_Description1" xmlDataType="string"/>
    </xmlCellPr>
  </singleXmlCell>
  <singleXmlCell id="3194" xr6:uid="{00000000-000C-0000-FFFF-FFFF740C0000}" r="BL1" connectionId="1">
    <xmlCellPr id="1" xr6:uid="{00000000-0010-0000-740C-000001000000}" uniqueName="ApplicationNumber">
      <xmlPr mapId="1" xpath="/FinancialUpdate8609/FinancialUpdate8609_DevelopmentBudget/FinancialUpdate8609_Dev_Budget_Building14/FinancialUpdate8609_Dev_Budget_Building14_Acquisition_Basis/ApplicationNumber" xmlDataType="string"/>
    </xmlCellPr>
  </singleXmlCell>
  <singleXmlCell id="3195" xr6:uid="{00000000-000C-0000-FFFF-FFFF750C0000}" r="BL2" connectionId="1">
    <xmlCellPr id="1" xr6:uid="{00000000-0010-0000-750C-000001000000}" uniqueName="BIN">
      <xmlPr mapId="1" xpath="/FinancialUpdate8609/FinancialUpdate8609_DevelopmentBudget/FinancialUpdate8609_Dev_Budget_Building14/FinancialUpdate8609_Dev_Budget_Building14_Acquisition_Basis/BIN" xmlDataType="string"/>
    </xmlCellPr>
  </singleXmlCell>
  <singleXmlCell id="3196" xr6:uid="{00000000-000C-0000-FFFF-FFFF760C0000}" r="BK7" connectionId="1">
    <xmlCellPr id="1" xr6:uid="{00000000-0010-0000-760C-000001000000}" uniqueName="Land_Acquisition">
      <xmlPr mapId="1" xpath="/FinancialUpdate8609/FinancialUpdate8609_DevelopmentBudget/FinancialUpdate8609_Dev_Budget_Building14/FinancialUpdate8609_Dev_Budget_Building14_Acquisition_Basis/Land_Acquisition" xmlDataType="string"/>
    </xmlCellPr>
  </singleXmlCell>
  <singleXmlCell id="3197" xr6:uid="{00000000-000C-0000-FFFF-FFFF770C0000}" r="BK8" connectionId="1">
    <xmlCellPr id="1" xr6:uid="{00000000-0010-0000-770C-000001000000}" uniqueName="Building_Acquisition">
      <xmlPr mapId="1" xpath="/FinancialUpdate8609/FinancialUpdate8609_DevelopmentBudget/FinancialUpdate8609_Dev_Budget_Building14/FinancialUpdate8609_Dev_Budget_Building14_Acquisition_Basis/Building_Acquisition" xmlDataType="string"/>
    </xmlCellPr>
  </singleXmlCell>
  <singleXmlCell id="3198" xr6:uid="{00000000-000C-0000-FFFF-FFFF780C0000}" r="BK9" connectionId="1">
    <xmlCellPr id="1" xr6:uid="{00000000-0010-0000-780C-000001000000}" uniqueName="Contractor_Price">
      <xmlPr mapId="1" xpath="/FinancialUpdate8609/FinancialUpdate8609_DevelopmentBudget/FinancialUpdate8609_Dev_Budget_Building14/FinancialUpdate8609_Dev_Budget_Building14_Acquisition_Basis/Contractor_Price" xmlDataType="string"/>
    </xmlCellPr>
  </singleXmlCell>
  <singleXmlCell id="3199" xr6:uid="{00000000-000C-0000-FFFF-FFFF790C0000}" r="BK10" connectionId="1">
    <xmlCellPr id="1" xr6:uid="{00000000-0010-0000-790C-000001000000}" uniqueName="Furnishings">
      <xmlPr mapId="1" xpath="/FinancialUpdate8609/FinancialUpdate8609_DevelopmentBudget/FinancialUpdate8609_Dev_Budget_Building14/FinancialUpdate8609_Dev_Budget_Building14_Acquisition_Basis/Furnishings" xmlDataType="string"/>
    </xmlCellPr>
  </singleXmlCell>
  <singleXmlCell id="3200" xr6:uid="{00000000-000C-0000-FFFF-FFFF7A0C0000}" r="BK11" connectionId="1">
    <xmlCellPr id="1" xr6:uid="{00000000-0010-0000-7A0C-000001000000}" uniqueName="Hard_Cost_Other_Description1">
      <xmlPr mapId="1" xpath="/FinancialUpdate8609/FinancialUpdate8609_DevelopmentBudget/FinancialUpdate8609_Dev_Budget_Building14/FinancialUpdate8609_Dev_Budget_Building14_Acquisition_Basis/Hard_Cost_Other_Description1" xmlDataType="string"/>
    </xmlCellPr>
  </singleXmlCell>
  <singleXmlCell id="3201" xr6:uid="{00000000-000C-0000-FFFF-FFFF7B0C0000}" r="BK14" connectionId="1">
    <xmlCellPr id="1" xr6:uid="{00000000-0010-0000-7B0C-000001000000}" uniqueName="Architect">
      <xmlPr mapId="1" xpath="/FinancialUpdate8609/FinancialUpdate8609_DevelopmentBudget/FinancialUpdate8609_Dev_Budget_Building14/FinancialUpdate8609_Dev_Budget_Building14_Acquisition_Basis/Architect" xmlDataType="string"/>
    </xmlCellPr>
  </singleXmlCell>
  <singleXmlCell id="3202" xr6:uid="{00000000-000C-0000-FFFF-FFFF7C0C0000}" r="BK15" connectionId="1">
    <xmlCellPr id="1" xr6:uid="{00000000-0010-0000-7C0C-000001000000}" uniqueName="Owners_Legal">
      <xmlPr mapId="1" xpath="/FinancialUpdate8609/FinancialUpdate8609_DevelopmentBudget/FinancialUpdate8609_Dev_Budget_Building14/FinancialUpdate8609_Dev_Budget_Building14_Acquisition_Basis/Owners_Legal" xmlDataType="string"/>
    </xmlCellPr>
  </singleXmlCell>
  <singleXmlCell id="3203" xr6:uid="{00000000-000C-0000-FFFF-FFFF7D0C0000}" r="BK16" connectionId="1">
    <xmlCellPr id="1" xr6:uid="{00000000-0010-0000-7D0C-000001000000}" uniqueName="Development_Consultant">
      <xmlPr mapId="1" xpath="/FinancialUpdate8609/FinancialUpdate8609_DevelopmentBudget/FinancialUpdate8609_Dev_Budget_Building14/FinancialUpdate8609_Dev_Budget_Building14_Acquisition_Basis/Development_Consultant" xmlDataType="string"/>
    </xmlCellPr>
  </singleXmlCell>
  <singleXmlCell id="3204" xr6:uid="{00000000-000C-0000-FFFF-FFFF7E0C0000}" r="BK17" connectionId="1">
    <xmlCellPr id="1" xr6:uid="{00000000-0010-0000-7E0C-000001000000}" uniqueName="J51_421a_421b_Filing_Fees">
      <xmlPr mapId="1" xpath="/FinancialUpdate8609/FinancialUpdate8609_DevelopmentBudget/FinancialUpdate8609_Dev_Budget_Building14/FinancialUpdate8609_Dev_Budget_Building14_Acquisition_Basis/J51_421a_421b_Filing_Fees" xmlDataType="string"/>
    </xmlCellPr>
  </singleXmlCell>
  <singleXmlCell id="3205" xr6:uid="{00000000-000C-0000-FFFF-FFFF7F0C0000}" r="BK18" connectionId="1">
    <xmlCellPr id="1" xr6:uid="{00000000-0010-0000-7F0C-000001000000}" uniqueName="Construction_Interest">
      <xmlPr mapId="1" xpath="/FinancialUpdate8609/FinancialUpdate8609_DevelopmentBudget/FinancialUpdate8609_Dev_Budget_Building14/FinancialUpdate8609_Dev_Budget_Building14_Acquisition_Basis/Construction_Interest" xmlDataType="string"/>
    </xmlCellPr>
  </singleXmlCell>
  <singleXmlCell id="3206" xr6:uid="{00000000-000C-0000-FFFF-FFFF800C0000}" r="BK19" connectionId="1">
    <xmlCellPr id="1" xr6:uid="{00000000-0010-0000-800C-000001000000}" uniqueName="Real_Estate_Taxes">
      <xmlPr mapId="1" xpath="/FinancialUpdate8609/FinancialUpdate8609_DevelopmentBudget/FinancialUpdate8609_Dev_Budget_Building14/FinancialUpdate8609_Dev_Budget_Building14_Acquisition_Basis/Real_Estate_Taxes" xmlDataType="string"/>
    </xmlCellPr>
  </singleXmlCell>
  <singleXmlCell id="3207" xr6:uid="{00000000-000C-0000-FFFF-FFFF810C0000}" r="BK20" connectionId="1">
    <xmlCellPr id="1" xr6:uid="{00000000-0010-0000-810C-000001000000}" uniqueName="Water_Sewer">
      <xmlPr mapId="1" xpath="/FinancialUpdate8609/FinancialUpdate8609_DevelopmentBudget/FinancialUpdate8609_Dev_Budget_Building14/FinancialUpdate8609_Dev_Budget_Building14_Acquisition_Basis/Water_Sewer" xmlDataType="string"/>
    </xmlCellPr>
  </singleXmlCell>
  <singleXmlCell id="3208" xr6:uid="{00000000-000C-0000-FFFF-FFFF820C0000}" r="BK21" connectionId="1">
    <xmlCellPr id="1" xr6:uid="{00000000-0010-0000-820C-000001000000}" uniqueName="Title_Insurance">
      <xmlPr mapId="1" xpath="/FinancialUpdate8609/FinancialUpdate8609_DevelopmentBudget/FinancialUpdate8609_Dev_Budget_Building14/FinancialUpdate8609_Dev_Budget_Building14_Acquisition_Basis/Title_Insurance" xmlDataType="string"/>
    </xmlCellPr>
  </singleXmlCell>
  <singleXmlCell id="3209" xr6:uid="{00000000-000C-0000-FFFF-FFFF830C0000}" r="BK22" connectionId="1">
    <xmlCellPr id="1" xr6:uid="{00000000-0010-0000-830C-000001000000}" uniqueName="Constr_Insurance">
      <xmlPr mapId="1" xpath="/FinancialUpdate8609/FinancialUpdate8609_DevelopmentBudget/FinancialUpdate8609_Dev_Budget_Building14/FinancialUpdate8609_Dev_Budget_Building14_Acquisition_Basis/Constr_Insurance" xmlDataType="string"/>
    </xmlCellPr>
  </singleXmlCell>
  <singleXmlCell id="3210" xr6:uid="{00000000-000C-0000-FFFF-FFFF840C0000}" r="BK23" connectionId="1">
    <xmlCellPr id="1" xr6:uid="{00000000-0010-0000-840C-000001000000}" uniqueName="License_Agreement_Insurance">
      <xmlPr mapId="1" xpath="/FinancialUpdate8609/FinancialUpdate8609_DevelopmentBudget/FinancialUpdate8609_Dev_Budget_Building14/FinancialUpdate8609_Dev_Budget_Building14_Acquisition_Basis/License_Agreement_Insurance" xmlDataType="string"/>
    </xmlCellPr>
  </singleXmlCell>
  <singleXmlCell id="3211" xr6:uid="{00000000-000C-0000-FFFF-FFFF850C0000}" r="BK24" connectionId="1">
    <xmlCellPr id="1" xr6:uid="{00000000-0010-0000-850C-000001000000}" uniqueName="Leasing_Marketing_Expense">
      <xmlPr mapId="1" xpath="/FinancialUpdate8609/FinancialUpdate8609_DevelopmentBudget/FinancialUpdate8609_Dev_Budget_Building14/FinancialUpdate8609_Dev_Budget_Building14_Acquisition_Basis/Leasing_Marketing_Expense" xmlDataType="string"/>
    </xmlCellPr>
  </singleXmlCell>
  <singleXmlCell id="3212" xr6:uid="{00000000-000C-0000-FFFF-FFFF860C0000}" r="BK25" connectionId="1">
    <xmlCellPr id="1" xr6:uid="{00000000-0010-0000-860C-000001000000}" uniqueName="Lease_Up_Period_Expense">
      <xmlPr mapId="1" xpath="/FinancialUpdate8609/FinancialUpdate8609_DevelopmentBudget/FinancialUpdate8609_Dev_Budget_Building14/FinancialUpdate8609_Dev_Budget_Building14_Acquisition_Basis/Lease_Up_Period_Expense" xmlDataType="string"/>
    </xmlCellPr>
  </singleXmlCell>
  <singleXmlCell id="3213" xr6:uid="{00000000-000C-0000-FFFF-FFFF870C0000}" r="BK26" connectionId="1">
    <xmlCellPr id="1" xr6:uid="{00000000-0010-0000-870C-000001000000}" uniqueName="Working_Capital">
      <xmlPr mapId="1" xpath="/FinancialUpdate8609/FinancialUpdate8609_DevelopmentBudget/FinancialUpdate8609_Dev_Budget_Building14/FinancialUpdate8609_Dev_Budget_Building14_Acquisition_Basis/Working_Capital" xmlDataType="string"/>
    </xmlCellPr>
  </singleXmlCell>
  <singleXmlCell id="3214" xr6:uid="{00000000-000C-0000-FFFF-FFFF880C0000}" r="BK27" connectionId="1">
    <xmlCellPr id="1" xr6:uid="{00000000-0010-0000-880C-000001000000}" uniqueName="Survey_Environmental_Reports">
      <xmlPr mapId="1" xpath="/FinancialUpdate8609/FinancialUpdate8609_DevelopmentBudget/FinancialUpdate8609_Dev_Budget_Building14/FinancialUpdate8609_Dev_Budget_Building14_Acquisition_Basis/Survey_Environmental_Reports" xmlDataType="string"/>
    </xmlCellPr>
  </singleXmlCell>
  <singleXmlCell id="3215" xr6:uid="{00000000-000C-0000-FFFF-FFFF890C0000}" r="BK28" connectionId="1">
    <xmlCellPr id="1" xr6:uid="{00000000-0010-0000-890C-000001000000}" uniqueName="Loan_Commitment_Fees">
      <xmlPr mapId="1" xpath="/FinancialUpdate8609/FinancialUpdate8609_DevelopmentBudget/FinancialUpdate8609_Dev_Budget_Building14/FinancialUpdate8609_Dev_Budget_Building14_Acquisition_Basis/Loan_Commitment_Fees" xmlDataType="string"/>
    </xmlCellPr>
  </singleXmlCell>
  <singleXmlCell id="3216" xr6:uid="{00000000-000C-0000-FFFF-FFFF8A0C0000}" r="BK29" connectionId="1">
    <xmlCellPr id="1" xr6:uid="{00000000-0010-0000-8A0C-000001000000}" uniqueName="Relocation">
      <xmlPr mapId="1" xpath="/FinancialUpdate8609/FinancialUpdate8609_DevelopmentBudget/FinancialUpdate8609_Dev_Budget_Building14/FinancialUpdate8609_Dev_Budget_Building14_Acquisition_Basis/Relocation" xmlDataType="string"/>
    </xmlCellPr>
  </singleXmlCell>
  <singleXmlCell id="3217" xr6:uid="{00000000-000C-0000-FFFF-FFFF8B0C0000}" r="BK30" connectionId="1">
    <xmlCellPr id="1" xr6:uid="{00000000-0010-0000-8B0C-000001000000}" uniqueName="NPHDFC_Administration_Fee">
      <xmlPr mapId="1" xpath="/FinancialUpdate8609/FinancialUpdate8609_DevelopmentBudget/FinancialUpdate8609_Dev_Budget_Building14/FinancialUpdate8609_Dev_Budget_Building14_Acquisition_Basis/NPHDFC_Administration_Fee" xmlDataType="string"/>
    </xmlCellPr>
  </singleXmlCell>
  <singleXmlCell id="3218" xr6:uid="{00000000-000C-0000-FFFF-FFFF8C0C0000}" r="BK31" connectionId="1">
    <xmlCellPr id="1" xr6:uid="{00000000-0010-0000-8C0C-000001000000}" uniqueName="Project_Supervision">
      <xmlPr mapId="1" xpath="/FinancialUpdate8609/FinancialUpdate8609_DevelopmentBudget/FinancialUpdate8609_Dev_Budget_Building14/FinancialUpdate8609_Dev_Budget_Building14_Acquisition_Basis/Project_Supervision" xmlDataType="string"/>
    </xmlCellPr>
  </singleXmlCell>
  <singleXmlCell id="3219" xr6:uid="{00000000-000C-0000-FFFF-FFFF8D0C0000}" r="BK32" connectionId="1">
    <xmlCellPr id="1" xr6:uid="{00000000-0010-0000-8D0C-000001000000}" uniqueName="Tax_Credit_Allocation_Fee">
      <xmlPr mapId="1" xpath="/FinancialUpdate8609/FinancialUpdate8609_DevelopmentBudget/FinancialUpdate8609_Dev_Budget_Building14/FinancialUpdate8609_Dev_Budget_Building14_Acquisition_Basis/Tax_Credit_Allocation_Fee" xmlDataType="string"/>
    </xmlCellPr>
  </singleXmlCell>
  <singleXmlCell id="3220" xr6:uid="{00000000-000C-0000-FFFF-FFFF8E0C0000}" r="BK33" connectionId="1">
    <xmlCellPr id="1" xr6:uid="{00000000-0010-0000-8E0C-000001000000}" uniqueName="Bond_Fees_Cost_of_Issuance_Fee">
      <xmlPr mapId="1" xpath="/FinancialUpdate8609/FinancialUpdate8609_DevelopmentBudget/FinancialUpdate8609_Dev_Budget_Building14/FinancialUpdate8609_Dev_Budget_Building14_Acquisition_Basis/Bond_Fees_Cost_of_Issuance_Fee" xmlDataType="string"/>
    </xmlCellPr>
  </singleXmlCell>
  <singleXmlCell id="3221" xr6:uid="{00000000-000C-0000-FFFF-FFFF8F0C0000}" r="BK34" connectionId="1">
    <xmlCellPr id="1" xr6:uid="{00000000-0010-0000-8F0C-000001000000}" uniqueName="Letter_of_Credit_Fee">
      <xmlPr mapId="1" xpath="/FinancialUpdate8609/FinancialUpdate8609_DevelopmentBudget/FinancialUpdate8609_Dev_Budget_Building14/FinancialUpdate8609_Dev_Budget_Building14_Acquisition_Basis/Letter_of_Credit_Fee" xmlDataType="string"/>
    </xmlCellPr>
  </singleXmlCell>
  <singleXmlCell id="3222" xr6:uid="{00000000-000C-0000-FFFF-FFFF900C0000}" r="BK35" connectionId="1">
    <xmlCellPr id="1" xr6:uid="{00000000-0010-0000-900C-000001000000}" uniqueName="Interest_Rate_Cap">
      <xmlPr mapId="1" xpath="/FinancialUpdate8609/FinancialUpdate8609_DevelopmentBudget/FinancialUpdate8609_Dev_Budget_Building14/FinancialUpdate8609_Dev_Budget_Building14_Acquisition_Basis/Interest_Rate_Cap" xmlDataType="string"/>
    </xmlCellPr>
  </singleXmlCell>
  <singleXmlCell id="3223" xr6:uid="{00000000-000C-0000-FFFF-FFFF910C0000}" r="BK36" connectionId="1">
    <xmlCellPr id="1" xr6:uid="{00000000-0010-0000-910C-000001000000}" uniqueName="Bank_Engineering_Fee">
      <xmlPr mapId="1" xpath="/FinancialUpdate8609/FinancialUpdate8609_DevelopmentBudget/FinancialUpdate8609_Dev_Budget_Building14/FinancialUpdate8609_Dev_Budget_Building14_Acquisition_Basis/Bank_Engineering_Fee" xmlDataType="string"/>
    </xmlCellPr>
  </singleXmlCell>
  <singleXmlCell id="3224" xr6:uid="{00000000-000C-0000-FFFF-FFFF920C0000}" r="BK37" connectionId="1">
    <xmlCellPr id="1" xr6:uid="{00000000-0010-0000-920C-000001000000}" uniqueName="NYS_Transfer_Tax">
      <xmlPr mapId="1" xpath="/FinancialUpdate8609/FinancialUpdate8609_DevelopmentBudget/FinancialUpdate8609_Dev_Budget_Building14/FinancialUpdate8609_Dev_Budget_Building14_Acquisition_Basis/NYS_Transfer_Tax" xmlDataType="string"/>
    </xmlCellPr>
  </singleXmlCell>
  <singleXmlCell id="3225" xr6:uid="{00000000-000C-0000-FFFF-FFFF930C0000}" r="BK38" connectionId="1">
    <xmlCellPr id="1" xr6:uid="{00000000-0010-0000-930C-000001000000}" uniqueName="Soft_Cost_Other_Description1">
      <xmlPr mapId="1" xpath="/FinancialUpdate8609/FinancialUpdate8609_DevelopmentBudget/FinancialUpdate8609_Dev_Budget_Building14/FinancialUpdate8609_Dev_Budget_Building14_Acquisition_Basis/Soft_Cost_Other_Description1" xmlDataType="string"/>
    </xmlCellPr>
  </singleXmlCell>
  <singleXmlCell id="3226" xr6:uid="{00000000-000C-0000-FFFF-FFFF940C0000}" r="BK39" connectionId="1">
    <xmlCellPr id="1" xr6:uid="{00000000-0010-0000-940C-000001000000}" uniqueName="Soft_Cost_Other_Description2">
      <xmlPr mapId="1" xpath="/FinancialUpdate8609/FinancialUpdate8609_DevelopmentBudget/FinancialUpdate8609_Dev_Budget_Building14/FinancialUpdate8609_Dev_Budget_Building14_Acquisition_Basis/Soft_Cost_Other_Description2" xmlDataType="string"/>
    </xmlCellPr>
  </singleXmlCell>
  <singleXmlCell id="3227" xr6:uid="{00000000-000C-0000-FFFF-FFFF950C0000}" r="BK40" connectionId="1">
    <xmlCellPr id="1" xr6:uid="{00000000-0010-0000-950C-000001000000}" uniqueName="Soft_Cost_Other_Description3">
      <xmlPr mapId="1" xpath="/FinancialUpdate8609/FinancialUpdate8609_DevelopmentBudget/FinancialUpdate8609_Dev_Budget_Building14/FinancialUpdate8609_Dev_Budget_Building14_Acquisition_Basis/Soft_Cost_Other_Description3" xmlDataType="string"/>
    </xmlCellPr>
  </singleXmlCell>
  <singleXmlCell id="3228" xr6:uid="{00000000-000C-0000-FFFF-FFFF960C0000}" r="BK41" connectionId="1">
    <xmlCellPr id="1" xr6:uid="{00000000-0010-0000-960C-000001000000}" uniqueName="Soft_Cost_Other_Description4">
      <xmlPr mapId="1" xpath="/FinancialUpdate8609/FinancialUpdate8609_DevelopmentBudget/FinancialUpdate8609_Dev_Budget_Building14/FinancialUpdate8609_Dev_Budget_Building14_Acquisition_Basis/Soft_Cost_Other_Description4" xmlDataType="string"/>
    </xmlCellPr>
  </singleXmlCell>
  <singleXmlCell id="3229" xr6:uid="{00000000-000C-0000-FFFF-FFFF970C0000}" r="BK44" connectionId="1">
    <xmlCellPr id="1" xr6:uid="{00000000-0010-0000-970C-000001000000}" uniqueName="Developer_Financing_or_Equity">
      <xmlPr mapId="1" xpath="/FinancialUpdate8609/FinancialUpdate8609_DevelopmentBudget/FinancialUpdate8609_Dev_Budget_Building14/FinancialUpdate8609_Dev_Budget_Building14_Acquisition_Basis/Developer_Financing_or_Equity" xmlDataType="string"/>
    </xmlCellPr>
  </singleXmlCell>
  <singleXmlCell id="3230" xr6:uid="{00000000-000C-0000-FFFF-FFFF980C0000}" r="BK45" connectionId="1">
    <xmlCellPr id="1" xr6:uid="{00000000-0010-0000-980C-000001000000}" uniqueName="Deferred_Developer_Fee">
      <xmlPr mapId="1" xpath="/FinancialUpdate8609/FinancialUpdate8609_DevelopmentBudget/FinancialUpdate8609_Dev_Budget_Building14/FinancialUpdate8609_Dev_Budget_Building14_Acquisition_Basis/Deferred_Developer_Fee" xmlDataType="string"/>
    </xmlCellPr>
  </singleXmlCell>
  <singleXmlCell id="3231" xr6:uid="{00000000-000C-0000-FFFF-FFFF990C0000}" r="BK48" connectionId="1">
    <xmlCellPr id="1" xr6:uid="{00000000-0010-0000-990C-000001000000}" uniqueName="Syndicator_Fee_and_Overhead">
      <xmlPr mapId="1" xpath="/FinancialUpdate8609/FinancialUpdate8609_DevelopmentBudget/FinancialUpdate8609_Dev_Budget_Building14/FinancialUpdate8609_Dev_Budget_Building14_Acquisition_Basis/Syndicator_Fee_and_Overhead" xmlDataType="string"/>
    </xmlCellPr>
  </singleXmlCell>
  <singleXmlCell id="3232" xr6:uid="{00000000-000C-0000-FFFF-FFFF9A0C0000}" r="BK49" connectionId="1">
    <xmlCellPr id="1" xr6:uid="{00000000-0010-0000-9A0C-000001000000}" uniqueName="LP_Upper_Tier_Reserves">
      <xmlPr mapId="1" xpath="/FinancialUpdate8609/FinancialUpdate8609_DevelopmentBudget/FinancialUpdate8609_Dev_Budget_Building14/FinancialUpdate8609_Dev_Budget_Building14_Acquisition_Basis/LP_Upper_Tier_Reserves" xmlDataType="string"/>
    </xmlCellPr>
  </singleXmlCell>
  <singleXmlCell id="3233" xr6:uid="{00000000-000C-0000-FFFF-FFFF9B0C0000}" r="BK50" connectionId="1">
    <xmlCellPr id="1" xr6:uid="{00000000-0010-0000-9B0C-000001000000}" uniqueName="Tax_Credit_Consultant">
      <xmlPr mapId="1" xpath="/FinancialUpdate8609/FinancialUpdate8609_DevelopmentBudget/FinancialUpdate8609_Dev_Budget_Building14/FinancialUpdate8609_Dev_Budget_Building14_Acquisition_Basis/Tax_Credit_Consultant" xmlDataType="string"/>
    </xmlCellPr>
  </singleXmlCell>
  <singleXmlCell id="3234" xr6:uid="{00000000-000C-0000-FFFF-FFFF9C0C0000}" r="BK51" connectionId="1">
    <xmlCellPr id="1" xr6:uid="{00000000-0010-0000-9C0C-000001000000}" uniqueName="Tax_Opinion">
      <xmlPr mapId="1" xpath="/FinancialUpdate8609/FinancialUpdate8609_DevelopmentBudget/FinancialUpdate8609_Dev_Budget_Building14/FinancialUpdate8609_Dev_Budget_Building14_Acquisition_Basis/Tax_Opinion" xmlDataType="string"/>
    </xmlCellPr>
  </singleXmlCell>
  <singleXmlCell id="3235" xr6:uid="{00000000-000C-0000-FFFF-FFFF9D0C0000}" r="BK52" connectionId="1">
    <xmlCellPr id="1" xr6:uid="{00000000-0010-0000-9D0C-000001000000}" uniqueName="Accounting_Cost_Certification">
      <xmlPr mapId="1" xpath="/FinancialUpdate8609/FinancialUpdate8609_DevelopmentBudget/FinancialUpdate8609_Dev_Budget_Building14/FinancialUpdate8609_Dev_Budget_Building14_Acquisition_Basis/Accounting_Cost_Certification" xmlDataType="string"/>
    </xmlCellPr>
  </singleXmlCell>
  <singleXmlCell id="3236" xr6:uid="{00000000-000C-0000-FFFF-FFFF9E0C0000}" r="BK53" connectionId="1">
    <xmlCellPr id="1" xr6:uid="{00000000-0010-0000-9E0C-000001000000}" uniqueName="Partnership_Management_Fee">
      <xmlPr mapId="1" xpath="/FinancialUpdate8609/FinancialUpdate8609_DevelopmentBudget/FinancialUpdate8609_Dev_Budget_Building14/FinancialUpdate8609_Dev_Budget_Building14_Acquisition_Basis/Partnership_Management_Fee" xmlDataType="string"/>
    </xmlCellPr>
  </singleXmlCell>
  <singleXmlCell id="3237" xr6:uid="{00000000-000C-0000-FFFF-FFFF9F0C0000}" r="BK54" connectionId="1">
    <xmlCellPr id="1" xr6:uid="{00000000-0010-0000-9F0C-000001000000}" uniqueName="Partnership_Publication">
      <xmlPr mapId="1" xpath="/FinancialUpdate8609/FinancialUpdate8609_DevelopmentBudget/FinancialUpdate8609_Dev_Budget_Building14/FinancialUpdate8609_Dev_Budget_Building14_Acquisition_Basis/Partnership_Publication" xmlDataType="string"/>
    </xmlCellPr>
  </singleXmlCell>
  <singleXmlCell id="3238" xr6:uid="{00000000-000C-0000-FFFF-FFFFA00C0000}" r="BK55" connectionId="1">
    <xmlCellPr id="1" xr6:uid="{00000000-0010-0000-A00C-000001000000}" uniqueName="Bridge_Loan_Fees_and_Interest">
      <xmlPr mapId="1" xpath="/FinancialUpdate8609/FinancialUpdate8609_DevelopmentBudget/FinancialUpdate8609_Dev_Budget_Building14/FinancialUpdate8609_Dev_Budget_Building14_Acquisition_Basis/Bridge_Loan_Fees_and_Interest" xmlDataType="string"/>
    </xmlCellPr>
  </singleXmlCell>
  <singleXmlCell id="3239" xr6:uid="{00000000-000C-0000-FFFF-FFFFA10C0000}" r="BK56" connectionId="1">
    <xmlCellPr id="1" xr6:uid="{00000000-0010-0000-A10C-000001000000}" uniqueName="Partnership_Organization_Legal">
      <xmlPr mapId="1" xpath="/FinancialUpdate8609/FinancialUpdate8609_DevelopmentBudget/FinancialUpdate8609_Dev_Budget_Building14/FinancialUpdate8609_Dev_Budget_Building14_Acquisition_Basis/Partnership_Organization_Legal" xmlDataType="string"/>
    </xmlCellPr>
  </singleXmlCell>
  <singleXmlCell id="3240" xr6:uid="{00000000-000C-0000-FFFF-FFFFA20C0000}" r="BK57" connectionId="1">
    <xmlCellPr id="1" xr6:uid="{00000000-0010-0000-A20C-000001000000}" uniqueName="Syndication_Expense_Other_Description1">
      <xmlPr mapId="1" xpath="/FinancialUpdate8609/FinancialUpdate8609_DevelopmentBudget/FinancialUpdate8609_Dev_Budget_Building14/FinancialUpdate8609_Dev_Budget_Building14_Acquisition_Basis/Syndication_Expense_Other_Description1" xmlDataType="string"/>
    </xmlCellPr>
  </singleXmlCell>
  <singleXmlCell id="3241" xr6:uid="{00000000-000C-0000-FFFF-FFFFA30C0000}" r="BK60" connectionId="1">
    <xmlCellPr id="1" xr6:uid="{00000000-0010-0000-A30C-000001000000}" uniqueName="Operating_Reserve">
      <xmlPr mapId="1" xpath="/FinancialUpdate8609/FinancialUpdate8609_DevelopmentBudget/FinancialUpdate8609_Dev_Budget_Building14/FinancialUpdate8609_Dev_Budget_Building14_Acquisition_Basis/Operating_Reserve" xmlDataType="string"/>
    </xmlCellPr>
  </singleXmlCell>
  <singleXmlCell id="3242" xr6:uid="{00000000-000C-0000-FFFF-FFFFA40C0000}" r="BK61" connectionId="1">
    <xmlCellPr id="1" xr6:uid="{00000000-0010-0000-A40C-000001000000}" uniqueName="Social_Service_Reserves">
      <xmlPr mapId="1" xpath="/FinancialUpdate8609/FinancialUpdate8609_DevelopmentBudget/FinancialUpdate8609_Dev_Budget_Building14/FinancialUpdate8609_Dev_Budget_Building14_Acquisition_Basis/Social_Service_Reserves" xmlDataType="string"/>
    </xmlCellPr>
  </singleXmlCell>
  <singleXmlCell id="3243" xr6:uid="{00000000-000C-0000-FFFF-FFFFA50C0000}" r="BK62" connectionId="1">
    <xmlCellPr id="1" xr6:uid="{00000000-0010-0000-A50C-000001000000}" uniqueName="Reserve_Other_Description1">
      <xmlPr mapId="1" xpath="/FinancialUpdate8609/FinancialUpdate8609_DevelopmentBudget/FinancialUpdate8609_Dev_Budget_Building14/FinancialUpdate8609_Dev_Budget_Building14_Acquisition_Basis/Reserve_Other_Description1" xmlDataType="string"/>
    </xmlCellPr>
  </singleXmlCell>
  <singleXmlCell id="3244" xr6:uid="{00000000-000C-0000-FFFF-FFFFA60C0000}" r="BM1" connectionId="1">
    <xmlCellPr id="1" xr6:uid="{00000000-0010-0000-A60C-000001000000}" uniqueName="ApplicationNumber">
      <xmlPr mapId="1" xpath="/FinancialUpdate8609/FinancialUpdate8609_DevelopmentBudget/FinancialUpdate8609_Dev_Budget_Building14/FinancialUpdate8609_Dev_Budget_Building14_Rehab_Basis/ApplicationNumber" xmlDataType="string"/>
    </xmlCellPr>
  </singleXmlCell>
  <singleXmlCell id="3245" xr6:uid="{00000000-000C-0000-FFFF-FFFFA70C0000}" r="BM2" connectionId="1">
    <xmlCellPr id="1" xr6:uid="{00000000-0010-0000-A70C-000001000000}" uniqueName="BIN">
      <xmlPr mapId="1" xpath="/FinancialUpdate8609/FinancialUpdate8609_DevelopmentBudget/FinancialUpdate8609_Dev_Budget_Building14/FinancialUpdate8609_Dev_Budget_Building14_Rehab_Basis/BIN" xmlDataType="string"/>
    </xmlCellPr>
  </singleXmlCell>
  <singleXmlCell id="3246" xr6:uid="{00000000-000C-0000-FFFF-FFFFA80C0000}" r="BL7" connectionId="1">
    <xmlCellPr id="1" xr6:uid="{00000000-0010-0000-A80C-000001000000}" uniqueName="Land_Acquisition">
      <xmlPr mapId="1" xpath="/FinancialUpdate8609/FinancialUpdate8609_DevelopmentBudget/FinancialUpdate8609_Dev_Budget_Building14/FinancialUpdate8609_Dev_Budget_Building14_Rehab_Basis/Land_Acquisition" xmlDataType="string"/>
    </xmlCellPr>
  </singleXmlCell>
  <singleXmlCell id="3247" xr6:uid="{00000000-000C-0000-FFFF-FFFFA90C0000}" r="BL8" connectionId="1">
    <xmlCellPr id="1" xr6:uid="{00000000-0010-0000-A90C-000001000000}" uniqueName="Building_Acquisition">
      <xmlPr mapId="1" xpath="/FinancialUpdate8609/FinancialUpdate8609_DevelopmentBudget/FinancialUpdate8609_Dev_Budget_Building14/FinancialUpdate8609_Dev_Budget_Building14_Rehab_Basis/Building_Acquisition" xmlDataType="string"/>
    </xmlCellPr>
  </singleXmlCell>
  <singleXmlCell id="3248" xr6:uid="{00000000-000C-0000-FFFF-FFFFAA0C0000}" r="BL9" connectionId="1">
    <xmlCellPr id="1" xr6:uid="{00000000-0010-0000-AA0C-000001000000}" uniqueName="Contractor_Price">
      <xmlPr mapId="1" xpath="/FinancialUpdate8609/FinancialUpdate8609_DevelopmentBudget/FinancialUpdate8609_Dev_Budget_Building14/FinancialUpdate8609_Dev_Budget_Building14_Rehab_Basis/Contractor_Price" xmlDataType="string"/>
    </xmlCellPr>
  </singleXmlCell>
  <singleXmlCell id="3249" xr6:uid="{00000000-000C-0000-FFFF-FFFFAB0C0000}" r="BL10" connectionId="1">
    <xmlCellPr id="1" xr6:uid="{00000000-0010-0000-AB0C-000001000000}" uniqueName="Furnishings">
      <xmlPr mapId="1" xpath="/FinancialUpdate8609/FinancialUpdate8609_DevelopmentBudget/FinancialUpdate8609_Dev_Budget_Building14/FinancialUpdate8609_Dev_Budget_Building14_Rehab_Basis/Furnishings" xmlDataType="string"/>
    </xmlCellPr>
  </singleXmlCell>
  <singleXmlCell id="3250" xr6:uid="{00000000-000C-0000-FFFF-FFFFAC0C0000}" r="BL11" connectionId="1">
    <xmlCellPr id="1" xr6:uid="{00000000-0010-0000-AC0C-000001000000}" uniqueName="Hard_Cost_Other_Description1">
      <xmlPr mapId="1" xpath="/FinancialUpdate8609/FinancialUpdate8609_DevelopmentBudget/FinancialUpdate8609_Dev_Budget_Building14/FinancialUpdate8609_Dev_Budget_Building14_Rehab_Basis/Hard_Cost_Other_Description1" xmlDataType="string"/>
    </xmlCellPr>
  </singleXmlCell>
  <singleXmlCell id="3251" xr6:uid="{00000000-000C-0000-FFFF-FFFFAD0C0000}" r="BL14" connectionId="1">
    <xmlCellPr id="1" xr6:uid="{00000000-0010-0000-AD0C-000001000000}" uniqueName="Architect">
      <xmlPr mapId="1" xpath="/FinancialUpdate8609/FinancialUpdate8609_DevelopmentBudget/FinancialUpdate8609_Dev_Budget_Building14/FinancialUpdate8609_Dev_Budget_Building14_Rehab_Basis/Architect" xmlDataType="string"/>
    </xmlCellPr>
  </singleXmlCell>
  <singleXmlCell id="3252" xr6:uid="{00000000-000C-0000-FFFF-FFFFAE0C0000}" r="BL15" connectionId="1">
    <xmlCellPr id="1" xr6:uid="{00000000-0010-0000-AE0C-000001000000}" uniqueName="Owners_Legal">
      <xmlPr mapId="1" xpath="/FinancialUpdate8609/FinancialUpdate8609_DevelopmentBudget/FinancialUpdate8609_Dev_Budget_Building14/FinancialUpdate8609_Dev_Budget_Building14_Rehab_Basis/Owners_Legal" xmlDataType="string"/>
    </xmlCellPr>
  </singleXmlCell>
  <singleXmlCell id="3253" xr6:uid="{00000000-000C-0000-FFFF-FFFFAF0C0000}" r="BL16" connectionId="1">
    <xmlCellPr id="1" xr6:uid="{00000000-0010-0000-AF0C-000001000000}" uniqueName="Development_Consultant">
      <xmlPr mapId="1" xpath="/FinancialUpdate8609/FinancialUpdate8609_DevelopmentBudget/FinancialUpdate8609_Dev_Budget_Building14/FinancialUpdate8609_Dev_Budget_Building14_Rehab_Basis/Development_Consultant" xmlDataType="string"/>
    </xmlCellPr>
  </singleXmlCell>
  <singleXmlCell id="3254" xr6:uid="{00000000-000C-0000-FFFF-FFFFB00C0000}" r="BL17" connectionId="1">
    <xmlCellPr id="1" xr6:uid="{00000000-0010-0000-B00C-000001000000}" uniqueName="J51_421a_421b_Filing_Fees">
      <xmlPr mapId="1" xpath="/FinancialUpdate8609/FinancialUpdate8609_DevelopmentBudget/FinancialUpdate8609_Dev_Budget_Building14/FinancialUpdate8609_Dev_Budget_Building14_Rehab_Basis/J51_421a_421b_Filing_Fees" xmlDataType="string"/>
    </xmlCellPr>
  </singleXmlCell>
  <singleXmlCell id="3255" xr6:uid="{00000000-000C-0000-FFFF-FFFFB10C0000}" r="BL18" connectionId="1">
    <xmlCellPr id="1" xr6:uid="{00000000-0010-0000-B10C-000001000000}" uniqueName="Construction_Interest">
      <xmlPr mapId="1" xpath="/FinancialUpdate8609/FinancialUpdate8609_DevelopmentBudget/FinancialUpdate8609_Dev_Budget_Building14/FinancialUpdate8609_Dev_Budget_Building14_Rehab_Basis/Construction_Interest" xmlDataType="string"/>
    </xmlCellPr>
  </singleXmlCell>
  <singleXmlCell id="3256" xr6:uid="{00000000-000C-0000-FFFF-FFFFB20C0000}" r="BL19" connectionId="1">
    <xmlCellPr id="1" xr6:uid="{00000000-0010-0000-B20C-000001000000}" uniqueName="Real_Estate_Taxes">
      <xmlPr mapId="1" xpath="/FinancialUpdate8609/FinancialUpdate8609_DevelopmentBudget/FinancialUpdate8609_Dev_Budget_Building14/FinancialUpdate8609_Dev_Budget_Building14_Rehab_Basis/Real_Estate_Taxes" xmlDataType="string"/>
    </xmlCellPr>
  </singleXmlCell>
  <singleXmlCell id="3257" xr6:uid="{00000000-000C-0000-FFFF-FFFFB30C0000}" r="BL20" connectionId="1">
    <xmlCellPr id="1" xr6:uid="{00000000-0010-0000-B30C-000001000000}" uniqueName="Water_Sewer">
      <xmlPr mapId="1" xpath="/FinancialUpdate8609/FinancialUpdate8609_DevelopmentBudget/FinancialUpdate8609_Dev_Budget_Building14/FinancialUpdate8609_Dev_Budget_Building14_Rehab_Basis/Water_Sewer" xmlDataType="string"/>
    </xmlCellPr>
  </singleXmlCell>
  <singleXmlCell id="3259" xr6:uid="{00000000-000C-0000-FFFF-FFFFB40C0000}" r="BL21" connectionId="1">
    <xmlCellPr id="1" xr6:uid="{00000000-0010-0000-B40C-000001000000}" uniqueName="Title_Insurance">
      <xmlPr mapId="1" xpath="/FinancialUpdate8609/FinancialUpdate8609_DevelopmentBudget/FinancialUpdate8609_Dev_Budget_Building14/FinancialUpdate8609_Dev_Budget_Building14_Rehab_Basis/Title_Insurance" xmlDataType="string"/>
    </xmlCellPr>
  </singleXmlCell>
  <singleXmlCell id="3260" xr6:uid="{00000000-000C-0000-FFFF-FFFFB50C0000}" r="BL22" connectionId="1">
    <xmlCellPr id="1" xr6:uid="{00000000-0010-0000-B50C-000001000000}" uniqueName="Constr_Insurance">
      <xmlPr mapId="1" xpath="/FinancialUpdate8609/FinancialUpdate8609_DevelopmentBudget/FinancialUpdate8609_Dev_Budget_Building14/FinancialUpdate8609_Dev_Budget_Building14_Rehab_Basis/Constr_Insurance" xmlDataType="string"/>
    </xmlCellPr>
  </singleXmlCell>
  <singleXmlCell id="3261" xr6:uid="{00000000-000C-0000-FFFF-FFFFB60C0000}" r="BL23" connectionId="1">
    <xmlCellPr id="1" xr6:uid="{00000000-0010-0000-B60C-000001000000}" uniqueName="License_Agreement_Insurance">
      <xmlPr mapId="1" xpath="/FinancialUpdate8609/FinancialUpdate8609_DevelopmentBudget/FinancialUpdate8609_Dev_Budget_Building14/FinancialUpdate8609_Dev_Budget_Building14_Rehab_Basis/License_Agreement_Insurance" xmlDataType="string"/>
    </xmlCellPr>
  </singleXmlCell>
  <singleXmlCell id="3262" xr6:uid="{00000000-000C-0000-FFFF-FFFFB70C0000}" r="BL24" connectionId="1">
    <xmlCellPr id="1" xr6:uid="{00000000-0010-0000-B70C-000001000000}" uniqueName="Leasing_Marketing_Expense">
      <xmlPr mapId="1" xpath="/FinancialUpdate8609/FinancialUpdate8609_DevelopmentBudget/FinancialUpdate8609_Dev_Budget_Building14/FinancialUpdate8609_Dev_Budget_Building14_Rehab_Basis/Leasing_Marketing_Expense" xmlDataType="string"/>
    </xmlCellPr>
  </singleXmlCell>
  <singleXmlCell id="3263" xr6:uid="{00000000-000C-0000-FFFF-FFFFB80C0000}" r="BL25" connectionId="1">
    <xmlCellPr id="1" xr6:uid="{00000000-0010-0000-B80C-000001000000}" uniqueName="Lease_Up_Period_Expense">
      <xmlPr mapId="1" xpath="/FinancialUpdate8609/FinancialUpdate8609_DevelopmentBudget/FinancialUpdate8609_Dev_Budget_Building14/FinancialUpdate8609_Dev_Budget_Building14_Rehab_Basis/Lease_Up_Period_Expense" xmlDataType="string"/>
    </xmlCellPr>
  </singleXmlCell>
  <singleXmlCell id="3264" xr6:uid="{00000000-000C-0000-FFFF-FFFFB90C0000}" r="BL26" connectionId="1">
    <xmlCellPr id="1" xr6:uid="{00000000-0010-0000-B90C-000001000000}" uniqueName="Working_Capital">
      <xmlPr mapId="1" xpath="/FinancialUpdate8609/FinancialUpdate8609_DevelopmentBudget/FinancialUpdate8609_Dev_Budget_Building14/FinancialUpdate8609_Dev_Budget_Building14_Rehab_Basis/Working_Capital" xmlDataType="string"/>
    </xmlCellPr>
  </singleXmlCell>
  <singleXmlCell id="3265" xr6:uid="{00000000-000C-0000-FFFF-FFFFBA0C0000}" r="BL27" connectionId="1">
    <xmlCellPr id="1" xr6:uid="{00000000-0010-0000-BA0C-000001000000}" uniqueName="Survey_Environmental_Reports">
      <xmlPr mapId="1" xpath="/FinancialUpdate8609/FinancialUpdate8609_DevelopmentBudget/FinancialUpdate8609_Dev_Budget_Building14/FinancialUpdate8609_Dev_Budget_Building14_Rehab_Basis/Survey_Environmental_Reports" xmlDataType="string"/>
    </xmlCellPr>
  </singleXmlCell>
  <singleXmlCell id="3266" xr6:uid="{00000000-000C-0000-FFFF-FFFFBB0C0000}" r="BL28" connectionId="1">
    <xmlCellPr id="1" xr6:uid="{00000000-0010-0000-BB0C-000001000000}" uniqueName="Loan_Commitment_Fees">
      <xmlPr mapId="1" xpath="/FinancialUpdate8609/FinancialUpdate8609_DevelopmentBudget/FinancialUpdate8609_Dev_Budget_Building14/FinancialUpdate8609_Dev_Budget_Building14_Rehab_Basis/Loan_Commitment_Fees" xmlDataType="string"/>
    </xmlCellPr>
  </singleXmlCell>
  <singleXmlCell id="3267" xr6:uid="{00000000-000C-0000-FFFF-FFFFBC0C0000}" r="BL29" connectionId="1">
    <xmlCellPr id="1" xr6:uid="{00000000-0010-0000-BC0C-000001000000}" uniqueName="Relocation">
      <xmlPr mapId="1" xpath="/FinancialUpdate8609/FinancialUpdate8609_DevelopmentBudget/FinancialUpdate8609_Dev_Budget_Building14/FinancialUpdate8609_Dev_Budget_Building14_Rehab_Basis/Relocation" xmlDataType="string"/>
    </xmlCellPr>
  </singleXmlCell>
  <singleXmlCell id="3268" xr6:uid="{00000000-000C-0000-FFFF-FFFFBD0C0000}" r="BL30" connectionId="1">
    <xmlCellPr id="1" xr6:uid="{00000000-0010-0000-BD0C-000001000000}" uniqueName="NPHDFC_Administration_Fee">
      <xmlPr mapId="1" xpath="/FinancialUpdate8609/FinancialUpdate8609_DevelopmentBudget/FinancialUpdate8609_Dev_Budget_Building14/FinancialUpdate8609_Dev_Budget_Building14_Rehab_Basis/NPHDFC_Administration_Fee" xmlDataType="string"/>
    </xmlCellPr>
  </singleXmlCell>
  <singleXmlCell id="3269" xr6:uid="{00000000-000C-0000-FFFF-FFFFBE0C0000}" r="BL31" connectionId="1">
    <xmlCellPr id="1" xr6:uid="{00000000-0010-0000-BE0C-000001000000}" uniqueName="Project_Supervision">
      <xmlPr mapId="1" xpath="/FinancialUpdate8609/FinancialUpdate8609_DevelopmentBudget/FinancialUpdate8609_Dev_Budget_Building14/FinancialUpdate8609_Dev_Budget_Building14_Rehab_Basis/Project_Supervision" xmlDataType="string"/>
    </xmlCellPr>
  </singleXmlCell>
  <singleXmlCell id="3270" xr6:uid="{00000000-000C-0000-FFFF-FFFFBF0C0000}" r="BL32" connectionId="1">
    <xmlCellPr id="1" xr6:uid="{00000000-0010-0000-BF0C-000001000000}" uniqueName="Tax_Credit_Allocation_Fee">
      <xmlPr mapId="1" xpath="/FinancialUpdate8609/FinancialUpdate8609_DevelopmentBudget/FinancialUpdate8609_Dev_Budget_Building14/FinancialUpdate8609_Dev_Budget_Building14_Rehab_Basis/Tax_Credit_Allocation_Fee" xmlDataType="string"/>
    </xmlCellPr>
  </singleXmlCell>
  <singleXmlCell id="3271" xr6:uid="{00000000-000C-0000-FFFF-FFFFC00C0000}" r="BL33" connectionId="1">
    <xmlCellPr id="1" xr6:uid="{00000000-0010-0000-C00C-000001000000}" uniqueName="Bond_Fees_Cost_of_Issuance_Fee">
      <xmlPr mapId="1" xpath="/FinancialUpdate8609/FinancialUpdate8609_DevelopmentBudget/FinancialUpdate8609_Dev_Budget_Building14/FinancialUpdate8609_Dev_Budget_Building14_Rehab_Basis/Bond_Fees_Cost_of_Issuance_Fee" xmlDataType="string"/>
    </xmlCellPr>
  </singleXmlCell>
  <singleXmlCell id="3272" xr6:uid="{00000000-000C-0000-FFFF-FFFFC10C0000}" r="BL34" connectionId="1">
    <xmlCellPr id="1" xr6:uid="{00000000-0010-0000-C10C-000001000000}" uniqueName="Letter_of_Credit_Fee">
      <xmlPr mapId="1" xpath="/FinancialUpdate8609/FinancialUpdate8609_DevelopmentBudget/FinancialUpdate8609_Dev_Budget_Building14/FinancialUpdate8609_Dev_Budget_Building14_Rehab_Basis/Letter_of_Credit_Fee" xmlDataType="string"/>
    </xmlCellPr>
  </singleXmlCell>
  <singleXmlCell id="3273" xr6:uid="{00000000-000C-0000-FFFF-FFFFC20C0000}" r="BL35" connectionId="1">
    <xmlCellPr id="1" xr6:uid="{00000000-0010-0000-C20C-000001000000}" uniqueName="Interest_Rate_Cap">
      <xmlPr mapId="1" xpath="/FinancialUpdate8609/FinancialUpdate8609_DevelopmentBudget/FinancialUpdate8609_Dev_Budget_Building14/FinancialUpdate8609_Dev_Budget_Building14_Rehab_Basis/Interest_Rate_Cap" xmlDataType="string"/>
    </xmlCellPr>
  </singleXmlCell>
  <singleXmlCell id="3274" xr6:uid="{00000000-000C-0000-FFFF-FFFFC30C0000}" r="BL36" connectionId="1">
    <xmlCellPr id="1" xr6:uid="{00000000-0010-0000-C30C-000001000000}" uniqueName="Bank_Engineering_Fee">
      <xmlPr mapId="1" xpath="/FinancialUpdate8609/FinancialUpdate8609_DevelopmentBudget/FinancialUpdate8609_Dev_Budget_Building14/FinancialUpdate8609_Dev_Budget_Building14_Rehab_Basis/Bank_Engineering_Fee" xmlDataType="string"/>
    </xmlCellPr>
  </singleXmlCell>
  <singleXmlCell id="3275" xr6:uid="{00000000-000C-0000-FFFF-FFFFC40C0000}" r="BL37" connectionId="1">
    <xmlCellPr id="1" xr6:uid="{00000000-0010-0000-C40C-000001000000}" uniqueName="NYS_Transfer_Tax">
      <xmlPr mapId="1" xpath="/FinancialUpdate8609/FinancialUpdate8609_DevelopmentBudget/FinancialUpdate8609_Dev_Budget_Building14/FinancialUpdate8609_Dev_Budget_Building14_Rehab_Basis/NYS_Transfer_Tax" xmlDataType="string"/>
    </xmlCellPr>
  </singleXmlCell>
  <singleXmlCell id="3276" xr6:uid="{00000000-000C-0000-FFFF-FFFFC50C0000}" r="BL38" connectionId="1">
    <xmlCellPr id="1" xr6:uid="{00000000-0010-0000-C50C-000001000000}" uniqueName="Soft_Cost_Other_Description1">
      <xmlPr mapId="1" xpath="/FinancialUpdate8609/FinancialUpdate8609_DevelopmentBudget/FinancialUpdate8609_Dev_Budget_Building14/FinancialUpdate8609_Dev_Budget_Building14_Rehab_Basis/Soft_Cost_Other_Description1" xmlDataType="string"/>
    </xmlCellPr>
  </singleXmlCell>
  <singleXmlCell id="3277" xr6:uid="{00000000-000C-0000-FFFF-FFFFC60C0000}" r="BL39" connectionId="1">
    <xmlCellPr id="1" xr6:uid="{00000000-0010-0000-C60C-000001000000}" uniqueName="Soft_Cost_Other_Description2">
      <xmlPr mapId="1" xpath="/FinancialUpdate8609/FinancialUpdate8609_DevelopmentBudget/FinancialUpdate8609_Dev_Budget_Building14/FinancialUpdate8609_Dev_Budget_Building14_Rehab_Basis/Soft_Cost_Other_Description2" xmlDataType="string"/>
    </xmlCellPr>
  </singleXmlCell>
  <singleXmlCell id="3278" xr6:uid="{00000000-000C-0000-FFFF-FFFFC70C0000}" r="BL40" connectionId="1">
    <xmlCellPr id="1" xr6:uid="{00000000-0010-0000-C70C-000001000000}" uniqueName="Soft_Cost_Other_Description3">
      <xmlPr mapId="1" xpath="/FinancialUpdate8609/FinancialUpdate8609_DevelopmentBudget/FinancialUpdate8609_Dev_Budget_Building14/FinancialUpdate8609_Dev_Budget_Building14_Rehab_Basis/Soft_Cost_Other_Description3" xmlDataType="string"/>
    </xmlCellPr>
  </singleXmlCell>
  <singleXmlCell id="3279" xr6:uid="{00000000-000C-0000-FFFF-FFFFC80C0000}" r="BL41" connectionId="1">
    <xmlCellPr id="1" xr6:uid="{00000000-0010-0000-C80C-000001000000}" uniqueName="Soft_Cost_Other_Description4">
      <xmlPr mapId="1" xpath="/FinancialUpdate8609/FinancialUpdate8609_DevelopmentBudget/FinancialUpdate8609_Dev_Budget_Building14/FinancialUpdate8609_Dev_Budget_Building14_Rehab_Basis/Soft_Cost_Other_Description4" xmlDataType="string"/>
    </xmlCellPr>
  </singleXmlCell>
  <singleXmlCell id="3280" xr6:uid="{00000000-000C-0000-FFFF-FFFFC90C0000}" r="BL44" connectionId="1">
    <xmlCellPr id="1" xr6:uid="{00000000-0010-0000-C90C-000001000000}" uniqueName="Developer_Financing_or_Equity">
      <xmlPr mapId="1" xpath="/FinancialUpdate8609/FinancialUpdate8609_DevelopmentBudget/FinancialUpdate8609_Dev_Budget_Building14/FinancialUpdate8609_Dev_Budget_Building14_Rehab_Basis/Developer_Financing_or_Equity" xmlDataType="string"/>
    </xmlCellPr>
  </singleXmlCell>
  <singleXmlCell id="3281" xr6:uid="{00000000-000C-0000-FFFF-FFFFCA0C0000}" r="BL45" connectionId="1">
    <xmlCellPr id="1" xr6:uid="{00000000-0010-0000-CA0C-000001000000}" uniqueName="Deferred_Developer_Fee">
      <xmlPr mapId="1" xpath="/FinancialUpdate8609/FinancialUpdate8609_DevelopmentBudget/FinancialUpdate8609_Dev_Budget_Building14/FinancialUpdate8609_Dev_Budget_Building14_Rehab_Basis/Deferred_Developer_Fee" xmlDataType="string"/>
    </xmlCellPr>
  </singleXmlCell>
  <singleXmlCell id="3282" xr6:uid="{00000000-000C-0000-FFFF-FFFFCB0C0000}" r="BL48" connectionId="1">
    <xmlCellPr id="1" xr6:uid="{00000000-0010-0000-CB0C-000001000000}" uniqueName="Syndicator_Fee_and_Overhead">
      <xmlPr mapId="1" xpath="/FinancialUpdate8609/FinancialUpdate8609_DevelopmentBudget/FinancialUpdate8609_Dev_Budget_Building14/FinancialUpdate8609_Dev_Budget_Building14_Rehab_Basis/Syndicator_Fee_and_Overhead" xmlDataType="string"/>
    </xmlCellPr>
  </singleXmlCell>
  <singleXmlCell id="3283" xr6:uid="{00000000-000C-0000-FFFF-FFFFCC0C0000}" r="BL49" connectionId="1">
    <xmlCellPr id="1" xr6:uid="{00000000-0010-0000-CC0C-000001000000}" uniqueName="LP_Upper_Tier_Reserves">
      <xmlPr mapId="1" xpath="/FinancialUpdate8609/FinancialUpdate8609_DevelopmentBudget/FinancialUpdate8609_Dev_Budget_Building14/FinancialUpdate8609_Dev_Budget_Building14_Rehab_Basis/LP_Upper_Tier_Reserves" xmlDataType="string"/>
    </xmlCellPr>
  </singleXmlCell>
  <singleXmlCell id="3284" xr6:uid="{00000000-000C-0000-FFFF-FFFFCD0C0000}" r="BL50" connectionId="1">
    <xmlCellPr id="1" xr6:uid="{00000000-0010-0000-CD0C-000001000000}" uniqueName="Tax_Credit_Consultant">
      <xmlPr mapId="1" xpath="/FinancialUpdate8609/FinancialUpdate8609_DevelopmentBudget/FinancialUpdate8609_Dev_Budget_Building14/FinancialUpdate8609_Dev_Budget_Building14_Rehab_Basis/Tax_Credit_Consultant" xmlDataType="string"/>
    </xmlCellPr>
  </singleXmlCell>
  <singleXmlCell id="3285" xr6:uid="{00000000-000C-0000-FFFF-FFFFCE0C0000}" r="BL51" connectionId="1">
    <xmlCellPr id="1" xr6:uid="{00000000-0010-0000-CE0C-000001000000}" uniqueName="Tax_Opinion">
      <xmlPr mapId="1" xpath="/FinancialUpdate8609/FinancialUpdate8609_DevelopmentBudget/FinancialUpdate8609_Dev_Budget_Building14/FinancialUpdate8609_Dev_Budget_Building14_Rehab_Basis/Tax_Opinion" xmlDataType="string"/>
    </xmlCellPr>
  </singleXmlCell>
  <singleXmlCell id="3286" xr6:uid="{00000000-000C-0000-FFFF-FFFFCF0C0000}" r="BL52" connectionId="1">
    <xmlCellPr id="1" xr6:uid="{00000000-0010-0000-CF0C-000001000000}" uniqueName="Accounting_Cost_Certification">
      <xmlPr mapId="1" xpath="/FinancialUpdate8609/FinancialUpdate8609_DevelopmentBudget/FinancialUpdate8609_Dev_Budget_Building14/FinancialUpdate8609_Dev_Budget_Building14_Rehab_Basis/Accounting_Cost_Certification" xmlDataType="string"/>
    </xmlCellPr>
  </singleXmlCell>
  <singleXmlCell id="3287" xr6:uid="{00000000-000C-0000-FFFF-FFFFD00C0000}" r="BL53" connectionId="1">
    <xmlCellPr id="1" xr6:uid="{00000000-0010-0000-D00C-000001000000}" uniqueName="Partnership_Management_Fee">
      <xmlPr mapId="1" xpath="/FinancialUpdate8609/FinancialUpdate8609_DevelopmentBudget/FinancialUpdate8609_Dev_Budget_Building14/FinancialUpdate8609_Dev_Budget_Building14_Rehab_Basis/Partnership_Management_Fee" xmlDataType="string"/>
    </xmlCellPr>
  </singleXmlCell>
  <singleXmlCell id="3288" xr6:uid="{00000000-000C-0000-FFFF-FFFFD10C0000}" r="BL54" connectionId="1">
    <xmlCellPr id="1" xr6:uid="{00000000-0010-0000-D10C-000001000000}" uniqueName="Partnership_Publication">
      <xmlPr mapId="1" xpath="/FinancialUpdate8609/FinancialUpdate8609_DevelopmentBudget/FinancialUpdate8609_Dev_Budget_Building14/FinancialUpdate8609_Dev_Budget_Building14_Rehab_Basis/Partnership_Publication" xmlDataType="string"/>
    </xmlCellPr>
  </singleXmlCell>
  <singleXmlCell id="3289" xr6:uid="{00000000-000C-0000-FFFF-FFFFD20C0000}" r="BL55" connectionId="1">
    <xmlCellPr id="1" xr6:uid="{00000000-0010-0000-D20C-000001000000}" uniqueName="Bridge_Loan_Fees_and_Interest">
      <xmlPr mapId="1" xpath="/FinancialUpdate8609/FinancialUpdate8609_DevelopmentBudget/FinancialUpdate8609_Dev_Budget_Building14/FinancialUpdate8609_Dev_Budget_Building14_Rehab_Basis/Bridge_Loan_Fees_and_Interest" xmlDataType="string"/>
    </xmlCellPr>
  </singleXmlCell>
  <singleXmlCell id="3290" xr6:uid="{00000000-000C-0000-FFFF-FFFFD30C0000}" r="BL56" connectionId="1">
    <xmlCellPr id="1" xr6:uid="{00000000-0010-0000-D30C-000001000000}" uniqueName="Partnership_Organization_Legal">
      <xmlPr mapId="1" xpath="/FinancialUpdate8609/FinancialUpdate8609_DevelopmentBudget/FinancialUpdate8609_Dev_Budget_Building14/FinancialUpdate8609_Dev_Budget_Building14_Rehab_Basis/Partnership_Organization_Legal" xmlDataType="string"/>
    </xmlCellPr>
  </singleXmlCell>
  <singleXmlCell id="3291" xr6:uid="{00000000-000C-0000-FFFF-FFFFD40C0000}" r="BL57" connectionId="1">
    <xmlCellPr id="1" xr6:uid="{00000000-0010-0000-D40C-000001000000}" uniqueName="Syndication_Expense_Other_Description1">
      <xmlPr mapId="1" xpath="/FinancialUpdate8609/FinancialUpdate8609_DevelopmentBudget/FinancialUpdate8609_Dev_Budget_Building14/FinancialUpdate8609_Dev_Budget_Building14_Rehab_Basis/Syndication_Expense_Other_Description1" xmlDataType="string"/>
    </xmlCellPr>
  </singleXmlCell>
  <singleXmlCell id="3292" xr6:uid="{00000000-000C-0000-FFFF-FFFFD50C0000}" r="BL60" connectionId="1">
    <xmlCellPr id="1" xr6:uid="{00000000-0010-0000-D50C-000001000000}" uniqueName="Operating_Reserve">
      <xmlPr mapId="1" xpath="/FinancialUpdate8609/FinancialUpdate8609_DevelopmentBudget/FinancialUpdate8609_Dev_Budget_Building14/FinancialUpdate8609_Dev_Budget_Building14_Rehab_Basis/Operating_Reserve" xmlDataType="string"/>
    </xmlCellPr>
  </singleXmlCell>
  <singleXmlCell id="3293" xr6:uid="{00000000-000C-0000-FFFF-FFFFD60C0000}" r="BL61" connectionId="1">
    <xmlCellPr id="1" xr6:uid="{00000000-0010-0000-D60C-000001000000}" uniqueName="Social_Service_Reserves">
      <xmlPr mapId="1" xpath="/FinancialUpdate8609/FinancialUpdate8609_DevelopmentBudget/FinancialUpdate8609_Dev_Budget_Building14/FinancialUpdate8609_Dev_Budget_Building14_Rehab_Basis/Social_Service_Reserves" xmlDataType="string"/>
    </xmlCellPr>
  </singleXmlCell>
  <singleXmlCell id="3294" xr6:uid="{00000000-000C-0000-FFFF-FFFFD70C0000}" r="BL62" connectionId="1">
    <xmlCellPr id="1" xr6:uid="{00000000-0010-0000-D70C-000001000000}" uniqueName="Reserve_Other_Description1">
      <xmlPr mapId="1" xpath="/FinancialUpdate8609/FinancialUpdate8609_DevelopmentBudget/FinancialUpdate8609_Dev_Budget_Building14/FinancialUpdate8609_Dev_Budget_Building14_Rehab_Basis/Reserve_Other_Description1" xmlDataType="string"/>
    </xmlCellPr>
  </singleXmlCell>
  <singleXmlCell id="3295" xr6:uid="{00000000-000C-0000-FFFF-FFFFD80C0000}" r="BO1" connectionId="1">
    <xmlCellPr id="1" xr6:uid="{00000000-0010-0000-D80C-000001000000}" uniqueName="ApplicationNumber">
      <xmlPr mapId="1" xpath="/FinancialUpdate8609/FinancialUpdate8609_DevelopmentBudget/FinancialUpdate8609_Dev_Budget_Building15/FinancialUpdate8609_Dev_Budget_Building15_Total_Costs/ApplicationNumber" xmlDataType="string"/>
    </xmlCellPr>
  </singleXmlCell>
  <singleXmlCell id="3296" xr6:uid="{00000000-000C-0000-FFFF-FFFFD90C0000}" r="BO2" connectionId="1">
    <xmlCellPr id="1" xr6:uid="{00000000-0010-0000-D90C-000001000000}" uniqueName="BIN">
      <xmlPr mapId="1" xpath="/FinancialUpdate8609/FinancialUpdate8609_DevelopmentBudget/FinancialUpdate8609_Dev_Budget_Building15/FinancialUpdate8609_Dev_Budget_Building15_Total_Costs/BIN" xmlDataType="string"/>
    </xmlCellPr>
  </singleXmlCell>
  <singleXmlCell id="3297" xr6:uid="{00000000-000C-0000-FFFF-FFFFDA0C0000}" r="BN7" connectionId="1">
    <xmlCellPr id="1" xr6:uid="{00000000-0010-0000-DA0C-000001000000}" uniqueName="Land_Acquisition">
      <xmlPr mapId="1" xpath="/FinancialUpdate8609/FinancialUpdate8609_DevelopmentBudget/FinancialUpdate8609_Dev_Budget_Building15/FinancialUpdate8609_Dev_Budget_Building15_Total_Costs/Land_Acquisition" xmlDataType="string"/>
    </xmlCellPr>
  </singleXmlCell>
  <singleXmlCell id="3298" xr6:uid="{00000000-000C-0000-FFFF-FFFFDB0C0000}" r="BN8" connectionId="1">
    <xmlCellPr id="1" xr6:uid="{00000000-0010-0000-DB0C-000001000000}" uniqueName="Building_Acquisition">
      <xmlPr mapId="1" xpath="/FinancialUpdate8609/FinancialUpdate8609_DevelopmentBudget/FinancialUpdate8609_Dev_Budget_Building15/FinancialUpdate8609_Dev_Budget_Building15_Total_Costs/Building_Acquisition" xmlDataType="string"/>
    </xmlCellPr>
  </singleXmlCell>
  <singleXmlCell id="3299" xr6:uid="{00000000-000C-0000-FFFF-FFFFDC0C0000}" r="BN9" connectionId="1">
    <xmlCellPr id="1" xr6:uid="{00000000-0010-0000-DC0C-000001000000}" uniqueName="Contractor_Price">
      <xmlPr mapId="1" xpath="/FinancialUpdate8609/FinancialUpdate8609_DevelopmentBudget/FinancialUpdate8609_Dev_Budget_Building15/FinancialUpdate8609_Dev_Budget_Building15_Total_Costs/Contractor_Price" xmlDataType="string"/>
    </xmlCellPr>
  </singleXmlCell>
  <singleXmlCell id="3300" xr6:uid="{00000000-000C-0000-FFFF-FFFFDD0C0000}" r="BN10" connectionId="1">
    <xmlCellPr id="1" xr6:uid="{00000000-0010-0000-DD0C-000001000000}" uniqueName="Furnishings">
      <xmlPr mapId="1" xpath="/FinancialUpdate8609/FinancialUpdate8609_DevelopmentBudget/FinancialUpdate8609_Dev_Budget_Building15/FinancialUpdate8609_Dev_Budget_Building15_Total_Costs/Furnishings" xmlDataType="string"/>
    </xmlCellPr>
  </singleXmlCell>
  <singleXmlCell id="3301" xr6:uid="{00000000-000C-0000-FFFF-FFFFDE0C0000}" r="BN11" connectionId="1">
    <xmlCellPr id="1" xr6:uid="{00000000-0010-0000-DE0C-000001000000}" uniqueName="Hard_Cost_Other_Description1">
      <xmlPr mapId="1" xpath="/FinancialUpdate8609/FinancialUpdate8609_DevelopmentBudget/FinancialUpdate8609_Dev_Budget_Building15/FinancialUpdate8609_Dev_Budget_Building15_Total_Costs/Hard_Cost_Other_Description1" xmlDataType="string"/>
    </xmlCellPr>
  </singleXmlCell>
  <singleXmlCell id="3302" xr6:uid="{00000000-000C-0000-FFFF-FFFFDF0C0000}" r="BN14" connectionId="1">
    <xmlCellPr id="1" xr6:uid="{00000000-0010-0000-DF0C-000001000000}" uniqueName="Architect">
      <xmlPr mapId="1" xpath="/FinancialUpdate8609/FinancialUpdate8609_DevelopmentBudget/FinancialUpdate8609_Dev_Budget_Building15/FinancialUpdate8609_Dev_Budget_Building15_Total_Costs/Architect" xmlDataType="string"/>
    </xmlCellPr>
  </singleXmlCell>
  <singleXmlCell id="3303" xr6:uid="{00000000-000C-0000-FFFF-FFFFE00C0000}" r="BN15" connectionId="1">
    <xmlCellPr id="1" xr6:uid="{00000000-0010-0000-E00C-000001000000}" uniqueName="Owners_Legal">
      <xmlPr mapId="1" xpath="/FinancialUpdate8609/FinancialUpdate8609_DevelopmentBudget/FinancialUpdate8609_Dev_Budget_Building15/FinancialUpdate8609_Dev_Budget_Building15_Total_Costs/Owners_Legal" xmlDataType="string"/>
    </xmlCellPr>
  </singleXmlCell>
  <singleXmlCell id="3304" xr6:uid="{00000000-000C-0000-FFFF-FFFFE10C0000}" r="BN16" connectionId="1">
    <xmlCellPr id="1" xr6:uid="{00000000-0010-0000-E10C-000001000000}" uniqueName="Development_Consultant">
      <xmlPr mapId="1" xpath="/FinancialUpdate8609/FinancialUpdate8609_DevelopmentBudget/FinancialUpdate8609_Dev_Budget_Building15/FinancialUpdate8609_Dev_Budget_Building15_Total_Costs/Development_Consultant" xmlDataType="string"/>
    </xmlCellPr>
  </singleXmlCell>
  <singleXmlCell id="3305" xr6:uid="{00000000-000C-0000-FFFF-FFFFE20C0000}" r="BN17" connectionId="1">
    <xmlCellPr id="1" xr6:uid="{00000000-0010-0000-E20C-000001000000}" uniqueName="J51_421a_421b_Filing_Fees">
      <xmlPr mapId="1" xpath="/FinancialUpdate8609/FinancialUpdate8609_DevelopmentBudget/FinancialUpdate8609_Dev_Budget_Building15/FinancialUpdate8609_Dev_Budget_Building15_Total_Costs/J51_421a_421b_Filing_Fees" xmlDataType="string"/>
    </xmlCellPr>
  </singleXmlCell>
  <singleXmlCell id="3306" xr6:uid="{00000000-000C-0000-FFFF-FFFFE30C0000}" r="BN18" connectionId="1">
    <xmlCellPr id="1" xr6:uid="{00000000-0010-0000-E30C-000001000000}" uniqueName="Construction_Interest">
      <xmlPr mapId="1" xpath="/FinancialUpdate8609/FinancialUpdate8609_DevelopmentBudget/FinancialUpdate8609_Dev_Budget_Building15/FinancialUpdate8609_Dev_Budget_Building15_Total_Costs/Construction_Interest" xmlDataType="string"/>
    </xmlCellPr>
  </singleXmlCell>
  <singleXmlCell id="3307" xr6:uid="{00000000-000C-0000-FFFF-FFFFE40C0000}" r="BN19" connectionId="1">
    <xmlCellPr id="1" xr6:uid="{00000000-0010-0000-E40C-000001000000}" uniqueName="Real_Estate_Taxes">
      <xmlPr mapId="1" xpath="/FinancialUpdate8609/FinancialUpdate8609_DevelopmentBudget/FinancialUpdate8609_Dev_Budget_Building15/FinancialUpdate8609_Dev_Budget_Building15_Total_Costs/Real_Estate_Taxes" xmlDataType="string"/>
    </xmlCellPr>
  </singleXmlCell>
  <singleXmlCell id="3308" xr6:uid="{00000000-000C-0000-FFFF-FFFFE50C0000}" r="BN20" connectionId="1">
    <xmlCellPr id="1" xr6:uid="{00000000-0010-0000-E50C-000001000000}" uniqueName="Water_Sewer">
      <xmlPr mapId="1" xpath="/FinancialUpdate8609/FinancialUpdate8609_DevelopmentBudget/FinancialUpdate8609_Dev_Budget_Building15/FinancialUpdate8609_Dev_Budget_Building15_Total_Costs/Water_Sewer" xmlDataType="string"/>
    </xmlCellPr>
  </singleXmlCell>
  <singleXmlCell id="3309" xr6:uid="{00000000-000C-0000-FFFF-FFFFE60C0000}" r="BN21" connectionId="1">
    <xmlCellPr id="1" xr6:uid="{00000000-0010-0000-E60C-000001000000}" uniqueName="Title_Insurance">
      <xmlPr mapId="1" xpath="/FinancialUpdate8609/FinancialUpdate8609_DevelopmentBudget/FinancialUpdate8609_Dev_Budget_Building15/FinancialUpdate8609_Dev_Budget_Building15_Total_Costs/Title_Insurance" xmlDataType="string"/>
    </xmlCellPr>
  </singleXmlCell>
  <singleXmlCell id="3310" xr6:uid="{00000000-000C-0000-FFFF-FFFFE70C0000}" r="BN22" connectionId="1">
    <xmlCellPr id="1" xr6:uid="{00000000-0010-0000-E70C-000001000000}" uniqueName="Constr_Insurance">
      <xmlPr mapId="1" xpath="/FinancialUpdate8609/FinancialUpdate8609_DevelopmentBudget/FinancialUpdate8609_Dev_Budget_Building15/FinancialUpdate8609_Dev_Budget_Building15_Total_Costs/Constr_Insurance" xmlDataType="string"/>
    </xmlCellPr>
  </singleXmlCell>
  <singleXmlCell id="3311" xr6:uid="{00000000-000C-0000-FFFF-FFFFE80C0000}" r="BN23" connectionId="1">
    <xmlCellPr id="1" xr6:uid="{00000000-0010-0000-E80C-000001000000}" uniqueName="License_Agreement_Insurance">
      <xmlPr mapId="1" xpath="/FinancialUpdate8609/FinancialUpdate8609_DevelopmentBudget/FinancialUpdate8609_Dev_Budget_Building15/FinancialUpdate8609_Dev_Budget_Building15_Total_Costs/License_Agreement_Insurance" xmlDataType="string"/>
    </xmlCellPr>
  </singleXmlCell>
  <singleXmlCell id="3312" xr6:uid="{00000000-000C-0000-FFFF-FFFFE90C0000}" r="BN24" connectionId="1">
    <xmlCellPr id="1" xr6:uid="{00000000-0010-0000-E90C-000001000000}" uniqueName="Leasing_Marketing_Expense">
      <xmlPr mapId="1" xpath="/FinancialUpdate8609/FinancialUpdate8609_DevelopmentBudget/FinancialUpdate8609_Dev_Budget_Building15/FinancialUpdate8609_Dev_Budget_Building15_Total_Costs/Leasing_Marketing_Expense" xmlDataType="string"/>
    </xmlCellPr>
  </singleXmlCell>
  <singleXmlCell id="3313" xr6:uid="{00000000-000C-0000-FFFF-FFFFEA0C0000}" r="BN25" connectionId="1">
    <xmlCellPr id="1" xr6:uid="{00000000-0010-0000-EA0C-000001000000}" uniqueName="Lease_Up_Period_Expense">
      <xmlPr mapId="1" xpath="/FinancialUpdate8609/FinancialUpdate8609_DevelopmentBudget/FinancialUpdate8609_Dev_Budget_Building15/FinancialUpdate8609_Dev_Budget_Building15_Total_Costs/Lease_Up_Period_Expense" xmlDataType="string"/>
    </xmlCellPr>
  </singleXmlCell>
  <singleXmlCell id="3314" xr6:uid="{00000000-000C-0000-FFFF-FFFFEB0C0000}" r="BN26" connectionId="1">
    <xmlCellPr id="1" xr6:uid="{00000000-0010-0000-EB0C-000001000000}" uniqueName="Working_Capital">
      <xmlPr mapId="1" xpath="/FinancialUpdate8609/FinancialUpdate8609_DevelopmentBudget/FinancialUpdate8609_Dev_Budget_Building15/FinancialUpdate8609_Dev_Budget_Building15_Total_Costs/Working_Capital" xmlDataType="string"/>
    </xmlCellPr>
  </singleXmlCell>
  <singleXmlCell id="3315" xr6:uid="{00000000-000C-0000-FFFF-FFFFEC0C0000}" r="BN27" connectionId="1">
    <xmlCellPr id="1" xr6:uid="{00000000-0010-0000-EC0C-000001000000}" uniqueName="Survey_Environmental_Reports">
      <xmlPr mapId="1" xpath="/FinancialUpdate8609/FinancialUpdate8609_DevelopmentBudget/FinancialUpdate8609_Dev_Budget_Building15/FinancialUpdate8609_Dev_Budget_Building15_Total_Costs/Survey_Environmental_Reports" xmlDataType="string"/>
    </xmlCellPr>
  </singleXmlCell>
  <singleXmlCell id="3316" xr6:uid="{00000000-000C-0000-FFFF-FFFFED0C0000}" r="BN28" connectionId="1">
    <xmlCellPr id="1" xr6:uid="{00000000-0010-0000-ED0C-000001000000}" uniqueName="Loan_Commitment_Fees">
      <xmlPr mapId="1" xpath="/FinancialUpdate8609/FinancialUpdate8609_DevelopmentBudget/FinancialUpdate8609_Dev_Budget_Building15/FinancialUpdate8609_Dev_Budget_Building15_Total_Costs/Loan_Commitment_Fees" xmlDataType="string"/>
    </xmlCellPr>
  </singleXmlCell>
  <singleXmlCell id="3317" xr6:uid="{00000000-000C-0000-FFFF-FFFFEE0C0000}" r="BN29" connectionId="1">
    <xmlCellPr id="1" xr6:uid="{00000000-0010-0000-EE0C-000001000000}" uniqueName="Relocation">
      <xmlPr mapId="1" xpath="/FinancialUpdate8609/FinancialUpdate8609_DevelopmentBudget/FinancialUpdate8609_Dev_Budget_Building15/FinancialUpdate8609_Dev_Budget_Building15_Total_Costs/Relocation" xmlDataType="string"/>
    </xmlCellPr>
  </singleXmlCell>
  <singleXmlCell id="3318" xr6:uid="{00000000-000C-0000-FFFF-FFFFEF0C0000}" r="BN30" connectionId="1">
    <xmlCellPr id="1" xr6:uid="{00000000-0010-0000-EF0C-000001000000}" uniqueName="NPHDFC_Administration_Fee">
      <xmlPr mapId="1" xpath="/FinancialUpdate8609/FinancialUpdate8609_DevelopmentBudget/FinancialUpdate8609_Dev_Budget_Building15/FinancialUpdate8609_Dev_Budget_Building15_Total_Costs/NPHDFC_Administration_Fee" xmlDataType="string"/>
    </xmlCellPr>
  </singleXmlCell>
  <singleXmlCell id="3319" xr6:uid="{00000000-000C-0000-FFFF-FFFFF00C0000}" r="BN31" connectionId="1">
    <xmlCellPr id="1" xr6:uid="{00000000-0010-0000-F00C-000001000000}" uniqueName="Project_Supervision">
      <xmlPr mapId="1" xpath="/FinancialUpdate8609/FinancialUpdate8609_DevelopmentBudget/FinancialUpdate8609_Dev_Budget_Building15/FinancialUpdate8609_Dev_Budget_Building15_Total_Costs/Project_Supervision" xmlDataType="string"/>
    </xmlCellPr>
  </singleXmlCell>
  <singleXmlCell id="3320" xr6:uid="{00000000-000C-0000-FFFF-FFFFF10C0000}" r="BN32" connectionId="1">
    <xmlCellPr id="1" xr6:uid="{00000000-0010-0000-F10C-000001000000}" uniqueName="Tax_Credit_Allocation_Fee">
      <xmlPr mapId="1" xpath="/FinancialUpdate8609/FinancialUpdate8609_DevelopmentBudget/FinancialUpdate8609_Dev_Budget_Building15/FinancialUpdate8609_Dev_Budget_Building15_Total_Costs/Tax_Credit_Allocation_Fee" xmlDataType="string"/>
    </xmlCellPr>
  </singleXmlCell>
  <singleXmlCell id="3321" xr6:uid="{00000000-000C-0000-FFFF-FFFFF20C0000}" r="BN33" connectionId="1">
    <xmlCellPr id="1" xr6:uid="{00000000-0010-0000-F20C-000001000000}" uniqueName="Bond_Fees_Cost_of_Issuance_Fee">
      <xmlPr mapId="1" xpath="/FinancialUpdate8609/FinancialUpdate8609_DevelopmentBudget/FinancialUpdate8609_Dev_Budget_Building15/FinancialUpdate8609_Dev_Budget_Building15_Total_Costs/Bond_Fees_Cost_of_Issuance_Fee" xmlDataType="string"/>
    </xmlCellPr>
  </singleXmlCell>
  <singleXmlCell id="3322" xr6:uid="{00000000-000C-0000-FFFF-FFFFF30C0000}" r="BN34" connectionId="1">
    <xmlCellPr id="1" xr6:uid="{00000000-0010-0000-F30C-000001000000}" uniqueName="Letter_of_Credit_Fee">
      <xmlPr mapId="1" xpath="/FinancialUpdate8609/FinancialUpdate8609_DevelopmentBudget/FinancialUpdate8609_Dev_Budget_Building15/FinancialUpdate8609_Dev_Budget_Building15_Total_Costs/Letter_of_Credit_Fee" xmlDataType="string"/>
    </xmlCellPr>
  </singleXmlCell>
  <singleXmlCell id="3323" xr6:uid="{00000000-000C-0000-FFFF-FFFFF40C0000}" r="BN35" connectionId="1">
    <xmlCellPr id="1" xr6:uid="{00000000-0010-0000-F40C-000001000000}" uniqueName="Interest_Rate_Cap">
      <xmlPr mapId="1" xpath="/FinancialUpdate8609/FinancialUpdate8609_DevelopmentBudget/FinancialUpdate8609_Dev_Budget_Building15/FinancialUpdate8609_Dev_Budget_Building15_Total_Costs/Interest_Rate_Cap" xmlDataType="string"/>
    </xmlCellPr>
  </singleXmlCell>
  <singleXmlCell id="3324" xr6:uid="{00000000-000C-0000-FFFF-FFFFF50C0000}" r="BN36" connectionId="1">
    <xmlCellPr id="1" xr6:uid="{00000000-0010-0000-F50C-000001000000}" uniqueName="Bank_Engineering_Fee">
      <xmlPr mapId="1" xpath="/FinancialUpdate8609/FinancialUpdate8609_DevelopmentBudget/FinancialUpdate8609_Dev_Budget_Building15/FinancialUpdate8609_Dev_Budget_Building15_Total_Costs/Bank_Engineering_Fee" xmlDataType="string"/>
    </xmlCellPr>
  </singleXmlCell>
  <singleXmlCell id="3325" xr6:uid="{00000000-000C-0000-FFFF-FFFFF60C0000}" r="BN37" connectionId="1">
    <xmlCellPr id="1" xr6:uid="{00000000-0010-0000-F60C-000001000000}" uniqueName="NYS_Transfer_Tax">
      <xmlPr mapId="1" xpath="/FinancialUpdate8609/FinancialUpdate8609_DevelopmentBudget/FinancialUpdate8609_Dev_Budget_Building15/FinancialUpdate8609_Dev_Budget_Building15_Total_Costs/NYS_Transfer_Tax" xmlDataType="string"/>
    </xmlCellPr>
  </singleXmlCell>
  <singleXmlCell id="3326" xr6:uid="{00000000-000C-0000-FFFF-FFFFF70C0000}" r="BN38" connectionId="1">
    <xmlCellPr id="1" xr6:uid="{00000000-0010-0000-F70C-000001000000}" uniqueName="Soft_Cost_Other_Description1">
      <xmlPr mapId="1" xpath="/FinancialUpdate8609/FinancialUpdate8609_DevelopmentBudget/FinancialUpdate8609_Dev_Budget_Building15/FinancialUpdate8609_Dev_Budget_Building15_Total_Costs/Soft_Cost_Other_Description1" xmlDataType="string"/>
    </xmlCellPr>
  </singleXmlCell>
  <singleXmlCell id="3327" xr6:uid="{00000000-000C-0000-FFFF-FFFFF80C0000}" r="BN39" connectionId="1">
    <xmlCellPr id="1" xr6:uid="{00000000-0010-0000-F80C-000001000000}" uniqueName="Soft_Cost_Other_Description2">
      <xmlPr mapId="1" xpath="/FinancialUpdate8609/FinancialUpdate8609_DevelopmentBudget/FinancialUpdate8609_Dev_Budget_Building15/FinancialUpdate8609_Dev_Budget_Building15_Total_Costs/Soft_Cost_Other_Description2" xmlDataType="string"/>
    </xmlCellPr>
  </singleXmlCell>
  <singleXmlCell id="3328" xr6:uid="{00000000-000C-0000-FFFF-FFFFF90C0000}" r="BN40" connectionId="1">
    <xmlCellPr id="1" xr6:uid="{00000000-0010-0000-F90C-000001000000}" uniqueName="Soft_Cost_Other_Description3">
      <xmlPr mapId="1" xpath="/FinancialUpdate8609/FinancialUpdate8609_DevelopmentBudget/FinancialUpdate8609_Dev_Budget_Building15/FinancialUpdate8609_Dev_Budget_Building15_Total_Costs/Soft_Cost_Other_Description3" xmlDataType="string"/>
    </xmlCellPr>
  </singleXmlCell>
  <singleXmlCell id="3329" xr6:uid="{00000000-000C-0000-FFFF-FFFFFA0C0000}" r="BN41" connectionId="1">
    <xmlCellPr id="1" xr6:uid="{00000000-0010-0000-FA0C-000001000000}" uniqueName="Soft_Cost_Other_Description4">
      <xmlPr mapId="1" xpath="/FinancialUpdate8609/FinancialUpdate8609_DevelopmentBudget/FinancialUpdate8609_Dev_Budget_Building15/FinancialUpdate8609_Dev_Budget_Building15_Total_Costs/Soft_Cost_Other_Description4" xmlDataType="string"/>
    </xmlCellPr>
  </singleXmlCell>
  <singleXmlCell id="3330" xr6:uid="{00000000-000C-0000-FFFF-FFFFFB0C0000}" r="BN44" connectionId="1">
    <xmlCellPr id="1" xr6:uid="{00000000-0010-0000-FB0C-000001000000}" uniqueName="Developer_Financing_or_Equity">
      <xmlPr mapId="1" xpath="/FinancialUpdate8609/FinancialUpdate8609_DevelopmentBudget/FinancialUpdate8609_Dev_Budget_Building15/FinancialUpdate8609_Dev_Budget_Building15_Total_Costs/Developer_Financing_or_Equity" xmlDataType="string"/>
    </xmlCellPr>
  </singleXmlCell>
  <singleXmlCell id="3331" xr6:uid="{00000000-000C-0000-FFFF-FFFFFC0C0000}" r="BN45" connectionId="1">
    <xmlCellPr id="1" xr6:uid="{00000000-0010-0000-FC0C-000001000000}" uniqueName="Deferred_Developer_Fee">
      <xmlPr mapId="1" xpath="/FinancialUpdate8609/FinancialUpdate8609_DevelopmentBudget/FinancialUpdate8609_Dev_Budget_Building15/FinancialUpdate8609_Dev_Budget_Building15_Total_Costs/Deferred_Developer_Fee" xmlDataType="string"/>
    </xmlCellPr>
  </singleXmlCell>
  <singleXmlCell id="3332" xr6:uid="{00000000-000C-0000-FFFF-FFFFFD0C0000}" r="BN48" connectionId="1">
    <xmlCellPr id="1" xr6:uid="{00000000-0010-0000-FD0C-000001000000}" uniqueName="Syndicator_Fee_and_Overhead">
      <xmlPr mapId="1" xpath="/FinancialUpdate8609/FinancialUpdate8609_DevelopmentBudget/FinancialUpdate8609_Dev_Budget_Building15/FinancialUpdate8609_Dev_Budget_Building15_Total_Costs/Syndicator_Fee_and_Overhead" xmlDataType="string"/>
    </xmlCellPr>
  </singleXmlCell>
  <singleXmlCell id="3333" xr6:uid="{00000000-000C-0000-FFFF-FFFFFE0C0000}" r="BN49" connectionId="1">
    <xmlCellPr id="1" xr6:uid="{00000000-0010-0000-FE0C-000001000000}" uniqueName="LP_Upper_Tier_Reserves">
      <xmlPr mapId="1" xpath="/FinancialUpdate8609/FinancialUpdate8609_DevelopmentBudget/FinancialUpdate8609_Dev_Budget_Building15/FinancialUpdate8609_Dev_Budget_Building15_Total_Costs/LP_Upper_Tier_Reserves" xmlDataType="string"/>
    </xmlCellPr>
  </singleXmlCell>
  <singleXmlCell id="3334" xr6:uid="{00000000-000C-0000-FFFF-FFFFFF0C0000}" r="BN50" connectionId="1">
    <xmlCellPr id="1" xr6:uid="{00000000-0010-0000-FF0C-000001000000}" uniqueName="Tax_Credit_Consultant">
      <xmlPr mapId="1" xpath="/FinancialUpdate8609/FinancialUpdate8609_DevelopmentBudget/FinancialUpdate8609_Dev_Budget_Building15/FinancialUpdate8609_Dev_Budget_Building15_Total_Costs/Tax_Credit_Consultant" xmlDataType="string"/>
    </xmlCellPr>
  </singleXmlCell>
  <singleXmlCell id="3335" xr6:uid="{00000000-000C-0000-FFFF-FFFF000D0000}" r="BN51" connectionId="1">
    <xmlCellPr id="1" xr6:uid="{00000000-0010-0000-000D-000001000000}" uniqueName="Tax_Opinion">
      <xmlPr mapId="1" xpath="/FinancialUpdate8609/FinancialUpdate8609_DevelopmentBudget/FinancialUpdate8609_Dev_Budget_Building15/FinancialUpdate8609_Dev_Budget_Building15_Total_Costs/Tax_Opinion" xmlDataType="string"/>
    </xmlCellPr>
  </singleXmlCell>
  <singleXmlCell id="3336" xr6:uid="{00000000-000C-0000-FFFF-FFFF010D0000}" r="BN52" connectionId="1">
    <xmlCellPr id="1" xr6:uid="{00000000-0010-0000-010D-000001000000}" uniqueName="Accounting_Cost_Certification">
      <xmlPr mapId="1" xpath="/FinancialUpdate8609/FinancialUpdate8609_DevelopmentBudget/FinancialUpdate8609_Dev_Budget_Building15/FinancialUpdate8609_Dev_Budget_Building15_Total_Costs/Accounting_Cost_Certification" xmlDataType="string"/>
    </xmlCellPr>
  </singleXmlCell>
  <singleXmlCell id="3337" xr6:uid="{00000000-000C-0000-FFFF-FFFF020D0000}" r="BN53" connectionId="1">
    <xmlCellPr id="1" xr6:uid="{00000000-0010-0000-020D-000001000000}" uniqueName="Partnership_Management_Fee">
      <xmlPr mapId="1" xpath="/FinancialUpdate8609/FinancialUpdate8609_DevelopmentBudget/FinancialUpdate8609_Dev_Budget_Building15/FinancialUpdate8609_Dev_Budget_Building15_Total_Costs/Partnership_Management_Fee" xmlDataType="string"/>
    </xmlCellPr>
  </singleXmlCell>
  <singleXmlCell id="3338" xr6:uid="{00000000-000C-0000-FFFF-FFFF030D0000}" r="BN54" connectionId="1">
    <xmlCellPr id="1" xr6:uid="{00000000-0010-0000-030D-000001000000}" uniqueName="Partnership_Publication">
      <xmlPr mapId="1" xpath="/FinancialUpdate8609/FinancialUpdate8609_DevelopmentBudget/FinancialUpdate8609_Dev_Budget_Building15/FinancialUpdate8609_Dev_Budget_Building15_Total_Costs/Partnership_Publication" xmlDataType="string"/>
    </xmlCellPr>
  </singleXmlCell>
  <singleXmlCell id="3339" xr6:uid="{00000000-000C-0000-FFFF-FFFF040D0000}" r="BN55" connectionId="1">
    <xmlCellPr id="1" xr6:uid="{00000000-0010-0000-040D-000001000000}" uniqueName="Bridge_Loan_Fees_and_Interest">
      <xmlPr mapId="1" xpath="/FinancialUpdate8609/FinancialUpdate8609_DevelopmentBudget/FinancialUpdate8609_Dev_Budget_Building15/FinancialUpdate8609_Dev_Budget_Building15_Total_Costs/Bridge_Loan_Fees_and_Interest" xmlDataType="string"/>
    </xmlCellPr>
  </singleXmlCell>
  <singleXmlCell id="3340" xr6:uid="{00000000-000C-0000-FFFF-FFFF050D0000}" r="BN56" connectionId="1">
    <xmlCellPr id="1" xr6:uid="{00000000-0010-0000-050D-000001000000}" uniqueName="Partnership_Organization_Legal">
      <xmlPr mapId="1" xpath="/FinancialUpdate8609/FinancialUpdate8609_DevelopmentBudget/FinancialUpdate8609_Dev_Budget_Building15/FinancialUpdate8609_Dev_Budget_Building15_Total_Costs/Partnership_Organization_Legal" xmlDataType="string"/>
    </xmlCellPr>
  </singleXmlCell>
  <singleXmlCell id="3341" xr6:uid="{00000000-000C-0000-FFFF-FFFF060D0000}" r="BN57" connectionId="1">
    <xmlCellPr id="1" xr6:uid="{00000000-0010-0000-060D-000001000000}" uniqueName="Syndication_Expense_Other_Description1">
      <xmlPr mapId="1" xpath="/FinancialUpdate8609/FinancialUpdate8609_DevelopmentBudget/FinancialUpdate8609_Dev_Budget_Building15/FinancialUpdate8609_Dev_Budget_Building15_Total_Costs/Syndication_Expense_Other_Description1" xmlDataType="string"/>
    </xmlCellPr>
  </singleXmlCell>
  <singleXmlCell id="3342" xr6:uid="{00000000-000C-0000-FFFF-FFFF070D0000}" r="BN60" connectionId="1">
    <xmlCellPr id="1" xr6:uid="{00000000-0010-0000-070D-000001000000}" uniqueName="Operating_Reserve">
      <xmlPr mapId="1" xpath="/FinancialUpdate8609/FinancialUpdate8609_DevelopmentBudget/FinancialUpdate8609_Dev_Budget_Building15/FinancialUpdate8609_Dev_Budget_Building15_Total_Costs/Operating_Reserve" xmlDataType="string"/>
    </xmlCellPr>
  </singleXmlCell>
  <singleXmlCell id="3343" xr6:uid="{00000000-000C-0000-FFFF-FFFF080D0000}" r="BN61" connectionId="1">
    <xmlCellPr id="1" xr6:uid="{00000000-0010-0000-080D-000001000000}" uniqueName="Social_Service_Reserves">
      <xmlPr mapId="1" xpath="/FinancialUpdate8609/FinancialUpdate8609_DevelopmentBudget/FinancialUpdate8609_Dev_Budget_Building15/FinancialUpdate8609_Dev_Budget_Building15_Total_Costs/Social_Service_Reserves" xmlDataType="string"/>
    </xmlCellPr>
  </singleXmlCell>
  <singleXmlCell id="3344" xr6:uid="{00000000-000C-0000-FFFF-FFFF090D0000}" r="BN62" connectionId="1">
    <xmlCellPr id="1" xr6:uid="{00000000-0010-0000-090D-000001000000}" uniqueName="Reserve_Other_Description1">
      <xmlPr mapId="1" xpath="/FinancialUpdate8609/FinancialUpdate8609_DevelopmentBudget/FinancialUpdate8609_Dev_Budget_Building15/FinancialUpdate8609_Dev_Budget_Building15_Total_Costs/Reserve_Other_Description1" xmlDataType="string"/>
    </xmlCellPr>
  </singleXmlCell>
  <singleXmlCell id="3345" xr6:uid="{00000000-000C-0000-FFFF-FFFF0A0D0000}" r="BP1" connectionId="1">
    <xmlCellPr id="1" xr6:uid="{00000000-0010-0000-0A0D-000001000000}" uniqueName="ApplicationNumber">
      <xmlPr mapId="1" xpath="/FinancialUpdate8609/FinancialUpdate8609_DevelopmentBudget/FinancialUpdate8609_Dev_Budget_Building15/FinancialUpdate8609_Dev_Budget_Building15_Acquisition_Basis/ApplicationNumber" xmlDataType="string"/>
    </xmlCellPr>
  </singleXmlCell>
  <singleXmlCell id="3346" xr6:uid="{00000000-000C-0000-FFFF-FFFF0B0D0000}" r="BP2" connectionId="1">
    <xmlCellPr id="1" xr6:uid="{00000000-0010-0000-0B0D-000001000000}" uniqueName="BIN">
      <xmlPr mapId="1" xpath="/FinancialUpdate8609/FinancialUpdate8609_DevelopmentBudget/FinancialUpdate8609_Dev_Budget_Building15/FinancialUpdate8609_Dev_Budget_Building15_Acquisition_Basis/BIN" xmlDataType="string"/>
    </xmlCellPr>
  </singleXmlCell>
  <singleXmlCell id="3347" xr6:uid="{00000000-000C-0000-FFFF-FFFF0C0D0000}" r="BO7" connectionId="1">
    <xmlCellPr id="1" xr6:uid="{00000000-0010-0000-0C0D-000001000000}" uniqueName="Land_Acquisition">
      <xmlPr mapId="1" xpath="/FinancialUpdate8609/FinancialUpdate8609_DevelopmentBudget/FinancialUpdate8609_Dev_Budget_Building15/FinancialUpdate8609_Dev_Budget_Building15_Acquisition_Basis/Land_Acquisition" xmlDataType="string"/>
    </xmlCellPr>
  </singleXmlCell>
  <singleXmlCell id="3348" xr6:uid="{00000000-000C-0000-FFFF-FFFF0D0D0000}" r="BO8" connectionId="1">
    <xmlCellPr id="1" xr6:uid="{00000000-0010-0000-0D0D-000001000000}" uniqueName="Building_Acquisition">
      <xmlPr mapId="1" xpath="/FinancialUpdate8609/FinancialUpdate8609_DevelopmentBudget/FinancialUpdate8609_Dev_Budget_Building15/FinancialUpdate8609_Dev_Budget_Building15_Acquisition_Basis/Building_Acquisition" xmlDataType="string"/>
    </xmlCellPr>
  </singleXmlCell>
  <singleXmlCell id="3349" xr6:uid="{00000000-000C-0000-FFFF-FFFF0E0D0000}" r="BO9" connectionId="1">
    <xmlCellPr id="1" xr6:uid="{00000000-0010-0000-0E0D-000001000000}" uniqueName="Contractor_Price">
      <xmlPr mapId="1" xpath="/FinancialUpdate8609/FinancialUpdate8609_DevelopmentBudget/FinancialUpdate8609_Dev_Budget_Building15/FinancialUpdate8609_Dev_Budget_Building15_Acquisition_Basis/Contractor_Price" xmlDataType="string"/>
    </xmlCellPr>
  </singleXmlCell>
  <singleXmlCell id="3350" xr6:uid="{00000000-000C-0000-FFFF-FFFF0F0D0000}" r="BO10" connectionId="1">
    <xmlCellPr id="1" xr6:uid="{00000000-0010-0000-0F0D-000001000000}" uniqueName="Furnishings">
      <xmlPr mapId="1" xpath="/FinancialUpdate8609/FinancialUpdate8609_DevelopmentBudget/FinancialUpdate8609_Dev_Budget_Building15/FinancialUpdate8609_Dev_Budget_Building15_Acquisition_Basis/Furnishings" xmlDataType="string"/>
    </xmlCellPr>
  </singleXmlCell>
  <singleXmlCell id="3351" xr6:uid="{00000000-000C-0000-FFFF-FFFF100D0000}" r="BO11" connectionId="1">
    <xmlCellPr id="1" xr6:uid="{00000000-0010-0000-100D-000001000000}" uniqueName="Hard_Cost_Other_Description1">
      <xmlPr mapId="1" xpath="/FinancialUpdate8609/FinancialUpdate8609_DevelopmentBudget/FinancialUpdate8609_Dev_Budget_Building15/FinancialUpdate8609_Dev_Budget_Building15_Acquisition_Basis/Hard_Cost_Other_Description1" xmlDataType="string"/>
    </xmlCellPr>
  </singleXmlCell>
  <singleXmlCell id="3352" xr6:uid="{00000000-000C-0000-FFFF-FFFF110D0000}" r="BO14" connectionId="1">
    <xmlCellPr id="1" xr6:uid="{00000000-0010-0000-110D-000001000000}" uniqueName="Architect">
      <xmlPr mapId="1" xpath="/FinancialUpdate8609/FinancialUpdate8609_DevelopmentBudget/FinancialUpdate8609_Dev_Budget_Building15/FinancialUpdate8609_Dev_Budget_Building15_Acquisition_Basis/Architect" xmlDataType="string"/>
    </xmlCellPr>
  </singleXmlCell>
  <singleXmlCell id="3353" xr6:uid="{00000000-000C-0000-FFFF-FFFF120D0000}" r="BO15" connectionId="1">
    <xmlCellPr id="1" xr6:uid="{00000000-0010-0000-120D-000001000000}" uniqueName="Owners_Legal">
      <xmlPr mapId="1" xpath="/FinancialUpdate8609/FinancialUpdate8609_DevelopmentBudget/FinancialUpdate8609_Dev_Budget_Building15/FinancialUpdate8609_Dev_Budget_Building15_Acquisition_Basis/Owners_Legal" xmlDataType="string"/>
    </xmlCellPr>
  </singleXmlCell>
  <singleXmlCell id="3354" xr6:uid="{00000000-000C-0000-FFFF-FFFF130D0000}" r="BO16" connectionId="1">
    <xmlCellPr id="1" xr6:uid="{00000000-0010-0000-130D-000001000000}" uniqueName="Development_Consultant">
      <xmlPr mapId="1" xpath="/FinancialUpdate8609/FinancialUpdate8609_DevelopmentBudget/FinancialUpdate8609_Dev_Budget_Building15/FinancialUpdate8609_Dev_Budget_Building15_Acquisition_Basis/Development_Consultant" xmlDataType="string"/>
    </xmlCellPr>
  </singleXmlCell>
  <singleXmlCell id="3355" xr6:uid="{00000000-000C-0000-FFFF-FFFF140D0000}" r="BO17" connectionId="1">
    <xmlCellPr id="1" xr6:uid="{00000000-0010-0000-140D-000001000000}" uniqueName="J51_421a_421b_Filing_Fees">
      <xmlPr mapId="1" xpath="/FinancialUpdate8609/FinancialUpdate8609_DevelopmentBudget/FinancialUpdate8609_Dev_Budget_Building15/FinancialUpdate8609_Dev_Budget_Building15_Acquisition_Basis/J51_421a_421b_Filing_Fees" xmlDataType="string"/>
    </xmlCellPr>
  </singleXmlCell>
  <singleXmlCell id="3356" xr6:uid="{00000000-000C-0000-FFFF-FFFF150D0000}" r="BO18" connectionId="1">
    <xmlCellPr id="1" xr6:uid="{00000000-0010-0000-150D-000001000000}" uniqueName="Construction_Interest">
      <xmlPr mapId="1" xpath="/FinancialUpdate8609/FinancialUpdate8609_DevelopmentBudget/FinancialUpdate8609_Dev_Budget_Building15/FinancialUpdate8609_Dev_Budget_Building15_Acquisition_Basis/Construction_Interest" xmlDataType="string"/>
    </xmlCellPr>
  </singleXmlCell>
  <singleXmlCell id="3357" xr6:uid="{00000000-000C-0000-FFFF-FFFF160D0000}" r="BO19" connectionId="1">
    <xmlCellPr id="1" xr6:uid="{00000000-0010-0000-160D-000001000000}" uniqueName="Real_Estate_Taxes">
      <xmlPr mapId="1" xpath="/FinancialUpdate8609/FinancialUpdate8609_DevelopmentBudget/FinancialUpdate8609_Dev_Budget_Building15/FinancialUpdate8609_Dev_Budget_Building15_Acquisition_Basis/Real_Estate_Taxes" xmlDataType="string"/>
    </xmlCellPr>
  </singleXmlCell>
  <singleXmlCell id="3358" xr6:uid="{00000000-000C-0000-FFFF-FFFF170D0000}" r="BO20" connectionId="1">
    <xmlCellPr id="1" xr6:uid="{00000000-0010-0000-170D-000001000000}" uniqueName="Water_Sewer">
      <xmlPr mapId="1" xpath="/FinancialUpdate8609/FinancialUpdate8609_DevelopmentBudget/FinancialUpdate8609_Dev_Budget_Building15/FinancialUpdate8609_Dev_Budget_Building15_Acquisition_Basis/Water_Sewer" xmlDataType="string"/>
    </xmlCellPr>
  </singleXmlCell>
  <singleXmlCell id="3359" xr6:uid="{00000000-000C-0000-FFFF-FFFF180D0000}" r="BO21" connectionId="1">
    <xmlCellPr id="1" xr6:uid="{00000000-0010-0000-180D-000001000000}" uniqueName="Title_Insurance">
      <xmlPr mapId="1" xpath="/FinancialUpdate8609/FinancialUpdate8609_DevelopmentBudget/FinancialUpdate8609_Dev_Budget_Building15/FinancialUpdate8609_Dev_Budget_Building15_Acquisition_Basis/Title_Insurance" xmlDataType="string"/>
    </xmlCellPr>
  </singleXmlCell>
  <singleXmlCell id="3360" xr6:uid="{00000000-000C-0000-FFFF-FFFF190D0000}" r="BO22" connectionId="1">
    <xmlCellPr id="1" xr6:uid="{00000000-0010-0000-190D-000001000000}" uniqueName="Constr_Insurance">
      <xmlPr mapId="1" xpath="/FinancialUpdate8609/FinancialUpdate8609_DevelopmentBudget/FinancialUpdate8609_Dev_Budget_Building15/FinancialUpdate8609_Dev_Budget_Building15_Acquisition_Basis/Constr_Insurance" xmlDataType="string"/>
    </xmlCellPr>
  </singleXmlCell>
  <singleXmlCell id="3361" xr6:uid="{00000000-000C-0000-FFFF-FFFF1A0D0000}" r="BO23" connectionId="1">
    <xmlCellPr id="1" xr6:uid="{00000000-0010-0000-1A0D-000001000000}" uniqueName="License_Agreement_Insurance">
      <xmlPr mapId="1" xpath="/FinancialUpdate8609/FinancialUpdate8609_DevelopmentBudget/FinancialUpdate8609_Dev_Budget_Building15/FinancialUpdate8609_Dev_Budget_Building15_Acquisition_Basis/License_Agreement_Insurance" xmlDataType="string"/>
    </xmlCellPr>
  </singleXmlCell>
  <singleXmlCell id="3362" xr6:uid="{00000000-000C-0000-FFFF-FFFF1B0D0000}" r="BO24" connectionId="1">
    <xmlCellPr id="1" xr6:uid="{00000000-0010-0000-1B0D-000001000000}" uniqueName="Leasing_Marketing_Expense">
      <xmlPr mapId="1" xpath="/FinancialUpdate8609/FinancialUpdate8609_DevelopmentBudget/FinancialUpdate8609_Dev_Budget_Building15/FinancialUpdate8609_Dev_Budget_Building15_Acquisition_Basis/Leasing_Marketing_Expense" xmlDataType="string"/>
    </xmlCellPr>
  </singleXmlCell>
  <singleXmlCell id="3363" xr6:uid="{00000000-000C-0000-FFFF-FFFF1C0D0000}" r="BO25" connectionId="1">
    <xmlCellPr id="1" xr6:uid="{00000000-0010-0000-1C0D-000001000000}" uniqueName="Lease_Up_Period_Expense">
      <xmlPr mapId="1" xpath="/FinancialUpdate8609/FinancialUpdate8609_DevelopmentBudget/FinancialUpdate8609_Dev_Budget_Building15/FinancialUpdate8609_Dev_Budget_Building15_Acquisition_Basis/Lease_Up_Period_Expense" xmlDataType="string"/>
    </xmlCellPr>
  </singleXmlCell>
  <singleXmlCell id="3364" xr6:uid="{00000000-000C-0000-FFFF-FFFF1D0D0000}" r="BO26" connectionId="1">
    <xmlCellPr id="1" xr6:uid="{00000000-0010-0000-1D0D-000001000000}" uniqueName="Working_Capital">
      <xmlPr mapId="1" xpath="/FinancialUpdate8609/FinancialUpdate8609_DevelopmentBudget/FinancialUpdate8609_Dev_Budget_Building15/FinancialUpdate8609_Dev_Budget_Building15_Acquisition_Basis/Working_Capital" xmlDataType="string"/>
    </xmlCellPr>
  </singleXmlCell>
  <singleXmlCell id="3365" xr6:uid="{00000000-000C-0000-FFFF-FFFF1E0D0000}" r="BO27" connectionId="1">
    <xmlCellPr id="1" xr6:uid="{00000000-0010-0000-1E0D-000001000000}" uniqueName="Survey_Environmental_Reports">
      <xmlPr mapId="1" xpath="/FinancialUpdate8609/FinancialUpdate8609_DevelopmentBudget/FinancialUpdate8609_Dev_Budget_Building15/FinancialUpdate8609_Dev_Budget_Building15_Acquisition_Basis/Survey_Environmental_Reports" xmlDataType="string"/>
    </xmlCellPr>
  </singleXmlCell>
  <singleXmlCell id="3366" xr6:uid="{00000000-000C-0000-FFFF-FFFF1F0D0000}" r="BO28" connectionId="1">
    <xmlCellPr id="1" xr6:uid="{00000000-0010-0000-1F0D-000001000000}" uniqueName="Loan_Commitment_Fees">
      <xmlPr mapId="1" xpath="/FinancialUpdate8609/FinancialUpdate8609_DevelopmentBudget/FinancialUpdate8609_Dev_Budget_Building15/FinancialUpdate8609_Dev_Budget_Building15_Acquisition_Basis/Loan_Commitment_Fees" xmlDataType="string"/>
    </xmlCellPr>
  </singleXmlCell>
  <singleXmlCell id="3367" xr6:uid="{00000000-000C-0000-FFFF-FFFF200D0000}" r="BO29" connectionId="1">
    <xmlCellPr id="1" xr6:uid="{00000000-0010-0000-200D-000001000000}" uniqueName="Relocation">
      <xmlPr mapId="1" xpath="/FinancialUpdate8609/FinancialUpdate8609_DevelopmentBudget/FinancialUpdate8609_Dev_Budget_Building15/FinancialUpdate8609_Dev_Budget_Building15_Acquisition_Basis/Relocation" xmlDataType="string"/>
    </xmlCellPr>
  </singleXmlCell>
  <singleXmlCell id="3368" xr6:uid="{00000000-000C-0000-FFFF-FFFF210D0000}" r="BO30" connectionId="1">
    <xmlCellPr id="1" xr6:uid="{00000000-0010-0000-210D-000001000000}" uniqueName="NPHDFC_Administration_Fee">
      <xmlPr mapId="1" xpath="/FinancialUpdate8609/FinancialUpdate8609_DevelopmentBudget/FinancialUpdate8609_Dev_Budget_Building15/FinancialUpdate8609_Dev_Budget_Building15_Acquisition_Basis/NPHDFC_Administration_Fee" xmlDataType="string"/>
    </xmlCellPr>
  </singleXmlCell>
  <singleXmlCell id="3369" xr6:uid="{00000000-000C-0000-FFFF-FFFF220D0000}" r="BO31" connectionId="1">
    <xmlCellPr id="1" xr6:uid="{00000000-0010-0000-220D-000001000000}" uniqueName="Project_Supervision">
      <xmlPr mapId="1" xpath="/FinancialUpdate8609/FinancialUpdate8609_DevelopmentBudget/FinancialUpdate8609_Dev_Budget_Building15/FinancialUpdate8609_Dev_Budget_Building15_Acquisition_Basis/Project_Supervision" xmlDataType="string"/>
    </xmlCellPr>
  </singleXmlCell>
  <singleXmlCell id="3370" xr6:uid="{00000000-000C-0000-FFFF-FFFF230D0000}" r="BO32" connectionId="1">
    <xmlCellPr id="1" xr6:uid="{00000000-0010-0000-230D-000001000000}" uniqueName="Tax_Credit_Allocation_Fee">
      <xmlPr mapId="1" xpath="/FinancialUpdate8609/FinancialUpdate8609_DevelopmentBudget/FinancialUpdate8609_Dev_Budget_Building15/FinancialUpdate8609_Dev_Budget_Building15_Acquisition_Basis/Tax_Credit_Allocation_Fee" xmlDataType="string"/>
    </xmlCellPr>
  </singleXmlCell>
  <singleXmlCell id="3371" xr6:uid="{00000000-000C-0000-FFFF-FFFF240D0000}" r="BO33" connectionId="1">
    <xmlCellPr id="1" xr6:uid="{00000000-0010-0000-240D-000001000000}" uniqueName="Bond_Fees_Cost_of_Issuance_Fee">
      <xmlPr mapId="1" xpath="/FinancialUpdate8609/FinancialUpdate8609_DevelopmentBudget/FinancialUpdate8609_Dev_Budget_Building15/FinancialUpdate8609_Dev_Budget_Building15_Acquisition_Basis/Bond_Fees_Cost_of_Issuance_Fee" xmlDataType="string"/>
    </xmlCellPr>
  </singleXmlCell>
  <singleXmlCell id="3372" xr6:uid="{00000000-000C-0000-FFFF-FFFF250D0000}" r="BO34" connectionId="1">
    <xmlCellPr id="1" xr6:uid="{00000000-0010-0000-250D-000001000000}" uniqueName="Letter_of_Credit_Fee">
      <xmlPr mapId="1" xpath="/FinancialUpdate8609/FinancialUpdate8609_DevelopmentBudget/FinancialUpdate8609_Dev_Budget_Building15/FinancialUpdate8609_Dev_Budget_Building15_Acquisition_Basis/Letter_of_Credit_Fee" xmlDataType="string"/>
    </xmlCellPr>
  </singleXmlCell>
  <singleXmlCell id="3373" xr6:uid="{00000000-000C-0000-FFFF-FFFF260D0000}" r="BO35" connectionId="1">
    <xmlCellPr id="1" xr6:uid="{00000000-0010-0000-260D-000001000000}" uniqueName="Interest_Rate_Cap">
      <xmlPr mapId="1" xpath="/FinancialUpdate8609/FinancialUpdate8609_DevelopmentBudget/FinancialUpdate8609_Dev_Budget_Building15/FinancialUpdate8609_Dev_Budget_Building15_Acquisition_Basis/Interest_Rate_Cap" xmlDataType="string"/>
    </xmlCellPr>
  </singleXmlCell>
  <singleXmlCell id="3374" xr6:uid="{00000000-000C-0000-FFFF-FFFF270D0000}" r="BO36" connectionId="1">
    <xmlCellPr id="1" xr6:uid="{00000000-0010-0000-270D-000001000000}" uniqueName="Bank_Engineering_Fee">
      <xmlPr mapId="1" xpath="/FinancialUpdate8609/FinancialUpdate8609_DevelopmentBudget/FinancialUpdate8609_Dev_Budget_Building15/FinancialUpdate8609_Dev_Budget_Building15_Acquisition_Basis/Bank_Engineering_Fee" xmlDataType="string"/>
    </xmlCellPr>
  </singleXmlCell>
  <singleXmlCell id="3375" xr6:uid="{00000000-000C-0000-FFFF-FFFF280D0000}" r="BO37" connectionId="1">
    <xmlCellPr id="1" xr6:uid="{00000000-0010-0000-280D-000001000000}" uniqueName="NYS_Transfer_Tax">
      <xmlPr mapId="1" xpath="/FinancialUpdate8609/FinancialUpdate8609_DevelopmentBudget/FinancialUpdate8609_Dev_Budget_Building15/FinancialUpdate8609_Dev_Budget_Building15_Acquisition_Basis/NYS_Transfer_Tax" xmlDataType="string"/>
    </xmlCellPr>
  </singleXmlCell>
  <singleXmlCell id="3376" xr6:uid="{00000000-000C-0000-FFFF-FFFF290D0000}" r="BO38" connectionId="1">
    <xmlCellPr id="1" xr6:uid="{00000000-0010-0000-290D-000001000000}" uniqueName="Soft_Cost_Other_Description1">
      <xmlPr mapId="1" xpath="/FinancialUpdate8609/FinancialUpdate8609_DevelopmentBudget/FinancialUpdate8609_Dev_Budget_Building15/FinancialUpdate8609_Dev_Budget_Building15_Acquisition_Basis/Soft_Cost_Other_Description1" xmlDataType="string"/>
    </xmlCellPr>
  </singleXmlCell>
  <singleXmlCell id="3377" xr6:uid="{00000000-000C-0000-FFFF-FFFF2A0D0000}" r="BO39" connectionId="1">
    <xmlCellPr id="1" xr6:uid="{00000000-0010-0000-2A0D-000001000000}" uniqueName="Soft_Cost_Other_Description2">
      <xmlPr mapId="1" xpath="/FinancialUpdate8609/FinancialUpdate8609_DevelopmentBudget/FinancialUpdate8609_Dev_Budget_Building15/FinancialUpdate8609_Dev_Budget_Building15_Acquisition_Basis/Soft_Cost_Other_Description2" xmlDataType="string"/>
    </xmlCellPr>
  </singleXmlCell>
  <singleXmlCell id="3378" xr6:uid="{00000000-000C-0000-FFFF-FFFF2B0D0000}" r="BO40" connectionId="1">
    <xmlCellPr id="1" xr6:uid="{00000000-0010-0000-2B0D-000001000000}" uniqueName="Soft_Cost_Other_Description3">
      <xmlPr mapId="1" xpath="/FinancialUpdate8609/FinancialUpdate8609_DevelopmentBudget/FinancialUpdate8609_Dev_Budget_Building15/FinancialUpdate8609_Dev_Budget_Building15_Acquisition_Basis/Soft_Cost_Other_Description3" xmlDataType="string"/>
    </xmlCellPr>
  </singleXmlCell>
  <singleXmlCell id="3379" xr6:uid="{00000000-000C-0000-FFFF-FFFF2C0D0000}" r="BO41" connectionId="1">
    <xmlCellPr id="1" xr6:uid="{00000000-0010-0000-2C0D-000001000000}" uniqueName="Soft_Cost_Other_Description4">
      <xmlPr mapId="1" xpath="/FinancialUpdate8609/FinancialUpdate8609_DevelopmentBudget/FinancialUpdate8609_Dev_Budget_Building15/FinancialUpdate8609_Dev_Budget_Building15_Acquisition_Basis/Soft_Cost_Other_Description4" xmlDataType="string"/>
    </xmlCellPr>
  </singleXmlCell>
  <singleXmlCell id="3380" xr6:uid="{00000000-000C-0000-FFFF-FFFF2D0D0000}" r="BO44" connectionId="1">
    <xmlCellPr id="1" xr6:uid="{00000000-0010-0000-2D0D-000001000000}" uniqueName="Developer_Financing_or_Equity">
      <xmlPr mapId="1" xpath="/FinancialUpdate8609/FinancialUpdate8609_DevelopmentBudget/FinancialUpdate8609_Dev_Budget_Building15/FinancialUpdate8609_Dev_Budget_Building15_Acquisition_Basis/Developer_Financing_or_Equity" xmlDataType="string"/>
    </xmlCellPr>
  </singleXmlCell>
  <singleXmlCell id="3381" xr6:uid="{00000000-000C-0000-FFFF-FFFF2E0D0000}" r="BO45" connectionId="1">
    <xmlCellPr id="1" xr6:uid="{00000000-0010-0000-2E0D-000001000000}" uniqueName="Deferred_Developer_Fee">
      <xmlPr mapId="1" xpath="/FinancialUpdate8609/FinancialUpdate8609_DevelopmentBudget/FinancialUpdate8609_Dev_Budget_Building15/FinancialUpdate8609_Dev_Budget_Building15_Acquisition_Basis/Deferred_Developer_Fee" xmlDataType="string"/>
    </xmlCellPr>
  </singleXmlCell>
  <singleXmlCell id="3382" xr6:uid="{00000000-000C-0000-FFFF-FFFF2F0D0000}" r="BO48" connectionId="1">
    <xmlCellPr id="1" xr6:uid="{00000000-0010-0000-2F0D-000001000000}" uniqueName="Syndicator_Fee_and_Overhead">
      <xmlPr mapId="1" xpath="/FinancialUpdate8609/FinancialUpdate8609_DevelopmentBudget/FinancialUpdate8609_Dev_Budget_Building15/FinancialUpdate8609_Dev_Budget_Building15_Acquisition_Basis/Syndicator_Fee_and_Overhead" xmlDataType="string"/>
    </xmlCellPr>
  </singleXmlCell>
  <singleXmlCell id="3383" xr6:uid="{00000000-000C-0000-FFFF-FFFF300D0000}" r="BO49" connectionId="1">
    <xmlCellPr id="1" xr6:uid="{00000000-0010-0000-300D-000001000000}" uniqueName="LP_Upper_Tier_Reserves">
      <xmlPr mapId="1" xpath="/FinancialUpdate8609/FinancialUpdate8609_DevelopmentBudget/FinancialUpdate8609_Dev_Budget_Building15/FinancialUpdate8609_Dev_Budget_Building15_Acquisition_Basis/LP_Upper_Tier_Reserves" xmlDataType="string"/>
    </xmlCellPr>
  </singleXmlCell>
  <singleXmlCell id="3384" xr6:uid="{00000000-000C-0000-FFFF-FFFF310D0000}" r="BO50" connectionId="1">
    <xmlCellPr id="1" xr6:uid="{00000000-0010-0000-310D-000001000000}" uniqueName="Tax_Credit_Consultant">
      <xmlPr mapId="1" xpath="/FinancialUpdate8609/FinancialUpdate8609_DevelopmentBudget/FinancialUpdate8609_Dev_Budget_Building15/FinancialUpdate8609_Dev_Budget_Building15_Acquisition_Basis/Tax_Credit_Consultant" xmlDataType="string"/>
    </xmlCellPr>
  </singleXmlCell>
  <singleXmlCell id="3385" xr6:uid="{00000000-000C-0000-FFFF-FFFF320D0000}" r="BO51" connectionId="1">
    <xmlCellPr id="1" xr6:uid="{00000000-0010-0000-320D-000001000000}" uniqueName="Tax_Opinion">
      <xmlPr mapId="1" xpath="/FinancialUpdate8609/FinancialUpdate8609_DevelopmentBudget/FinancialUpdate8609_Dev_Budget_Building15/FinancialUpdate8609_Dev_Budget_Building15_Acquisition_Basis/Tax_Opinion" xmlDataType="string"/>
    </xmlCellPr>
  </singleXmlCell>
  <singleXmlCell id="3386" xr6:uid="{00000000-000C-0000-FFFF-FFFF330D0000}" r="BO52" connectionId="1">
    <xmlCellPr id="1" xr6:uid="{00000000-0010-0000-330D-000001000000}" uniqueName="Accounting_Cost_Certification">
      <xmlPr mapId="1" xpath="/FinancialUpdate8609/FinancialUpdate8609_DevelopmentBudget/FinancialUpdate8609_Dev_Budget_Building15/FinancialUpdate8609_Dev_Budget_Building15_Acquisition_Basis/Accounting_Cost_Certification" xmlDataType="string"/>
    </xmlCellPr>
  </singleXmlCell>
  <singleXmlCell id="3387" xr6:uid="{00000000-000C-0000-FFFF-FFFF340D0000}" r="BO53" connectionId="1">
    <xmlCellPr id="1" xr6:uid="{00000000-0010-0000-340D-000001000000}" uniqueName="Partnership_Management_Fee">
      <xmlPr mapId="1" xpath="/FinancialUpdate8609/FinancialUpdate8609_DevelopmentBudget/FinancialUpdate8609_Dev_Budget_Building15/FinancialUpdate8609_Dev_Budget_Building15_Acquisition_Basis/Partnership_Management_Fee" xmlDataType="string"/>
    </xmlCellPr>
  </singleXmlCell>
  <singleXmlCell id="3388" xr6:uid="{00000000-000C-0000-FFFF-FFFF350D0000}" r="BO54" connectionId="1">
    <xmlCellPr id="1" xr6:uid="{00000000-0010-0000-350D-000001000000}" uniqueName="Partnership_Publication">
      <xmlPr mapId="1" xpath="/FinancialUpdate8609/FinancialUpdate8609_DevelopmentBudget/FinancialUpdate8609_Dev_Budget_Building15/FinancialUpdate8609_Dev_Budget_Building15_Acquisition_Basis/Partnership_Publication" xmlDataType="string"/>
    </xmlCellPr>
  </singleXmlCell>
  <singleXmlCell id="3389" xr6:uid="{00000000-000C-0000-FFFF-FFFF360D0000}" r="BO55" connectionId="1">
    <xmlCellPr id="1" xr6:uid="{00000000-0010-0000-360D-000001000000}" uniqueName="Bridge_Loan_Fees_and_Interest">
      <xmlPr mapId="1" xpath="/FinancialUpdate8609/FinancialUpdate8609_DevelopmentBudget/FinancialUpdate8609_Dev_Budget_Building15/FinancialUpdate8609_Dev_Budget_Building15_Acquisition_Basis/Bridge_Loan_Fees_and_Interest" xmlDataType="string"/>
    </xmlCellPr>
  </singleXmlCell>
  <singleXmlCell id="3390" xr6:uid="{00000000-000C-0000-FFFF-FFFF370D0000}" r="BO56" connectionId="1">
    <xmlCellPr id="1" xr6:uid="{00000000-0010-0000-370D-000001000000}" uniqueName="Partnership_Organization_Legal">
      <xmlPr mapId="1" xpath="/FinancialUpdate8609/FinancialUpdate8609_DevelopmentBudget/FinancialUpdate8609_Dev_Budget_Building15/FinancialUpdate8609_Dev_Budget_Building15_Acquisition_Basis/Partnership_Organization_Legal" xmlDataType="string"/>
    </xmlCellPr>
  </singleXmlCell>
  <singleXmlCell id="3391" xr6:uid="{00000000-000C-0000-FFFF-FFFF380D0000}" r="BO57" connectionId="1">
    <xmlCellPr id="1" xr6:uid="{00000000-0010-0000-380D-000001000000}" uniqueName="Syndication_Expense_Other_Description1">
      <xmlPr mapId="1" xpath="/FinancialUpdate8609/FinancialUpdate8609_DevelopmentBudget/FinancialUpdate8609_Dev_Budget_Building15/FinancialUpdate8609_Dev_Budget_Building15_Acquisition_Basis/Syndication_Expense_Other_Description1" xmlDataType="string"/>
    </xmlCellPr>
  </singleXmlCell>
  <singleXmlCell id="3392" xr6:uid="{00000000-000C-0000-FFFF-FFFF390D0000}" r="BO60" connectionId="1">
    <xmlCellPr id="1" xr6:uid="{00000000-0010-0000-390D-000001000000}" uniqueName="Operating_Reserve">
      <xmlPr mapId="1" xpath="/FinancialUpdate8609/FinancialUpdate8609_DevelopmentBudget/FinancialUpdate8609_Dev_Budget_Building15/FinancialUpdate8609_Dev_Budget_Building15_Acquisition_Basis/Operating_Reserve" xmlDataType="string"/>
    </xmlCellPr>
  </singleXmlCell>
  <singleXmlCell id="3393" xr6:uid="{00000000-000C-0000-FFFF-FFFF3A0D0000}" r="BO61" connectionId="1">
    <xmlCellPr id="1" xr6:uid="{00000000-0010-0000-3A0D-000001000000}" uniqueName="Social_Service_Reserves">
      <xmlPr mapId="1" xpath="/FinancialUpdate8609/FinancialUpdate8609_DevelopmentBudget/FinancialUpdate8609_Dev_Budget_Building15/FinancialUpdate8609_Dev_Budget_Building15_Acquisition_Basis/Social_Service_Reserves" xmlDataType="string"/>
    </xmlCellPr>
  </singleXmlCell>
  <singleXmlCell id="3394" xr6:uid="{00000000-000C-0000-FFFF-FFFF3B0D0000}" r="BO62" connectionId="1">
    <xmlCellPr id="1" xr6:uid="{00000000-0010-0000-3B0D-000001000000}" uniqueName="Reserve_Other_Description1">
      <xmlPr mapId="1" xpath="/FinancialUpdate8609/FinancialUpdate8609_DevelopmentBudget/FinancialUpdate8609_Dev_Budget_Building15/FinancialUpdate8609_Dev_Budget_Building15_Acquisition_Basis/Reserve_Other_Description1" xmlDataType="string"/>
    </xmlCellPr>
  </singleXmlCell>
  <singleXmlCell id="3395" xr6:uid="{00000000-000C-0000-FFFF-FFFF3C0D0000}" r="BQ1" connectionId="1">
    <xmlCellPr id="1" xr6:uid="{00000000-0010-0000-3C0D-000001000000}" uniqueName="ApplicationNumber">
      <xmlPr mapId="1" xpath="/FinancialUpdate8609/FinancialUpdate8609_DevelopmentBudget/FinancialUpdate8609_Dev_Budget_Building15/FinancialUpdate8609_Dev_Budget_Building15_Rehab_Basis/ApplicationNumber" xmlDataType="string"/>
    </xmlCellPr>
  </singleXmlCell>
  <singleXmlCell id="3396" xr6:uid="{00000000-000C-0000-FFFF-FFFF3D0D0000}" r="BQ2" connectionId="1">
    <xmlCellPr id="1" xr6:uid="{00000000-0010-0000-3D0D-000001000000}" uniqueName="BIN">
      <xmlPr mapId="1" xpath="/FinancialUpdate8609/FinancialUpdate8609_DevelopmentBudget/FinancialUpdate8609_Dev_Budget_Building15/FinancialUpdate8609_Dev_Budget_Building15_Rehab_Basis/BIN" xmlDataType="string"/>
    </xmlCellPr>
  </singleXmlCell>
  <singleXmlCell id="3399" xr6:uid="{00000000-000C-0000-FFFF-FFFF3E0D0000}" r="CQ547" connectionId="1">
    <xmlCellPr id="1" xr6:uid="{00000000-0010-0000-3E0D-000001000000}" uniqueName="BIN">
      <xmlPr mapId="1" xpath="/FinancialUpdate8609/FinancialUpdate8609_Permanent_Financing_Bldg11/BIN" xmlDataType="string"/>
    </xmlCellPr>
  </singleXmlCell>
  <singleXmlCell id="3400" xr6:uid="{00000000-000C-0000-FFFF-FFFF3F0D0000}" r="CQ580" connectionId="1">
    <xmlCellPr id="1" xr6:uid="{00000000-0010-0000-3F0D-000001000000}" uniqueName="BIN">
      <xmlPr mapId="1" xpath="/FinancialUpdate8609/FinancialUpdate8609_Construction_Financing_Bldg12/BIN" xmlDataType="string"/>
    </xmlCellPr>
  </singleXmlCell>
  <singleXmlCell id="3401" xr6:uid="{00000000-000C-0000-FFFF-FFFF400D0000}" r="CQ595" connectionId="1">
    <xmlCellPr id="1" xr6:uid="{00000000-0010-0000-400D-000001000000}" uniqueName="BIN">
      <xmlPr mapId="1" xpath="/FinancialUpdate8609/FinancialUpdate8609_Permanent_Financing_Bldg12/BIN" xmlDataType="string"/>
    </xmlCellPr>
  </singleXmlCell>
  <singleXmlCell id="3402" xr6:uid="{00000000-000C-0000-FFFF-FFFF410D0000}" r="BP7" connectionId="1">
    <xmlCellPr id="1" xr6:uid="{00000000-0010-0000-410D-000001000000}" uniqueName="Land_Acquisition">
      <xmlPr mapId="1" xpath="/FinancialUpdate8609/FinancialUpdate8609_DevelopmentBudget/FinancialUpdate8609_Dev_Budget_Building15/FinancialUpdate8609_Dev_Budget_Building15_Rehab_Basis/Land_Acquisition" xmlDataType="string"/>
    </xmlCellPr>
  </singleXmlCell>
  <singleXmlCell id="3403" xr6:uid="{00000000-000C-0000-FFFF-FFFF420D0000}" r="BP8" connectionId="1">
    <xmlCellPr id="1" xr6:uid="{00000000-0010-0000-420D-000001000000}" uniqueName="Building_Acquisition">
      <xmlPr mapId="1" xpath="/FinancialUpdate8609/FinancialUpdate8609_DevelopmentBudget/FinancialUpdate8609_Dev_Budget_Building15/FinancialUpdate8609_Dev_Budget_Building15_Rehab_Basis/Building_Acquisition" xmlDataType="string"/>
    </xmlCellPr>
  </singleXmlCell>
  <singleXmlCell id="3404" xr6:uid="{00000000-000C-0000-FFFF-FFFF430D0000}" r="BP9" connectionId="1">
    <xmlCellPr id="1" xr6:uid="{00000000-0010-0000-430D-000001000000}" uniqueName="Contractor_Price">
      <xmlPr mapId="1" xpath="/FinancialUpdate8609/FinancialUpdate8609_DevelopmentBudget/FinancialUpdate8609_Dev_Budget_Building15/FinancialUpdate8609_Dev_Budget_Building15_Rehab_Basis/Contractor_Price" xmlDataType="string"/>
    </xmlCellPr>
  </singleXmlCell>
  <singleXmlCell id="3405" xr6:uid="{00000000-000C-0000-FFFF-FFFF440D0000}" r="BP10" connectionId="1">
    <xmlCellPr id="1" xr6:uid="{00000000-0010-0000-440D-000001000000}" uniqueName="Furnishings">
      <xmlPr mapId="1" xpath="/FinancialUpdate8609/FinancialUpdate8609_DevelopmentBudget/FinancialUpdate8609_Dev_Budget_Building15/FinancialUpdate8609_Dev_Budget_Building15_Rehab_Basis/Furnishings" xmlDataType="string"/>
    </xmlCellPr>
  </singleXmlCell>
  <singleXmlCell id="3406" xr6:uid="{00000000-000C-0000-FFFF-FFFF450D0000}" r="BP11" connectionId="1">
    <xmlCellPr id="1" xr6:uid="{00000000-0010-0000-450D-000001000000}" uniqueName="Hard_Cost_Other_Description1">
      <xmlPr mapId="1" xpath="/FinancialUpdate8609/FinancialUpdate8609_DevelopmentBudget/FinancialUpdate8609_Dev_Budget_Building15/FinancialUpdate8609_Dev_Budget_Building15_Rehab_Basis/Hard_Cost_Other_Description1" xmlDataType="string"/>
    </xmlCellPr>
  </singleXmlCell>
  <singleXmlCell id="3407" xr6:uid="{00000000-000C-0000-FFFF-FFFF460D0000}" r="BP14" connectionId="1">
    <xmlCellPr id="1" xr6:uid="{00000000-0010-0000-460D-000001000000}" uniqueName="Architect">
      <xmlPr mapId="1" xpath="/FinancialUpdate8609/FinancialUpdate8609_DevelopmentBudget/FinancialUpdate8609_Dev_Budget_Building15/FinancialUpdate8609_Dev_Budget_Building15_Rehab_Basis/Architect" xmlDataType="string"/>
    </xmlCellPr>
  </singleXmlCell>
  <singleXmlCell id="3408" xr6:uid="{00000000-000C-0000-FFFF-FFFF470D0000}" r="BP15" connectionId="1">
    <xmlCellPr id="1" xr6:uid="{00000000-0010-0000-470D-000001000000}" uniqueName="Owners_Legal">
      <xmlPr mapId="1" xpath="/FinancialUpdate8609/FinancialUpdate8609_DevelopmentBudget/FinancialUpdate8609_Dev_Budget_Building15/FinancialUpdate8609_Dev_Budget_Building15_Rehab_Basis/Owners_Legal" xmlDataType="string"/>
    </xmlCellPr>
  </singleXmlCell>
  <singleXmlCell id="3409" xr6:uid="{00000000-000C-0000-FFFF-FFFF480D0000}" r="BP16" connectionId="1">
    <xmlCellPr id="1" xr6:uid="{00000000-0010-0000-480D-000001000000}" uniqueName="Development_Consultant">
      <xmlPr mapId="1" xpath="/FinancialUpdate8609/FinancialUpdate8609_DevelopmentBudget/FinancialUpdate8609_Dev_Budget_Building15/FinancialUpdate8609_Dev_Budget_Building15_Rehab_Basis/Development_Consultant" xmlDataType="string"/>
    </xmlCellPr>
  </singleXmlCell>
  <singleXmlCell id="3410" xr6:uid="{00000000-000C-0000-FFFF-FFFF490D0000}" r="BP17" connectionId="1">
    <xmlCellPr id="1" xr6:uid="{00000000-0010-0000-490D-000001000000}" uniqueName="J51_421a_421b_Filing_Fees">
      <xmlPr mapId="1" xpath="/FinancialUpdate8609/FinancialUpdate8609_DevelopmentBudget/FinancialUpdate8609_Dev_Budget_Building15/FinancialUpdate8609_Dev_Budget_Building15_Rehab_Basis/J51_421a_421b_Filing_Fees" xmlDataType="string"/>
    </xmlCellPr>
  </singleXmlCell>
  <singleXmlCell id="3411" xr6:uid="{00000000-000C-0000-FFFF-FFFF4A0D0000}" r="BP18" connectionId="1">
    <xmlCellPr id="1" xr6:uid="{00000000-0010-0000-4A0D-000001000000}" uniqueName="Construction_Interest">
      <xmlPr mapId="1" xpath="/FinancialUpdate8609/FinancialUpdate8609_DevelopmentBudget/FinancialUpdate8609_Dev_Budget_Building15/FinancialUpdate8609_Dev_Budget_Building15_Rehab_Basis/Construction_Interest" xmlDataType="string"/>
    </xmlCellPr>
  </singleXmlCell>
  <singleXmlCell id="3412" xr6:uid="{00000000-000C-0000-FFFF-FFFF4B0D0000}" r="BP19" connectionId="1">
    <xmlCellPr id="1" xr6:uid="{00000000-0010-0000-4B0D-000001000000}" uniqueName="Real_Estate_Taxes">
      <xmlPr mapId="1" xpath="/FinancialUpdate8609/FinancialUpdate8609_DevelopmentBudget/FinancialUpdate8609_Dev_Budget_Building15/FinancialUpdate8609_Dev_Budget_Building15_Rehab_Basis/Real_Estate_Taxes" xmlDataType="string"/>
    </xmlCellPr>
  </singleXmlCell>
  <singleXmlCell id="3413" xr6:uid="{00000000-000C-0000-FFFF-FFFF4C0D0000}" r="BP20" connectionId="1">
    <xmlCellPr id="1" xr6:uid="{00000000-0010-0000-4C0D-000001000000}" uniqueName="Water_Sewer">
      <xmlPr mapId="1" xpath="/FinancialUpdate8609/FinancialUpdate8609_DevelopmentBudget/FinancialUpdate8609_Dev_Budget_Building15/FinancialUpdate8609_Dev_Budget_Building15_Rehab_Basis/Water_Sewer" xmlDataType="string"/>
    </xmlCellPr>
  </singleXmlCell>
  <singleXmlCell id="3414" xr6:uid="{00000000-000C-0000-FFFF-FFFF4D0D0000}" r="BP21" connectionId="1">
    <xmlCellPr id="1" xr6:uid="{00000000-0010-0000-4D0D-000001000000}" uniqueName="Title_Insurance">
      <xmlPr mapId="1" xpath="/FinancialUpdate8609/FinancialUpdate8609_DevelopmentBudget/FinancialUpdate8609_Dev_Budget_Building15/FinancialUpdate8609_Dev_Budget_Building15_Rehab_Basis/Title_Insurance" xmlDataType="string"/>
    </xmlCellPr>
  </singleXmlCell>
  <singleXmlCell id="3415" xr6:uid="{00000000-000C-0000-FFFF-FFFF4E0D0000}" r="BP22" connectionId="1">
    <xmlCellPr id="1" xr6:uid="{00000000-0010-0000-4E0D-000001000000}" uniqueName="Constr_Insurance">
      <xmlPr mapId="1" xpath="/FinancialUpdate8609/FinancialUpdate8609_DevelopmentBudget/FinancialUpdate8609_Dev_Budget_Building15/FinancialUpdate8609_Dev_Budget_Building15_Rehab_Basis/Constr_Insurance" xmlDataType="string"/>
    </xmlCellPr>
  </singleXmlCell>
  <singleXmlCell id="3416" xr6:uid="{00000000-000C-0000-FFFF-FFFF4F0D0000}" r="BP23" connectionId="1">
    <xmlCellPr id="1" xr6:uid="{00000000-0010-0000-4F0D-000001000000}" uniqueName="License_Agreement_Insurance">
      <xmlPr mapId="1" xpath="/FinancialUpdate8609/FinancialUpdate8609_DevelopmentBudget/FinancialUpdate8609_Dev_Budget_Building15/FinancialUpdate8609_Dev_Budget_Building15_Rehab_Basis/License_Agreement_Insurance" xmlDataType="string"/>
    </xmlCellPr>
  </singleXmlCell>
  <singleXmlCell id="3417" xr6:uid="{00000000-000C-0000-FFFF-FFFF500D0000}" r="BP24" connectionId="1">
    <xmlCellPr id="1" xr6:uid="{00000000-0010-0000-500D-000001000000}" uniqueName="Leasing_Marketing_Expense">
      <xmlPr mapId="1" xpath="/FinancialUpdate8609/FinancialUpdate8609_DevelopmentBudget/FinancialUpdate8609_Dev_Budget_Building15/FinancialUpdate8609_Dev_Budget_Building15_Rehab_Basis/Leasing_Marketing_Expense" xmlDataType="string"/>
    </xmlCellPr>
  </singleXmlCell>
  <singleXmlCell id="3418" xr6:uid="{00000000-000C-0000-FFFF-FFFF510D0000}" r="BP25" connectionId="1">
    <xmlCellPr id="1" xr6:uid="{00000000-0010-0000-510D-000001000000}" uniqueName="Lease_Up_Period_Expense">
      <xmlPr mapId="1" xpath="/FinancialUpdate8609/FinancialUpdate8609_DevelopmentBudget/FinancialUpdate8609_Dev_Budget_Building15/FinancialUpdate8609_Dev_Budget_Building15_Rehab_Basis/Lease_Up_Period_Expense" xmlDataType="string"/>
    </xmlCellPr>
  </singleXmlCell>
  <singleXmlCell id="3419" xr6:uid="{00000000-000C-0000-FFFF-FFFF520D0000}" r="BP26" connectionId="1">
    <xmlCellPr id="1" xr6:uid="{00000000-0010-0000-520D-000001000000}" uniqueName="Working_Capital">
      <xmlPr mapId="1" xpath="/FinancialUpdate8609/FinancialUpdate8609_DevelopmentBudget/FinancialUpdate8609_Dev_Budget_Building15/FinancialUpdate8609_Dev_Budget_Building15_Rehab_Basis/Working_Capital" xmlDataType="string"/>
    </xmlCellPr>
  </singleXmlCell>
  <singleXmlCell id="3420" xr6:uid="{00000000-000C-0000-FFFF-FFFF530D0000}" r="BP27" connectionId="1">
    <xmlCellPr id="1" xr6:uid="{00000000-0010-0000-530D-000001000000}" uniqueName="Survey_Environmental_Reports">
      <xmlPr mapId="1" xpath="/FinancialUpdate8609/FinancialUpdate8609_DevelopmentBudget/FinancialUpdate8609_Dev_Budget_Building15/FinancialUpdate8609_Dev_Budget_Building15_Rehab_Basis/Survey_Environmental_Reports" xmlDataType="string"/>
    </xmlCellPr>
  </singleXmlCell>
  <singleXmlCell id="3421" xr6:uid="{00000000-000C-0000-FFFF-FFFF540D0000}" r="BP28" connectionId="1">
    <xmlCellPr id="1" xr6:uid="{00000000-0010-0000-540D-000001000000}" uniqueName="Loan_Commitment_Fees">
      <xmlPr mapId="1" xpath="/FinancialUpdate8609/FinancialUpdate8609_DevelopmentBudget/FinancialUpdate8609_Dev_Budget_Building15/FinancialUpdate8609_Dev_Budget_Building15_Rehab_Basis/Loan_Commitment_Fees" xmlDataType="string"/>
    </xmlCellPr>
  </singleXmlCell>
  <singleXmlCell id="3422" xr6:uid="{00000000-000C-0000-FFFF-FFFF550D0000}" r="BP29" connectionId="1">
    <xmlCellPr id="1" xr6:uid="{00000000-0010-0000-550D-000001000000}" uniqueName="Relocation">
      <xmlPr mapId="1" xpath="/FinancialUpdate8609/FinancialUpdate8609_DevelopmentBudget/FinancialUpdate8609_Dev_Budget_Building15/FinancialUpdate8609_Dev_Budget_Building15_Rehab_Basis/Relocation" xmlDataType="string"/>
    </xmlCellPr>
  </singleXmlCell>
  <singleXmlCell id="3423" xr6:uid="{00000000-000C-0000-FFFF-FFFF560D0000}" r="BP30" connectionId="1">
    <xmlCellPr id="1" xr6:uid="{00000000-0010-0000-560D-000001000000}" uniqueName="NPHDFC_Administration_Fee">
      <xmlPr mapId="1" xpath="/FinancialUpdate8609/FinancialUpdate8609_DevelopmentBudget/FinancialUpdate8609_Dev_Budget_Building15/FinancialUpdate8609_Dev_Budget_Building15_Rehab_Basis/NPHDFC_Administration_Fee" xmlDataType="string"/>
    </xmlCellPr>
  </singleXmlCell>
  <singleXmlCell id="3424" xr6:uid="{00000000-000C-0000-FFFF-FFFF570D0000}" r="BP31" connectionId="1">
    <xmlCellPr id="1" xr6:uid="{00000000-0010-0000-570D-000001000000}" uniqueName="Project_Supervision">
      <xmlPr mapId="1" xpath="/FinancialUpdate8609/FinancialUpdate8609_DevelopmentBudget/FinancialUpdate8609_Dev_Budget_Building15/FinancialUpdate8609_Dev_Budget_Building15_Rehab_Basis/Project_Supervision" xmlDataType="string"/>
    </xmlCellPr>
  </singleXmlCell>
  <singleXmlCell id="3425" xr6:uid="{00000000-000C-0000-FFFF-FFFF580D0000}" r="BP32" connectionId="1">
    <xmlCellPr id="1" xr6:uid="{00000000-0010-0000-580D-000001000000}" uniqueName="Tax_Credit_Allocation_Fee">
      <xmlPr mapId="1" xpath="/FinancialUpdate8609/FinancialUpdate8609_DevelopmentBudget/FinancialUpdate8609_Dev_Budget_Building15/FinancialUpdate8609_Dev_Budget_Building15_Rehab_Basis/Tax_Credit_Allocation_Fee" xmlDataType="string"/>
    </xmlCellPr>
  </singleXmlCell>
  <singleXmlCell id="3426" xr6:uid="{00000000-000C-0000-FFFF-FFFF590D0000}" r="BP33" connectionId="1">
    <xmlCellPr id="1" xr6:uid="{00000000-0010-0000-590D-000001000000}" uniqueName="Bond_Fees_Cost_of_Issuance_Fee">
      <xmlPr mapId="1" xpath="/FinancialUpdate8609/FinancialUpdate8609_DevelopmentBudget/FinancialUpdate8609_Dev_Budget_Building15/FinancialUpdate8609_Dev_Budget_Building15_Rehab_Basis/Bond_Fees_Cost_of_Issuance_Fee" xmlDataType="string"/>
    </xmlCellPr>
  </singleXmlCell>
  <singleXmlCell id="3427" xr6:uid="{00000000-000C-0000-FFFF-FFFF5A0D0000}" r="BP34" connectionId="1">
    <xmlCellPr id="1" xr6:uid="{00000000-0010-0000-5A0D-000001000000}" uniqueName="Letter_of_Credit_Fee">
      <xmlPr mapId="1" xpath="/FinancialUpdate8609/FinancialUpdate8609_DevelopmentBudget/FinancialUpdate8609_Dev_Budget_Building15/FinancialUpdate8609_Dev_Budget_Building15_Rehab_Basis/Letter_of_Credit_Fee" xmlDataType="string"/>
    </xmlCellPr>
  </singleXmlCell>
  <singleXmlCell id="3428" xr6:uid="{00000000-000C-0000-FFFF-FFFF5B0D0000}" r="BP35" connectionId="1">
    <xmlCellPr id="1" xr6:uid="{00000000-0010-0000-5B0D-000001000000}" uniqueName="Interest_Rate_Cap">
      <xmlPr mapId="1" xpath="/FinancialUpdate8609/FinancialUpdate8609_DevelopmentBudget/FinancialUpdate8609_Dev_Budget_Building15/FinancialUpdate8609_Dev_Budget_Building15_Rehab_Basis/Interest_Rate_Cap" xmlDataType="string"/>
    </xmlCellPr>
  </singleXmlCell>
  <singleXmlCell id="3429" xr6:uid="{00000000-000C-0000-FFFF-FFFF5C0D0000}" r="BP36" connectionId="1">
    <xmlCellPr id="1" xr6:uid="{00000000-0010-0000-5C0D-000001000000}" uniqueName="Bank_Engineering_Fee">
      <xmlPr mapId="1" xpath="/FinancialUpdate8609/FinancialUpdate8609_DevelopmentBudget/FinancialUpdate8609_Dev_Budget_Building15/FinancialUpdate8609_Dev_Budget_Building15_Rehab_Basis/Bank_Engineering_Fee" xmlDataType="string"/>
    </xmlCellPr>
  </singleXmlCell>
  <singleXmlCell id="3430" xr6:uid="{00000000-000C-0000-FFFF-FFFF5D0D0000}" r="BP37" connectionId="1">
    <xmlCellPr id="1" xr6:uid="{00000000-0010-0000-5D0D-000001000000}" uniqueName="NYS_Transfer_Tax">
      <xmlPr mapId="1" xpath="/FinancialUpdate8609/FinancialUpdate8609_DevelopmentBudget/FinancialUpdate8609_Dev_Budget_Building15/FinancialUpdate8609_Dev_Budget_Building15_Rehab_Basis/NYS_Transfer_Tax" xmlDataType="string"/>
    </xmlCellPr>
  </singleXmlCell>
  <singleXmlCell id="3431" xr6:uid="{00000000-000C-0000-FFFF-FFFF5E0D0000}" r="BP38" connectionId="1">
    <xmlCellPr id="1" xr6:uid="{00000000-0010-0000-5E0D-000001000000}" uniqueName="Soft_Cost_Other_Description1">
      <xmlPr mapId="1" xpath="/FinancialUpdate8609/FinancialUpdate8609_DevelopmentBudget/FinancialUpdate8609_Dev_Budget_Building15/FinancialUpdate8609_Dev_Budget_Building15_Rehab_Basis/Soft_Cost_Other_Description1" xmlDataType="string"/>
    </xmlCellPr>
  </singleXmlCell>
  <singleXmlCell id="3432" xr6:uid="{00000000-000C-0000-FFFF-FFFF5F0D0000}" r="BP39" connectionId="1">
    <xmlCellPr id="1" xr6:uid="{00000000-0010-0000-5F0D-000001000000}" uniqueName="Soft_Cost_Other_Description2">
      <xmlPr mapId="1" xpath="/FinancialUpdate8609/FinancialUpdate8609_DevelopmentBudget/FinancialUpdate8609_Dev_Budget_Building15/FinancialUpdate8609_Dev_Budget_Building15_Rehab_Basis/Soft_Cost_Other_Description2" xmlDataType="string"/>
    </xmlCellPr>
  </singleXmlCell>
  <singleXmlCell id="3433" xr6:uid="{00000000-000C-0000-FFFF-FFFF600D0000}" r="BP40" connectionId="1">
    <xmlCellPr id="1" xr6:uid="{00000000-0010-0000-600D-000001000000}" uniqueName="Soft_Cost_Other_Description3">
      <xmlPr mapId="1" xpath="/FinancialUpdate8609/FinancialUpdate8609_DevelopmentBudget/FinancialUpdate8609_Dev_Budget_Building15/FinancialUpdate8609_Dev_Budget_Building15_Rehab_Basis/Soft_Cost_Other_Description3" xmlDataType="string"/>
    </xmlCellPr>
  </singleXmlCell>
  <singleXmlCell id="3434" xr6:uid="{00000000-000C-0000-FFFF-FFFF610D0000}" r="BP41" connectionId="1">
    <xmlCellPr id="1" xr6:uid="{00000000-0010-0000-610D-000001000000}" uniqueName="Soft_Cost_Other_Description4">
      <xmlPr mapId="1" xpath="/FinancialUpdate8609/FinancialUpdate8609_DevelopmentBudget/FinancialUpdate8609_Dev_Budget_Building15/FinancialUpdate8609_Dev_Budget_Building15_Rehab_Basis/Soft_Cost_Other_Description4" xmlDataType="string"/>
    </xmlCellPr>
  </singleXmlCell>
  <singleXmlCell id="3435" xr6:uid="{00000000-000C-0000-FFFF-FFFF620D0000}" r="BP44" connectionId="1">
    <xmlCellPr id="1" xr6:uid="{00000000-0010-0000-620D-000001000000}" uniqueName="Developer_Financing_or_Equity">
      <xmlPr mapId="1" xpath="/FinancialUpdate8609/FinancialUpdate8609_DevelopmentBudget/FinancialUpdate8609_Dev_Budget_Building15/FinancialUpdate8609_Dev_Budget_Building15_Rehab_Basis/Developer_Financing_or_Equity" xmlDataType="string"/>
    </xmlCellPr>
  </singleXmlCell>
  <singleXmlCell id="3436" xr6:uid="{00000000-000C-0000-FFFF-FFFF630D0000}" r="BP45" connectionId="1">
    <xmlCellPr id="1" xr6:uid="{00000000-0010-0000-630D-000001000000}" uniqueName="Deferred_Developer_Fee">
      <xmlPr mapId="1" xpath="/FinancialUpdate8609/FinancialUpdate8609_DevelopmentBudget/FinancialUpdate8609_Dev_Budget_Building15/FinancialUpdate8609_Dev_Budget_Building15_Rehab_Basis/Deferred_Developer_Fee" xmlDataType="string"/>
    </xmlCellPr>
  </singleXmlCell>
  <singleXmlCell id="3437" xr6:uid="{00000000-000C-0000-FFFF-FFFF640D0000}" r="BP48" connectionId="1">
    <xmlCellPr id="1" xr6:uid="{00000000-0010-0000-640D-000001000000}" uniqueName="Syndicator_Fee_and_Overhead">
      <xmlPr mapId="1" xpath="/FinancialUpdate8609/FinancialUpdate8609_DevelopmentBudget/FinancialUpdate8609_Dev_Budget_Building15/FinancialUpdate8609_Dev_Budget_Building15_Rehab_Basis/Syndicator_Fee_and_Overhead" xmlDataType="string"/>
    </xmlCellPr>
  </singleXmlCell>
  <singleXmlCell id="3438" xr6:uid="{00000000-000C-0000-FFFF-FFFF650D0000}" r="BP49" connectionId="1">
    <xmlCellPr id="1" xr6:uid="{00000000-0010-0000-650D-000001000000}" uniqueName="LP_Upper_Tier_Reserves">
      <xmlPr mapId="1" xpath="/FinancialUpdate8609/FinancialUpdate8609_DevelopmentBudget/FinancialUpdate8609_Dev_Budget_Building15/FinancialUpdate8609_Dev_Budget_Building15_Rehab_Basis/LP_Upper_Tier_Reserves" xmlDataType="string"/>
    </xmlCellPr>
  </singleXmlCell>
  <singleXmlCell id="3439" xr6:uid="{00000000-000C-0000-FFFF-FFFF660D0000}" r="BP50" connectionId="1">
    <xmlCellPr id="1" xr6:uid="{00000000-0010-0000-660D-000001000000}" uniqueName="Tax_Credit_Consultant">
      <xmlPr mapId="1" xpath="/FinancialUpdate8609/FinancialUpdate8609_DevelopmentBudget/FinancialUpdate8609_Dev_Budget_Building15/FinancialUpdate8609_Dev_Budget_Building15_Rehab_Basis/Tax_Credit_Consultant" xmlDataType="string"/>
    </xmlCellPr>
  </singleXmlCell>
  <singleXmlCell id="3440" xr6:uid="{00000000-000C-0000-FFFF-FFFF670D0000}" r="BP51" connectionId="1">
    <xmlCellPr id="1" xr6:uid="{00000000-0010-0000-670D-000001000000}" uniqueName="Tax_Opinion">
      <xmlPr mapId="1" xpath="/FinancialUpdate8609/FinancialUpdate8609_DevelopmentBudget/FinancialUpdate8609_Dev_Budget_Building15/FinancialUpdate8609_Dev_Budget_Building15_Rehab_Basis/Tax_Opinion" xmlDataType="string"/>
    </xmlCellPr>
  </singleXmlCell>
  <singleXmlCell id="3441" xr6:uid="{00000000-000C-0000-FFFF-FFFF680D0000}" r="BP52" connectionId="1">
    <xmlCellPr id="1" xr6:uid="{00000000-0010-0000-680D-000001000000}" uniqueName="Accounting_Cost_Certification">
      <xmlPr mapId="1" xpath="/FinancialUpdate8609/FinancialUpdate8609_DevelopmentBudget/FinancialUpdate8609_Dev_Budget_Building15/FinancialUpdate8609_Dev_Budget_Building15_Rehab_Basis/Accounting_Cost_Certification" xmlDataType="string"/>
    </xmlCellPr>
  </singleXmlCell>
  <singleXmlCell id="3442" xr6:uid="{00000000-000C-0000-FFFF-FFFF690D0000}" r="BP53" connectionId="1">
    <xmlCellPr id="1" xr6:uid="{00000000-0010-0000-690D-000001000000}" uniqueName="Partnership_Management_Fee">
      <xmlPr mapId="1" xpath="/FinancialUpdate8609/FinancialUpdate8609_DevelopmentBudget/FinancialUpdate8609_Dev_Budget_Building15/FinancialUpdate8609_Dev_Budget_Building15_Rehab_Basis/Partnership_Management_Fee" xmlDataType="string"/>
    </xmlCellPr>
  </singleXmlCell>
  <singleXmlCell id="3443" xr6:uid="{00000000-000C-0000-FFFF-FFFF6A0D0000}" r="BP54" connectionId="1">
    <xmlCellPr id="1" xr6:uid="{00000000-0010-0000-6A0D-000001000000}" uniqueName="Partnership_Publication">
      <xmlPr mapId="1" xpath="/FinancialUpdate8609/FinancialUpdate8609_DevelopmentBudget/FinancialUpdate8609_Dev_Budget_Building15/FinancialUpdate8609_Dev_Budget_Building15_Rehab_Basis/Partnership_Publication" xmlDataType="string"/>
    </xmlCellPr>
  </singleXmlCell>
  <singleXmlCell id="3444" xr6:uid="{00000000-000C-0000-FFFF-FFFF6B0D0000}" r="BP55" connectionId="1">
    <xmlCellPr id="1" xr6:uid="{00000000-0010-0000-6B0D-000001000000}" uniqueName="Bridge_Loan_Fees_and_Interest">
      <xmlPr mapId="1" xpath="/FinancialUpdate8609/FinancialUpdate8609_DevelopmentBudget/FinancialUpdate8609_Dev_Budget_Building15/FinancialUpdate8609_Dev_Budget_Building15_Rehab_Basis/Bridge_Loan_Fees_and_Interest" xmlDataType="string"/>
    </xmlCellPr>
  </singleXmlCell>
  <singleXmlCell id="3445" xr6:uid="{00000000-000C-0000-FFFF-FFFF6C0D0000}" r="BP56" connectionId="1">
    <xmlCellPr id="1" xr6:uid="{00000000-0010-0000-6C0D-000001000000}" uniqueName="Partnership_Organization_Legal">
      <xmlPr mapId="1" xpath="/FinancialUpdate8609/FinancialUpdate8609_DevelopmentBudget/FinancialUpdate8609_Dev_Budget_Building15/FinancialUpdate8609_Dev_Budget_Building15_Rehab_Basis/Partnership_Organization_Legal" xmlDataType="string"/>
    </xmlCellPr>
  </singleXmlCell>
  <singleXmlCell id="3446" xr6:uid="{00000000-000C-0000-FFFF-FFFF6D0D0000}" r="BP57" connectionId="1">
    <xmlCellPr id="1" xr6:uid="{00000000-0010-0000-6D0D-000001000000}" uniqueName="Syndication_Expense_Other_Description1">
      <xmlPr mapId="1" xpath="/FinancialUpdate8609/FinancialUpdate8609_DevelopmentBudget/FinancialUpdate8609_Dev_Budget_Building15/FinancialUpdate8609_Dev_Budget_Building15_Rehab_Basis/Syndication_Expense_Other_Description1" xmlDataType="string"/>
    </xmlCellPr>
  </singleXmlCell>
  <singleXmlCell id="3447" xr6:uid="{00000000-000C-0000-FFFF-FFFF6E0D0000}" r="BP60" connectionId="1">
    <xmlCellPr id="1" xr6:uid="{00000000-0010-0000-6E0D-000001000000}" uniqueName="Operating_Reserve">
      <xmlPr mapId="1" xpath="/FinancialUpdate8609/FinancialUpdate8609_DevelopmentBudget/FinancialUpdate8609_Dev_Budget_Building15/FinancialUpdate8609_Dev_Budget_Building15_Rehab_Basis/Operating_Reserve" xmlDataType="string"/>
    </xmlCellPr>
  </singleXmlCell>
  <singleXmlCell id="3448" xr6:uid="{00000000-000C-0000-FFFF-FFFF6F0D0000}" r="BP61" connectionId="1">
    <xmlCellPr id="1" xr6:uid="{00000000-0010-0000-6F0D-000001000000}" uniqueName="Social_Service_Reserves">
      <xmlPr mapId="1" xpath="/FinancialUpdate8609/FinancialUpdate8609_DevelopmentBudget/FinancialUpdate8609_Dev_Budget_Building15/FinancialUpdate8609_Dev_Budget_Building15_Rehab_Basis/Social_Service_Reserves" xmlDataType="string"/>
    </xmlCellPr>
  </singleXmlCell>
  <singleXmlCell id="3449" xr6:uid="{00000000-000C-0000-FFFF-FFFF700D0000}" r="BP62" connectionId="1">
    <xmlCellPr id="1" xr6:uid="{00000000-0010-0000-700D-000001000000}" uniqueName="Reserve_Other_Description1">
      <xmlPr mapId="1" xpath="/FinancialUpdate8609/FinancialUpdate8609_DevelopmentBudget/FinancialUpdate8609_Dev_Budget_Building15/FinancialUpdate8609_Dev_Budget_Building15_Rehab_Basis/Reserve_Other_Description1" xmlDataType="string"/>
    </xmlCellPr>
  </singleXmlCell>
  <singleXmlCell id="3450" xr6:uid="{00000000-000C-0000-FFFF-FFFF710D0000}" r="BS1" connectionId="1">
    <xmlCellPr id="1" xr6:uid="{00000000-0010-0000-710D-000001000000}" uniqueName="ApplicationNumber">
      <xmlPr mapId="1" xpath="/FinancialUpdate8609/FinancialUpdate8609_DevelopmentBudget/FinancialUpdate8609_Dev_Budget_Building16/FinancialUpdate8609_Dev_Budget_Building16_Total_Costs/ApplicationNumber" xmlDataType="string"/>
    </xmlCellPr>
  </singleXmlCell>
  <singleXmlCell id="3451" xr6:uid="{00000000-000C-0000-FFFF-FFFF720D0000}" r="BS2" connectionId="1">
    <xmlCellPr id="1" xr6:uid="{00000000-0010-0000-720D-000001000000}" uniqueName="BIN">
      <xmlPr mapId="1" xpath="/FinancialUpdate8609/FinancialUpdate8609_DevelopmentBudget/FinancialUpdate8609_Dev_Budget_Building16/FinancialUpdate8609_Dev_Budget_Building16_Total_Costs/BIN" xmlDataType="string"/>
    </xmlCellPr>
  </singleXmlCell>
  <singleXmlCell id="3452" xr6:uid="{00000000-000C-0000-FFFF-FFFF730D0000}" r="BR7" connectionId="1">
    <xmlCellPr id="1" xr6:uid="{00000000-0010-0000-730D-000001000000}" uniqueName="Land_Acquisition">
      <xmlPr mapId="1" xpath="/FinancialUpdate8609/FinancialUpdate8609_DevelopmentBudget/FinancialUpdate8609_Dev_Budget_Building16/FinancialUpdate8609_Dev_Budget_Building16_Total_Costs/Land_Acquisition" xmlDataType="string"/>
    </xmlCellPr>
  </singleXmlCell>
  <singleXmlCell id="3453" xr6:uid="{00000000-000C-0000-FFFF-FFFF740D0000}" r="BR8" connectionId="1">
    <xmlCellPr id="1" xr6:uid="{00000000-0010-0000-740D-000001000000}" uniqueName="Building_Acquisition">
      <xmlPr mapId="1" xpath="/FinancialUpdate8609/FinancialUpdate8609_DevelopmentBudget/FinancialUpdate8609_Dev_Budget_Building16/FinancialUpdate8609_Dev_Budget_Building16_Total_Costs/Building_Acquisition" xmlDataType="string"/>
    </xmlCellPr>
  </singleXmlCell>
  <singleXmlCell id="3454" xr6:uid="{00000000-000C-0000-FFFF-FFFF750D0000}" r="BR9" connectionId="1">
    <xmlCellPr id="1" xr6:uid="{00000000-0010-0000-750D-000001000000}" uniqueName="Contractor_Price">
      <xmlPr mapId="1" xpath="/FinancialUpdate8609/FinancialUpdate8609_DevelopmentBudget/FinancialUpdate8609_Dev_Budget_Building16/FinancialUpdate8609_Dev_Budget_Building16_Total_Costs/Contractor_Price" xmlDataType="string"/>
    </xmlCellPr>
  </singleXmlCell>
  <singleXmlCell id="3455" xr6:uid="{00000000-000C-0000-FFFF-FFFF760D0000}" r="BR10" connectionId="1">
    <xmlCellPr id="1" xr6:uid="{00000000-0010-0000-760D-000001000000}" uniqueName="Furnishings">
      <xmlPr mapId="1" xpath="/FinancialUpdate8609/FinancialUpdate8609_DevelopmentBudget/FinancialUpdate8609_Dev_Budget_Building16/FinancialUpdate8609_Dev_Budget_Building16_Total_Costs/Furnishings" xmlDataType="string"/>
    </xmlCellPr>
  </singleXmlCell>
  <singleXmlCell id="3456" xr6:uid="{00000000-000C-0000-FFFF-FFFF770D0000}" r="BR11" connectionId="1">
    <xmlCellPr id="1" xr6:uid="{00000000-0010-0000-770D-000001000000}" uniqueName="Hard_Cost_Other_Description1">
      <xmlPr mapId="1" xpath="/FinancialUpdate8609/FinancialUpdate8609_DevelopmentBudget/FinancialUpdate8609_Dev_Budget_Building16/FinancialUpdate8609_Dev_Budget_Building16_Total_Costs/Hard_Cost_Other_Description1" xmlDataType="string"/>
    </xmlCellPr>
  </singleXmlCell>
  <singleXmlCell id="3457" xr6:uid="{00000000-000C-0000-FFFF-FFFF780D0000}" r="BR14" connectionId="1">
    <xmlCellPr id="1" xr6:uid="{00000000-0010-0000-780D-000001000000}" uniqueName="Architect">
      <xmlPr mapId="1" xpath="/FinancialUpdate8609/FinancialUpdate8609_DevelopmentBudget/FinancialUpdate8609_Dev_Budget_Building16/FinancialUpdate8609_Dev_Budget_Building16_Total_Costs/Architect" xmlDataType="string"/>
    </xmlCellPr>
  </singleXmlCell>
  <singleXmlCell id="3458" xr6:uid="{00000000-000C-0000-FFFF-FFFF790D0000}" r="BR15" connectionId="1">
    <xmlCellPr id="1" xr6:uid="{00000000-0010-0000-790D-000001000000}" uniqueName="Owners_Legal">
      <xmlPr mapId="1" xpath="/FinancialUpdate8609/FinancialUpdate8609_DevelopmentBudget/FinancialUpdate8609_Dev_Budget_Building16/FinancialUpdate8609_Dev_Budget_Building16_Total_Costs/Owners_Legal" xmlDataType="string"/>
    </xmlCellPr>
  </singleXmlCell>
  <singleXmlCell id="3459" xr6:uid="{00000000-000C-0000-FFFF-FFFF7A0D0000}" r="BR16" connectionId="1">
    <xmlCellPr id="1" xr6:uid="{00000000-0010-0000-7A0D-000001000000}" uniqueName="Development_Consultant">
      <xmlPr mapId="1" xpath="/FinancialUpdate8609/FinancialUpdate8609_DevelopmentBudget/FinancialUpdate8609_Dev_Budget_Building16/FinancialUpdate8609_Dev_Budget_Building16_Total_Costs/Development_Consultant" xmlDataType="string"/>
    </xmlCellPr>
  </singleXmlCell>
  <singleXmlCell id="3460" xr6:uid="{00000000-000C-0000-FFFF-FFFF7B0D0000}" r="BR17" connectionId="1">
    <xmlCellPr id="1" xr6:uid="{00000000-0010-0000-7B0D-000001000000}" uniqueName="J51_421a_421b_Filing_Fees">
      <xmlPr mapId="1" xpath="/FinancialUpdate8609/FinancialUpdate8609_DevelopmentBudget/FinancialUpdate8609_Dev_Budget_Building16/FinancialUpdate8609_Dev_Budget_Building16_Total_Costs/J51_421a_421b_Filing_Fees" xmlDataType="string"/>
    </xmlCellPr>
  </singleXmlCell>
  <singleXmlCell id="3461" xr6:uid="{00000000-000C-0000-FFFF-FFFF7C0D0000}" r="BR18" connectionId="1">
    <xmlCellPr id="1" xr6:uid="{00000000-0010-0000-7C0D-000001000000}" uniqueName="Construction_Interest">
      <xmlPr mapId="1" xpath="/FinancialUpdate8609/FinancialUpdate8609_DevelopmentBudget/FinancialUpdate8609_Dev_Budget_Building16/FinancialUpdate8609_Dev_Budget_Building16_Total_Costs/Construction_Interest" xmlDataType="string"/>
    </xmlCellPr>
  </singleXmlCell>
  <singleXmlCell id="3462" xr6:uid="{00000000-000C-0000-FFFF-FFFF7D0D0000}" r="BR19" connectionId="1">
    <xmlCellPr id="1" xr6:uid="{00000000-0010-0000-7D0D-000001000000}" uniqueName="Real_Estate_Taxes">
      <xmlPr mapId="1" xpath="/FinancialUpdate8609/FinancialUpdate8609_DevelopmentBudget/FinancialUpdate8609_Dev_Budget_Building16/FinancialUpdate8609_Dev_Budget_Building16_Total_Costs/Real_Estate_Taxes" xmlDataType="string"/>
    </xmlCellPr>
  </singleXmlCell>
  <singleXmlCell id="3463" xr6:uid="{00000000-000C-0000-FFFF-FFFF7E0D0000}" r="BR20" connectionId="1">
    <xmlCellPr id="1" xr6:uid="{00000000-0010-0000-7E0D-000001000000}" uniqueName="Water_Sewer">
      <xmlPr mapId="1" xpath="/FinancialUpdate8609/FinancialUpdate8609_DevelopmentBudget/FinancialUpdate8609_Dev_Budget_Building16/FinancialUpdate8609_Dev_Budget_Building16_Total_Costs/Water_Sewer" xmlDataType="string"/>
    </xmlCellPr>
  </singleXmlCell>
  <singleXmlCell id="3464" xr6:uid="{00000000-000C-0000-FFFF-FFFF7F0D0000}" r="BR21" connectionId="1">
    <xmlCellPr id="1" xr6:uid="{00000000-0010-0000-7F0D-000001000000}" uniqueName="Title_Insurance">
      <xmlPr mapId="1" xpath="/FinancialUpdate8609/FinancialUpdate8609_DevelopmentBudget/FinancialUpdate8609_Dev_Budget_Building16/FinancialUpdate8609_Dev_Budget_Building16_Total_Costs/Title_Insurance" xmlDataType="string"/>
    </xmlCellPr>
  </singleXmlCell>
  <singleXmlCell id="3465" xr6:uid="{00000000-000C-0000-FFFF-FFFF800D0000}" r="BR22" connectionId="1">
    <xmlCellPr id="1" xr6:uid="{00000000-0010-0000-800D-000001000000}" uniqueName="Constr_Insurance">
      <xmlPr mapId="1" xpath="/FinancialUpdate8609/FinancialUpdate8609_DevelopmentBudget/FinancialUpdate8609_Dev_Budget_Building16/FinancialUpdate8609_Dev_Budget_Building16_Total_Costs/Constr_Insurance" xmlDataType="string"/>
    </xmlCellPr>
  </singleXmlCell>
  <singleXmlCell id="3466" xr6:uid="{00000000-000C-0000-FFFF-FFFF810D0000}" r="BR23" connectionId="1">
    <xmlCellPr id="1" xr6:uid="{00000000-0010-0000-810D-000001000000}" uniqueName="License_Agreement_Insurance">
      <xmlPr mapId="1" xpath="/FinancialUpdate8609/FinancialUpdate8609_DevelopmentBudget/FinancialUpdate8609_Dev_Budget_Building16/FinancialUpdate8609_Dev_Budget_Building16_Total_Costs/License_Agreement_Insurance" xmlDataType="string"/>
    </xmlCellPr>
  </singleXmlCell>
  <singleXmlCell id="3467" xr6:uid="{00000000-000C-0000-FFFF-FFFF820D0000}" r="BR24" connectionId="1">
    <xmlCellPr id="1" xr6:uid="{00000000-0010-0000-820D-000001000000}" uniqueName="Leasing_Marketing_Expense">
      <xmlPr mapId="1" xpath="/FinancialUpdate8609/FinancialUpdate8609_DevelopmentBudget/FinancialUpdate8609_Dev_Budget_Building16/FinancialUpdate8609_Dev_Budget_Building16_Total_Costs/Leasing_Marketing_Expense" xmlDataType="string"/>
    </xmlCellPr>
  </singleXmlCell>
  <singleXmlCell id="3468" xr6:uid="{00000000-000C-0000-FFFF-FFFF830D0000}" r="BR25" connectionId="1">
    <xmlCellPr id="1" xr6:uid="{00000000-0010-0000-830D-000001000000}" uniqueName="Lease_Up_Period_Expense">
      <xmlPr mapId="1" xpath="/FinancialUpdate8609/FinancialUpdate8609_DevelopmentBudget/FinancialUpdate8609_Dev_Budget_Building16/FinancialUpdate8609_Dev_Budget_Building16_Total_Costs/Lease_Up_Period_Expense" xmlDataType="string"/>
    </xmlCellPr>
  </singleXmlCell>
  <singleXmlCell id="3469" xr6:uid="{00000000-000C-0000-FFFF-FFFF840D0000}" r="BR26" connectionId="1">
    <xmlCellPr id="1" xr6:uid="{00000000-0010-0000-840D-000001000000}" uniqueName="Working_Capital">
      <xmlPr mapId="1" xpath="/FinancialUpdate8609/FinancialUpdate8609_DevelopmentBudget/FinancialUpdate8609_Dev_Budget_Building16/FinancialUpdate8609_Dev_Budget_Building16_Total_Costs/Working_Capital" xmlDataType="string"/>
    </xmlCellPr>
  </singleXmlCell>
  <singleXmlCell id="3470" xr6:uid="{00000000-000C-0000-FFFF-FFFF850D0000}" r="BR27" connectionId="1">
    <xmlCellPr id="1" xr6:uid="{00000000-0010-0000-850D-000001000000}" uniqueName="Survey_Environmental_Reports">
      <xmlPr mapId="1" xpath="/FinancialUpdate8609/FinancialUpdate8609_DevelopmentBudget/FinancialUpdate8609_Dev_Budget_Building16/FinancialUpdate8609_Dev_Budget_Building16_Total_Costs/Survey_Environmental_Reports" xmlDataType="string"/>
    </xmlCellPr>
  </singleXmlCell>
  <singleXmlCell id="3471" xr6:uid="{00000000-000C-0000-FFFF-FFFF860D0000}" r="BR28" connectionId="1">
    <xmlCellPr id="1" xr6:uid="{00000000-0010-0000-860D-000001000000}" uniqueName="Loan_Commitment_Fees">
      <xmlPr mapId="1" xpath="/FinancialUpdate8609/FinancialUpdate8609_DevelopmentBudget/FinancialUpdate8609_Dev_Budget_Building16/FinancialUpdate8609_Dev_Budget_Building16_Total_Costs/Loan_Commitment_Fees" xmlDataType="string"/>
    </xmlCellPr>
  </singleXmlCell>
  <singleXmlCell id="3472" xr6:uid="{00000000-000C-0000-FFFF-FFFF870D0000}" r="BR29" connectionId="1">
    <xmlCellPr id="1" xr6:uid="{00000000-0010-0000-870D-000001000000}" uniqueName="Relocation">
      <xmlPr mapId="1" xpath="/FinancialUpdate8609/FinancialUpdate8609_DevelopmentBudget/FinancialUpdate8609_Dev_Budget_Building16/FinancialUpdate8609_Dev_Budget_Building16_Total_Costs/Relocation" xmlDataType="string"/>
    </xmlCellPr>
  </singleXmlCell>
  <singleXmlCell id="3473" xr6:uid="{00000000-000C-0000-FFFF-FFFF880D0000}" r="BR30" connectionId="1">
    <xmlCellPr id="1" xr6:uid="{00000000-0010-0000-880D-000001000000}" uniqueName="NPHDFC_Administration_Fee">
      <xmlPr mapId="1" xpath="/FinancialUpdate8609/FinancialUpdate8609_DevelopmentBudget/FinancialUpdate8609_Dev_Budget_Building16/FinancialUpdate8609_Dev_Budget_Building16_Total_Costs/NPHDFC_Administration_Fee" xmlDataType="string"/>
    </xmlCellPr>
  </singleXmlCell>
  <singleXmlCell id="3474" xr6:uid="{00000000-000C-0000-FFFF-FFFF890D0000}" r="BR31" connectionId="1">
    <xmlCellPr id="1" xr6:uid="{00000000-0010-0000-890D-000001000000}" uniqueName="Project_Supervision">
      <xmlPr mapId="1" xpath="/FinancialUpdate8609/FinancialUpdate8609_DevelopmentBudget/FinancialUpdate8609_Dev_Budget_Building16/FinancialUpdate8609_Dev_Budget_Building16_Total_Costs/Project_Supervision" xmlDataType="string"/>
    </xmlCellPr>
  </singleXmlCell>
  <singleXmlCell id="3475" xr6:uid="{00000000-000C-0000-FFFF-FFFF8A0D0000}" r="BR32" connectionId="1">
    <xmlCellPr id="1" xr6:uid="{00000000-0010-0000-8A0D-000001000000}" uniqueName="Tax_Credit_Allocation_Fee">
      <xmlPr mapId="1" xpath="/FinancialUpdate8609/FinancialUpdate8609_DevelopmentBudget/FinancialUpdate8609_Dev_Budget_Building16/FinancialUpdate8609_Dev_Budget_Building16_Total_Costs/Tax_Credit_Allocation_Fee" xmlDataType="string"/>
    </xmlCellPr>
  </singleXmlCell>
  <singleXmlCell id="3476" xr6:uid="{00000000-000C-0000-FFFF-FFFF8B0D0000}" r="BR33" connectionId="1">
    <xmlCellPr id="1" xr6:uid="{00000000-0010-0000-8B0D-000001000000}" uniqueName="Bond_Fees_Cost_of_Issuance_Fee">
      <xmlPr mapId="1" xpath="/FinancialUpdate8609/FinancialUpdate8609_DevelopmentBudget/FinancialUpdate8609_Dev_Budget_Building16/FinancialUpdate8609_Dev_Budget_Building16_Total_Costs/Bond_Fees_Cost_of_Issuance_Fee" xmlDataType="string"/>
    </xmlCellPr>
  </singleXmlCell>
  <singleXmlCell id="3477" xr6:uid="{00000000-000C-0000-FFFF-FFFF8C0D0000}" r="BR34" connectionId="1">
    <xmlCellPr id="1" xr6:uid="{00000000-0010-0000-8C0D-000001000000}" uniqueName="Letter_of_Credit_Fee">
      <xmlPr mapId="1" xpath="/FinancialUpdate8609/FinancialUpdate8609_DevelopmentBudget/FinancialUpdate8609_Dev_Budget_Building16/FinancialUpdate8609_Dev_Budget_Building16_Total_Costs/Letter_of_Credit_Fee" xmlDataType="string"/>
    </xmlCellPr>
  </singleXmlCell>
  <singleXmlCell id="3478" xr6:uid="{00000000-000C-0000-FFFF-FFFF8D0D0000}" r="BR35" connectionId="1">
    <xmlCellPr id="1" xr6:uid="{00000000-0010-0000-8D0D-000001000000}" uniqueName="Interest_Rate_Cap">
      <xmlPr mapId="1" xpath="/FinancialUpdate8609/FinancialUpdate8609_DevelopmentBudget/FinancialUpdate8609_Dev_Budget_Building16/FinancialUpdate8609_Dev_Budget_Building16_Total_Costs/Interest_Rate_Cap" xmlDataType="string"/>
    </xmlCellPr>
  </singleXmlCell>
  <singleXmlCell id="3479" xr6:uid="{00000000-000C-0000-FFFF-FFFF8E0D0000}" r="BR36" connectionId="1">
    <xmlCellPr id="1" xr6:uid="{00000000-0010-0000-8E0D-000001000000}" uniqueName="Bank_Engineering_Fee">
      <xmlPr mapId="1" xpath="/FinancialUpdate8609/FinancialUpdate8609_DevelopmentBudget/FinancialUpdate8609_Dev_Budget_Building16/FinancialUpdate8609_Dev_Budget_Building16_Total_Costs/Bank_Engineering_Fee" xmlDataType="string"/>
    </xmlCellPr>
  </singleXmlCell>
  <singleXmlCell id="3480" xr6:uid="{00000000-000C-0000-FFFF-FFFF8F0D0000}" r="BR37" connectionId="1">
    <xmlCellPr id="1" xr6:uid="{00000000-0010-0000-8F0D-000001000000}" uniqueName="NYS_Transfer_Tax">
      <xmlPr mapId="1" xpath="/FinancialUpdate8609/FinancialUpdate8609_DevelopmentBudget/FinancialUpdate8609_Dev_Budget_Building16/FinancialUpdate8609_Dev_Budget_Building16_Total_Costs/NYS_Transfer_Tax" xmlDataType="string"/>
    </xmlCellPr>
  </singleXmlCell>
  <singleXmlCell id="3481" xr6:uid="{00000000-000C-0000-FFFF-FFFF900D0000}" r="BR38" connectionId="1">
    <xmlCellPr id="1" xr6:uid="{00000000-0010-0000-900D-000001000000}" uniqueName="Soft_Cost_Other_Description1">
      <xmlPr mapId="1" xpath="/FinancialUpdate8609/FinancialUpdate8609_DevelopmentBudget/FinancialUpdate8609_Dev_Budget_Building16/FinancialUpdate8609_Dev_Budget_Building16_Total_Costs/Soft_Cost_Other_Description1" xmlDataType="string"/>
    </xmlCellPr>
  </singleXmlCell>
  <singleXmlCell id="3482" xr6:uid="{00000000-000C-0000-FFFF-FFFF910D0000}" r="BR39" connectionId="1">
    <xmlCellPr id="1" xr6:uid="{00000000-0010-0000-910D-000001000000}" uniqueName="Soft_Cost_Other_Description2">
      <xmlPr mapId="1" xpath="/FinancialUpdate8609/FinancialUpdate8609_DevelopmentBudget/FinancialUpdate8609_Dev_Budget_Building16/FinancialUpdate8609_Dev_Budget_Building16_Total_Costs/Soft_Cost_Other_Description2" xmlDataType="string"/>
    </xmlCellPr>
  </singleXmlCell>
  <singleXmlCell id="3483" xr6:uid="{00000000-000C-0000-FFFF-FFFF920D0000}" r="BR40" connectionId="1">
    <xmlCellPr id="1" xr6:uid="{00000000-0010-0000-920D-000001000000}" uniqueName="Soft_Cost_Other_Description3">
      <xmlPr mapId="1" xpath="/FinancialUpdate8609/FinancialUpdate8609_DevelopmentBudget/FinancialUpdate8609_Dev_Budget_Building16/FinancialUpdate8609_Dev_Budget_Building16_Total_Costs/Soft_Cost_Other_Description3" xmlDataType="string"/>
    </xmlCellPr>
  </singleXmlCell>
  <singleXmlCell id="3484" xr6:uid="{00000000-000C-0000-FFFF-FFFF930D0000}" r="BR41" connectionId="1">
    <xmlCellPr id="1" xr6:uid="{00000000-0010-0000-930D-000001000000}" uniqueName="Soft_Cost_Other_Description4">
      <xmlPr mapId="1" xpath="/FinancialUpdate8609/FinancialUpdate8609_DevelopmentBudget/FinancialUpdate8609_Dev_Budget_Building16/FinancialUpdate8609_Dev_Budget_Building16_Total_Costs/Soft_Cost_Other_Description4" xmlDataType="string"/>
    </xmlCellPr>
  </singleXmlCell>
  <singleXmlCell id="3485" xr6:uid="{00000000-000C-0000-FFFF-FFFF940D0000}" r="BR44" connectionId="1">
    <xmlCellPr id="1" xr6:uid="{00000000-0010-0000-940D-000001000000}" uniqueName="Developer_Financing_or_Equity">
      <xmlPr mapId="1" xpath="/FinancialUpdate8609/FinancialUpdate8609_DevelopmentBudget/FinancialUpdate8609_Dev_Budget_Building16/FinancialUpdate8609_Dev_Budget_Building16_Total_Costs/Developer_Financing_or_Equity" xmlDataType="string"/>
    </xmlCellPr>
  </singleXmlCell>
  <singleXmlCell id="3486" xr6:uid="{00000000-000C-0000-FFFF-FFFF950D0000}" r="BR45" connectionId="1">
    <xmlCellPr id="1" xr6:uid="{00000000-0010-0000-950D-000001000000}" uniqueName="Deferred_Developer_Fee">
      <xmlPr mapId="1" xpath="/FinancialUpdate8609/FinancialUpdate8609_DevelopmentBudget/FinancialUpdate8609_Dev_Budget_Building16/FinancialUpdate8609_Dev_Budget_Building16_Total_Costs/Deferred_Developer_Fee" xmlDataType="string"/>
    </xmlCellPr>
  </singleXmlCell>
  <singleXmlCell id="3487" xr6:uid="{00000000-000C-0000-FFFF-FFFF960D0000}" r="BR48" connectionId="1">
    <xmlCellPr id="1" xr6:uid="{00000000-0010-0000-960D-000001000000}" uniqueName="Syndicator_Fee_and_Overhead">
      <xmlPr mapId="1" xpath="/FinancialUpdate8609/FinancialUpdate8609_DevelopmentBudget/FinancialUpdate8609_Dev_Budget_Building16/FinancialUpdate8609_Dev_Budget_Building16_Total_Costs/Syndicator_Fee_and_Overhead" xmlDataType="string"/>
    </xmlCellPr>
  </singleXmlCell>
  <singleXmlCell id="3488" xr6:uid="{00000000-000C-0000-FFFF-FFFF970D0000}" r="BR49" connectionId="1">
    <xmlCellPr id="1" xr6:uid="{00000000-0010-0000-970D-000001000000}" uniqueName="LP_Upper_Tier_Reserves">
      <xmlPr mapId="1" xpath="/FinancialUpdate8609/FinancialUpdate8609_DevelopmentBudget/FinancialUpdate8609_Dev_Budget_Building16/FinancialUpdate8609_Dev_Budget_Building16_Total_Costs/LP_Upper_Tier_Reserves" xmlDataType="string"/>
    </xmlCellPr>
  </singleXmlCell>
  <singleXmlCell id="3489" xr6:uid="{00000000-000C-0000-FFFF-FFFF980D0000}" r="BR50" connectionId="1">
    <xmlCellPr id="1" xr6:uid="{00000000-0010-0000-980D-000001000000}" uniqueName="Tax_Credit_Consultant">
      <xmlPr mapId="1" xpath="/FinancialUpdate8609/FinancialUpdate8609_DevelopmentBudget/FinancialUpdate8609_Dev_Budget_Building16/FinancialUpdate8609_Dev_Budget_Building16_Total_Costs/Tax_Credit_Consultant" xmlDataType="string"/>
    </xmlCellPr>
  </singleXmlCell>
  <singleXmlCell id="3490" xr6:uid="{00000000-000C-0000-FFFF-FFFF990D0000}" r="BR51" connectionId="1">
    <xmlCellPr id="1" xr6:uid="{00000000-0010-0000-990D-000001000000}" uniqueName="Tax_Opinion">
      <xmlPr mapId="1" xpath="/FinancialUpdate8609/FinancialUpdate8609_DevelopmentBudget/FinancialUpdate8609_Dev_Budget_Building16/FinancialUpdate8609_Dev_Budget_Building16_Total_Costs/Tax_Opinion" xmlDataType="string"/>
    </xmlCellPr>
  </singleXmlCell>
  <singleXmlCell id="3491" xr6:uid="{00000000-000C-0000-FFFF-FFFF9A0D0000}" r="BR52" connectionId="1">
    <xmlCellPr id="1" xr6:uid="{00000000-0010-0000-9A0D-000001000000}" uniqueName="Accounting_Cost_Certification">
      <xmlPr mapId="1" xpath="/FinancialUpdate8609/FinancialUpdate8609_DevelopmentBudget/FinancialUpdate8609_Dev_Budget_Building16/FinancialUpdate8609_Dev_Budget_Building16_Total_Costs/Accounting_Cost_Certification" xmlDataType="string"/>
    </xmlCellPr>
  </singleXmlCell>
  <singleXmlCell id="3492" xr6:uid="{00000000-000C-0000-FFFF-FFFF9B0D0000}" r="BR53" connectionId="1">
    <xmlCellPr id="1" xr6:uid="{00000000-0010-0000-9B0D-000001000000}" uniqueName="Partnership_Management_Fee">
      <xmlPr mapId="1" xpath="/FinancialUpdate8609/FinancialUpdate8609_DevelopmentBudget/FinancialUpdate8609_Dev_Budget_Building16/FinancialUpdate8609_Dev_Budget_Building16_Total_Costs/Partnership_Management_Fee" xmlDataType="string"/>
    </xmlCellPr>
  </singleXmlCell>
  <singleXmlCell id="3493" xr6:uid="{00000000-000C-0000-FFFF-FFFF9C0D0000}" r="BR54" connectionId="1">
    <xmlCellPr id="1" xr6:uid="{00000000-0010-0000-9C0D-000001000000}" uniqueName="Partnership_Publication">
      <xmlPr mapId="1" xpath="/FinancialUpdate8609/FinancialUpdate8609_DevelopmentBudget/FinancialUpdate8609_Dev_Budget_Building16/FinancialUpdate8609_Dev_Budget_Building16_Total_Costs/Partnership_Publication" xmlDataType="string"/>
    </xmlCellPr>
  </singleXmlCell>
  <singleXmlCell id="3494" xr6:uid="{00000000-000C-0000-FFFF-FFFF9D0D0000}" r="BR55" connectionId="1">
    <xmlCellPr id="1" xr6:uid="{00000000-0010-0000-9D0D-000001000000}" uniqueName="Bridge_Loan_Fees_and_Interest">
      <xmlPr mapId="1" xpath="/FinancialUpdate8609/FinancialUpdate8609_DevelopmentBudget/FinancialUpdate8609_Dev_Budget_Building16/FinancialUpdate8609_Dev_Budget_Building16_Total_Costs/Bridge_Loan_Fees_and_Interest" xmlDataType="string"/>
    </xmlCellPr>
  </singleXmlCell>
  <singleXmlCell id="3495" xr6:uid="{00000000-000C-0000-FFFF-FFFF9E0D0000}" r="BR56" connectionId="1">
    <xmlCellPr id="1" xr6:uid="{00000000-0010-0000-9E0D-000001000000}" uniqueName="Partnership_Organization_Legal">
      <xmlPr mapId="1" xpath="/FinancialUpdate8609/FinancialUpdate8609_DevelopmentBudget/FinancialUpdate8609_Dev_Budget_Building16/FinancialUpdate8609_Dev_Budget_Building16_Total_Costs/Partnership_Organization_Legal" xmlDataType="string"/>
    </xmlCellPr>
  </singleXmlCell>
  <singleXmlCell id="3496" xr6:uid="{00000000-000C-0000-FFFF-FFFF9F0D0000}" r="BR57" connectionId="1">
    <xmlCellPr id="1" xr6:uid="{00000000-0010-0000-9F0D-000001000000}" uniqueName="Syndication_Expense_Other_Description1">
      <xmlPr mapId="1" xpath="/FinancialUpdate8609/FinancialUpdate8609_DevelopmentBudget/FinancialUpdate8609_Dev_Budget_Building16/FinancialUpdate8609_Dev_Budget_Building16_Total_Costs/Syndication_Expense_Other_Description1" xmlDataType="string"/>
    </xmlCellPr>
  </singleXmlCell>
  <singleXmlCell id="3497" xr6:uid="{00000000-000C-0000-FFFF-FFFFA00D0000}" r="BR60" connectionId="1">
    <xmlCellPr id="1" xr6:uid="{00000000-0010-0000-A00D-000001000000}" uniqueName="Operating_Reserve">
      <xmlPr mapId="1" xpath="/FinancialUpdate8609/FinancialUpdate8609_DevelopmentBudget/FinancialUpdate8609_Dev_Budget_Building16/FinancialUpdate8609_Dev_Budget_Building16_Total_Costs/Operating_Reserve" xmlDataType="string"/>
    </xmlCellPr>
  </singleXmlCell>
  <singleXmlCell id="3498" xr6:uid="{00000000-000C-0000-FFFF-FFFFA10D0000}" r="BR61" connectionId="1">
    <xmlCellPr id="1" xr6:uid="{00000000-0010-0000-A10D-000001000000}" uniqueName="Social_Service_Reserves">
      <xmlPr mapId="1" xpath="/FinancialUpdate8609/FinancialUpdate8609_DevelopmentBudget/FinancialUpdate8609_Dev_Budget_Building16/FinancialUpdate8609_Dev_Budget_Building16_Total_Costs/Social_Service_Reserves" xmlDataType="string"/>
    </xmlCellPr>
  </singleXmlCell>
  <singleXmlCell id="3499" xr6:uid="{00000000-000C-0000-FFFF-FFFFA20D0000}" r="BR62" connectionId="1">
    <xmlCellPr id="1" xr6:uid="{00000000-0010-0000-A20D-000001000000}" uniqueName="Reserve_Other_Description1">
      <xmlPr mapId="1" xpath="/FinancialUpdate8609/FinancialUpdate8609_DevelopmentBudget/FinancialUpdate8609_Dev_Budget_Building16/FinancialUpdate8609_Dev_Budget_Building16_Total_Costs/Reserve_Other_Description1" xmlDataType="string"/>
    </xmlCellPr>
  </singleXmlCell>
  <singleXmlCell id="3500" xr6:uid="{00000000-000C-0000-FFFF-FFFFA30D0000}" r="BT1" connectionId="1">
    <xmlCellPr id="1" xr6:uid="{00000000-0010-0000-A30D-000001000000}" uniqueName="ApplicationNumber">
      <xmlPr mapId="1" xpath="/FinancialUpdate8609/FinancialUpdate8609_DevelopmentBudget/FinancialUpdate8609_Dev_Budget_Building16/FinancialUpdate8609_Dev_Budget_Building16_Acquisition_Basis/ApplicationNumber" xmlDataType="string"/>
    </xmlCellPr>
  </singleXmlCell>
  <singleXmlCell id="3501" xr6:uid="{00000000-000C-0000-FFFF-FFFFA40D0000}" r="BT2" connectionId="1">
    <xmlCellPr id="1" xr6:uid="{00000000-0010-0000-A40D-000001000000}" uniqueName="BIN">
      <xmlPr mapId="1" xpath="/FinancialUpdate8609/FinancialUpdate8609_DevelopmentBudget/FinancialUpdate8609_Dev_Budget_Building16/FinancialUpdate8609_Dev_Budget_Building16_Acquisition_Basis/BIN" xmlDataType="string"/>
    </xmlCellPr>
  </singleXmlCell>
  <singleXmlCell id="3502" xr6:uid="{00000000-000C-0000-FFFF-FFFFA50D0000}" r="BS7" connectionId="1">
    <xmlCellPr id="1" xr6:uid="{00000000-0010-0000-A50D-000001000000}" uniqueName="Land_Acquisition">
      <xmlPr mapId="1" xpath="/FinancialUpdate8609/FinancialUpdate8609_DevelopmentBudget/FinancialUpdate8609_Dev_Budget_Building16/FinancialUpdate8609_Dev_Budget_Building16_Acquisition_Basis/Land_Acquisition" xmlDataType="string"/>
    </xmlCellPr>
  </singleXmlCell>
  <singleXmlCell id="3503" xr6:uid="{00000000-000C-0000-FFFF-FFFFA60D0000}" r="BS8" connectionId="1">
    <xmlCellPr id="1" xr6:uid="{00000000-0010-0000-A60D-000001000000}" uniqueName="Building_Acquisition">
      <xmlPr mapId="1" xpath="/FinancialUpdate8609/FinancialUpdate8609_DevelopmentBudget/FinancialUpdate8609_Dev_Budget_Building16/FinancialUpdate8609_Dev_Budget_Building16_Acquisition_Basis/Building_Acquisition" xmlDataType="string"/>
    </xmlCellPr>
  </singleXmlCell>
  <singleXmlCell id="3504" xr6:uid="{00000000-000C-0000-FFFF-FFFFA70D0000}" r="BS9" connectionId="1">
    <xmlCellPr id="1" xr6:uid="{00000000-0010-0000-A70D-000001000000}" uniqueName="Contractor_Price">
      <xmlPr mapId="1" xpath="/FinancialUpdate8609/FinancialUpdate8609_DevelopmentBudget/FinancialUpdate8609_Dev_Budget_Building16/FinancialUpdate8609_Dev_Budget_Building16_Acquisition_Basis/Contractor_Price" xmlDataType="string"/>
    </xmlCellPr>
  </singleXmlCell>
  <singleXmlCell id="3505" xr6:uid="{00000000-000C-0000-FFFF-FFFFA80D0000}" r="BS10" connectionId="1">
    <xmlCellPr id="1" xr6:uid="{00000000-0010-0000-A80D-000001000000}" uniqueName="Furnishings">
      <xmlPr mapId="1" xpath="/FinancialUpdate8609/FinancialUpdate8609_DevelopmentBudget/FinancialUpdate8609_Dev_Budget_Building16/FinancialUpdate8609_Dev_Budget_Building16_Acquisition_Basis/Furnishings" xmlDataType="string"/>
    </xmlCellPr>
  </singleXmlCell>
  <singleXmlCell id="3506" xr6:uid="{00000000-000C-0000-FFFF-FFFFA90D0000}" r="BS11" connectionId="1">
    <xmlCellPr id="1" xr6:uid="{00000000-0010-0000-A90D-000001000000}" uniqueName="Hard_Cost_Other_Description1">
      <xmlPr mapId="1" xpath="/FinancialUpdate8609/FinancialUpdate8609_DevelopmentBudget/FinancialUpdate8609_Dev_Budget_Building16/FinancialUpdate8609_Dev_Budget_Building16_Acquisition_Basis/Hard_Cost_Other_Description1" xmlDataType="string"/>
    </xmlCellPr>
  </singleXmlCell>
  <singleXmlCell id="3507" xr6:uid="{00000000-000C-0000-FFFF-FFFFAA0D0000}" r="BS14" connectionId="1">
    <xmlCellPr id="1" xr6:uid="{00000000-0010-0000-AA0D-000001000000}" uniqueName="Architect">
      <xmlPr mapId="1" xpath="/FinancialUpdate8609/FinancialUpdate8609_DevelopmentBudget/FinancialUpdate8609_Dev_Budget_Building16/FinancialUpdate8609_Dev_Budget_Building16_Acquisition_Basis/Architect" xmlDataType="string"/>
    </xmlCellPr>
  </singleXmlCell>
  <singleXmlCell id="3508" xr6:uid="{00000000-000C-0000-FFFF-FFFFAB0D0000}" r="BS15" connectionId="1">
    <xmlCellPr id="1" xr6:uid="{00000000-0010-0000-AB0D-000001000000}" uniqueName="Owners_Legal">
      <xmlPr mapId="1" xpath="/FinancialUpdate8609/FinancialUpdate8609_DevelopmentBudget/FinancialUpdate8609_Dev_Budget_Building16/FinancialUpdate8609_Dev_Budget_Building16_Acquisition_Basis/Owners_Legal" xmlDataType="string"/>
    </xmlCellPr>
  </singleXmlCell>
  <singleXmlCell id="3509" xr6:uid="{00000000-000C-0000-FFFF-FFFFAC0D0000}" r="BS16" connectionId="1">
    <xmlCellPr id="1" xr6:uid="{00000000-0010-0000-AC0D-000001000000}" uniqueName="Development_Consultant">
      <xmlPr mapId="1" xpath="/FinancialUpdate8609/FinancialUpdate8609_DevelopmentBudget/FinancialUpdate8609_Dev_Budget_Building16/FinancialUpdate8609_Dev_Budget_Building16_Acquisition_Basis/Development_Consultant" xmlDataType="string"/>
    </xmlCellPr>
  </singleXmlCell>
  <singleXmlCell id="3510" xr6:uid="{00000000-000C-0000-FFFF-FFFFAD0D0000}" r="BS17" connectionId="1">
    <xmlCellPr id="1" xr6:uid="{00000000-0010-0000-AD0D-000001000000}" uniqueName="J51_421a_421b_Filing_Fees">
      <xmlPr mapId="1" xpath="/FinancialUpdate8609/FinancialUpdate8609_DevelopmentBudget/FinancialUpdate8609_Dev_Budget_Building16/FinancialUpdate8609_Dev_Budget_Building16_Acquisition_Basis/J51_421a_421b_Filing_Fees" xmlDataType="string"/>
    </xmlCellPr>
  </singleXmlCell>
  <singleXmlCell id="3511" xr6:uid="{00000000-000C-0000-FFFF-FFFFAE0D0000}" r="BS18" connectionId="1">
    <xmlCellPr id="1" xr6:uid="{00000000-0010-0000-AE0D-000001000000}" uniqueName="Construction_Interest">
      <xmlPr mapId="1" xpath="/FinancialUpdate8609/FinancialUpdate8609_DevelopmentBudget/FinancialUpdate8609_Dev_Budget_Building16/FinancialUpdate8609_Dev_Budget_Building16_Acquisition_Basis/Construction_Interest" xmlDataType="string"/>
    </xmlCellPr>
  </singleXmlCell>
  <singleXmlCell id="3512" xr6:uid="{00000000-000C-0000-FFFF-FFFFAF0D0000}" r="BS19" connectionId="1">
    <xmlCellPr id="1" xr6:uid="{00000000-0010-0000-AF0D-000001000000}" uniqueName="Real_Estate_Taxes">
      <xmlPr mapId="1" xpath="/FinancialUpdate8609/FinancialUpdate8609_DevelopmentBudget/FinancialUpdate8609_Dev_Budget_Building16/FinancialUpdate8609_Dev_Budget_Building16_Acquisition_Basis/Real_Estate_Taxes" xmlDataType="string"/>
    </xmlCellPr>
  </singleXmlCell>
  <singleXmlCell id="3513" xr6:uid="{00000000-000C-0000-FFFF-FFFFB00D0000}" r="BS20" connectionId="1">
    <xmlCellPr id="1" xr6:uid="{00000000-0010-0000-B00D-000001000000}" uniqueName="Water_Sewer">
      <xmlPr mapId="1" xpath="/FinancialUpdate8609/FinancialUpdate8609_DevelopmentBudget/FinancialUpdate8609_Dev_Budget_Building16/FinancialUpdate8609_Dev_Budget_Building16_Acquisition_Basis/Water_Sewer" xmlDataType="string"/>
    </xmlCellPr>
  </singleXmlCell>
  <singleXmlCell id="3514" xr6:uid="{00000000-000C-0000-FFFF-FFFFB10D0000}" r="BS21" connectionId="1">
    <xmlCellPr id="1" xr6:uid="{00000000-0010-0000-B10D-000001000000}" uniqueName="Title_Insurance">
      <xmlPr mapId="1" xpath="/FinancialUpdate8609/FinancialUpdate8609_DevelopmentBudget/FinancialUpdate8609_Dev_Budget_Building16/FinancialUpdate8609_Dev_Budget_Building16_Acquisition_Basis/Title_Insurance" xmlDataType="string"/>
    </xmlCellPr>
  </singleXmlCell>
  <singleXmlCell id="3515" xr6:uid="{00000000-000C-0000-FFFF-FFFFB20D0000}" r="BS22" connectionId="1">
    <xmlCellPr id="1" xr6:uid="{00000000-0010-0000-B20D-000001000000}" uniqueName="Constr_Insurance">
      <xmlPr mapId="1" xpath="/FinancialUpdate8609/FinancialUpdate8609_DevelopmentBudget/FinancialUpdate8609_Dev_Budget_Building16/FinancialUpdate8609_Dev_Budget_Building16_Acquisition_Basis/Constr_Insurance" xmlDataType="string"/>
    </xmlCellPr>
  </singleXmlCell>
  <singleXmlCell id="3516" xr6:uid="{00000000-000C-0000-FFFF-FFFFB30D0000}" r="BS23" connectionId="1">
    <xmlCellPr id="1" xr6:uid="{00000000-0010-0000-B30D-000001000000}" uniqueName="License_Agreement_Insurance">
      <xmlPr mapId="1" xpath="/FinancialUpdate8609/FinancialUpdate8609_DevelopmentBudget/FinancialUpdate8609_Dev_Budget_Building16/FinancialUpdate8609_Dev_Budget_Building16_Acquisition_Basis/License_Agreement_Insurance" xmlDataType="string"/>
    </xmlCellPr>
  </singleXmlCell>
  <singleXmlCell id="3517" xr6:uid="{00000000-000C-0000-FFFF-FFFFB40D0000}" r="BS24" connectionId="1">
    <xmlCellPr id="1" xr6:uid="{00000000-0010-0000-B40D-000001000000}" uniqueName="Leasing_Marketing_Expense">
      <xmlPr mapId="1" xpath="/FinancialUpdate8609/FinancialUpdate8609_DevelopmentBudget/FinancialUpdate8609_Dev_Budget_Building16/FinancialUpdate8609_Dev_Budget_Building16_Acquisition_Basis/Leasing_Marketing_Expense" xmlDataType="string"/>
    </xmlCellPr>
  </singleXmlCell>
  <singleXmlCell id="3518" xr6:uid="{00000000-000C-0000-FFFF-FFFFB50D0000}" r="BS25" connectionId="1">
    <xmlCellPr id="1" xr6:uid="{00000000-0010-0000-B50D-000001000000}" uniqueName="Lease_Up_Period_Expense">
      <xmlPr mapId="1" xpath="/FinancialUpdate8609/FinancialUpdate8609_DevelopmentBudget/FinancialUpdate8609_Dev_Budget_Building16/FinancialUpdate8609_Dev_Budget_Building16_Acquisition_Basis/Lease_Up_Period_Expense" xmlDataType="string"/>
    </xmlCellPr>
  </singleXmlCell>
  <singleXmlCell id="3519" xr6:uid="{00000000-000C-0000-FFFF-FFFFB60D0000}" r="BS26" connectionId="1">
    <xmlCellPr id="1" xr6:uid="{00000000-0010-0000-B60D-000001000000}" uniqueName="Working_Capital">
      <xmlPr mapId="1" xpath="/FinancialUpdate8609/FinancialUpdate8609_DevelopmentBudget/FinancialUpdate8609_Dev_Budget_Building16/FinancialUpdate8609_Dev_Budget_Building16_Acquisition_Basis/Working_Capital" xmlDataType="string"/>
    </xmlCellPr>
  </singleXmlCell>
  <singleXmlCell id="3520" xr6:uid="{00000000-000C-0000-FFFF-FFFFB70D0000}" r="BS27" connectionId="1">
    <xmlCellPr id="1" xr6:uid="{00000000-0010-0000-B70D-000001000000}" uniqueName="Survey_Environmental_Reports">
      <xmlPr mapId="1" xpath="/FinancialUpdate8609/FinancialUpdate8609_DevelopmentBudget/FinancialUpdate8609_Dev_Budget_Building16/FinancialUpdate8609_Dev_Budget_Building16_Acquisition_Basis/Survey_Environmental_Reports" xmlDataType="string"/>
    </xmlCellPr>
  </singleXmlCell>
  <singleXmlCell id="3521" xr6:uid="{00000000-000C-0000-FFFF-FFFFB80D0000}" r="BS28" connectionId="1">
    <xmlCellPr id="1" xr6:uid="{00000000-0010-0000-B80D-000001000000}" uniqueName="Loan_Commitment_Fees">
      <xmlPr mapId="1" xpath="/FinancialUpdate8609/FinancialUpdate8609_DevelopmentBudget/FinancialUpdate8609_Dev_Budget_Building16/FinancialUpdate8609_Dev_Budget_Building16_Acquisition_Basis/Loan_Commitment_Fees" xmlDataType="string"/>
    </xmlCellPr>
  </singleXmlCell>
  <singleXmlCell id="3522" xr6:uid="{00000000-000C-0000-FFFF-FFFFB90D0000}" r="BS29" connectionId="1">
    <xmlCellPr id="1" xr6:uid="{00000000-0010-0000-B90D-000001000000}" uniqueName="Relocation">
      <xmlPr mapId="1" xpath="/FinancialUpdate8609/FinancialUpdate8609_DevelopmentBudget/FinancialUpdate8609_Dev_Budget_Building16/FinancialUpdate8609_Dev_Budget_Building16_Acquisition_Basis/Relocation" xmlDataType="string"/>
    </xmlCellPr>
  </singleXmlCell>
  <singleXmlCell id="3523" xr6:uid="{00000000-000C-0000-FFFF-FFFFBA0D0000}" r="BS30" connectionId="1">
    <xmlCellPr id="1" xr6:uid="{00000000-0010-0000-BA0D-000001000000}" uniqueName="NPHDFC_Administration_Fee">
      <xmlPr mapId="1" xpath="/FinancialUpdate8609/FinancialUpdate8609_DevelopmentBudget/FinancialUpdate8609_Dev_Budget_Building16/FinancialUpdate8609_Dev_Budget_Building16_Acquisition_Basis/NPHDFC_Administration_Fee" xmlDataType="string"/>
    </xmlCellPr>
  </singleXmlCell>
  <singleXmlCell id="3524" xr6:uid="{00000000-000C-0000-FFFF-FFFFBB0D0000}" r="BS31" connectionId="1">
    <xmlCellPr id="1" xr6:uid="{00000000-0010-0000-BB0D-000001000000}" uniqueName="Project_Supervision">
      <xmlPr mapId="1" xpath="/FinancialUpdate8609/FinancialUpdate8609_DevelopmentBudget/FinancialUpdate8609_Dev_Budget_Building16/FinancialUpdate8609_Dev_Budget_Building16_Acquisition_Basis/Project_Supervision" xmlDataType="string"/>
    </xmlCellPr>
  </singleXmlCell>
  <singleXmlCell id="3525" xr6:uid="{00000000-000C-0000-FFFF-FFFFBC0D0000}" r="BS32" connectionId="1">
    <xmlCellPr id="1" xr6:uid="{00000000-0010-0000-BC0D-000001000000}" uniqueName="Tax_Credit_Allocation_Fee">
      <xmlPr mapId="1" xpath="/FinancialUpdate8609/FinancialUpdate8609_DevelopmentBudget/FinancialUpdate8609_Dev_Budget_Building16/FinancialUpdate8609_Dev_Budget_Building16_Acquisition_Basis/Tax_Credit_Allocation_Fee" xmlDataType="string"/>
    </xmlCellPr>
  </singleXmlCell>
  <singleXmlCell id="3526" xr6:uid="{00000000-000C-0000-FFFF-FFFFBD0D0000}" r="BS33" connectionId="1">
    <xmlCellPr id="1" xr6:uid="{00000000-0010-0000-BD0D-000001000000}" uniqueName="Bond_Fees_Cost_of_Issuance_Fee">
      <xmlPr mapId="1" xpath="/FinancialUpdate8609/FinancialUpdate8609_DevelopmentBudget/FinancialUpdate8609_Dev_Budget_Building16/FinancialUpdate8609_Dev_Budget_Building16_Acquisition_Basis/Bond_Fees_Cost_of_Issuance_Fee" xmlDataType="string"/>
    </xmlCellPr>
  </singleXmlCell>
  <singleXmlCell id="3527" xr6:uid="{00000000-000C-0000-FFFF-FFFFBE0D0000}" r="BS34" connectionId="1">
    <xmlCellPr id="1" xr6:uid="{00000000-0010-0000-BE0D-000001000000}" uniqueName="Letter_of_Credit_Fee">
      <xmlPr mapId="1" xpath="/FinancialUpdate8609/FinancialUpdate8609_DevelopmentBudget/FinancialUpdate8609_Dev_Budget_Building16/FinancialUpdate8609_Dev_Budget_Building16_Acquisition_Basis/Letter_of_Credit_Fee" xmlDataType="string"/>
    </xmlCellPr>
  </singleXmlCell>
  <singleXmlCell id="3528" xr6:uid="{00000000-000C-0000-FFFF-FFFFBF0D0000}" r="BS35" connectionId="1">
    <xmlCellPr id="1" xr6:uid="{00000000-0010-0000-BF0D-000001000000}" uniqueName="Interest_Rate_Cap">
      <xmlPr mapId="1" xpath="/FinancialUpdate8609/FinancialUpdate8609_DevelopmentBudget/FinancialUpdate8609_Dev_Budget_Building16/FinancialUpdate8609_Dev_Budget_Building16_Acquisition_Basis/Interest_Rate_Cap" xmlDataType="string"/>
    </xmlCellPr>
  </singleXmlCell>
  <singleXmlCell id="3529" xr6:uid="{00000000-000C-0000-FFFF-FFFFC00D0000}" r="BS36" connectionId="1">
    <xmlCellPr id="1" xr6:uid="{00000000-0010-0000-C00D-000001000000}" uniqueName="Bank_Engineering_Fee">
      <xmlPr mapId="1" xpath="/FinancialUpdate8609/FinancialUpdate8609_DevelopmentBudget/FinancialUpdate8609_Dev_Budget_Building16/FinancialUpdate8609_Dev_Budget_Building16_Acquisition_Basis/Bank_Engineering_Fee" xmlDataType="string"/>
    </xmlCellPr>
  </singleXmlCell>
  <singleXmlCell id="3530" xr6:uid="{00000000-000C-0000-FFFF-FFFFC10D0000}" r="BS37" connectionId="1">
    <xmlCellPr id="1" xr6:uid="{00000000-0010-0000-C10D-000001000000}" uniqueName="NYS_Transfer_Tax">
      <xmlPr mapId="1" xpath="/FinancialUpdate8609/FinancialUpdate8609_DevelopmentBudget/FinancialUpdate8609_Dev_Budget_Building16/FinancialUpdate8609_Dev_Budget_Building16_Acquisition_Basis/NYS_Transfer_Tax" xmlDataType="string"/>
    </xmlCellPr>
  </singleXmlCell>
  <singleXmlCell id="3531" xr6:uid="{00000000-000C-0000-FFFF-FFFFC20D0000}" r="BS38" connectionId="1">
    <xmlCellPr id="1" xr6:uid="{00000000-0010-0000-C20D-000001000000}" uniqueName="Soft_Cost_Other_Description1">
      <xmlPr mapId="1" xpath="/FinancialUpdate8609/FinancialUpdate8609_DevelopmentBudget/FinancialUpdate8609_Dev_Budget_Building16/FinancialUpdate8609_Dev_Budget_Building16_Acquisition_Basis/Soft_Cost_Other_Description1" xmlDataType="string"/>
    </xmlCellPr>
  </singleXmlCell>
  <singleXmlCell id="3532" xr6:uid="{00000000-000C-0000-FFFF-FFFFC30D0000}" r="BS39" connectionId="1">
    <xmlCellPr id="1" xr6:uid="{00000000-0010-0000-C30D-000001000000}" uniqueName="Soft_Cost_Other_Description2">
      <xmlPr mapId="1" xpath="/FinancialUpdate8609/FinancialUpdate8609_DevelopmentBudget/FinancialUpdate8609_Dev_Budget_Building16/FinancialUpdate8609_Dev_Budget_Building16_Acquisition_Basis/Soft_Cost_Other_Description2" xmlDataType="string"/>
    </xmlCellPr>
  </singleXmlCell>
  <singleXmlCell id="3533" xr6:uid="{00000000-000C-0000-FFFF-FFFFC40D0000}" r="BS40" connectionId="1">
    <xmlCellPr id="1" xr6:uid="{00000000-0010-0000-C40D-000001000000}" uniqueName="Soft_Cost_Other_Description3">
      <xmlPr mapId="1" xpath="/FinancialUpdate8609/FinancialUpdate8609_DevelopmentBudget/FinancialUpdate8609_Dev_Budget_Building16/FinancialUpdate8609_Dev_Budget_Building16_Acquisition_Basis/Soft_Cost_Other_Description3" xmlDataType="string"/>
    </xmlCellPr>
  </singleXmlCell>
  <singleXmlCell id="3534" xr6:uid="{00000000-000C-0000-FFFF-FFFFC50D0000}" r="BS41" connectionId="1">
    <xmlCellPr id="1" xr6:uid="{00000000-0010-0000-C50D-000001000000}" uniqueName="Soft_Cost_Other_Description4">
      <xmlPr mapId="1" xpath="/FinancialUpdate8609/FinancialUpdate8609_DevelopmentBudget/FinancialUpdate8609_Dev_Budget_Building16/FinancialUpdate8609_Dev_Budget_Building16_Acquisition_Basis/Soft_Cost_Other_Description4" xmlDataType="string"/>
    </xmlCellPr>
  </singleXmlCell>
  <singleXmlCell id="3535" xr6:uid="{00000000-000C-0000-FFFF-FFFFC60D0000}" r="BS44" connectionId="1">
    <xmlCellPr id="1" xr6:uid="{00000000-0010-0000-C60D-000001000000}" uniqueName="Developer_Financing_or_Equity">
      <xmlPr mapId="1" xpath="/FinancialUpdate8609/FinancialUpdate8609_DevelopmentBudget/FinancialUpdate8609_Dev_Budget_Building16/FinancialUpdate8609_Dev_Budget_Building16_Acquisition_Basis/Developer_Financing_or_Equity" xmlDataType="string"/>
    </xmlCellPr>
  </singleXmlCell>
  <singleXmlCell id="3536" xr6:uid="{00000000-000C-0000-FFFF-FFFFC70D0000}" r="BS45" connectionId="1">
    <xmlCellPr id="1" xr6:uid="{00000000-0010-0000-C70D-000001000000}" uniqueName="Deferred_Developer_Fee">
      <xmlPr mapId="1" xpath="/FinancialUpdate8609/FinancialUpdate8609_DevelopmentBudget/FinancialUpdate8609_Dev_Budget_Building16/FinancialUpdate8609_Dev_Budget_Building16_Acquisition_Basis/Deferred_Developer_Fee" xmlDataType="string"/>
    </xmlCellPr>
  </singleXmlCell>
  <singleXmlCell id="3537" xr6:uid="{00000000-000C-0000-FFFF-FFFFC80D0000}" r="BS48" connectionId="1">
    <xmlCellPr id="1" xr6:uid="{00000000-0010-0000-C80D-000001000000}" uniqueName="Syndicator_Fee_and_Overhead">
      <xmlPr mapId="1" xpath="/FinancialUpdate8609/FinancialUpdate8609_DevelopmentBudget/FinancialUpdate8609_Dev_Budget_Building16/FinancialUpdate8609_Dev_Budget_Building16_Acquisition_Basis/Syndicator_Fee_and_Overhead" xmlDataType="string"/>
    </xmlCellPr>
  </singleXmlCell>
  <singleXmlCell id="3538" xr6:uid="{00000000-000C-0000-FFFF-FFFFC90D0000}" r="BS49" connectionId="1">
    <xmlCellPr id="1" xr6:uid="{00000000-0010-0000-C90D-000001000000}" uniqueName="LP_Upper_Tier_Reserves">
      <xmlPr mapId="1" xpath="/FinancialUpdate8609/FinancialUpdate8609_DevelopmentBudget/FinancialUpdate8609_Dev_Budget_Building16/FinancialUpdate8609_Dev_Budget_Building16_Acquisition_Basis/LP_Upper_Tier_Reserves" xmlDataType="string"/>
    </xmlCellPr>
  </singleXmlCell>
  <singleXmlCell id="3539" xr6:uid="{00000000-000C-0000-FFFF-FFFFCA0D0000}" r="BS50" connectionId="1">
    <xmlCellPr id="1" xr6:uid="{00000000-0010-0000-CA0D-000001000000}" uniqueName="Tax_Credit_Consultant">
      <xmlPr mapId="1" xpath="/FinancialUpdate8609/FinancialUpdate8609_DevelopmentBudget/FinancialUpdate8609_Dev_Budget_Building16/FinancialUpdate8609_Dev_Budget_Building16_Acquisition_Basis/Tax_Credit_Consultant" xmlDataType="string"/>
    </xmlCellPr>
  </singleXmlCell>
  <singleXmlCell id="3540" xr6:uid="{00000000-000C-0000-FFFF-FFFFCB0D0000}" r="BS51" connectionId="1">
    <xmlCellPr id="1" xr6:uid="{00000000-0010-0000-CB0D-000001000000}" uniqueName="Tax_Opinion">
      <xmlPr mapId="1" xpath="/FinancialUpdate8609/FinancialUpdate8609_DevelopmentBudget/FinancialUpdate8609_Dev_Budget_Building16/FinancialUpdate8609_Dev_Budget_Building16_Acquisition_Basis/Tax_Opinion" xmlDataType="string"/>
    </xmlCellPr>
  </singleXmlCell>
  <singleXmlCell id="3541" xr6:uid="{00000000-000C-0000-FFFF-FFFFCC0D0000}" r="BS52" connectionId="1">
    <xmlCellPr id="1" xr6:uid="{00000000-0010-0000-CC0D-000001000000}" uniqueName="Accounting_Cost_Certification">
      <xmlPr mapId="1" xpath="/FinancialUpdate8609/FinancialUpdate8609_DevelopmentBudget/FinancialUpdate8609_Dev_Budget_Building16/FinancialUpdate8609_Dev_Budget_Building16_Acquisition_Basis/Accounting_Cost_Certification" xmlDataType="string"/>
    </xmlCellPr>
  </singleXmlCell>
  <singleXmlCell id="3542" xr6:uid="{00000000-000C-0000-FFFF-FFFFCD0D0000}" r="BS53" connectionId="1">
    <xmlCellPr id="1" xr6:uid="{00000000-0010-0000-CD0D-000001000000}" uniqueName="Partnership_Management_Fee">
      <xmlPr mapId="1" xpath="/FinancialUpdate8609/FinancialUpdate8609_DevelopmentBudget/FinancialUpdate8609_Dev_Budget_Building16/FinancialUpdate8609_Dev_Budget_Building16_Acquisition_Basis/Partnership_Management_Fee" xmlDataType="string"/>
    </xmlCellPr>
  </singleXmlCell>
  <singleXmlCell id="3543" xr6:uid="{00000000-000C-0000-FFFF-FFFFCE0D0000}" r="BS54" connectionId="1">
    <xmlCellPr id="1" xr6:uid="{00000000-0010-0000-CE0D-000001000000}" uniqueName="Partnership_Publication">
      <xmlPr mapId="1" xpath="/FinancialUpdate8609/FinancialUpdate8609_DevelopmentBudget/FinancialUpdate8609_Dev_Budget_Building16/FinancialUpdate8609_Dev_Budget_Building16_Acquisition_Basis/Partnership_Publication" xmlDataType="string"/>
    </xmlCellPr>
  </singleXmlCell>
  <singleXmlCell id="3544" xr6:uid="{00000000-000C-0000-FFFF-FFFFCF0D0000}" r="BS55" connectionId="1">
    <xmlCellPr id="1" xr6:uid="{00000000-0010-0000-CF0D-000001000000}" uniqueName="Bridge_Loan_Fees_and_Interest">
      <xmlPr mapId="1" xpath="/FinancialUpdate8609/FinancialUpdate8609_DevelopmentBudget/FinancialUpdate8609_Dev_Budget_Building16/FinancialUpdate8609_Dev_Budget_Building16_Acquisition_Basis/Bridge_Loan_Fees_and_Interest" xmlDataType="string"/>
    </xmlCellPr>
  </singleXmlCell>
  <singleXmlCell id="3545" xr6:uid="{00000000-000C-0000-FFFF-FFFFD00D0000}" r="BS56" connectionId="1">
    <xmlCellPr id="1" xr6:uid="{00000000-0010-0000-D00D-000001000000}" uniqueName="Partnership_Organization_Legal">
      <xmlPr mapId="1" xpath="/FinancialUpdate8609/FinancialUpdate8609_DevelopmentBudget/FinancialUpdate8609_Dev_Budget_Building16/FinancialUpdate8609_Dev_Budget_Building16_Acquisition_Basis/Partnership_Organization_Legal" xmlDataType="string"/>
    </xmlCellPr>
  </singleXmlCell>
  <singleXmlCell id="3546" xr6:uid="{00000000-000C-0000-FFFF-FFFFD10D0000}" r="BS57" connectionId="1">
    <xmlCellPr id="1" xr6:uid="{00000000-0010-0000-D10D-000001000000}" uniqueName="Syndication_Expense_Other_Description1">
      <xmlPr mapId="1" xpath="/FinancialUpdate8609/FinancialUpdate8609_DevelopmentBudget/FinancialUpdate8609_Dev_Budget_Building16/FinancialUpdate8609_Dev_Budget_Building16_Acquisition_Basis/Syndication_Expense_Other_Description1" xmlDataType="string"/>
    </xmlCellPr>
  </singleXmlCell>
  <singleXmlCell id="3547" xr6:uid="{00000000-000C-0000-FFFF-FFFFD20D0000}" r="BS60" connectionId="1">
    <xmlCellPr id="1" xr6:uid="{00000000-0010-0000-D20D-000001000000}" uniqueName="Operating_Reserve">
      <xmlPr mapId="1" xpath="/FinancialUpdate8609/FinancialUpdate8609_DevelopmentBudget/FinancialUpdate8609_Dev_Budget_Building16/FinancialUpdate8609_Dev_Budget_Building16_Acquisition_Basis/Operating_Reserve" xmlDataType="string"/>
    </xmlCellPr>
  </singleXmlCell>
  <singleXmlCell id="3548" xr6:uid="{00000000-000C-0000-FFFF-FFFFD30D0000}" r="BS61" connectionId="1">
    <xmlCellPr id="1" xr6:uid="{00000000-0010-0000-D30D-000001000000}" uniqueName="Social_Service_Reserves">
      <xmlPr mapId="1" xpath="/FinancialUpdate8609/FinancialUpdate8609_DevelopmentBudget/FinancialUpdate8609_Dev_Budget_Building16/FinancialUpdate8609_Dev_Budget_Building16_Acquisition_Basis/Social_Service_Reserves" xmlDataType="string"/>
    </xmlCellPr>
  </singleXmlCell>
  <singleXmlCell id="3549" xr6:uid="{00000000-000C-0000-FFFF-FFFFD40D0000}" r="BS62" connectionId="1">
    <xmlCellPr id="1" xr6:uid="{00000000-0010-0000-D40D-000001000000}" uniqueName="Reserve_Other_Description1">
      <xmlPr mapId="1" xpath="/FinancialUpdate8609/FinancialUpdate8609_DevelopmentBudget/FinancialUpdate8609_Dev_Budget_Building16/FinancialUpdate8609_Dev_Budget_Building16_Acquisition_Basis/Reserve_Other_Description1" xmlDataType="string"/>
    </xmlCellPr>
  </singleXmlCell>
  <singleXmlCell id="3550" xr6:uid="{00000000-000C-0000-FFFF-FFFFD50D0000}" r="BU1" connectionId="1">
    <xmlCellPr id="1" xr6:uid="{00000000-0010-0000-D50D-000001000000}" uniqueName="ApplicationNumber">
      <xmlPr mapId="1" xpath="/FinancialUpdate8609/FinancialUpdate8609_DevelopmentBudget/FinancialUpdate8609_Dev_Budget_Building16/FinancialUpdate8609_Dev_Budget_Building16_Rehab_Basis/ApplicationNumber" xmlDataType="string"/>
    </xmlCellPr>
  </singleXmlCell>
  <singleXmlCell id="3551" xr6:uid="{00000000-000C-0000-FFFF-FFFFD60D0000}" r="BU2" connectionId="1">
    <xmlCellPr id="1" xr6:uid="{00000000-0010-0000-D60D-000001000000}" uniqueName="BIN">
      <xmlPr mapId="1" xpath="/FinancialUpdate8609/FinancialUpdate8609_DevelopmentBudget/FinancialUpdate8609_Dev_Budget_Building16/FinancialUpdate8609_Dev_Budget_Building16_Rehab_Basis/BIN" xmlDataType="string"/>
    </xmlCellPr>
  </singleXmlCell>
  <singleXmlCell id="3552" xr6:uid="{00000000-000C-0000-FFFF-FFFFD70D0000}" r="BT7" connectionId="1">
    <xmlCellPr id="1" xr6:uid="{00000000-0010-0000-D70D-000001000000}" uniqueName="Land_Acquisition">
      <xmlPr mapId="1" xpath="/FinancialUpdate8609/FinancialUpdate8609_DevelopmentBudget/FinancialUpdate8609_Dev_Budget_Building16/FinancialUpdate8609_Dev_Budget_Building16_Rehab_Basis/Land_Acquisition" xmlDataType="string"/>
    </xmlCellPr>
  </singleXmlCell>
  <singleXmlCell id="3553" xr6:uid="{00000000-000C-0000-FFFF-FFFFD80D0000}" r="BT8" connectionId="1">
    <xmlCellPr id="1" xr6:uid="{00000000-0010-0000-D80D-000001000000}" uniqueName="Building_Acquisition">
      <xmlPr mapId="1" xpath="/FinancialUpdate8609/FinancialUpdate8609_DevelopmentBudget/FinancialUpdate8609_Dev_Budget_Building16/FinancialUpdate8609_Dev_Budget_Building16_Rehab_Basis/Building_Acquisition" xmlDataType="string"/>
    </xmlCellPr>
  </singleXmlCell>
  <singleXmlCell id="3554" xr6:uid="{00000000-000C-0000-FFFF-FFFFD90D0000}" r="BT9" connectionId="1">
    <xmlCellPr id="1" xr6:uid="{00000000-0010-0000-D90D-000001000000}" uniqueName="Contractor_Price">
      <xmlPr mapId="1" xpath="/FinancialUpdate8609/FinancialUpdate8609_DevelopmentBudget/FinancialUpdate8609_Dev_Budget_Building16/FinancialUpdate8609_Dev_Budget_Building16_Rehab_Basis/Contractor_Price" xmlDataType="string"/>
    </xmlCellPr>
  </singleXmlCell>
  <singleXmlCell id="3555" xr6:uid="{00000000-000C-0000-FFFF-FFFFDA0D0000}" r="BT10" connectionId="1">
    <xmlCellPr id="1" xr6:uid="{00000000-0010-0000-DA0D-000001000000}" uniqueName="Furnishings">
      <xmlPr mapId="1" xpath="/FinancialUpdate8609/FinancialUpdate8609_DevelopmentBudget/FinancialUpdate8609_Dev_Budget_Building16/FinancialUpdate8609_Dev_Budget_Building16_Rehab_Basis/Furnishings" xmlDataType="string"/>
    </xmlCellPr>
  </singleXmlCell>
  <singleXmlCell id="3556" xr6:uid="{00000000-000C-0000-FFFF-FFFFDB0D0000}" r="BT11" connectionId="1">
    <xmlCellPr id="1" xr6:uid="{00000000-0010-0000-DB0D-000001000000}" uniqueName="Hard_Cost_Other_Description1">
      <xmlPr mapId="1" xpath="/FinancialUpdate8609/FinancialUpdate8609_DevelopmentBudget/FinancialUpdate8609_Dev_Budget_Building16/FinancialUpdate8609_Dev_Budget_Building16_Rehab_Basis/Hard_Cost_Other_Description1" xmlDataType="string"/>
    </xmlCellPr>
  </singleXmlCell>
  <singleXmlCell id="3557" xr6:uid="{00000000-000C-0000-FFFF-FFFFDC0D0000}" r="BT14" connectionId="1">
    <xmlCellPr id="1" xr6:uid="{00000000-0010-0000-DC0D-000001000000}" uniqueName="Architect">
      <xmlPr mapId="1" xpath="/FinancialUpdate8609/FinancialUpdate8609_DevelopmentBudget/FinancialUpdate8609_Dev_Budget_Building16/FinancialUpdate8609_Dev_Budget_Building16_Rehab_Basis/Architect" xmlDataType="string"/>
    </xmlCellPr>
  </singleXmlCell>
  <singleXmlCell id="3558" xr6:uid="{00000000-000C-0000-FFFF-FFFFDD0D0000}" r="BT15" connectionId="1">
    <xmlCellPr id="1" xr6:uid="{00000000-0010-0000-DD0D-000001000000}" uniqueName="Owners_Legal">
      <xmlPr mapId="1" xpath="/FinancialUpdate8609/FinancialUpdate8609_DevelopmentBudget/FinancialUpdate8609_Dev_Budget_Building16/FinancialUpdate8609_Dev_Budget_Building16_Rehab_Basis/Owners_Legal" xmlDataType="string"/>
    </xmlCellPr>
  </singleXmlCell>
  <singleXmlCell id="3559" xr6:uid="{00000000-000C-0000-FFFF-FFFFDE0D0000}" r="BT16" connectionId="1">
    <xmlCellPr id="1" xr6:uid="{00000000-0010-0000-DE0D-000001000000}" uniqueName="Development_Consultant">
      <xmlPr mapId="1" xpath="/FinancialUpdate8609/FinancialUpdate8609_DevelopmentBudget/FinancialUpdate8609_Dev_Budget_Building16/FinancialUpdate8609_Dev_Budget_Building16_Rehab_Basis/Development_Consultant" xmlDataType="string"/>
    </xmlCellPr>
  </singleXmlCell>
  <singleXmlCell id="3560" xr6:uid="{00000000-000C-0000-FFFF-FFFFDF0D0000}" r="BT17" connectionId="1">
    <xmlCellPr id="1" xr6:uid="{00000000-0010-0000-DF0D-000001000000}" uniqueName="J51_421a_421b_Filing_Fees">
      <xmlPr mapId="1" xpath="/FinancialUpdate8609/FinancialUpdate8609_DevelopmentBudget/FinancialUpdate8609_Dev_Budget_Building16/FinancialUpdate8609_Dev_Budget_Building16_Rehab_Basis/J51_421a_421b_Filing_Fees" xmlDataType="string"/>
    </xmlCellPr>
  </singleXmlCell>
  <singleXmlCell id="3561" xr6:uid="{00000000-000C-0000-FFFF-FFFFE00D0000}" r="BT18" connectionId="1">
    <xmlCellPr id="1" xr6:uid="{00000000-0010-0000-E00D-000001000000}" uniqueName="Construction_Interest">
      <xmlPr mapId="1" xpath="/FinancialUpdate8609/FinancialUpdate8609_DevelopmentBudget/FinancialUpdate8609_Dev_Budget_Building16/FinancialUpdate8609_Dev_Budget_Building16_Rehab_Basis/Construction_Interest" xmlDataType="string"/>
    </xmlCellPr>
  </singleXmlCell>
  <singleXmlCell id="3562" xr6:uid="{00000000-000C-0000-FFFF-FFFFE10D0000}" r="BT19" connectionId="1">
    <xmlCellPr id="1" xr6:uid="{00000000-0010-0000-E10D-000001000000}" uniqueName="Real_Estate_Taxes">
      <xmlPr mapId="1" xpath="/FinancialUpdate8609/FinancialUpdate8609_DevelopmentBudget/FinancialUpdate8609_Dev_Budget_Building16/FinancialUpdate8609_Dev_Budget_Building16_Rehab_Basis/Real_Estate_Taxes" xmlDataType="string"/>
    </xmlCellPr>
  </singleXmlCell>
  <singleXmlCell id="3563" xr6:uid="{00000000-000C-0000-FFFF-FFFFE20D0000}" r="BT20" connectionId="1">
    <xmlCellPr id="1" xr6:uid="{00000000-0010-0000-E20D-000001000000}" uniqueName="Water_Sewer">
      <xmlPr mapId="1" xpath="/FinancialUpdate8609/FinancialUpdate8609_DevelopmentBudget/FinancialUpdate8609_Dev_Budget_Building16/FinancialUpdate8609_Dev_Budget_Building16_Rehab_Basis/Water_Sewer" xmlDataType="string"/>
    </xmlCellPr>
  </singleXmlCell>
  <singleXmlCell id="3564" xr6:uid="{00000000-000C-0000-FFFF-FFFFE30D0000}" r="BT21" connectionId="1">
    <xmlCellPr id="1" xr6:uid="{00000000-0010-0000-E30D-000001000000}" uniqueName="Title_Insurance">
      <xmlPr mapId="1" xpath="/FinancialUpdate8609/FinancialUpdate8609_DevelopmentBudget/FinancialUpdate8609_Dev_Budget_Building16/FinancialUpdate8609_Dev_Budget_Building16_Rehab_Basis/Title_Insurance" xmlDataType="string"/>
    </xmlCellPr>
  </singleXmlCell>
  <singleXmlCell id="3565" xr6:uid="{00000000-000C-0000-FFFF-FFFFE40D0000}" r="BT22" connectionId="1">
    <xmlCellPr id="1" xr6:uid="{00000000-0010-0000-E40D-000001000000}" uniqueName="Constr_Insurance">
      <xmlPr mapId="1" xpath="/FinancialUpdate8609/FinancialUpdate8609_DevelopmentBudget/FinancialUpdate8609_Dev_Budget_Building16/FinancialUpdate8609_Dev_Budget_Building16_Rehab_Basis/Constr_Insurance" xmlDataType="string"/>
    </xmlCellPr>
  </singleXmlCell>
  <singleXmlCell id="3566" xr6:uid="{00000000-000C-0000-FFFF-FFFFE50D0000}" r="BT23" connectionId="1">
    <xmlCellPr id="1" xr6:uid="{00000000-0010-0000-E50D-000001000000}" uniqueName="License_Agreement_Insurance">
      <xmlPr mapId="1" xpath="/FinancialUpdate8609/FinancialUpdate8609_DevelopmentBudget/FinancialUpdate8609_Dev_Budget_Building16/FinancialUpdate8609_Dev_Budget_Building16_Rehab_Basis/License_Agreement_Insurance" xmlDataType="string"/>
    </xmlCellPr>
  </singleXmlCell>
  <singleXmlCell id="3567" xr6:uid="{00000000-000C-0000-FFFF-FFFFE60D0000}" r="BT24" connectionId="1">
    <xmlCellPr id="1" xr6:uid="{00000000-0010-0000-E60D-000001000000}" uniqueName="Leasing_Marketing_Expense">
      <xmlPr mapId="1" xpath="/FinancialUpdate8609/FinancialUpdate8609_DevelopmentBudget/FinancialUpdate8609_Dev_Budget_Building16/FinancialUpdate8609_Dev_Budget_Building16_Rehab_Basis/Leasing_Marketing_Expense" xmlDataType="string"/>
    </xmlCellPr>
  </singleXmlCell>
  <singleXmlCell id="3568" xr6:uid="{00000000-000C-0000-FFFF-FFFFE70D0000}" r="BT25" connectionId="1">
    <xmlCellPr id="1" xr6:uid="{00000000-0010-0000-E70D-000001000000}" uniqueName="Lease_Up_Period_Expense">
      <xmlPr mapId="1" xpath="/FinancialUpdate8609/FinancialUpdate8609_DevelopmentBudget/FinancialUpdate8609_Dev_Budget_Building16/FinancialUpdate8609_Dev_Budget_Building16_Rehab_Basis/Lease_Up_Period_Expense" xmlDataType="string"/>
    </xmlCellPr>
  </singleXmlCell>
  <singleXmlCell id="3569" xr6:uid="{00000000-000C-0000-FFFF-FFFFE80D0000}" r="BT26" connectionId="1">
    <xmlCellPr id="1" xr6:uid="{00000000-0010-0000-E80D-000001000000}" uniqueName="Working_Capital">
      <xmlPr mapId="1" xpath="/FinancialUpdate8609/FinancialUpdate8609_DevelopmentBudget/FinancialUpdate8609_Dev_Budget_Building16/FinancialUpdate8609_Dev_Budget_Building16_Rehab_Basis/Working_Capital" xmlDataType="string"/>
    </xmlCellPr>
  </singleXmlCell>
  <singleXmlCell id="3570" xr6:uid="{00000000-000C-0000-FFFF-FFFFE90D0000}" r="BT27" connectionId="1">
    <xmlCellPr id="1" xr6:uid="{00000000-0010-0000-E90D-000001000000}" uniqueName="Survey_Environmental_Reports">
      <xmlPr mapId="1" xpath="/FinancialUpdate8609/FinancialUpdate8609_DevelopmentBudget/FinancialUpdate8609_Dev_Budget_Building16/FinancialUpdate8609_Dev_Budget_Building16_Rehab_Basis/Survey_Environmental_Reports" xmlDataType="string"/>
    </xmlCellPr>
  </singleXmlCell>
  <singleXmlCell id="3571" xr6:uid="{00000000-000C-0000-FFFF-FFFFEA0D0000}" r="BT28" connectionId="1">
    <xmlCellPr id="1" xr6:uid="{00000000-0010-0000-EA0D-000001000000}" uniqueName="Loan_Commitment_Fees">
      <xmlPr mapId="1" xpath="/FinancialUpdate8609/FinancialUpdate8609_DevelopmentBudget/FinancialUpdate8609_Dev_Budget_Building16/FinancialUpdate8609_Dev_Budget_Building16_Rehab_Basis/Loan_Commitment_Fees" xmlDataType="string"/>
    </xmlCellPr>
  </singleXmlCell>
  <singleXmlCell id="3572" xr6:uid="{00000000-000C-0000-FFFF-FFFFEB0D0000}" r="BT29" connectionId="1">
    <xmlCellPr id="1" xr6:uid="{00000000-0010-0000-EB0D-000001000000}" uniqueName="Relocation">
      <xmlPr mapId="1" xpath="/FinancialUpdate8609/FinancialUpdate8609_DevelopmentBudget/FinancialUpdate8609_Dev_Budget_Building16/FinancialUpdate8609_Dev_Budget_Building16_Rehab_Basis/Relocation" xmlDataType="string"/>
    </xmlCellPr>
  </singleXmlCell>
  <singleXmlCell id="3573" xr6:uid="{00000000-000C-0000-FFFF-FFFFEC0D0000}" r="BT30" connectionId="1">
    <xmlCellPr id="1" xr6:uid="{00000000-0010-0000-EC0D-000001000000}" uniqueName="NPHDFC_Administration_Fee">
      <xmlPr mapId="1" xpath="/FinancialUpdate8609/FinancialUpdate8609_DevelopmentBudget/FinancialUpdate8609_Dev_Budget_Building16/FinancialUpdate8609_Dev_Budget_Building16_Rehab_Basis/NPHDFC_Administration_Fee" xmlDataType="string"/>
    </xmlCellPr>
  </singleXmlCell>
  <singleXmlCell id="3574" xr6:uid="{00000000-000C-0000-FFFF-FFFFED0D0000}" r="BT31" connectionId="1">
    <xmlCellPr id="1" xr6:uid="{00000000-0010-0000-ED0D-000001000000}" uniqueName="Project_Supervision">
      <xmlPr mapId="1" xpath="/FinancialUpdate8609/FinancialUpdate8609_DevelopmentBudget/FinancialUpdate8609_Dev_Budget_Building16/FinancialUpdate8609_Dev_Budget_Building16_Rehab_Basis/Project_Supervision" xmlDataType="string"/>
    </xmlCellPr>
  </singleXmlCell>
  <singleXmlCell id="3575" xr6:uid="{00000000-000C-0000-FFFF-FFFFEE0D0000}" r="BT32" connectionId="1">
    <xmlCellPr id="1" xr6:uid="{00000000-0010-0000-EE0D-000001000000}" uniqueName="Tax_Credit_Allocation_Fee">
      <xmlPr mapId="1" xpath="/FinancialUpdate8609/FinancialUpdate8609_DevelopmentBudget/FinancialUpdate8609_Dev_Budget_Building16/FinancialUpdate8609_Dev_Budget_Building16_Rehab_Basis/Tax_Credit_Allocation_Fee" xmlDataType="string"/>
    </xmlCellPr>
  </singleXmlCell>
  <singleXmlCell id="3576" xr6:uid="{00000000-000C-0000-FFFF-FFFFEF0D0000}" r="BT33" connectionId="1">
    <xmlCellPr id="1" xr6:uid="{00000000-0010-0000-EF0D-000001000000}" uniqueName="Bond_Fees_Cost_of_Issuance_Fee">
      <xmlPr mapId="1" xpath="/FinancialUpdate8609/FinancialUpdate8609_DevelopmentBudget/FinancialUpdate8609_Dev_Budget_Building16/FinancialUpdate8609_Dev_Budget_Building16_Rehab_Basis/Bond_Fees_Cost_of_Issuance_Fee" xmlDataType="string"/>
    </xmlCellPr>
  </singleXmlCell>
  <singleXmlCell id="3577" xr6:uid="{00000000-000C-0000-FFFF-FFFFF00D0000}" r="BT34" connectionId="1">
    <xmlCellPr id="1" xr6:uid="{00000000-0010-0000-F00D-000001000000}" uniqueName="Letter_of_Credit_Fee">
      <xmlPr mapId="1" xpath="/FinancialUpdate8609/FinancialUpdate8609_DevelopmentBudget/FinancialUpdate8609_Dev_Budget_Building16/FinancialUpdate8609_Dev_Budget_Building16_Rehab_Basis/Letter_of_Credit_Fee" xmlDataType="string"/>
    </xmlCellPr>
  </singleXmlCell>
  <singleXmlCell id="3578" xr6:uid="{00000000-000C-0000-FFFF-FFFFF10D0000}" r="BT35" connectionId="1">
    <xmlCellPr id="1" xr6:uid="{00000000-0010-0000-F10D-000001000000}" uniqueName="Interest_Rate_Cap">
      <xmlPr mapId="1" xpath="/FinancialUpdate8609/FinancialUpdate8609_DevelopmentBudget/FinancialUpdate8609_Dev_Budget_Building16/FinancialUpdate8609_Dev_Budget_Building16_Rehab_Basis/Interest_Rate_Cap" xmlDataType="string"/>
    </xmlCellPr>
  </singleXmlCell>
  <singleXmlCell id="3579" xr6:uid="{00000000-000C-0000-FFFF-FFFFF20D0000}" r="BT36" connectionId="1">
    <xmlCellPr id="1" xr6:uid="{00000000-0010-0000-F20D-000001000000}" uniqueName="Bank_Engineering_Fee">
      <xmlPr mapId="1" xpath="/FinancialUpdate8609/FinancialUpdate8609_DevelopmentBudget/FinancialUpdate8609_Dev_Budget_Building16/FinancialUpdate8609_Dev_Budget_Building16_Rehab_Basis/Bank_Engineering_Fee" xmlDataType="string"/>
    </xmlCellPr>
  </singleXmlCell>
  <singleXmlCell id="3580" xr6:uid="{00000000-000C-0000-FFFF-FFFFF30D0000}" r="BT37" connectionId="1">
    <xmlCellPr id="1" xr6:uid="{00000000-0010-0000-F30D-000001000000}" uniqueName="NYS_Transfer_Tax">
      <xmlPr mapId="1" xpath="/FinancialUpdate8609/FinancialUpdate8609_DevelopmentBudget/FinancialUpdate8609_Dev_Budget_Building16/FinancialUpdate8609_Dev_Budget_Building16_Rehab_Basis/NYS_Transfer_Tax" xmlDataType="string"/>
    </xmlCellPr>
  </singleXmlCell>
  <singleXmlCell id="3581" xr6:uid="{00000000-000C-0000-FFFF-FFFFF40D0000}" r="BT38" connectionId="1">
    <xmlCellPr id="1" xr6:uid="{00000000-0010-0000-F40D-000001000000}" uniqueName="Soft_Cost_Other_Description1">
      <xmlPr mapId="1" xpath="/FinancialUpdate8609/FinancialUpdate8609_DevelopmentBudget/FinancialUpdate8609_Dev_Budget_Building16/FinancialUpdate8609_Dev_Budget_Building16_Rehab_Basis/Soft_Cost_Other_Description1" xmlDataType="string"/>
    </xmlCellPr>
  </singleXmlCell>
  <singleXmlCell id="3582" xr6:uid="{00000000-000C-0000-FFFF-FFFFF50D0000}" r="BT39" connectionId="1">
    <xmlCellPr id="1" xr6:uid="{00000000-0010-0000-F50D-000001000000}" uniqueName="Soft_Cost_Other_Description2">
      <xmlPr mapId="1" xpath="/FinancialUpdate8609/FinancialUpdate8609_DevelopmentBudget/FinancialUpdate8609_Dev_Budget_Building16/FinancialUpdate8609_Dev_Budget_Building16_Rehab_Basis/Soft_Cost_Other_Description2" xmlDataType="string"/>
    </xmlCellPr>
  </singleXmlCell>
  <singleXmlCell id="3583" xr6:uid="{00000000-000C-0000-FFFF-FFFFF60D0000}" r="BT40" connectionId="1">
    <xmlCellPr id="1" xr6:uid="{00000000-0010-0000-F60D-000001000000}" uniqueName="Soft_Cost_Other_Description3">
      <xmlPr mapId="1" xpath="/FinancialUpdate8609/FinancialUpdate8609_DevelopmentBudget/FinancialUpdate8609_Dev_Budget_Building16/FinancialUpdate8609_Dev_Budget_Building16_Rehab_Basis/Soft_Cost_Other_Description3" xmlDataType="string"/>
    </xmlCellPr>
  </singleXmlCell>
  <singleXmlCell id="3584" xr6:uid="{00000000-000C-0000-FFFF-FFFFF70D0000}" r="BT41" connectionId="1">
    <xmlCellPr id="1" xr6:uid="{00000000-0010-0000-F70D-000001000000}" uniqueName="Soft_Cost_Other_Description4">
      <xmlPr mapId="1" xpath="/FinancialUpdate8609/FinancialUpdate8609_DevelopmentBudget/FinancialUpdate8609_Dev_Budget_Building16/FinancialUpdate8609_Dev_Budget_Building16_Rehab_Basis/Soft_Cost_Other_Description4" xmlDataType="string"/>
    </xmlCellPr>
  </singleXmlCell>
  <singleXmlCell id="3585" xr6:uid="{00000000-000C-0000-FFFF-FFFFF80D0000}" r="BT44" connectionId="1">
    <xmlCellPr id="1" xr6:uid="{00000000-0010-0000-F80D-000001000000}" uniqueName="Developer_Financing_or_Equity">
      <xmlPr mapId="1" xpath="/FinancialUpdate8609/FinancialUpdate8609_DevelopmentBudget/FinancialUpdate8609_Dev_Budget_Building16/FinancialUpdate8609_Dev_Budget_Building16_Rehab_Basis/Developer_Financing_or_Equity" xmlDataType="string"/>
    </xmlCellPr>
  </singleXmlCell>
  <singleXmlCell id="3586" xr6:uid="{00000000-000C-0000-FFFF-FFFFF90D0000}" r="BT45" connectionId="1">
    <xmlCellPr id="1" xr6:uid="{00000000-0010-0000-F90D-000001000000}" uniqueName="Deferred_Developer_Fee">
      <xmlPr mapId="1" xpath="/FinancialUpdate8609/FinancialUpdate8609_DevelopmentBudget/FinancialUpdate8609_Dev_Budget_Building16/FinancialUpdate8609_Dev_Budget_Building16_Rehab_Basis/Deferred_Developer_Fee" xmlDataType="string"/>
    </xmlCellPr>
  </singleXmlCell>
  <singleXmlCell id="3587" xr6:uid="{00000000-000C-0000-FFFF-FFFFFA0D0000}" r="BT48" connectionId="1">
    <xmlCellPr id="1" xr6:uid="{00000000-0010-0000-FA0D-000001000000}" uniqueName="Syndicator_Fee_and_Overhead">
      <xmlPr mapId="1" xpath="/FinancialUpdate8609/FinancialUpdate8609_DevelopmentBudget/FinancialUpdate8609_Dev_Budget_Building16/FinancialUpdate8609_Dev_Budget_Building16_Rehab_Basis/Syndicator_Fee_and_Overhead" xmlDataType="string"/>
    </xmlCellPr>
  </singleXmlCell>
  <singleXmlCell id="3588" xr6:uid="{00000000-000C-0000-FFFF-FFFFFB0D0000}" r="BT49" connectionId="1">
    <xmlCellPr id="1" xr6:uid="{00000000-0010-0000-FB0D-000001000000}" uniqueName="LP_Upper_Tier_Reserves">
      <xmlPr mapId="1" xpath="/FinancialUpdate8609/FinancialUpdate8609_DevelopmentBudget/FinancialUpdate8609_Dev_Budget_Building16/FinancialUpdate8609_Dev_Budget_Building16_Rehab_Basis/LP_Upper_Tier_Reserves" xmlDataType="string"/>
    </xmlCellPr>
  </singleXmlCell>
  <singleXmlCell id="3589" xr6:uid="{00000000-000C-0000-FFFF-FFFFFC0D0000}" r="BT50" connectionId="1">
    <xmlCellPr id="1" xr6:uid="{00000000-0010-0000-FC0D-000001000000}" uniqueName="Tax_Credit_Consultant">
      <xmlPr mapId="1" xpath="/FinancialUpdate8609/FinancialUpdate8609_DevelopmentBudget/FinancialUpdate8609_Dev_Budget_Building16/FinancialUpdate8609_Dev_Budget_Building16_Rehab_Basis/Tax_Credit_Consultant" xmlDataType="string"/>
    </xmlCellPr>
  </singleXmlCell>
  <singleXmlCell id="3590" xr6:uid="{00000000-000C-0000-FFFF-FFFFFD0D0000}" r="BT51" connectionId="1">
    <xmlCellPr id="1" xr6:uid="{00000000-0010-0000-FD0D-000001000000}" uniqueName="Tax_Opinion">
      <xmlPr mapId="1" xpath="/FinancialUpdate8609/FinancialUpdate8609_DevelopmentBudget/FinancialUpdate8609_Dev_Budget_Building16/FinancialUpdate8609_Dev_Budget_Building16_Rehab_Basis/Tax_Opinion" xmlDataType="string"/>
    </xmlCellPr>
  </singleXmlCell>
  <singleXmlCell id="3591" xr6:uid="{00000000-000C-0000-FFFF-FFFFFE0D0000}" r="BT52" connectionId="1">
    <xmlCellPr id="1" xr6:uid="{00000000-0010-0000-FE0D-000001000000}" uniqueName="Accounting_Cost_Certification">
      <xmlPr mapId="1" xpath="/FinancialUpdate8609/FinancialUpdate8609_DevelopmentBudget/FinancialUpdate8609_Dev_Budget_Building16/FinancialUpdate8609_Dev_Budget_Building16_Rehab_Basis/Accounting_Cost_Certification" xmlDataType="string"/>
    </xmlCellPr>
  </singleXmlCell>
  <singleXmlCell id="3592" xr6:uid="{00000000-000C-0000-FFFF-FFFFFF0D0000}" r="BT53" connectionId="1">
    <xmlCellPr id="1" xr6:uid="{00000000-0010-0000-FF0D-000001000000}" uniqueName="Partnership_Management_Fee">
      <xmlPr mapId="1" xpath="/FinancialUpdate8609/FinancialUpdate8609_DevelopmentBudget/FinancialUpdate8609_Dev_Budget_Building16/FinancialUpdate8609_Dev_Budget_Building16_Rehab_Basis/Partnership_Management_Fee" xmlDataType="string"/>
    </xmlCellPr>
  </singleXmlCell>
  <singleXmlCell id="3593" xr6:uid="{00000000-000C-0000-FFFF-FFFF000E0000}" r="BT54" connectionId="1">
    <xmlCellPr id="1" xr6:uid="{00000000-0010-0000-000E-000001000000}" uniqueName="Partnership_Publication">
      <xmlPr mapId="1" xpath="/FinancialUpdate8609/FinancialUpdate8609_DevelopmentBudget/FinancialUpdate8609_Dev_Budget_Building16/FinancialUpdate8609_Dev_Budget_Building16_Rehab_Basis/Partnership_Publication" xmlDataType="string"/>
    </xmlCellPr>
  </singleXmlCell>
  <singleXmlCell id="3594" xr6:uid="{00000000-000C-0000-FFFF-FFFF010E0000}" r="BT55" connectionId="1">
    <xmlCellPr id="1" xr6:uid="{00000000-0010-0000-010E-000001000000}" uniqueName="Bridge_Loan_Fees_and_Interest">
      <xmlPr mapId="1" xpath="/FinancialUpdate8609/FinancialUpdate8609_DevelopmentBudget/FinancialUpdate8609_Dev_Budget_Building16/FinancialUpdate8609_Dev_Budget_Building16_Rehab_Basis/Bridge_Loan_Fees_and_Interest" xmlDataType="string"/>
    </xmlCellPr>
  </singleXmlCell>
  <singleXmlCell id="3595" xr6:uid="{00000000-000C-0000-FFFF-FFFF020E0000}" r="BT56" connectionId="1">
    <xmlCellPr id="1" xr6:uid="{00000000-0010-0000-020E-000001000000}" uniqueName="Partnership_Organization_Legal">
      <xmlPr mapId="1" xpath="/FinancialUpdate8609/FinancialUpdate8609_DevelopmentBudget/FinancialUpdate8609_Dev_Budget_Building16/FinancialUpdate8609_Dev_Budget_Building16_Rehab_Basis/Partnership_Organization_Legal" xmlDataType="string"/>
    </xmlCellPr>
  </singleXmlCell>
  <singleXmlCell id="3596" xr6:uid="{00000000-000C-0000-FFFF-FFFF030E0000}" r="BT57" connectionId="1">
    <xmlCellPr id="1" xr6:uid="{00000000-0010-0000-030E-000001000000}" uniqueName="Syndication_Expense_Other_Description1">
      <xmlPr mapId="1" xpath="/FinancialUpdate8609/FinancialUpdate8609_DevelopmentBudget/FinancialUpdate8609_Dev_Budget_Building16/FinancialUpdate8609_Dev_Budget_Building16_Rehab_Basis/Syndication_Expense_Other_Description1" xmlDataType="string"/>
    </xmlCellPr>
  </singleXmlCell>
  <singleXmlCell id="3597" xr6:uid="{00000000-000C-0000-FFFF-FFFF040E0000}" r="BT60" connectionId="1">
    <xmlCellPr id="1" xr6:uid="{00000000-0010-0000-040E-000001000000}" uniqueName="Operating_Reserve">
      <xmlPr mapId="1" xpath="/FinancialUpdate8609/FinancialUpdate8609_DevelopmentBudget/FinancialUpdate8609_Dev_Budget_Building16/FinancialUpdate8609_Dev_Budget_Building16_Rehab_Basis/Operating_Reserve" xmlDataType="string"/>
    </xmlCellPr>
  </singleXmlCell>
  <singleXmlCell id="3598" xr6:uid="{00000000-000C-0000-FFFF-FFFF050E0000}" r="BT61" connectionId="1">
    <xmlCellPr id="1" xr6:uid="{00000000-0010-0000-050E-000001000000}" uniqueName="Social_Service_Reserves">
      <xmlPr mapId="1" xpath="/FinancialUpdate8609/FinancialUpdate8609_DevelopmentBudget/FinancialUpdate8609_Dev_Budget_Building16/FinancialUpdate8609_Dev_Budget_Building16_Rehab_Basis/Social_Service_Reserves" xmlDataType="string"/>
    </xmlCellPr>
  </singleXmlCell>
  <singleXmlCell id="3599" xr6:uid="{00000000-000C-0000-FFFF-FFFF060E0000}" r="BT62" connectionId="1">
    <xmlCellPr id="1" xr6:uid="{00000000-0010-0000-060E-000001000000}" uniqueName="Reserve_Other_Description1">
      <xmlPr mapId="1" xpath="/FinancialUpdate8609/FinancialUpdate8609_DevelopmentBudget/FinancialUpdate8609_Dev_Budget_Building16/FinancialUpdate8609_Dev_Budget_Building16_Rehab_Basis/Reserve_Other_Description1" xmlDataType="string"/>
    </xmlCellPr>
  </singleXmlCell>
  <singleXmlCell id="3600" xr6:uid="{00000000-000C-0000-FFFF-FFFF070E0000}" r="BW1" connectionId="1">
    <xmlCellPr id="1" xr6:uid="{00000000-0010-0000-070E-000001000000}" uniqueName="ApplicationNumber">
      <xmlPr mapId="1" xpath="/FinancialUpdate8609/FinancialUpdate8609_DevelopmentBudget/FinancialUpdate8609_Dev_Budget_Building17/FinancialUpdate8609_Dev_Budget_Building17_Total_Costs/ApplicationNumber" xmlDataType="string"/>
    </xmlCellPr>
  </singleXmlCell>
  <singleXmlCell id="3601" xr6:uid="{00000000-000C-0000-FFFF-FFFF080E0000}" r="BW2" connectionId="1">
    <xmlCellPr id="1" xr6:uid="{00000000-0010-0000-080E-000001000000}" uniqueName="BIN">
      <xmlPr mapId="1" xpath="/FinancialUpdate8609/FinancialUpdate8609_DevelopmentBudget/FinancialUpdate8609_Dev_Budget_Building17/FinancialUpdate8609_Dev_Budget_Building17_Total_Costs/BIN" xmlDataType="string"/>
    </xmlCellPr>
  </singleXmlCell>
  <singleXmlCell id="3602" xr6:uid="{00000000-000C-0000-FFFF-FFFF090E0000}" r="BV7" connectionId="1">
    <xmlCellPr id="1" xr6:uid="{00000000-0010-0000-090E-000001000000}" uniqueName="Land_Acquisition">
      <xmlPr mapId="1" xpath="/FinancialUpdate8609/FinancialUpdate8609_DevelopmentBudget/FinancialUpdate8609_Dev_Budget_Building17/FinancialUpdate8609_Dev_Budget_Building17_Total_Costs/Land_Acquisition" xmlDataType="string"/>
    </xmlCellPr>
  </singleXmlCell>
  <singleXmlCell id="3603" xr6:uid="{00000000-000C-0000-FFFF-FFFF0A0E0000}" r="BV8" connectionId="1">
    <xmlCellPr id="1" xr6:uid="{00000000-0010-0000-0A0E-000001000000}" uniqueName="Building_Acquisition">
      <xmlPr mapId="1" xpath="/FinancialUpdate8609/FinancialUpdate8609_DevelopmentBudget/FinancialUpdate8609_Dev_Budget_Building17/FinancialUpdate8609_Dev_Budget_Building17_Total_Costs/Building_Acquisition" xmlDataType="string"/>
    </xmlCellPr>
  </singleXmlCell>
  <singleXmlCell id="3604" xr6:uid="{00000000-000C-0000-FFFF-FFFF0B0E0000}" r="BV9" connectionId="1">
    <xmlCellPr id="1" xr6:uid="{00000000-0010-0000-0B0E-000001000000}" uniqueName="Contractor_Price">
      <xmlPr mapId="1" xpath="/FinancialUpdate8609/FinancialUpdate8609_DevelopmentBudget/FinancialUpdate8609_Dev_Budget_Building17/FinancialUpdate8609_Dev_Budget_Building17_Total_Costs/Contractor_Price" xmlDataType="string"/>
    </xmlCellPr>
  </singleXmlCell>
  <singleXmlCell id="3605" xr6:uid="{00000000-000C-0000-FFFF-FFFF0C0E0000}" r="BV10" connectionId="1">
    <xmlCellPr id="1" xr6:uid="{00000000-0010-0000-0C0E-000001000000}" uniqueName="Furnishings">
      <xmlPr mapId="1" xpath="/FinancialUpdate8609/FinancialUpdate8609_DevelopmentBudget/FinancialUpdate8609_Dev_Budget_Building17/FinancialUpdate8609_Dev_Budget_Building17_Total_Costs/Furnishings" xmlDataType="string"/>
    </xmlCellPr>
  </singleXmlCell>
  <singleXmlCell id="3606" xr6:uid="{00000000-000C-0000-FFFF-FFFF0D0E0000}" r="BV11" connectionId="1">
    <xmlCellPr id="1" xr6:uid="{00000000-0010-0000-0D0E-000001000000}" uniqueName="Hard_Cost_Other_Description1">
      <xmlPr mapId="1" xpath="/FinancialUpdate8609/FinancialUpdate8609_DevelopmentBudget/FinancialUpdate8609_Dev_Budget_Building17/FinancialUpdate8609_Dev_Budget_Building17_Total_Costs/Hard_Cost_Other_Description1" xmlDataType="string"/>
    </xmlCellPr>
  </singleXmlCell>
  <singleXmlCell id="3607" xr6:uid="{00000000-000C-0000-FFFF-FFFF0E0E0000}" r="BV14" connectionId="1">
    <xmlCellPr id="1" xr6:uid="{00000000-0010-0000-0E0E-000001000000}" uniqueName="Architect">
      <xmlPr mapId="1" xpath="/FinancialUpdate8609/FinancialUpdate8609_DevelopmentBudget/FinancialUpdate8609_Dev_Budget_Building17/FinancialUpdate8609_Dev_Budget_Building17_Total_Costs/Architect" xmlDataType="string"/>
    </xmlCellPr>
  </singleXmlCell>
  <singleXmlCell id="3608" xr6:uid="{00000000-000C-0000-FFFF-FFFF0F0E0000}" r="BV15" connectionId="1">
    <xmlCellPr id="1" xr6:uid="{00000000-0010-0000-0F0E-000001000000}" uniqueName="Owners_Legal">
      <xmlPr mapId="1" xpath="/FinancialUpdate8609/FinancialUpdate8609_DevelopmentBudget/FinancialUpdate8609_Dev_Budget_Building17/FinancialUpdate8609_Dev_Budget_Building17_Total_Costs/Owners_Legal" xmlDataType="string"/>
    </xmlCellPr>
  </singleXmlCell>
  <singleXmlCell id="3609" xr6:uid="{00000000-000C-0000-FFFF-FFFF100E0000}" r="BV16" connectionId="1">
    <xmlCellPr id="1" xr6:uid="{00000000-0010-0000-100E-000001000000}" uniqueName="Development_Consultant">
      <xmlPr mapId="1" xpath="/FinancialUpdate8609/FinancialUpdate8609_DevelopmentBudget/FinancialUpdate8609_Dev_Budget_Building17/FinancialUpdate8609_Dev_Budget_Building17_Total_Costs/Development_Consultant" xmlDataType="string"/>
    </xmlCellPr>
  </singleXmlCell>
  <singleXmlCell id="3610" xr6:uid="{00000000-000C-0000-FFFF-FFFF110E0000}" r="BV17" connectionId="1">
    <xmlCellPr id="1" xr6:uid="{00000000-0010-0000-110E-000001000000}" uniqueName="J51_421a_421b_Filing_Fees">
      <xmlPr mapId="1" xpath="/FinancialUpdate8609/FinancialUpdate8609_DevelopmentBudget/FinancialUpdate8609_Dev_Budget_Building17/FinancialUpdate8609_Dev_Budget_Building17_Total_Costs/J51_421a_421b_Filing_Fees" xmlDataType="string"/>
    </xmlCellPr>
  </singleXmlCell>
  <singleXmlCell id="3611" xr6:uid="{00000000-000C-0000-FFFF-FFFF120E0000}" r="BV18" connectionId="1">
    <xmlCellPr id="1" xr6:uid="{00000000-0010-0000-120E-000001000000}" uniqueName="Construction_Interest">
      <xmlPr mapId="1" xpath="/FinancialUpdate8609/FinancialUpdate8609_DevelopmentBudget/FinancialUpdate8609_Dev_Budget_Building17/FinancialUpdate8609_Dev_Budget_Building17_Total_Costs/Construction_Interest" xmlDataType="string"/>
    </xmlCellPr>
  </singleXmlCell>
  <singleXmlCell id="3612" xr6:uid="{00000000-000C-0000-FFFF-FFFF130E0000}" r="BV19" connectionId="1">
    <xmlCellPr id="1" xr6:uid="{00000000-0010-0000-130E-000001000000}" uniqueName="Real_Estate_Taxes">
      <xmlPr mapId="1" xpath="/FinancialUpdate8609/FinancialUpdate8609_DevelopmentBudget/FinancialUpdate8609_Dev_Budget_Building17/FinancialUpdate8609_Dev_Budget_Building17_Total_Costs/Real_Estate_Taxes" xmlDataType="string"/>
    </xmlCellPr>
  </singleXmlCell>
  <singleXmlCell id="3613" xr6:uid="{00000000-000C-0000-FFFF-FFFF140E0000}" r="BV20" connectionId="1">
    <xmlCellPr id="1" xr6:uid="{00000000-0010-0000-140E-000001000000}" uniqueName="Water_Sewer">
      <xmlPr mapId="1" xpath="/FinancialUpdate8609/FinancialUpdate8609_DevelopmentBudget/FinancialUpdate8609_Dev_Budget_Building17/FinancialUpdate8609_Dev_Budget_Building17_Total_Costs/Water_Sewer" xmlDataType="string"/>
    </xmlCellPr>
  </singleXmlCell>
  <singleXmlCell id="3614" xr6:uid="{00000000-000C-0000-FFFF-FFFF150E0000}" r="BV21" connectionId="1">
    <xmlCellPr id="1" xr6:uid="{00000000-0010-0000-150E-000001000000}" uniqueName="Title_Insurance">
      <xmlPr mapId="1" xpath="/FinancialUpdate8609/FinancialUpdate8609_DevelopmentBudget/FinancialUpdate8609_Dev_Budget_Building17/FinancialUpdate8609_Dev_Budget_Building17_Total_Costs/Title_Insurance" xmlDataType="string"/>
    </xmlCellPr>
  </singleXmlCell>
  <singleXmlCell id="3615" xr6:uid="{00000000-000C-0000-FFFF-FFFF160E0000}" r="BV22" connectionId="1">
    <xmlCellPr id="1" xr6:uid="{00000000-0010-0000-160E-000001000000}" uniqueName="Constr_Insurance">
      <xmlPr mapId="1" xpath="/FinancialUpdate8609/FinancialUpdate8609_DevelopmentBudget/FinancialUpdate8609_Dev_Budget_Building17/FinancialUpdate8609_Dev_Budget_Building17_Total_Costs/Constr_Insurance" xmlDataType="string"/>
    </xmlCellPr>
  </singleXmlCell>
  <singleXmlCell id="3616" xr6:uid="{00000000-000C-0000-FFFF-FFFF170E0000}" r="BV23" connectionId="1">
    <xmlCellPr id="1" xr6:uid="{00000000-0010-0000-170E-000001000000}" uniqueName="License_Agreement_Insurance">
      <xmlPr mapId="1" xpath="/FinancialUpdate8609/FinancialUpdate8609_DevelopmentBudget/FinancialUpdate8609_Dev_Budget_Building17/FinancialUpdate8609_Dev_Budget_Building17_Total_Costs/License_Agreement_Insurance" xmlDataType="string"/>
    </xmlCellPr>
  </singleXmlCell>
  <singleXmlCell id="3617" xr6:uid="{00000000-000C-0000-FFFF-FFFF180E0000}" r="BV24" connectionId="1">
    <xmlCellPr id="1" xr6:uid="{00000000-0010-0000-180E-000001000000}" uniqueName="Leasing_Marketing_Expense">
      <xmlPr mapId="1" xpath="/FinancialUpdate8609/FinancialUpdate8609_DevelopmentBudget/FinancialUpdate8609_Dev_Budget_Building17/FinancialUpdate8609_Dev_Budget_Building17_Total_Costs/Leasing_Marketing_Expense" xmlDataType="string"/>
    </xmlCellPr>
  </singleXmlCell>
  <singleXmlCell id="3618" xr6:uid="{00000000-000C-0000-FFFF-FFFF190E0000}" r="BV25" connectionId="1">
    <xmlCellPr id="1" xr6:uid="{00000000-0010-0000-190E-000001000000}" uniqueName="Lease_Up_Period_Expense">
      <xmlPr mapId="1" xpath="/FinancialUpdate8609/FinancialUpdate8609_DevelopmentBudget/FinancialUpdate8609_Dev_Budget_Building17/FinancialUpdate8609_Dev_Budget_Building17_Total_Costs/Lease_Up_Period_Expense" xmlDataType="string"/>
    </xmlCellPr>
  </singleXmlCell>
  <singleXmlCell id="3619" xr6:uid="{00000000-000C-0000-FFFF-FFFF1A0E0000}" r="BV26" connectionId="1">
    <xmlCellPr id="1" xr6:uid="{00000000-0010-0000-1A0E-000001000000}" uniqueName="Working_Capital">
      <xmlPr mapId="1" xpath="/FinancialUpdate8609/FinancialUpdate8609_DevelopmentBudget/FinancialUpdate8609_Dev_Budget_Building17/FinancialUpdate8609_Dev_Budget_Building17_Total_Costs/Working_Capital" xmlDataType="string"/>
    </xmlCellPr>
  </singleXmlCell>
  <singleXmlCell id="3620" xr6:uid="{00000000-000C-0000-FFFF-FFFF1B0E0000}" r="BV27" connectionId="1">
    <xmlCellPr id="1" xr6:uid="{00000000-0010-0000-1B0E-000001000000}" uniqueName="Survey_Environmental_Reports">
      <xmlPr mapId="1" xpath="/FinancialUpdate8609/FinancialUpdate8609_DevelopmentBudget/FinancialUpdate8609_Dev_Budget_Building17/FinancialUpdate8609_Dev_Budget_Building17_Total_Costs/Survey_Environmental_Reports" xmlDataType="string"/>
    </xmlCellPr>
  </singleXmlCell>
  <singleXmlCell id="3621" xr6:uid="{00000000-000C-0000-FFFF-FFFF1C0E0000}" r="BV28" connectionId="1">
    <xmlCellPr id="1" xr6:uid="{00000000-0010-0000-1C0E-000001000000}" uniqueName="Loan_Commitment_Fees">
      <xmlPr mapId="1" xpath="/FinancialUpdate8609/FinancialUpdate8609_DevelopmentBudget/FinancialUpdate8609_Dev_Budget_Building17/FinancialUpdate8609_Dev_Budget_Building17_Total_Costs/Loan_Commitment_Fees" xmlDataType="string"/>
    </xmlCellPr>
  </singleXmlCell>
  <singleXmlCell id="3622" xr6:uid="{00000000-000C-0000-FFFF-FFFF1D0E0000}" r="BV29" connectionId="1">
    <xmlCellPr id="1" xr6:uid="{00000000-0010-0000-1D0E-000001000000}" uniqueName="Relocation">
      <xmlPr mapId="1" xpath="/FinancialUpdate8609/FinancialUpdate8609_DevelopmentBudget/FinancialUpdate8609_Dev_Budget_Building17/FinancialUpdate8609_Dev_Budget_Building17_Total_Costs/Relocation" xmlDataType="string"/>
    </xmlCellPr>
  </singleXmlCell>
  <singleXmlCell id="3623" xr6:uid="{00000000-000C-0000-FFFF-FFFF1E0E0000}" r="BV30" connectionId="1">
    <xmlCellPr id="1" xr6:uid="{00000000-0010-0000-1E0E-000001000000}" uniqueName="NPHDFC_Administration_Fee">
      <xmlPr mapId="1" xpath="/FinancialUpdate8609/FinancialUpdate8609_DevelopmentBudget/FinancialUpdate8609_Dev_Budget_Building17/FinancialUpdate8609_Dev_Budget_Building17_Total_Costs/NPHDFC_Administration_Fee" xmlDataType="string"/>
    </xmlCellPr>
  </singleXmlCell>
  <singleXmlCell id="3624" xr6:uid="{00000000-000C-0000-FFFF-FFFF1F0E0000}" r="BV31" connectionId="1">
    <xmlCellPr id="1" xr6:uid="{00000000-0010-0000-1F0E-000001000000}" uniqueName="Project_Supervision">
      <xmlPr mapId="1" xpath="/FinancialUpdate8609/FinancialUpdate8609_DevelopmentBudget/FinancialUpdate8609_Dev_Budget_Building17/FinancialUpdate8609_Dev_Budget_Building17_Total_Costs/Project_Supervision" xmlDataType="string"/>
    </xmlCellPr>
  </singleXmlCell>
  <singleXmlCell id="3625" xr6:uid="{00000000-000C-0000-FFFF-FFFF200E0000}" r="BV32" connectionId="1">
    <xmlCellPr id="1" xr6:uid="{00000000-0010-0000-200E-000001000000}" uniqueName="Tax_Credit_Allocation_Fee">
      <xmlPr mapId="1" xpath="/FinancialUpdate8609/FinancialUpdate8609_DevelopmentBudget/FinancialUpdate8609_Dev_Budget_Building17/FinancialUpdate8609_Dev_Budget_Building17_Total_Costs/Tax_Credit_Allocation_Fee" xmlDataType="string"/>
    </xmlCellPr>
  </singleXmlCell>
  <singleXmlCell id="3626" xr6:uid="{00000000-000C-0000-FFFF-FFFF210E0000}" r="BV33" connectionId="1">
    <xmlCellPr id="1" xr6:uid="{00000000-0010-0000-210E-000001000000}" uniqueName="Bond_Fees_Cost_of_Issuance_Fee">
      <xmlPr mapId="1" xpath="/FinancialUpdate8609/FinancialUpdate8609_DevelopmentBudget/FinancialUpdate8609_Dev_Budget_Building17/FinancialUpdate8609_Dev_Budget_Building17_Total_Costs/Bond_Fees_Cost_of_Issuance_Fee" xmlDataType="string"/>
    </xmlCellPr>
  </singleXmlCell>
  <singleXmlCell id="3627" xr6:uid="{00000000-000C-0000-FFFF-FFFF220E0000}" r="BV34" connectionId="1">
    <xmlCellPr id="1" xr6:uid="{00000000-0010-0000-220E-000001000000}" uniqueName="Letter_of_Credit_Fee">
      <xmlPr mapId="1" xpath="/FinancialUpdate8609/FinancialUpdate8609_DevelopmentBudget/FinancialUpdate8609_Dev_Budget_Building17/FinancialUpdate8609_Dev_Budget_Building17_Total_Costs/Letter_of_Credit_Fee" xmlDataType="string"/>
    </xmlCellPr>
  </singleXmlCell>
  <singleXmlCell id="3628" xr6:uid="{00000000-000C-0000-FFFF-FFFF230E0000}" r="BV35" connectionId="1">
    <xmlCellPr id="1" xr6:uid="{00000000-0010-0000-230E-000001000000}" uniqueName="Interest_Rate_Cap">
      <xmlPr mapId="1" xpath="/FinancialUpdate8609/FinancialUpdate8609_DevelopmentBudget/FinancialUpdate8609_Dev_Budget_Building17/FinancialUpdate8609_Dev_Budget_Building17_Total_Costs/Interest_Rate_Cap" xmlDataType="string"/>
    </xmlCellPr>
  </singleXmlCell>
  <singleXmlCell id="3629" xr6:uid="{00000000-000C-0000-FFFF-FFFF240E0000}" r="BV36" connectionId="1">
    <xmlCellPr id="1" xr6:uid="{00000000-0010-0000-240E-000001000000}" uniqueName="Bank_Engineering_Fee">
      <xmlPr mapId="1" xpath="/FinancialUpdate8609/FinancialUpdate8609_DevelopmentBudget/FinancialUpdate8609_Dev_Budget_Building17/FinancialUpdate8609_Dev_Budget_Building17_Total_Costs/Bank_Engineering_Fee" xmlDataType="string"/>
    </xmlCellPr>
  </singleXmlCell>
  <singleXmlCell id="3630" xr6:uid="{00000000-000C-0000-FFFF-FFFF250E0000}" r="BV37" connectionId="1">
    <xmlCellPr id="1" xr6:uid="{00000000-0010-0000-250E-000001000000}" uniqueName="NYS_Transfer_Tax">
      <xmlPr mapId="1" xpath="/FinancialUpdate8609/FinancialUpdate8609_DevelopmentBudget/FinancialUpdate8609_Dev_Budget_Building17/FinancialUpdate8609_Dev_Budget_Building17_Total_Costs/NYS_Transfer_Tax" xmlDataType="string"/>
    </xmlCellPr>
  </singleXmlCell>
  <singleXmlCell id="3631" xr6:uid="{00000000-000C-0000-FFFF-FFFF260E0000}" r="BV38" connectionId="1">
    <xmlCellPr id="1" xr6:uid="{00000000-0010-0000-260E-000001000000}" uniqueName="Soft_Cost_Other_Description1">
      <xmlPr mapId="1" xpath="/FinancialUpdate8609/FinancialUpdate8609_DevelopmentBudget/FinancialUpdate8609_Dev_Budget_Building17/FinancialUpdate8609_Dev_Budget_Building17_Total_Costs/Soft_Cost_Other_Description1" xmlDataType="string"/>
    </xmlCellPr>
  </singleXmlCell>
  <singleXmlCell id="3632" xr6:uid="{00000000-000C-0000-FFFF-FFFF270E0000}" r="BV39" connectionId="1">
    <xmlCellPr id="1" xr6:uid="{00000000-0010-0000-270E-000001000000}" uniqueName="Soft_Cost_Other_Description2">
      <xmlPr mapId="1" xpath="/FinancialUpdate8609/FinancialUpdate8609_DevelopmentBudget/FinancialUpdate8609_Dev_Budget_Building17/FinancialUpdate8609_Dev_Budget_Building17_Total_Costs/Soft_Cost_Other_Description2" xmlDataType="string"/>
    </xmlCellPr>
  </singleXmlCell>
  <singleXmlCell id="3633" xr6:uid="{00000000-000C-0000-FFFF-FFFF280E0000}" r="BV40" connectionId="1">
    <xmlCellPr id="1" xr6:uid="{00000000-0010-0000-280E-000001000000}" uniqueName="Soft_Cost_Other_Description3">
      <xmlPr mapId="1" xpath="/FinancialUpdate8609/FinancialUpdate8609_DevelopmentBudget/FinancialUpdate8609_Dev_Budget_Building17/FinancialUpdate8609_Dev_Budget_Building17_Total_Costs/Soft_Cost_Other_Description3" xmlDataType="string"/>
    </xmlCellPr>
  </singleXmlCell>
  <singleXmlCell id="3634" xr6:uid="{00000000-000C-0000-FFFF-FFFF290E0000}" r="BV41" connectionId="1">
    <xmlCellPr id="1" xr6:uid="{00000000-0010-0000-290E-000001000000}" uniqueName="Soft_Cost_Other_Description4">
      <xmlPr mapId="1" xpath="/FinancialUpdate8609/FinancialUpdate8609_DevelopmentBudget/FinancialUpdate8609_Dev_Budget_Building17/FinancialUpdate8609_Dev_Budget_Building17_Total_Costs/Soft_Cost_Other_Description4" xmlDataType="string"/>
    </xmlCellPr>
  </singleXmlCell>
  <singleXmlCell id="3635" xr6:uid="{00000000-000C-0000-FFFF-FFFF2A0E0000}" r="BV44" connectionId="1">
    <xmlCellPr id="1" xr6:uid="{00000000-0010-0000-2A0E-000001000000}" uniqueName="Developer_Financing_or_Equity">
      <xmlPr mapId="1" xpath="/FinancialUpdate8609/FinancialUpdate8609_DevelopmentBudget/FinancialUpdate8609_Dev_Budget_Building17/FinancialUpdate8609_Dev_Budget_Building17_Total_Costs/Developer_Financing_or_Equity" xmlDataType="string"/>
    </xmlCellPr>
  </singleXmlCell>
  <singleXmlCell id="3636" xr6:uid="{00000000-000C-0000-FFFF-FFFF2B0E0000}" r="BV45" connectionId="1">
    <xmlCellPr id="1" xr6:uid="{00000000-0010-0000-2B0E-000001000000}" uniqueName="Deferred_Developer_Fee">
      <xmlPr mapId="1" xpath="/FinancialUpdate8609/FinancialUpdate8609_DevelopmentBudget/FinancialUpdate8609_Dev_Budget_Building17/FinancialUpdate8609_Dev_Budget_Building17_Total_Costs/Deferred_Developer_Fee" xmlDataType="string"/>
    </xmlCellPr>
  </singleXmlCell>
  <singleXmlCell id="3637" xr6:uid="{00000000-000C-0000-FFFF-FFFF2C0E0000}" r="BV48" connectionId="1">
    <xmlCellPr id="1" xr6:uid="{00000000-0010-0000-2C0E-000001000000}" uniqueName="Syndicator_Fee_and_Overhead">
      <xmlPr mapId="1" xpath="/FinancialUpdate8609/FinancialUpdate8609_DevelopmentBudget/FinancialUpdate8609_Dev_Budget_Building17/FinancialUpdate8609_Dev_Budget_Building17_Total_Costs/Syndicator_Fee_and_Overhead" xmlDataType="string"/>
    </xmlCellPr>
  </singleXmlCell>
  <singleXmlCell id="3638" xr6:uid="{00000000-000C-0000-FFFF-FFFF2D0E0000}" r="BV49" connectionId="1">
    <xmlCellPr id="1" xr6:uid="{00000000-0010-0000-2D0E-000001000000}" uniqueName="LP_Upper_Tier_Reserves">
      <xmlPr mapId="1" xpath="/FinancialUpdate8609/FinancialUpdate8609_DevelopmentBudget/FinancialUpdate8609_Dev_Budget_Building17/FinancialUpdate8609_Dev_Budget_Building17_Total_Costs/LP_Upper_Tier_Reserves" xmlDataType="string"/>
    </xmlCellPr>
  </singleXmlCell>
  <singleXmlCell id="3639" xr6:uid="{00000000-000C-0000-FFFF-FFFF2E0E0000}" r="BV50" connectionId="1">
    <xmlCellPr id="1" xr6:uid="{00000000-0010-0000-2E0E-000001000000}" uniqueName="Tax_Credit_Consultant">
      <xmlPr mapId="1" xpath="/FinancialUpdate8609/FinancialUpdate8609_DevelopmentBudget/FinancialUpdate8609_Dev_Budget_Building17/FinancialUpdate8609_Dev_Budget_Building17_Total_Costs/Tax_Credit_Consultant" xmlDataType="string"/>
    </xmlCellPr>
  </singleXmlCell>
  <singleXmlCell id="3640" xr6:uid="{00000000-000C-0000-FFFF-FFFF2F0E0000}" r="BV51" connectionId="1">
    <xmlCellPr id="1" xr6:uid="{00000000-0010-0000-2F0E-000001000000}" uniqueName="Tax_Opinion">
      <xmlPr mapId="1" xpath="/FinancialUpdate8609/FinancialUpdate8609_DevelopmentBudget/FinancialUpdate8609_Dev_Budget_Building17/FinancialUpdate8609_Dev_Budget_Building17_Total_Costs/Tax_Opinion" xmlDataType="string"/>
    </xmlCellPr>
  </singleXmlCell>
  <singleXmlCell id="3641" xr6:uid="{00000000-000C-0000-FFFF-FFFF300E0000}" r="BV52" connectionId="1">
    <xmlCellPr id="1" xr6:uid="{00000000-0010-0000-300E-000001000000}" uniqueName="Accounting_Cost_Certification">
      <xmlPr mapId="1" xpath="/FinancialUpdate8609/FinancialUpdate8609_DevelopmentBudget/FinancialUpdate8609_Dev_Budget_Building17/FinancialUpdate8609_Dev_Budget_Building17_Total_Costs/Accounting_Cost_Certification" xmlDataType="string"/>
    </xmlCellPr>
  </singleXmlCell>
  <singleXmlCell id="3642" xr6:uid="{00000000-000C-0000-FFFF-FFFF310E0000}" r="BV53" connectionId="1">
    <xmlCellPr id="1" xr6:uid="{00000000-0010-0000-310E-000001000000}" uniqueName="Partnership_Management_Fee">
      <xmlPr mapId="1" xpath="/FinancialUpdate8609/FinancialUpdate8609_DevelopmentBudget/FinancialUpdate8609_Dev_Budget_Building17/FinancialUpdate8609_Dev_Budget_Building17_Total_Costs/Partnership_Management_Fee" xmlDataType="string"/>
    </xmlCellPr>
  </singleXmlCell>
  <singleXmlCell id="3643" xr6:uid="{00000000-000C-0000-FFFF-FFFF320E0000}" r="BV54" connectionId="1">
    <xmlCellPr id="1" xr6:uid="{00000000-0010-0000-320E-000001000000}" uniqueName="Partnership_Publication">
      <xmlPr mapId="1" xpath="/FinancialUpdate8609/FinancialUpdate8609_DevelopmentBudget/FinancialUpdate8609_Dev_Budget_Building17/FinancialUpdate8609_Dev_Budget_Building17_Total_Costs/Partnership_Publication" xmlDataType="string"/>
    </xmlCellPr>
  </singleXmlCell>
  <singleXmlCell id="3644" xr6:uid="{00000000-000C-0000-FFFF-FFFF330E0000}" r="BV55" connectionId="1">
    <xmlCellPr id="1" xr6:uid="{00000000-0010-0000-330E-000001000000}" uniqueName="Bridge_Loan_Fees_and_Interest">
      <xmlPr mapId="1" xpath="/FinancialUpdate8609/FinancialUpdate8609_DevelopmentBudget/FinancialUpdate8609_Dev_Budget_Building17/FinancialUpdate8609_Dev_Budget_Building17_Total_Costs/Bridge_Loan_Fees_and_Interest" xmlDataType="string"/>
    </xmlCellPr>
  </singleXmlCell>
  <singleXmlCell id="3645" xr6:uid="{00000000-000C-0000-FFFF-FFFF340E0000}" r="BV56" connectionId="1">
    <xmlCellPr id="1" xr6:uid="{00000000-0010-0000-340E-000001000000}" uniqueName="Partnership_Organization_Legal">
      <xmlPr mapId="1" xpath="/FinancialUpdate8609/FinancialUpdate8609_DevelopmentBudget/FinancialUpdate8609_Dev_Budget_Building17/FinancialUpdate8609_Dev_Budget_Building17_Total_Costs/Partnership_Organization_Legal" xmlDataType="string"/>
    </xmlCellPr>
  </singleXmlCell>
  <singleXmlCell id="3646" xr6:uid="{00000000-000C-0000-FFFF-FFFF350E0000}" r="BV57" connectionId="1">
    <xmlCellPr id="1" xr6:uid="{00000000-0010-0000-350E-000001000000}" uniqueName="Syndication_Expense_Other_Description1">
      <xmlPr mapId="1" xpath="/FinancialUpdate8609/FinancialUpdate8609_DevelopmentBudget/FinancialUpdate8609_Dev_Budget_Building17/FinancialUpdate8609_Dev_Budget_Building17_Total_Costs/Syndication_Expense_Other_Description1" xmlDataType="string"/>
    </xmlCellPr>
  </singleXmlCell>
  <singleXmlCell id="3647" xr6:uid="{00000000-000C-0000-FFFF-FFFF360E0000}" r="BV60" connectionId="1">
    <xmlCellPr id="1" xr6:uid="{00000000-0010-0000-360E-000001000000}" uniqueName="Operating_Reserve">
      <xmlPr mapId="1" xpath="/FinancialUpdate8609/FinancialUpdate8609_DevelopmentBudget/FinancialUpdate8609_Dev_Budget_Building17/FinancialUpdate8609_Dev_Budget_Building17_Total_Costs/Operating_Reserve" xmlDataType="string"/>
    </xmlCellPr>
  </singleXmlCell>
  <singleXmlCell id="3648" xr6:uid="{00000000-000C-0000-FFFF-FFFF370E0000}" r="BV61" connectionId="1">
    <xmlCellPr id="1" xr6:uid="{00000000-0010-0000-370E-000001000000}" uniqueName="Social_Service_Reserves">
      <xmlPr mapId="1" xpath="/FinancialUpdate8609/FinancialUpdate8609_DevelopmentBudget/FinancialUpdate8609_Dev_Budget_Building17/FinancialUpdate8609_Dev_Budget_Building17_Total_Costs/Social_Service_Reserves" xmlDataType="string"/>
    </xmlCellPr>
  </singleXmlCell>
  <singleXmlCell id="3649" xr6:uid="{00000000-000C-0000-FFFF-FFFF380E0000}" r="BV62" connectionId="1">
    <xmlCellPr id="1" xr6:uid="{00000000-0010-0000-380E-000001000000}" uniqueName="Reserve_Other_Description1">
      <xmlPr mapId="1" xpath="/FinancialUpdate8609/FinancialUpdate8609_DevelopmentBudget/FinancialUpdate8609_Dev_Budget_Building17/FinancialUpdate8609_Dev_Budget_Building17_Total_Costs/Reserve_Other_Description1" xmlDataType="string"/>
    </xmlCellPr>
  </singleXmlCell>
  <singleXmlCell id="3650" xr6:uid="{00000000-000C-0000-FFFF-FFFF390E0000}" r="BX1" connectionId="1">
    <xmlCellPr id="1" xr6:uid="{00000000-0010-0000-390E-000001000000}" uniqueName="ApplicationNumber">
      <xmlPr mapId="1" xpath="/FinancialUpdate8609/FinancialUpdate8609_DevelopmentBudget/FinancialUpdate8609_Dev_Budget_Building17/FinancialUpdate8609_Dev_Budget_Building17_Acquisition_Basis/ApplicationNumber" xmlDataType="string"/>
    </xmlCellPr>
  </singleXmlCell>
  <singleXmlCell id="3651" xr6:uid="{00000000-000C-0000-FFFF-FFFF3A0E0000}" r="BX2" connectionId="1">
    <xmlCellPr id="1" xr6:uid="{00000000-0010-0000-3A0E-000001000000}" uniqueName="BIN">
      <xmlPr mapId="1" xpath="/FinancialUpdate8609/FinancialUpdate8609_DevelopmentBudget/FinancialUpdate8609_Dev_Budget_Building17/FinancialUpdate8609_Dev_Budget_Building17_Acquisition_Basis/BIN" xmlDataType="string"/>
    </xmlCellPr>
  </singleXmlCell>
  <singleXmlCell id="3652" xr6:uid="{00000000-000C-0000-FFFF-FFFF3B0E0000}" r="BW7" connectionId="1">
    <xmlCellPr id="1" xr6:uid="{00000000-0010-0000-3B0E-000001000000}" uniqueName="Land_Acquisition">
      <xmlPr mapId="1" xpath="/FinancialUpdate8609/FinancialUpdate8609_DevelopmentBudget/FinancialUpdate8609_Dev_Budget_Building17/FinancialUpdate8609_Dev_Budget_Building17_Acquisition_Basis/Land_Acquisition" xmlDataType="string"/>
    </xmlCellPr>
  </singleXmlCell>
  <singleXmlCell id="3653" xr6:uid="{00000000-000C-0000-FFFF-FFFF3C0E0000}" r="BW8" connectionId="1">
    <xmlCellPr id="1" xr6:uid="{00000000-0010-0000-3C0E-000001000000}" uniqueName="Building_Acquisition">
      <xmlPr mapId="1" xpath="/FinancialUpdate8609/FinancialUpdate8609_DevelopmentBudget/FinancialUpdate8609_Dev_Budget_Building17/FinancialUpdate8609_Dev_Budget_Building17_Acquisition_Basis/Building_Acquisition" xmlDataType="string"/>
    </xmlCellPr>
  </singleXmlCell>
  <singleXmlCell id="3654" xr6:uid="{00000000-000C-0000-FFFF-FFFF3D0E0000}" r="BW9" connectionId="1">
    <xmlCellPr id="1" xr6:uid="{00000000-0010-0000-3D0E-000001000000}" uniqueName="Contractor_Price">
      <xmlPr mapId="1" xpath="/FinancialUpdate8609/FinancialUpdate8609_DevelopmentBudget/FinancialUpdate8609_Dev_Budget_Building17/FinancialUpdate8609_Dev_Budget_Building17_Acquisition_Basis/Contractor_Price" xmlDataType="string"/>
    </xmlCellPr>
  </singleXmlCell>
  <singleXmlCell id="3655" xr6:uid="{00000000-000C-0000-FFFF-FFFF3E0E0000}" r="BW10" connectionId="1">
    <xmlCellPr id="1" xr6:uid="{00000000-0010-0000-3E0E-000001000000}" uniqueName="Furnishings">
      <xmlPr mapId="1" xpath="/FinancialUpdate8609/FinancialUpdate8609_DevelopmentBudget/FinancialUpdate8609_Dev_Budget_Building17/FinancialUpdate8609_Dev_Budget_Building17_Acquisition_Basis/Furnishings" xmlDataType="string"/>
    </xmlCellPr>
  </singleXmlCell>
  <singleXmlCell id="3656" xr6:uid="{00000000-000C-0000-FFFF-FFFF3F0E0000}" r="BW11" connectionId="1">
    <xmlCellPr id="1" xr6:uid="{00000000-0010-0000-3F0E-000001000000}" uniqueName="Hard_Cost_Other_Description1">
      <xmlPr mapId="1" xpath="/FinancialUpdate8609/FinancialUpdate8609_DevelopmentBudget/FinancialUpdate8609_Dev_Budget_Building17/FinancialUpdate8609_Dev_Budget_Building17_Acquisition_Basis/Hard_Cost_Other_Description1" xmlDataType="string"/>
    </xmlCellPr>
  </singleXmlCell>
  <singleXmlCell id="3657" xr6:uid="{00000000-000C-0000-FFFF-FFFF400E0000}" r="BW14" connectionId="1">
    <xmlCellPr id="1" xr6:uid="{00000000-0010-0000-400E-000001000000}" uniqueName="Architect">
      <xmlPr mapId="1" xpath="/FinancialUpdate8609/FinancialUpdate8609_DevelopmentBudget/FinancialUpdate8609_Dev_Budget_Building17/FinancialUpdate8609_Dev_Budget_Building17_Acquisition_Basis/Architect" xmlDataType="string"/>
    </xmlCellPr>
  </singleXmlCell>
  <singleXmlCell id="3658" xr6:uid="{00000000-000C-0000-FFFF-FFFF410E0000}" r="BW15" connectionId="1">
    <xmlCellPr id="1" xr6:uid="{00000000-0010-0000-410E-000001000000}" uniqueName="Owners_Legal">
      <xmlPr mapId="1" xpath="/FinancialUpdate8609/FinancialUpdate8609_DevelopmentBudget/FinancialUpdate8609_Dev_Budget_Building17/FinancialUpdate8609_Dev_Budget_Building17_Acquisition_Basis/Owners_Legal" xmlDataType="string"/>
    </xmlCellPr>
  </singleXmlCell>
  <singleXmlCell id="3659" xr6:uid="{00000000-000C-0000-FFFF-FFFF420E0000}" r="BW16" connectionId="1">
    <xmlCellPr id="1" xr6:uid="{00000000-0010-0000-420E-000001000000}" uniqueName="Development_Consultant">
      <xmlPr mapId="1" xpath="/FinancialUpdate8609/FinancialUpdate8609_DevelopmentBudget/FinancialUpdate8609_Dev_Budget_Building17/FinancialUpdate8609_Dev_Budget_Building17_Acquisition_Basis/Development_Consultant" xmlDataType="string"/>
    </xmlCellPr>
  </singleXmlCell>
  <singleXmlCell id="3660" xr6:uid="{00000000-000C-0000-FFFF-FFFF430E0000}" r="BW17" connectionId="1">
    <xmlCellPr id="1" xr6:uid="{00000000-0010-0000-430E-000001000000}" uniqueName="J51_421a_421b_Filing_Fees">
      <xmlPr mapId="1" xpath="/FinancialUpdate8609/FinancialUpdate8609_DevelopmentBudget/FinancialUpdate8609_Dev_Budget_Building17/FinancialUpdate8609_Dev_Budget_Building17_Acquisition_Basis/J51_421a_421b_Filing_Fees" xmlDataType="string"/>
    </xmlCellPr>
  </singleXmlCell>
  <singleXmlCell id="3661" xr6:uid="{00000000-000C-0000-FFFF-FFFF440E0000}" r="BW18" connectionId="1">
    <xmlCellPr id="1" xr6:uid="{00000000-0010-0000-440E-000001000000}" uniqueName="Construction_Interest">
      <xmlPr mapId="1" xpath="/FinancialUpdate8609/FinancialUpdate8609_DevelopmentBudget/FinancialUpdate8609_Dev_Budget_Building17/FinancialUpdate8609_Dev_Budget_Building17_Acquisition_Basis/Construction_Interest" xmlDataType="string"/>
    </xmlCellPr>
  </singleXmlCell>
  <singleXmlCell id="3662" xr6:uid="{00000000-000C-0000-FFFF-FFFF450E0000}" r="BW19" connectionId="1">
    <xmlCellPr id="1" xr6:uid="{00000000-0010-0000-450E-000001000000}" uniqueName="Real_Estate_Taxes">
      <xmlPr mapId="1" xpath="/FinancialUpdate8609/FinancialUpdate8609_DevelopmentBudget/FinancialUpdate8609_Dev_Budget_Building17/FinancialUpdate8609_Dev_Budget_Building17_Acquisition_Basis/Real_Estate_Taxes" xmlDataType="string"/>
    </xmlCellPr>
  </singleXmlCell>
  <singleXmlCell id="3663" xr6:uid="{00000000-000C-0000-FFFF-FFFF460E0000}" r="BW20" connectionId="1">
    <xmlCellPr id="1" xr6:uid="{00000000-0010-0000-460E-000001000000}" uniqueName="Water_Sewer">
      <xmlPr mapId="1" xpath="/FinancialUpdate8609/FinancialUpdate8609_DevelopmentBudget/FinancialUpdate8609_Dev_Budget_Building17/FinancialUpdate8609_Dev_Budget_Building17_Acquisition_Basis/Water_Sewer" xmlDataType="string"/>
    </xmlCellPr>
  </singleXmlCell>
  <singleXmlCell id="3664" xr6:uid="{00000000-000C-0000-FFFF-FFFF470E0000}" r="BW21" connectionId="1">
    <xmlCellPr id="1" xr6:uid="{00000000-0010-0000-470E-000001000000}" uniqueName="Title_Insurance">
      <xmlPr mapId="1" xpath="/FinancialUpdate8609/FinancialUpdate8609_DevelopmentBudget/FinancialUpdate8609_Dev_Budget_Building17/FinancialUpdate8609_Dev_Budget_Building17_Acquisition_Basis/Title_Insurance" xmlDataType="string"/>
    </xmlCellPr>
  </singleXmlCell>
  <singleXmlCell id="3665" xr6:uid="{00000000-000C-0000-FFFF-FFFF480E0000}" r="BW22" connectionId="1">
    <xmlCellPr id="1" xr6:uid="{00000000-0010-0000-480E-000001000000}" uniqueName="Constr_Insurance">
      <xmlPr mapId="1" xpath="/FinancialUpdate8609/FinancialUpdate8609_DevelopmentBudget/FinancialUpdate8609_Dev_Budget_Building17/FinancialUpdate8609_Dev_Budget_Building17_Acquisition_Basis/Constr_Insurance" xmlDataType="string"/>
    </xmlCellPr>
  </singleXmlCell>
  <singleXmlCell id="3666" xr6:uid="{00000000-000C-0000-FFFF-FFFF490E0000}" r="BW23" connectionId="1">
    <xmlCellPr id="1" xr6:uid="{00000000-0010-0000-490E-000001000000}" uniqueName="License_Agreement_Insurance">
      <xmlPr mapId="1" xpath="/FinancialUpdate8609/FinancialUpdate8609_DevelopmentBudget/FinancialUpdate8609_Dev_Budget_Building17/FinancialUpdate8609_Dev_Budget_Building17_Acquisition_Basis/License_Agreement_Insurance" xmlDataType="string"/>
    </xmlCellPr>
  </singleXmlCell>
  <singleXmlCell id="3667" xr6:uid="{00000000-000C-0000-FFFF-FFFF4A0E0000}" r="BW24" connectionId="1">
    <xmlCellPr id="1" xr6:uid="{00000000-0010-0000-4A0E-000001000000}" uniqueName="Leasing_Marketing_Expense">
      <xmlPr mapId="1" xpath="/FinancialUpdate8609/FinancialUpdate8609_DevelopmentBudget/FinancialUpdate8609_Dev_Budget_Building17/FinancialUpdate8609_Dev_Budget_Building17_Acquisition_Basis/Leasing_Marketing_Expense" xmlDataType="string"/>
    </xmlCellPr>
  </singleXmlCell>
  <singleXmlCell id="3668" xr6:uid="{00000000-000C-0000-FFFF-FFFF4B0E0000}" r="BW25" connectionId="1">
    <xmlCellPr id="1" xr6:uid="{00000000-0010-0000-4B0E-000001000000}" uniqueName="Lease_Up_Period_Expense">
      <xmlPr mapId="1" xpath="/FinancialUpdate8609/FinancialUpdate8609_DevelopmentBudget/FinancialUpdate8609_Dev_Budget_Building17/FinancialUpdate8609_Dev_Budget_Building17_Acquisition_Basis/Lease_Up_Period_Expense" xmlDataType="string"/>
    </xmlCellPr>
  </singleXmlCell>
  <singleXmlCell id="3669" xr6:uid="{00000000-000C-0000-FFFF-FFFF4C0E0000}" r="BW26" connectionId="1">
    <xmlCellPr id="1" xr6:uid="{00000000-0010-0000-4C0E-000001000000}" uniqueName="Working_Capital">
      <xmlPr mapId="1" xpath="/FinancialUpdate8609/FinancialUpdate8609_DevelopmentBudget/FinancialUpdate8609_Dev_Budget_Building17/FinancialUpdate8609_Dev_Budget_Building17_Acquisition_Basis/Working_Capital" xmlDataType="string"/>
    </xmlCellPr>
  </singleXmlCell>
  <singleXmlCell id="3670" xr6:uid="{00000000-000C-0000-FFFF-FFFF4D0E0000}" r="BW27" connectionId="1">
    <xmlCellPr id="1" xr6:uid="{00000000-0010-0000-4D0E-000001000000}" uniqueName="Survey_Environmental_Reports">
      <xmlPr mapId="1" xpath="/FinancialUpdate8609/FinancialUpdate8609_DevelopmentBudget/FinancialUpdate8609_Dev_Budget_Building17/FinancialUpdate8609_Dev_Budget_Building17_Acquisition_Basis/Survey_Environmental_Reports" xmlDataType="string"/>
    </xmlCellPr>
  </singleXmlCell>
  <singleXmlCell id="3671" xr6:uid="{00000000-000C-0000-FFFF-FFFF4E0E0000}" r="BW28" connectionId="1">
    <xmlCellPr id="1" xr6:uid="{00000000-0010-0000-4E0E-000001000000}" uniqueName="Loan_Commitment_Fees">
      <xmlPr mapId="1" xpath="/FinancialUpdate8609/FinancialUpdate8609_DevelopmentBudget/FinancialUpdate8609_Dev_Budget_Building17/FinancialUpdate8609_Dev_Budget_Building17_Acquisition_Basis/Loan_Commitment_Fees" xmlDataType="string"/>
    </xmlCellPr>
  </singleXmlCell>
  <singleXmlCell id="3672" xr6:uid="{00000000-000C-0000-FFFF-FFFF4F0E0000}" r="BW29" connectionId="1">
    <xmlCellPr id="1" xr6:uid="{00000000-0010-0000-4F0E-000001000000}" uniqueName="Relocation">
      <xmlPr mapId="1" xpath="/FinancialUpdate8609/FinancialUpdate8609_DevelopmentBudget/FinancialUpdate8609_Dev_Budget_Building17/FinancialUpdate8609_Dev_Budget_Building17_Acquisition_Basis/Relocation" xmlDataType="string"/>
    </xmlCellPr>
  </singleXmlCell>
  <singleXmlCell id="3673" xr6:uid="{00000000-000C-0000-FFFF-FFFF500E0000}" r="BW30" connectionId="1">
    <xmlCellPr id="1" xr6:uid="{00000000-0010-0000-500E-000001000000}" uniqueName="NPHDFC_Administration_Fee">
      <xmlPr mapId="1" xpath="/FinancialUpdate8609/FinancialUpdate8609_DevelopmentBudget/FinancialUpdate8609_Dev_Budget_Building17/FinancialUpdate8609_Dev_Budget_Building17_Acquisition_Basis/NPHDFC_Administration_Fee" xmlDataType="string"/>
    </xmlCellPr>
  </singleXmlCell>
  <singleXmlCell id="3674" xr6:uid="{00000000-000C-0000-FFFF-FFFF510E0000}" r="BW31" connectionId="1">
    <xmlCellPr id="1" xr6:uid="{00000000-0010-0000-510E-000001000000}" uniqueName="Project_Supervision">
      <xmlPr mapId="1" xpath="/FinancialUpdate8609/FinancialUpdate8609_DevelopmentBudget/FinancialUpdate8609_Dev_Budget_Building17/FinancialUpdate8609_Dev_Budget_Building17_Acquisition_Basis/Project_Supervision" xmlDataType="string"/>
    </xmlCellPr>
  </singleXmlCell>
  <singleXmlCell id="3675" xr6:uid="{00000000-000C-0000-FFFF-FFFF520E0000}" r="BW32" connectionId="1">
    <xmlCellPr id="1" xr6:uid="{00000000-0010-0000-520E-000001000000}" uniqueName="Tax_Credit_Allocation_Fee">
      <xmlPr mapId="1" xpath="/FinancialUpdate8609/FinancialUpdate8609_DevelopmentBudget/FinancialUpdate8609_Dev_Budget_Building17/FinancialUpdate8609_Dev_Budget_Building17_Acquisition_Basis/Tax_Credit_Allocation_Fee" xmlDataType="string"/>
    </xmlCellPr>
  </singleXmlCell>
  <singleXmlCell id="3676" xr6:uid="{00000000-000C-0000-FFFF-FFFF530E0000}" r="BW33" connectionId="1">
    <xmlCellPr id="1" xr6:uid="{00000000-0010-0000-530E-000001000000}" uniqueName="Bond_Fees_Cost_of_Issuance_Fee">
      <xmlPr mapId="1" xpath="/FinancialUpdate8609/FinancialUpdate8609_DevelopmentBudget/FinancialUpdate8609_Dev_Budget_Building17/FinancialUpdate8609_Dev_Budget_Building17_Acquisition_Basis/Bond_Fees_Cost_of_Issuance_Fee" xmlDataType="string"/>
    </xmlCellPr>
  </singleXmlCell>
  <singleXmlCell id="3677" xr6:uid="{00000000-000C-0000-FFFF-FFFF540E0000}" r="BW34" connectionId="1">
    <xmlCellPr id="1" xr6:uid="{00000000-0010-0000-540E-000001000000}" uniqueName="Letter_of_Credit_Fee">
      <xmlPr mapId="1" xpath="/FinancialUpdate8609/FinancialUpdate8609_DevelopmentBudget/FinancialUpdate8609_Dev_Budget_Building17/FinancialUpdate8609_Dev_Budget_Building17_Acquisition_Basis/Letter_of_Credit_Fee" xmlDataType="string"/>
    </xmlCellPr>
  </singleXmlCell>
  <singleXmlCell id="3678" xr6:uid="{00000000-000C-0000-FFFF-FFFF550E0000}" r="BW35" connectionId="1">
    <xmlCellPr id="1" xr6:uid="{00000000-0010-0000-550E-000001000000}" uniqueName="Interest_Rate_Cap">
      <xmlPr mapId="1" xpath="/FinancialUpdate8609/FinancialUpdate8609_DevelopmentBudget/FinancialUpdate8609_Dev_Budget_Building17/FinancialUpdate8609_Dev_Budget_Building17_Acquisition_Basis/Interest_Rate_Cap" xmlDataType="string"/>
    </xmlCellPr>
  </singleXmlCell>
  <singleXmlCell id="3679" xr6:uid="{00000000-000C-0000-FFFF-FFFF560E0000}" r="BW36" connectionId="1">
    <xmlCellPr id="1" xr6:uid="{00000000-0010-0000-560E-000001000000}" uniqueName="Bank_Engineering_Fee">
      <xmlPr mapId="1" xpath="/FinancialUpdate8609/FinancialUpdate8609_DevelopmentBudget/FinancialUpdate8609_Dev_Budget_Building17/FinancialUpdate8609_Dev_Budget_Building17_Acquisition_Basis/Bank_Engineering_Fee" xmlDataType="string"/>
    </xmlCellPr>
  </singleXmlCell>
  <singleXmlCell id="3680" xr6:uid="{00000000-000C-0000-FFFF-FFFF570E0000}" r="BW37" connectionId="1">
    <xmlCellPr id="1" xr6:uid="{00000000-0010-0000-570E-000001000000}" uniqueName="NYS_Transfer_Tax">
      <xmlPr mapId="1" xpath="/FinancialUpdate8609/FinancialUpdate8609_DevelopmentBudget/FinancialUpdate8609_Dev_Budget_Building17/FinancialUpdate8609_Dev_Budget_Building17_Acquisition_Basis/NYS_Transfer_Tax" xmlDataType="string"/>
    </xmlCellPr>
  </singleXmlCell>
  <singleXmlCell id="3681" xr6:uid="{00000000-000C-0000-FFFF-FFFF580E0000}" r="BW38" connectionId="1">
    <xmlCellPr id="1" xr6:uid="{00000000-0010-0000-580E-000001000000}" uniqueName="Soft_Cost_Other_Description1">
      <xmlPr mapId="1" xpath="/FinancialUpdate8609/FinancialUpdate8609_DevelopmentBudget/FinancialUpdate8609_Dev_Budget_Building17/FinancialUpdate8609_Dev_Budget_Building17_Acquisition_Basis/Soft_Cost_Other_Description1" xmlDataType="string"/>
    </xmlCellPr>
  </singleXmlCell>
  <singleXmlCell id="3682" xr6:uid="{00000000-000C-0000-FFFF-FFFF590E0000}" r="BW39" connectionId="1">
    <xmlCellPr id="1" xr6:uid="{00000000-0010-0000-590E-000001000000}" uniqueName="Soft_Cost_Other_Description2">
      <xmlPr mapId="1" xpath="/FinancialUpdate8609/FinancialUpdate8609_DevelopmentBudget/FinancialUpdate8609_Dev_Budget_Building17/FinancialUpdate8609_Dev_Budget_Building17_Acquisition_Basis/Soft_Cost_Other_Description2" xmlDataType="string"/>
    </xmlCellPr>
  </singleXmlCell>
  <singleXmlCell id="3683" xr6:uid="{00000000-000C-0000-FFFF-FFFF5A0E0000}" r="BW40" connectionId="1">
    <xmlCellPr id="1" xr6:uid="{00000000-0010-0000-5A0E-000001000000}" uniqueName="Soft_Cost_Other_Description3">
      <xmlPr mapId="1" xpath="/FinancialUpdate8609/FinancialUpdate8609_DevelopmentBudget/FinancialUpdate8609_Dev_Budget_Building17/FinancialUpdate8609_Dev_Budget_Building17_Acquisition_Basis/Soft_Cost_Other_Description3" xmlDataType="string"/>
    </xmlCellPr>
  </singleXmlCell>
  <singleXmlCell id="3684" xr6:uid="{00000000-000C-0000-FFFF-FFFF5B0E0000}" r="BW41" connectionId="1">
    <xmlCellPr id="1" xr6:uid="{00000000-0010-0000-5B0E-000001000000}" uniqueName="Soft_Cost_Other_Description4">
      <xmlPr mapId="1" xpath="/FinancialUpdate8609/FinancialUpdate8609_DevelopmentBudget/FinancialUpdate8609_Dev_Budget_Building17/FinancialUpdate8609_Dev_Budget_Building17_Acquisition_Basis/Soft_Cost_Other_Description4" xmlDataType="string"/>
    </xmlCellPr>
  </singleXmlCell>
  <singleXmlCell id="3685" xr6:uid="{00000000-000C-0000-FFFF-FFFF5C0E0000}" r="BW44" connectionId="1">
    <xmlCellPr id="1" xr6:uid="{00000000-0010-0000-5C0E-000001000000}" uniqueName="Developer_Financing_or_Equity">
      <xmlPr mapId="1" xpath="/FinancialUpdate8609/FinancialUpdate8609_DevelopmentBudget/FinancialUpdate8609_Dev_Budget_Building17/FinancialUpdate8609_Dev_Budget_Building17_Acquisition_Basis/Developer_Financing_or_Equity" xmlDataType="string"/>
    </xmlCellPr>
  </singleXmlCell>
  <singleXmlCell id="3686" xr6:uid="{00000000-000C-0000-FFFF-FFFF5D0E0000}" r="BW45" connectionId="1">
    <xmlCellPr id="1" xr6:uid="{00000000-0010-0000-5D0E-000001000000}" uniqueName="Deferred_Developer_Fee">
      <xmlPr mapId="1" xpath="/FinancialUpdate8609/FinancialUpdate8609_DevelopmentBudget/FinancialUpdate8609_Dev_Budget_Building17/FinancialUpdate8609_Dev_Budget_Building17_Acquisition_Basis/Deferred_Developer_Fee" xmlDataType="string"/>
    </xmlCellPr>
  </singleXmlCell>
  <singleXmlCell id="3687" xr6:uid="{00000000-000C-0000-FFFF-FFFF5E0E0000}" r="BW48" connectionId="1">
    <xmlCellPr id="1" xr6:uid="{00000000-0010-0000-5E0E-000001000000}" uniqueName="Syndicator_Fee_and_Overhead">
      <xmlPr mapId="1" xpath="/FinancialUpdate8609/FinancialUpdate8609_DevelopmentBudget/FinancialUpdate8609_Dev_Budget_Building17/FinancialUpdate8609_Dev_Budget_Building17_Acquisition_Basis/Syndicator_Fee_and_Overhead" xmlDataType="string"/>
    </xmlCellPr>
  </singleXmlCell>
  <singleXmlCell id="3688" xr6:uid="{00000000-000C-0000-FFFF-FFFF5F0E0000}" r="BW49" connectionId="1">
    <xmlCellPr id="1" xr6:uid="{00000000-0010-0000-5F0E-000001000000}" uniqueName="LP_Upper_Tier_Reserves">
      <xmlPr mapId="1" xpath="/FinancialUpdate8609/FinancialUpdate8609_DevelopmentBudget/FinancialUpdate8609_Dev_Budget_Building17/FinancialUpdate8609_Dev_Budget_Building17_Acquisition_Basis/LP_Upper_Tier_Reserves" xmlDataType="string"/>
    </xmlCellPr>
  </singleXmlCell>
  <singleXmlCell id="3689" xr6:uid="{00000000-000C-0000-FFFF-FFFF600E0000}" r="BW50" connectionId="1">
    <xmlCellPr id="1" xr6:uid="{00000000-0010-0000-600E-000001000000}" uniqueName="Tax_Credit_Consultant">
      <xmlPr mapId="1" xpath="/FinancialUpdate8609/FinancialUpdate8609_DevelopmentBudget/FinancialUpdate8609_Dev_Budget_Building17/FinancialUpdate8609_Dev_Budget_Building17_Acquisition_Basis/Tax_Credit_Consultant" xmlDataType="string"/>
    </xmlCellPr>
  </singleXmlCell>
  <singleXmlCell id="3690" xr6:uid="{00000000-000C-0000-FFFF-FFFF610E0000}" r="BW51" connectionId="1">
    <xmlCellPr id="1" xr6:uid="{00000000-0010-0000-610E-000001000000}" uniqueName="Tax_Opinion">
      <xmlPr mapId="1" xpath="/FinancialUpdate8609/FinancialUpdate8609_DevelopmentBudget/FinancialUpdate8609_Dev_Budget_Building17/FinancialUpdate8609_Dev_Budget_Building17_Acquisition_Basis/Tax_Opinion" xmlDataType="string"/>
    </xmlCellPr>
  </singleXmlCell>
  <singleXmlCell id="3691" xr6:uid="{00000000-000C-0000-FFFF-FFFF620E0000}" r="BW52" connectionId="1">
    <xmlCellPr id="1" xr6:uid="{00000000-0010-0000-620E-000001000000}" uniqueName="Accounting_Cost_Certification">
      <xmlPr mapId="1" xpath="/FinancialUpdate8609/FinancialUpdate8609_DevelopmentBudget/FinancialUpdate8609_Dev_Budget_Building17/FinancialUpdate8609_Dev_Budget_Building17_Acquisition_Basis/Accounting_Cost_Certification" xmlDataType="string"/>
    </xmlCellPr>
  </singleXmlCell>
  <singleXmlCell id="3692" xr6:uid="{00000000-000C-0000-FFFF-FFFF630E0000}" r="BW53" connectionId="1">
    <xmlCellPr id="1" xr6:uid="{00000000-0010-0000-630E-000001000000}" uniqueName="Partnership_Management_Fee">
      <xmlPr mapId="1" xpath="/FinancialUpdate8609/FinancialUpdate8609_DevelopmentBudget/FinancialUpdate8609_Dev_Budget_Building17/FinancialUpdate8609_Dev_Budget_Building17_Acquisition_Basis/Partnership_Management_Fee" xmlDataType="string"/>
    </xmlCellPr>
  </singleXmlCell>
  <singleXmlCell id="3693" xr6:uid="{00000000-000C-0000-FFFF-FFFF640E0000}" r="BW54" connectionId="1">
    <xmlCellPr id="1" xr6:uid="{00000000-0010-0000-640E-000001000000}" uniqueName="Partnership_Publication">
      <xmlPr mapId="1" xpath="/FinancialUpdate8609/FinancialUpdate8609_DevelopmentBudget/FinancialUpdate8609_Dev_Budget_Building17/FinancialUpdate8609_Dev_Budget_Building17_Acquisition_Basis/Partnership_Publication" xmlDataType="string"/>
    </xmlCellPr>
  </singleXmlCell>
  <singleXmlCell id="3694" xr6:uid="{00000000-000C-0000-FFFF-FFFF650E0000}" r="BW55" connectionId="1">
    <xmlCellPr id="1" xr6:uid="{00000000-0010-0000-650E-000001000000}" uniqueName="Bridge_Loan_Fees_and_Interest">
      <xmlPr mapId="1" xpath="/FinancialUpdate8609/FinancialUpdate8609_DevelopmentBudget/FinancialUpdate8609_Dev_Budget_Building17/FinancialUpdate8609_Dev_Budget_Building17_Acquisition_Basis/Bridge_Loan_Fees_and_Interest" xmlDataType="string"/>
    </xmlCellPr>
  </singleXmlCell>
  <singleXmlCell id="3695" xr6:uid="{00000000-000C-0000-FFFF-FFFF660E0000}" r="BW56" connectionId="1">
    <xmlCellPr id="1" xr6:uid="{00000000-0010-0000-660E-000001000000}" uniqueName="Partnership_Organization_Legal">
      <xmlPr mapId="1" xpath="/FinancialUpdate8609/FinancialUpdate8609_DevelopmentBudget/FinancialUpdate8609_Dev_Budget_Building17/FinancialUpdate8609_Dev_Budget_Building17_Acquisition_Basis/Partnership_Organization_Legal" xmlDataType="string"/>
    </xmlCellPr>
  </singleXmlCell>
  <singleXmlCell id="3696" xr6:uid="{00000000-000C-0000-FFFF-FFFF670E0000}" r="BW57" connectionId="1">
    <xmlCellPr id="1" xr6:uid="{00000000-0010-0000-670E-000001000000}" uniqueName="Syndication_Expense_Other_Description1">
      <xmlPr mapId="1" xpath="/FinancialUpdate8609/FinancialUpdate8609_DevelopmentBudget/FinancialUpdate8609_Dev_Budget_Building17/FinancialUpdate8609_Dev_Budget_Building17_Acquisition_Basis/Syndication_Expense_Other_Description1" xmlDataType="string"/>
    </xmlCellPr>
  </singleXmlCell>
  <singleXmlCell id="3697" xr6:uid="{00000000-000C-0000-FFFF-FFFF680E0000}" r="BW60" connectionId="1">
    <xmlCellPr id="1" xr6:uid="{00000000-0010-0000-680E-000001000000}" uniqueName="Operating_Reserve">
      <xmlPr mapId="1" xpath="/FinancialUpdate8609/FinancialUpdate8609_DevelopmentBudget/FinancialUpdate8609_Dev_Budget_Building17/FinancialUpdate8609_Dev_Budget_Building17_Acquisition_Basis/Operating_Reserve" xmlDataType="string"/>
    </xmlCellPr>
  </singleXmlCell>
  <singleXmlCell id="3698" xr6:uid="{00000000-000C-0000-FFFF-FFFF690E0000}" r="BW61" connectionId="1">
    <xmlCellPr id="1" xr6:uid="{00000000-0010-0000-690E-000001000000}" uniqueName="Social_Service_Reserves">
      <xmlPr mapId="1" xpath="/FinancialUpdate8609/FinancialUpdate8609_DevelopmentBudget/FinancialUpdate8609_Dev_Budget_Building17/FinancialUpdate8609_Dev_Budget_Building17_Acquisition_Basis/Social_Service_Reserves" xmlDataType="string"/>
    </xmlCellPr>
  </singleXmlCell>
  <singleXmlCell id="3699" xr6:uid="{00000000-000C-0000-FFFF-FFFF6A0E0000}" r="BW62" connectionId="1">
    <xmlCellPr id="1" xr6:uid="{00000000-0010-0000-6A0E-000001000000}" uniqueName="Reserve_Other_Description1">
      <xmlPr mapId="1" xpath="/FinancialUpdate8609/FinancialUpdate8609_DevelopmentBudget/FinancialUpdate8609_Dev_Budget_Building17/FinancialUpdate8609_Dev_Budget_Building17_Acquisition_Basis/Reserve_Other_Description1" xmlDataType="string"/>
    </xmlCellPr>
  </singleXmlCell>
  <singleXmlCell id="3700" xr6:uid="{00000000-000C-0000-FFFF-FFFF6B0E0000}" r="BY1" connectionId="1">
    <xmlCellPr id="1" xr6:uid="{00000000-0010-0000-6B0E-000001000000}" uniqueName="ApplicationNumber">
      <xmlPr mapId="1" xpath="/FinancialUpdate8609/FinancialUpdate8609_DevelopmentBudget/FinancialUpdate8609_Dev_Budget_Building17/FinancialUpdate8609_Dev_Budget_Building17_Rehab_Basis/ApplicationNumber" xmlDataType="string"/>
    </xmlCellPr>
  </singleXmlCell>
  <singleXmlCell id="3701" xr6:uid="{00000000-000C-0000-FFFF-FFFF6C0E0000}" r="BY2" connectionId="1">
    <xmlCellPr id="1" xr6:uid="{00000000-0010-0000-6C0E-000001000000}" uniqueName="BIN">
      <xmlPr mapId="1" xpath="/FinancialUpdate8609/FinancialUpdate8609_DevelopmentBudget/FinancialUpdate8609_Dev_Budget_Building17/FinancialUpdate8609_Dev_Budget_Building17_Rehab_Basis/BIN" xmlDataType="string"/>
    </xmlCellPr>
  </singleXmlCell>
  <singleXmlCell id="3702" xr6:uid="{00000000-000C-0000-FFFF-FFFF6D0E0000}" r="BX7" connectionId="1">
    <xmlCellPr id="1" xr6:uid="{00000000-0010-0000-6D0E-000001000000}" uniqueName="Land_Acquisition">
      <xmlPr mapId="1" xpath="/FinancialUpdate8609/FinancialUpdate8609_DevelopmentBudget/FinancialUpdate8609_Dev_Budget_Building17/FinancialUpdate8609_Dev_Budget_Building17_Rehab_Basis/Land_Acquisition" xmlDataType="string"/>
    </xmlCellPr>
  </singleXmlCell>
  <singleXmlCell id="3703" xr6:uid="{00000000-000C-0000-FFFF-FFFF6E0E0000}" r="BX8" connectionId="1">
    <xmlCellPr id="1" xr6:uid="{00000000-0010-0000-6E0E-000001000000}" uniqueName="Building_Acquisition">
      <xmlPr mapId="1" xpath="/FinancialUpdate8609/FinancialUpdate8609_DevelopmentBudget/FinancialUpdate8609_Dev_Budget_Building17/FinancialUpdate8609_Dev_Budget_Building17_Rehab_Basis/Building_Acquisition" xmlDataType="string"/>
    </xmlCellPr>
  </singleXmlCell>
  <singleXmlCell id="3704" xr6:uid="{00000000-000C-0000-FFFF-FFFF6F0E0000}" r="BX9" connectionId="1">
    <xmlCellPr id="1" xr6:uid="{00000000-0010-0000-6F0E-000001000000}" uniqueName="Contractor_Price">
      <xmlPr mapId="1" xpath="/FinancialUpdate8609/FinancialUpdate8609_DevelopmentBudget/FinancialUpdate8609_Dev_Budget_Building17/FinancialUpdate8609_Dev_Budget_Building17_Rehab_Basis/Contractor_Price" xmlDataType="string"/>
    </xmlCellPr>
  </singleXmlCell>
  <singleXmlCell id="3705" xr6:uid="{00000000-000C-0000-FFFF-FFFF700E0000}" r="BX10" connectionId="1">
    <xmlCellPr id="1" xr6:uid="{00000000-0010-0000-700E-000001000000}" uniqueName="Furnishings">
      <xmlPr mapId="1" xpath="/FinancialUpdate8609/FinancialUpdate8609_DevelopmentBudget/FinancialUpdate8609_Dev_Budget_Building17/FinancialUpdate8609_Dev_Budget_Building17_Rehab_Basis/Furnishings" xmlDataType="string"/>
    </xmlCellPr>
  </singleXmlCell>
  <singleXmlCell id="3706" xr6:uid="{00000000-000C-0000-FFFF-FFFF710E0000}" r="BX11" connectionId="1">
    <xmlCellPr id="1" xr6:uid="{00000000-0010-0000-710E-000001000000}" uniqueName="Hard_Cost_Other_Description1">
      <xmlPr mapId="1" xpath="/FinancialUpdate8609/FinancialUpdate8609_DevelopmentBudget/FinancialUpdate8609_Dev_Budget_Building17/FinancialUpdate8609_Dev_Budget_Building17_Rehab_Basis/Hard_Cost_Other_Description1" xmlDataType="string"/>
    </xmlCellPr>
  </singleXmlCell>
  <singleXmlCell id="3707" xr6:uid="{00000000-000C-0000-FFFF-FFFF720E0000}" r="BX14" connectionId="1">
    <xmlCellPr id="1" xr6:uid="{00000000-0010-0000-720E-000001000000}" uniqueName="Architect">
      <xmlPr mapId="1" xpath="/FinancialUpdate8609/FinancialUpdate8609_DevelopmentBudget/FinancialUpdate8609_Dev_Budget_Building17/FinancialUpdate8609_Dev_Budget_Building17_Rehab_Basis/Architect" xmlDataType="string"/>
    </xmlCellPr>
  </singleXmlCell>
  <singleXmlCell id="3708" xr6:uid="{00000000-000C-0000-FFFF-FFFF730E0000}" r="BX15" connectionId="1">
    <xmlCellPr id="1" xr6:uid="{00000000-0010-0000-730E-000001000000}" uniqueName="Owners_Legal">
      <xmlPr mapId="1" xpath="/FinancialUpdate8609/FinancialUpdate8609_DevelopmentBudget/FinancialUpdate8609_Dev_Budget_Building17/FinancialUpdate8609_Dev_Budget_Building17_Rehab_Basis/Owners_Legal" xmlDataType="string"/>
    </xmlCellPr>
  </singleXmlCell>
  <singleXmlCell id="3709" xr6:uid="{00000000-000C-0000-FFFF-FFFF740E0000}" r="BX16" connectionId="1">
    <xmlCellPr id="1" xr6:uid="{00000000-0010-0000-740E-000001000000}" uniqueName="Development_Consultant">
      <xmlPr mapId="1" xpath="/FinancialUpdate8609/FinancialUpdate8609_DevelopmentBudget/FinancialUpdate8609_Dev_Budget_Building17/FinancialUpdate8609_Dev_Budget_Building17_Rehab_Basis/Development_Consultant" xmlDataType="string"/>
    </xmlCellPr>
  </singleXmlCell>
  <singleXmlCell id="3710" xr6:uid="{00000000-000C-0000-FFFF-FFFF750E0000}" r="BX17" connectionId="1">
    <xmlCellPr id="1" xr6:uid="{00000000-0010-0000-750E-000001000000}" uniqueName="J51_421a_421b_Filing_Fees">
      <xmlPr mapId="1" xpath="/FinancialUpdate8609/FinancialUpdate8609_DevelopmentBudget/FinancialUpdate8609_Dev_Budget_Building17/FinancialUpdate8609_Dev_Budget_Building17_Rehab_Basis/J51_421a_421b_Filing_Fees" xmlDataType="string"/>
    </xmlCellPr>
  </singleXmlCell>
  <singleXmlCell id="3711" xr6:uid="{00000000-000C-0000-FFFF-FFFF760E0000}" r="BX18" connectionId="1">
    <xmlCellPr id="1" xr6:uid="{00000000-0010-0000-760E-000001000000}" uniqueName="Construction_Interest">
      <xmlPr mapId="1" xpath="/FinancialUpdate8609/FinancialUpdate8609_DevelopmentBudget/FinancialUpdate8609_Dev_Budget_Building17/FinancialUpdate8609_Dev_Budget_Building17_Rehab_Basis/Construction_Interest" xmlDataType="string"/>
    </xmlCellPr>
  </singleXmlCell>
  <singleXmlCell id="3712" xr6:uid="{00000000-000C-0000-FFFF-FFFF770E0000}" r="BX19" connectionId="1">
    <xmlCellPr id="1" xr6:uid="{00000000-0010-0000-770E-000001000000}" uniqueName="Real_Estate_Taxes">
      <xmlPr mapId="1" xpath="/FinancialUpdate8609/FinancialUpdate8609_DevelopmentBudget/FinancialUpdate8609_Dev_Budget_Building17/FinancialUpdate8609_Dev_Budget_Building17_Rehab_Basis/Real_Estate_Taxes" xmlDataType="string"/>
    </xmlCellPr>
  </singleXmlCell>
  <singleXmlCell id="3713" xr6:uid="{00000000-000C-0000-FFFF-FFFF780E0000}" r="BX20" connectionId="1">
    <xmlCellPr id="1" xr6:uid="{00000000-0010-0000-780E-000001000000}" uniqueName="Water_Sewer">
      <xmlPr mapId="1" xpath="/FinancialUpdate8609/FinancialUpdate8609_DevelopmentBudget/FinancialUpdate8609_Dev_Budget_Building17/FinancialUpdate8609_Dev_Budget_Building17_Rehab_Basis/Water_Sewer" xmlDataType="string"/>
    </xmlCellPr>
  </singleXmlCell>
  <singleXmlCell id="3714" xr6:uid="{00000000-000C-0000-FFFF-FFFF790E0000}" r="BX21" connectionId="1">
    <xmlCellPr id="1" xr6:uid="{00000000-0010-0000-790E-000001000000}" uniqueName="Title_Insurance">
      <xmlPr mapId="1" xpath="/FinancialUpdate8609/FinancialUpdate8609_DevelopmentBudget/FinancialUpdate8609_Dev_Budget_Building17/FinancialUpdate8609_Dev_Budget_Building17_Rehab_Basis/Title_Insurance" xmlDataType="string"/>
    </xmlCellPr>
  </singleXmlCell>
  <singleXmlCell id="3715" xr6:uid="{00000000-000C-0000-FFFF-FFFF7A0E0000}" r="BX22" connectionId="1">
    <xmlCellPr id="1" xr6:uid="{00000000-0010-0000-7A0E-000001000000}" uniqueName="Constr_Insurance">
      <xmlPr mapId="1" xpath="/FinancialUpdate8609/FinancialUpdate8609_DevelopmentBudget/FinancialUpdate8609_Dev_Budget_Building17/FinancialUpdate8609_Dev_Budget_Building17_Rehab_Basis/Constr_Insurance" xmlDataType="string"/>
    </xmlCellPr>
  </singleXmlCell>
  <singleXmlCell id="3716" xr6:uid="{00000000-000C-0000-FFFF-FFFF7B0E0000}" r="BX23" connectionId="1">
    <xmlCellPr id="1" xr6:uid="{00000000-0010-0000-7B0E-000001000000}" uniqueName="License_Agreement_Insurance">
      <xmlPr mapId="1" xpath="/FinancialUpdate8609/FinancialUpdate8609_DevelopmentBudget/FinancialUpdate8609_Dev_Budget_Building17/FinancialUpdate8609_Dev_Budget_Building17_Rehab_Basis/License_Agreement_Insurance" xmlDataType="string"/>
    </xmlCellPr>
  </singleXmlCell>
  <singleXmlCell id="3717" xr6:uid="{00000000-000C-0000-FFFF-FFFF7C0E0000}" r="BX24" connectionId="1">
    <xmlCellPr id="1" xr6:uid="{00000000-0010-0000-7C0E-000001000000}" uniqueName="Leasing_Marketing_Expense">
      <xmlPr mapId="1" xpath="/FinancialUpdate8609/FinancialUpdate8609_DevelopmentBudget/FinancialUpdate8609_Dev_Budget_Building17/FinancialUpdate8609_Dev_Budget_Building17_Rehab_Basis/Leasing_Marketing_Expense" xmlDataType="string"/>
    </xmlCellPr>
  </singleXmlCell>
  <singleXmlCell id="3718" xr6:uid="{00000000-000C-0000-FFFF-FFFF7D0E0000}" r="BX25" connectionId="1">
    <xmlCellPr id="1" xr6:uid="{00000000-0010-0000-7D0E-000001000000}" uniqueName="Lease_Up_Period_Expense">
      <xmlPr mapId="1" xpath="/FinancialUpdate8609/FinancialUpdate8609_DevelopmentBudget/FinancialUpdate8609_Dev_Budget_Building17/FinancialUpdate8609_Dev_Budget_Building17_Rehab_Basis/Lease_Up_Period_Expense" xmlDataType="string"/>
    </xmlCellPr>
  </singleXmlCell>
  <singleXmlCell id="3719" xr6:uid="{00000000-000C-0000-FFFF-FFFF7E0E0000}" r="BX26" connectionId="1">
    <xmlCellPr id="1" xr6:uid="{00000000-0010-0000-7E0E-000001000000}" uniqueName="Working_Capital">
      <xmlPr mapId="1" xpath="/FinancialUpdate8609/FinancialUpdate8609_DevelopmentBudget/FinancialUpdate8609_Dev_Budget_Building17/FinancialUpdate8609_Dev_Budget_Building17_Rehab_Basis/Working_Capital" xmlDataType="string"/>
    </xmlCellPr>
  </singleXmlCell>
  <singleXmlCell id="3720" xr6:uid="{00000000-000C-0000-FFFF-FFFF7F0E0000}" r="BX27" connectionId="1">
    <xmlCellPr id="1" xr6:uid="{00000000-0010-0000-7F0E-000001000000}" uniqueName="Survey_Environmental_Reports">
      <xmlPr mapId="1" xpath="/FinancialUpdate8609/FinancialUpdate8609_DevelopmentBudget/FinancialUpdate8609_Dev_Budget_Building17/FinancialUpdate8609_Dev_Budget_Building17_Rehab_Basis/Survey_Environmental_Reports" xmlDataType="string"/>
    </xmlCellPr>
  </singleXmlCell>
  <singleXmlCell id="3721" xr6:uid="{00000000-000C-0000-FFFF-FFFF800E0000}" r="BX28" connectionId="1">
    <xmlCellPr id="1" xr6:uid="{00000000-0010-0000-800E-000001000000}" uniqueName="Loan_Commitment_Fees">
      <xmlPr mapId="1" xpath="/FinancialUpdate8609/FinancialUpdate8609_DevelopmentBudget/FinancialUpdate8609_Dev_Budget_Building17/FinancialUpdate8609_Dev_Budget_Building17_Rehab_Basis/Loan_Commitment_Fees" xmlDataType="string"/>
    </xmlCellPr>
  </singleXmlCell>
  <singleXmlCell id="3722" xr6:uid="{00000000-000C-0000-FFFF-FFFF810E0000}" r="BX29" connectionId="1">
    <xmlCellPr id="1" xr6:uid="{00000000-0010-0000-810E-000001000000}" uniqueName="Relocation">
      <xmlPr mapId="1" xpath="/FinancialUpdate8609/FinancialUpdate8609_DevelopmentBudget/FinancialUpdate8609_Dev_Budget_Building17/FinancialUpdate8609_Dev_Budget_Building17_Rehab_Basis/Relocation" xmlDataType="string"/>
    </xmlCellPr>
  </singleXmlCell>
  <singleXmlCell id="3723" xr6:uid="{00000000-000C-0000-FFFF-FFFF820E0000}" r="BX30" connectionId="1">
    <xmlCellPr id="1" xr6:uid="{00000000-0010-0000-820E-000001000000}" uniqueName="NPHDFC_Administration_Fee">
      <xmlPr mapId="1" xpath="/FinancialUpdate8609/FinancialUpdate8609_DevelopmentBudget/FinancialUpdate8609_Dev_Budget_Building17/FinancialUpdate8609_Dev_Budget_Building17_Rehab_Basis/NPHDFC_Administration_Fee" xmlDataType="string"/>
    </xmlCellPr>
  </singleXmlCell>
  <singleXmlCell id="3724" xr6:uid="{00000000-000C-0000-FFFF-FFFF830E0000}" r="BX31" connectionId="1">
    <xmlCellPr id="1" xr6:uid="{00000000-0010-0000-830E-000001000000}" uniqueName="Project_Supervision">
      <xmlPr mapId="1" xpath="/FinancialUpdate8609/FinancialUpdate8609_DevelopmentBudget/FinancialUpdate8609_Dev_Budget_Building17/FinancialUpdate8609_Dev_Budget_Building17_Rehab_Basis/Project_Supervision" xmlDataType="string"/>
    </xmlCellPr>
  </singleXmlCell>
  <singleXmlCell id="3725" xr6:uid="{00000000-000C-0000-FFFF-FFFF840E0000}" r="BX32" connectionId="1">
    <xmlCellPr id="1" xr6:uid="{00000000-0010-0000-840E-000001000000}" uniqueName="Tax_Credit_Allocation_Fee">
      <xmlPr mapId="1" xpath="/FinancialUpdate8609/FinancialUpdate8609_DevelopmentBudget/FinancialUpdate8609_Dev_Budget_Building17/FinancialUpdate8609_Dev_Budget_Building17_Rehab_Basis/Tax_Credit_Allocation_Fee" xmlDataType="string"/>
    </xmlCellPr>
  </singleXmlCell>
  <singleXmlCell id="3726" xr6:uid="{00000000-000C-0000-FFFF-FFFF850E0000}" r="BX33" connectionId="1">
    <xmlCellPr id="1" xr6:uid="{00000000-0010-0000-850E-000001000000}" uniqueName="Bond_Fees_Cost_of_Issuance_Fee">
      <xmlPr mapId="1" xpath="/FinancialUpdate8609/FinancialUpdate8609_DevelopmentBudget/FinancialUpdate8609_Dev_Budget_Building17/FinancialUpdate8609_Dev_Budget_Building17_Rehab_Basis/Bond_Fees_Cost_of_Issuance_Fee" xmlDataType="string"/>
    </xmlCellPr>
  </singleXmlCell>
  <singleXmlCell id="3727" xr6:uid="{00000000-000C-0000-FFFF-FFFF860E0000}" r="BX34" connectionId="1">
    <xmlCellPr id="1" xr6:uid="{00000000-0010-0000-860E-000001000000}" uniqueName="Letter_of_Credit_Fee">
      <xmlPr mapId="1" xpath="/FinancialUpdate8609/FinancialUpdate8609_DevelopmentBudget/FinancialUpdate8609_Dev_Budget_Building17/FinancialUpdate8609_Dev_Budget_Building17_Rehab_Basis/Letter_of_Credit_Fee" xmlDataType="string"/>
    </xmlCellPr>
  </singleXmlCell>
  <singleXmlCell id="3728" xr6:uid="{00000000-000C-0000-FFFF-FFFF870E0000}" r="BX35" connectionId="1">
    <xmlCellPr id="1" xr6:uid="{00000000-0010-0000-870E-000001000000}" uniqueName="Interest_Rate_Cap">
      <xmlPr mapId="1" xpath="/FinancialUpdate8609/FinancialUpdate8609_DevelopmentBudget/FinancialUpdate8609_Dev_Budget_Building17/FinancialUpdate8609_Dev_Budget_Building17_Rehab_Basis/Interest_Rate_Cap" xmlDataType="string"/>
    </xmlCellPr>
  </singleXmlCell>
  <singleXmlCell id="3729" xr6:uid="{00000000-000C-0000-FFFF-FFFF880E0000}" r="BX36" connectionId="1">
    <xmlCellPr id="1" xr6:uid="{00000000-0010-0000-880E-000001000000}" uniqueName="Bank_Engineering_Fee">
      <xmlPr mapId="1" xpath="/FinancialUpdate8609/FinancialUpdate8609_DevelopmentBudget/FinancialUpdate8609_Dev_Budget_Building17/FinancialUpdate8609_Dev_Budget_Building17_Rehab_Basis/Bank_Engineering_Fee" xmlDataType="string"/>
    </xmlCellPr>
  </singleXmlCell>
  <singleXmlCell id="3730" xr6:uid="{00000000-000C-0000-FFFF-FFFF890E0000}" r="BX37" connectionId="1">
    <xmlCellPr id="1" xr6:uid="{00000000-0010-0000-890E-000001000000}" uniqueName="NYS_Transfer_Tax">
      <xmlPr mapId="1" xpath="/FinancialUpdate8609/FinancialUpdate8609_DevelopmentBudget/FinancialUpdate8609_Dev_Budget_Building17/FinancialUpdate8609_Dev_Budget_Building17_Rehab_Basis/NYS_Transfer_Tax" xmlDataType="string"/>
    </xmlCellPr>
  </singleXmlCell>
  <singleXmlCell id="3731" xr6:uid="{00000000-000C-0000-FFFF-FFFF8A0E0000}" r="BX38" connectionId="1">
    <xmlCellPr id="1" xr6:uid="{00000000-0010-0000-8A0E-000001000000}" uniqueName="Soft_Cost_Other_Description1">
      <xmlPr mapId="1" xpath="/FinancialUpdate8609/FinancialUpdate8609_DevelopmentBudget/FinancialUpdate8609_Dev_Budget_Building17/FinancialUpdate8609_Dev_Budget_Building17_Rehab_Basis/Soft_Cost_Other_Description1" xmlDataType="string"/>
    </xmlCellPr>
  </singleXmlCell>
  <singleXmlCell id="3732" xr6:uid="{00000000-000C-0000-FFFF-FFFF8B0E0000}" r="BX39" connectionId="1">
    <xmlCellPr id="1" xr6:uid="{00000000-0010-0000-8B0E-000001000000}" uniqueName="Soft_Cost_Other_Description2">
      <xmlPr mapId="1" xpath="/FinancialUpdate8609/FinancialUpdate8609_DevelopmentBudget/FinancialUpdate8609_Dev_Budget_Building17/FinancialUpdate8609_Dev_Budget_Building17_Rehab_Basis/Soft_Cost_Other_Description2" xmlDataType="string"/>
    </xmlCellPr>
  </singleXmlCell>
  <singleXmlCell id="3733" xr6:uid="{00000000-000C-0000-FFFF-FFFF8C0E0000}" r="BX40" connectionId="1">
    <xmlCellPr id="1" xr6:uid="{00000000-0010-0000-8C0E-000001000000}" uniqueName="Soft_Cost_Other_Description3">
      <xmlPr mapId="1" xpath="/FinancialUpdate8609/FinancialUpdate8609_DevelopmentBudget/FinancialUpdate8609_Dev_Budget_Building17/FinancialUpdate8609_Dev_Budget_Building17_Rehab_Basis/Soft_Cost_Other_Description3" xmlDataType="string"/>
    </xmlCellPr>
  </singleXmlCell>
  <singleXmlCell id="3734" xr6:uid="{00000000-000C-0000-FFFF-FFFF8D0E0000}" r="BX41" connectionId="1">
    <xmlCellPr id="1" xr6:uid="{00000000-0010-0000-8D0E-000001000000}" uniqueName="Soft_Cost_Other_Description4">
      <xmlPr mapId="1" xpath="/FinancialUpdate8609/FinancialUpdate8609_DevelopmentBudget/FinancialUpdate8609_Dev_Budget_Building17/FinancialUpdate8609_Dev_Budget_Building17_Rehab_Basis/Soft_Cost_Other_Description4" xmlDataType="string"/>
    </xmlCellPr>
  </singleXmlCell>
  <singleXmlCell id="3735" xr6:uid="{00000000-000C-0000-FFFF-FFFF8E0E0000}" r="BX44" connectionId="1">
    <xmlCellPr id="1" xr6:uid="{00000000-0010-0000-8E0E-000001000000}" uniqueName="Developer_Financing_or_Equity">
      <xmlPr mapId="1" xpath="/FinancialUpdate8609/FinancialUpdate8609_DevelopmentBudget/FinancialUpdate8609_Dev_Budget_Building17/FinancialUpdate8609_Dev_Budget_Building17_Rehab_Basis/Developer_Financing_or_Equity" xmlDataType="string"/>
    </xmlCellPr>
  </singleXmlCell>
  <singleXmlCell id="3736" xr6:uid="{00000000-000C-0000-FFFF-FFFF8F0E0000}" r="BX45" connectionId="1">
    <xmlCellPr id="1" xr6:uid="{00000000-0010-0000-8F0E-000001000000}" uniqueName="Deferred_Developer_Fee">
      <xmlPr mapId="1" xpath="/FinancialUpdate8609/FinancialUpdate8609_DevelopmentBudget/FinancialUpdate8609_Dev_Budget_Building17/FinancialUpdate8609_Dev_Budget_Building17_Rehab_Basis/Deferred_Developer_Fee" xmlDataType="string"/>
    </xmlCellPr>
  </singleXmlCell>
  <singleXmlCell id="3737" xr6:uid="{00000000-000C-0000-FFFF-FFFF900E0000}" r="BX48" connectionId="1">
    <xmlCellPr id="1" xr6:uid="{00000000-0010-0000-900E-000001000000}" uniqueName="Syndicator_Fee_and_Overhead">
      <xmlPr mapId="1" xpath="/FinancialUpdate8609/FinancialUpdate8609_DevelopmentBudget/FinancialUpdate8609_Dev_Budget_Building17/FinancialUpdate8609_Dev_Budget_Building17_Rehab_Basis/Syndicator_Fee_and_Overhead" xmlDataType="string"/>
    </xmlCellPr>
  </singleXmlCell>
  <singleXmlCell id="3738" xr6:uid="{00000000-000C-0000-FFFF-FFFF910E0000}" r="BX49" connectionId="1">
    <xmlCellPr id="1" xr6:uid="{00000000-0010-0000-910E-000001000000}" uniqueName="LP_Upper_Tier_Reserves">
      <xmlPr mapId="1" xpath="/FinancialUpdate8609/FinancialUpdate8609_DevelopmentBudget/FinancialUpdate8609_Dev_Budget_Building17/FinancialUpdate8609_Dev_Budget_Building17_Rehab_Basis/LP_Upper_Tier_Reserves" xmlDataType="string"/>
    </xmlCellPr>
  </singleXmlCell>
  <singleXmlCell id="3739" xr6:uid="{00000000-000C-0000-FFFF-FFFF920E0000}" r="BX50" connectionId="1">
    <xmlCellPr id="1" xr6:uid="{00000000-0010-0000-920E-000001000000}" uniqueName="Tax_Credit_Consultant">
      <xmlPr mapId="1" xpath="/FinancialUpdate8609/FinancialUpdate8609_DevelopmentBudget/FinancialUpdate8609_Dev_Budget_Building17/FinancialUpdate8609_Dev_Budget_Building17_Rehab_Basis/Tax_Credit_Consultant" xmlDataType="string"/>
    </xmlCellPr>
  </singleXmlCell>
  <singleXmlCell id="3740" xr6:uid="{00000000-000C-0000-FFFF-FFFF930E0000}" r="BX51" connectionId="1">
    <xmlCellPr id="1" xr6:uid="{00000000-0010-0000-930E-000001000000}" uniqueName="Tax_Opinion">
      <xmlPr mapId="1" xpath="/FinancialUpdate8609/FinancialUpdate8609_DevelopmentBudget/FinancialUpdate8609_Dev_Budget_Building17/FinancialUpdate8609_Dev_Budget_Building17_Rehab_Basis/Tax_Opinion" xmlDataType="string"/>
    </xmlCellPr>
  </singleXmlCell>
  <singleXmlCell id="3741" xr6:uid="{00000000-000C-0000-FFFF-FFFF940E0000}" r="BX52" connectionId="1">
    <xmlCellPr id="1" xr6:uid="{00000000-0010-0000-940E-000001000000}" uniqueName="Accounting_Cost_Certification">
      <xmlPr mapId="1" xpath="/FinancialUpdate8609/FinancialUpdate8609_DevelopmentBudget/FinancialUpdate8609_Dev_Budget_Building17/FinancialUpdate8609_Dev_Budget_Building17_Rehab_Basis/Accounting_Cost_Certification" xmlDataType="string"/>
    </xmlCellPr>
  </singleXmlCell>
  <singleXmlCell id="3742" xr6:uid="{00000000-000C-0000-FFFF-FFFF950E0000}" r="BX53" connectionId="1">
    <xmlCellPr id="1" xr6:uid="{00000000-0010-0000-950E-000001000000}" uniqueName="Partnership_Management_Fee">
      <xmlPr mapId="1" xpath="/FinancialUpdate8609/FinancialUpdate8609_DevelopmentBudget/FinancialUpdate8609_Dev_Budget_Building17/FinancialUpdate8609_Dev_Budget_Building17_Rehab_Basis/Partnership_Management_Fee" xmlDataType="string"/>
    </xmlCellPr>
  </singleXmlCell>
  <singleXmlCell id="3743" xr6:uid="{00000000-000C-0000-FFFF-FFFF960E0000}" r="BX54" connectionId="1">
    <xmlCellPr id="1" xr6:uid="{00000000-0010-0000-960E-000001000000}" uniqueName="Partnership_Publication">
      <xmlPr mapId="1" xpath="/FinancialUpdate8609/FinancialUpdate8609_DevelopmentBudget/FinancialUpdate8609_Dev_Budget_Building17/FinancialUpdate8609_Dev_Budget_Building17_Rehab_Basis/Partnership_Publication" xmlDataType="string"/>
    </xmlCellPr>
  </singleXmlCell>
  <singleXmlCell id="3744" xr6:uid="{00000000-000C-0000-FFFF-FFFF970E0000}" r="BX55" connectionId="1">
    <xmlCellPr id="1" xr6:uid="{00000000-0010-0000-970E-000001000000}" uniqueName="Bridge_Loan_Fees_and_Interest">
      <xmlPr mapId="1" xpath="/FinancialUpdate8609/FinancialUpdate8609_DevelopmentBudget/FinancialUpdate8609_Dev_Budget_Building17/FinancialUpdate8609_Dev_Budget_Building17_Rehab_Basis/Bridge_Loan_Fees_and_Interest" xmlDataType="string"/>
    </xmlCellPr>
  </singleXmlCell>
  <singleXmlCell id="3745" xr6:uid="{00000000-000C-0000-FFFF-FFFF980E0000}" r="BX56" connectionId="1">
    <xmlCellPr id="1" xr6:uid="{00000000-0010-0000-980E-000001000000}" uniqueName="Partnership_Organization_Legal">
      <xmlPr mapId="1" xpath="/FinancialUpdate8609/FinancialUpdate8609_DevelopmentBudget/FinancialUpdate8609_Dev_Budget_Building17/FinancialUpdate8609_Dev_Budget_Building17_Rehab_Basis/Partnership_Organization_Legal" xmlDataType="string"/>
    </xmlCellPr>
  </singleXmlCell>
  <singleXmlCell id="3746" xr6:uid="{00000000-000C-0000-FFFF-FFFF990E0000}" r="BX57" connectionId="1">
    <xmlCellPr id="1" xr6:uid="{00000000-0010-0000-990E-000001000000}" uniqueName="Syndication_Expense_Other_Description1">
      <xmlPr mapId="1" xpath="/FinancialUpdate8609/FinancialUpdate8609_DevelopmentBudget/FinancialUpdate8609_Dev_Budget_Building17/FinancialUpdate8609_Dev_Budget_Building17_Rehab_Basis/Syndication_Expense_Other_Description1" xmlDataType="string"/>
    </xmlCellPr>
  </singleXmlCell>
  <singleXmlCell id="3747" xr6:uid="{00000000-000C-0000-FFFF-FFFF9A0E0000}" r="BX60" connectionId="1">
    <xmlCellPr id="1" xr6:uid="{00000000-0010-0000-9A0E-000001000000}" uniqueName="Operating_Reserve">
      <xmlPr mapId="1" xpath="/FinancialUpdate8609/FinancialUpdate8609_DevelopmentBudget/FinancialUpdate8609_Dev_Budget_Building17/FinancialUpdate8609_Dev_Budget_Building17_Rehab_Basis/Operating_Reserve" xmlDataType="string"/>
    </xmlCellPr>
  </singleXmlCell>
  <singleXmlCell id="3748" xr6:uid="{00000000-000C-0000-FFFF-FFFF9B0E0000}" r="BX61" connectionId="1">
    <xmlCellPr id="1" xr6:uid="{00000000-0010-0000-9B0E-000001000000}" uniqueName="Social_Service_Reserves">
      <xmlPr mapId="1" xpath="/FinancialUpdate8609/FinancialUpdate8609_DevelopmentBudget/FinancialUpdate8609_Dev_Budget_Building17/FinancialUpdate8609_Dev_Budget_Building17_Rehab_Basis/Social_Service_Reserves" xmlDataType="string"/>
    </xmlCellPr>
  </singleXmlCell>
  <singleXmlCell id="3749" xr6:uid="{00000000-000C-0000-FFFF-FFFF9C0E0000}" r="BX62" connectionId="1">
    <xmlCellPr id="1" xr6:uid="{00000000-0010-0000-9C0E-000001000000}" uniqueName="Reserve_Other_Description1">
      <xmlPr mapId="1" xpath="/FinancialUpdate8609/FinancialUpdate8609_DevelopmentBudget/FinancialUpdate8609_Dev_Budget_Building17/FinancialUpdate8609_Dev_Budget_Building17_Rehab_Basis/Reserve_Other_Description1" xmlDataType="string"/>
    </xmlCellPr>
  </singleXmlCell>
  <singleXmlCell id="3750" xr6:uid="{00000000-000C-0000-FFFF-FFFF9D0E0000}" r="CQ627" connectionId="1">
    <xmlCellPr id="1" xr6:uid="{00000000-0010-0000-9D0E-000001000000}" uniqueName="ApplicationNumber">
      <xmlPr mapId="1" xpath="/FinancialUpdate8609/FinancialUpdate8609_Construction_Financing_Bldg13/ApplicationNumber" xmlDataType="string"/>
    </xmlCellPr>
  </singleXmlCell>
  <singleXmlCell id="3751" xr6:uid="{00000000-000C-0000-FFFF-FFFF9E0E0000}" r="CQ628" connectionId="1">
    <xmlCellPr id="1" xr6:uid="{00000000-0010-0000-9E0E-000001000000}" uniqueName="BIN">
      <xmlPr mapId="1" xpath="/FinancialUpdate8609/FinancialUpdate8609_Construction_Financing_Bldg13/BIN" xmlDataType="string"/>
    </xmlCellPr>
  </singleXmlCell>
  <singleXmlCell id="3752" xr6:uid="{00000000-000C-0000-FFFF-FFFF9F0E0000}" r="CQ631" connectionId="1">
    <xmlCellPr id="1" xr6:uid="{00000000-0010-0000-9F0E-000001000000}" uniqueName="HPD_Loan">
      <xmlPr mapId="1" xpath="/FinancialUpdate8609/FinancialUpdate8609_Construction_Financing_Bldg13/HPD_Loan" xmlDataType="string"/>
    </xmlCellPr>
  </singleXmlCell>
  <singleXmlCell id="3753" xr6:uid="{00000000-000C-0000-FFFF-FFFFA00E0000}" r="CQ632" connectionId="1">
    <xmlCellPr id="1" xr6:uid="{00000000-0010-0000-A00E-000001000000}" uniqueName="HDC_Tax_Exempt_Bonds">
      <xmlPr mapId="1" xpath="/FinancialUpdate8609/FinancialUpdate8609_Construction_Financing_Bldg13/HDC_Tax_Exempt_Bonds" xmlDataType="string"/>
    </xmlCellPr>
  </singleXmlCell>
  <singleXmlCell id="3754" xr6:uid="{00000000-000C-0000-FFFF-FFFFA10E0000}" r="CQ633" connectionId="1">
    <xmlCellPr id="1" xr6:uid="{00000000-0010-0000-A10E-000001000000}" uniqueName="HDC_Loan">
      <xmlPr mapId="1" xpath="/FinancialUpdate8609/FinancialUpdate8609_Construction_Financing_Bldg13/HDC_Loan" xmlDataType="string"/>
    </xmlCellPr>
  </singleXmlCell>
  <singleXmlCell id="3755" xr6:uid="{00000000-000C-0000-FFFF-FFFFA20E0000}" r="CQ634" connectionId="1">
    <xmlCellPr id="1" xr6:uid="{00000000-0010-0000-A20E-000001000000}" uniqueName="Deferred_Developer_Fee">
      <xmlPr mapId="1" xpath="/FinancialUpdate8609/FinancialUpdate8609_Construction_Financing_Bldg13/Deferred_Developer_Fee" xmlDataType="string"/>
    </xmlCellPr>
  </singleXmlCell>
  <singleXmlCell id="3756" xr6:uid="{00000000-000C-0000-FFFF-FFFFA30E0000}" r="CO635" connectionId="1">
    <xmlCellPr id="1" xr6:uid="{00000000-0010-0000-A30E-000001000000}" uniqueName="Other_Line_Description1">
      <xmlPr mapId="1" xpath="/FinancialUpdate8609/FinancialUpdate8609_Construction_Financing_Bldg13/Other_Line_Description1" xmlDataType="string"/>
    </xmlCellPr>
  </singleXmlCell>
  <singleXmlCell id="3757" xr6:uid="{00000000-000C-0000-FFFF-FFFFA40E0000}" r="CO636" connectionId="1">
    <xmlCellPr id="1" xr6:uid="{00000000-0010-0000-A40E-000001000000}" uniqueName="Other_Line_Description2">
      <xmlPr mapId="1" xpath="/FinancialUpdate8609/FinancialUpdate8609_Construction_Financing_Bldg13/Other_Line_Description2" xmlDataType="string"/>
    </xmlCellPr>
  </singleXmlCell>
  <singleXmlCell id="3758" xr6:uid="{00000000-000C-0000-FFFF-FFFFA50E0000}" r="CO637" connectionId="1">
    <xmlCellPr id="1" xr6:uid="{00000000-0010-0000-A50E-000001000000}" uniqueName="Other_Line_Description3">
      <xmlPr mapId="1" xpath="/FinancialUpdate8609/FinancialUpdate8609_Construction_Financing_Bldg13/Other_Line_Description3" xmlDataType="string"/>
    </xmlCellPr>
  </singleXmlCell>
  <singleXmlCell id="3759" xr6:uid="{00000000-000C-0000-FFFF-FFFFA60E0000}" r="CO638" connectionId="1">
    <xmlCellPr id="1" xr6:uid="{00000000-0010-0000-A60E-000001000000}" uniqueName="Other_Line_Description4">
      <xmlPr mapId="1" xpath="/FinancialUpdate8609/FinancialUpdate8609_Construction_Financing_Bldg13/Other_Line_Description4" xmlDataType="string"/>
    </xmlCellPr>
  </singleXmlCell>
  <singleXmlCell id="3760" xr6:uid="{00000000-000C-0000-FFFF-FFFFA70E0000}" r="CO639" connectionId="1">
    <xmlCellPr id="1" xr6:uid="{00000000-0010-0000-A70E-000001000000}" uniqueName="Other_Line_Description5">
      <xmlPr mapId="1" xpath="/FinancialUpdate8609/FinancialUpdate8609_Construction_Financing_Bldg13/Other_Line_Description5" xmlDataType="string"/>
    </xmlCellPr>
  </singleXmlCell>
  <singleXmlCell id="3761" xr6:uid="{00000000-000C-0000-FFFF-FFFFA80E0000}" r="CQ635" connectionId="1">
    <xmlCellPr id="1" xr6:uid="{00000000-0010-0000-A80E-000001000000}" uniqueName="Other_Financing_Amount1">
      <xmlPr mapId="1" xpath="/FinancialUpdate8609/FinancialUpdate8609_Construction_Financing_Bldg13/Other_Financing_Amount1" xmlDataType="string"/>
    </xmlCellPr>
  </singleXmlCell>
  <singleXmlCell id="3762" xr6:uid="{00000000-000C-0000-FFFF-FFFFA90E0000}" r="CQ636" connectionId="1">
    <xmlCellPr id="1" xr6:uid="{00000000-0010-0000-A90E-000001000000}" uniqueName="Other_Financing_Amount2">
      <xmlPr mapId="1" xpath="/FinancialUpdate8609/FinancialUpdate8609_Construction_Financing_Bldg13/Other_Financing_Amount2" xmlDataType="string"/>
    </xmlCellPr>
  </singleXmlCell>
  <singleXmlCell id="3763" xr6:uid="{00000000-000C-0000-FFFF-FFFFAA0E0000}" r="CQ637" connectionId="1">
    <xmlCellPr id="1" xr6:uid="{00000000-0010-0000-AA0E-000001000000}" uniqueName="Other_Financing_Amount3">
      <xmlPr mapId="1" xpath="/FinancialUpdate8609/FinancialUpdate8609_Construction_Financing_Bldg13/Other_Financing_Amount3" xmlDataType="string"/>
    </xmlCellPr>
  </singleXmlCell>
  <singleXmlCell id="3764" xr6:uid="{00000000-000C-0000-FFFF-FFFFAB0E0000}" r="CQ638" connectionId="1">
    <xmlCellPr id="1" xr6:uid="{00000000-0010-0000-AB0E-000001000000}" uniqueName="Other_Financing_Amount4">
      <xmlPr mapId="1" xpath="/FinancialUpdate8609/FinancialUpdate8609_Construction_Financing_Bldg13/Other_Financing_Amount4" xmlDataType="string"/>
    </xmlCellPr>
  </singleXmlCell>
  <singleXmlCell id="3765" xr6:uid="{00000000-000C-0000-FFFF-FFFFAC0E0000}" r="CQ639" connectionId="1">
    <xmlCellPr id="1" xr6:uid="{00000000-0010-0000-AC0E-000001000000}" uniqueName="Other_Financing_Amount5">
      <xmlPr mapId="1" xpath="/FinancialUpdate8609/FinancialUpdate8609_Construction_Financing_Bldg13/Other_Financing_Amount5" xmlDataType="string"/>
    </xmlCellPr>
  </singleXmlCell>
  <singleXmlCell id="3766" xr6:uid="{00000000-000C-0000-FFFF-FFFFAD0E0000}" r="CQ640" connectionId="1">
    <xmlCellPr id="1" xr6:uid="{00000000-0010-0000-AD0E-000001000000}" uniqueName="Total_Construction_Financing">
      <xmlPr mapId="1" xpath="/FinancialUpdate8609/FinancialUpdate8609_Construction_Financing_Bldg13/Total_Construction_Financing" xmlDataType="string"/>
    </xmlCellPr>
  </singleXmlCell>
  <singleXmlCell id="3767" xr6:uid="{00000000-000C-0000-FFFF-FFFFAE0E0000}" r="CQ642" connectionId="1">
    <xmlCellPr id="1" xr6:uid="{00000000-0010-0000-AE0E-000001000000}" uniqueName="ApplicationNumber">
      <xmlPr mapId="1" xpath="/FinancialUpdate8609/FinancialUpdate8609_Permanent_Financing_Bldg13/ApplicationNumber" xmlDataType="string"/>
    </xmlCellPr>
  </singleXmlCell>
  <singleXmlCell id="3768" xr6:uid="{00000000-000C-0000-FFFF-FFFFAF0E0000}" r="CQ643" connectionId="1">
    <xmlCellPr id="1" xr6:uid="{00000000-0010-0000-AF0E-000001000000}" uniqueName="BIN">
      <xmlPr mapId="1" xpath="/FinancialUpdate8609/FinancialUpdate8609_Permanent_Financing_Bldg13/BIN" xmlDataType="string"/>
    </xmlCellPr>
  </singleXmlCell>
  <singleXmlCell id="3769" xr6:uid="{00000000-000C-0000-FFFF-FFFFB00E0000}" r="CQ646" connectionId="1">
    <xmlCellPr id="1" xr6:uid="{00000000-0010-0000-B00E-000001000000}" uniqueName="HPD_Loan">
      <xmlPr mapId="1" xpath="/FinancialUpdate8609/FinancialUpdate8609_Permanent_Financing_Bldg13/HPD_Loan" xmlDataType="string"/>
    </xmlCellPr>
  </singleXmlCell>
  <singleXmlCell id="3770" xr6:uid="{00000000-000C-0000-FFFF-FFFFB10E0000}" r="CQ647" connectionId="1">
    <xmlCellPr id="1" xr6:uid="{00000000-0010-0000-B10E-000001000000}" uniqueName="HDC_Tax_Exempt_Bonds">
      <xmlPr mapId="1" xpath="/FinancialUpdate8609/FinancialUpdate8609_Permanent_Financing_Bldg13/HDC_Tax_Exempt_Bonds" xmlDataType="string"/>
    </xmlCellPr>
  </singleXmlCell>
  <singleXmlCell id="3771" xr6:uid="{00000000-000C-0000-FFFF-FFFFB20E0000}" r="CQ648" connectionId="1">
    <xmlCellPr id="1" xr6:uid="{00000000-0010-0000-B20E-000001000000}" uniqueName="HDC_Loan">
      <xmlPr mapId="1" xpath="/FinancialUpdate8609/FinancialUpdate8609_Permanent_Financing_Bldg13/HDC_Loan" xmlDataType="string"/>
    </xmlCellPr>
  </singleXmlCell>
  <singleXmlCell id="3772" xr6:uid="{00000000-000C-0000-FFFF-FFFFB30E0000}" r="CQ649" connectionId="1">
    <xmlCellPr id="1" xr6:uid="{00000000-0010-0000-B30E-000001000000}" uniqueName="Deferred_Developer_Fee">
      <xmlPr mapId="1" xpath="/FinancialUpdate8609/FinancialUpdate8609_Permanent_Financing_Bldg13/Deferred_Developer_Fee" xmlDataType="string"/>
    </xmlCellPr>
  </singleXmlCell>
  <singleXmlCell id="3773" xr6:uid="{00000000-000C-0000-FFFF-FFFFB40E0000}" r="CO650" connectionId="1">
    <xmlCellPr id="1" xr6:uid="{00000000-0010-0000-B40E-000001000000}" uniqueName="Other_Line_Description1">
      <xmlPr mapId="1" xpath="/FinancialUpdate8609/FinancialUpdate8609_Permanent_Financing_Bldg13/Other_Line_Description1" xmlDataType="string"/>
    </xmlCellPr>
  </singleXmlCell>
  <singleXmlCell id="3774" xr6:uid="{00000000-000C-0000-FFFF-FFFFB50E0000}" r="CO651" connectionId="1">
    <xmlCellPr id="1" xr6:uid="{00000000-0010-0000-B50E-000001000000}" uniqueName="Other_Line_Description2">
      <xmlPr mapId="1" xpath="/FinancialUpdate8609/FinancialUpdate8609_Permanent_Financing_Bldg13/Other_Line_Description2" xmlDataType="string"/>
    </xmlCellPr>
  </singleXmlCell>
  <singleXmlCell id="3775" xr6:uid="{00000000-000C-0000-FFFF-FFFFB60E0000}" r="CO652" connectionId="1">
    <xmlCellPr id="1" xr6:uid="{00000000-0010-0000-B60E-000001000000}" uniqueName="Other_Line_Description3">
      <xmlPr mapId="1" xpath="/FinancialUpdate8609/FinancialUpdate8609_Permanent_Financing_Bldg13/Other_Line_Description3" xmlDataType="string"/>
    </xmlCellPr>
  </singleXmlCell>
  <singleXmlCell id="3776" xr6:uid="{00000000-000C-0000-FFFF-FFFFB70E0000}" r="CO653" connectionId="1">
    <xmlCellPr id="1" xr6:uid="{00000000-0010-0000-B70E-000001000000}" uniqueName="Other_Line_Description4">
      <xmlPr mapId="1" xpath="/FinancialUpdate8609/FinancialUpdate8609_Permanent_Financing_Bldg13/Other_Line_Description4" xmlDataType="string"/>
    </xmlCellPr>
  </singleXmlCell>
  <singleXmlCell id="3777" xr6:uid="{00000000-000C-0000-FFFF-FFFFB80E0000}" r="CO654" connectionId="1">
    <xmlCellPr id="1" xr6:uid="{00000000-0010-0000-B80E-000001000000}" uniqueName="Other_Line_Description5">
      <xmlPr mapId="1" xpath="/FinancialUpdate8609/FinancialUpdate8609_Permanent_Financing_Bldg13/Other_Line_Description5" xmlDataType="string"/>
    </xmlCellPr>
  </singleXmlCell>
  <singleXmlCell id="3778" xr6:uid="{00000000-000C-0000-FFFF-FFFFB90E0000}" r="CQ650" connectionId="1">
    <xmlCellPr id="1" xr6:uid="{00000000-0010-0000-B90E-000001000000}" uniqueName="Other_Financing_Amount1">
      <xmlPr mapId="1" xpath="/FinancialUpdate8609/FinancialUpdate8609_Permanent_Financing_Bldg13/Other_Financing_Amount1" xmlDataType="string"/>
    </xmlCellPr>
  </singleXmlCell>
  <singleXmlCell id="3779" xr6:uid="{00000000-000C-0000-FFFF-FFFFBA0E0000}" r="CQ651" connectionId="1">
    <xmlCellPr id="1" xr6:uid="{00000000-0010-0000-BA0E-000001000000}" uniqueName="Other_Financing_Amount2">
      <xmlPr mapId="1" xpath="/FinancialUpdate8609/FinancialUpdate8609_Permanent_Financing_Bldg13/Other_Financing_Amount2" xmlDataType="string"/>
    </xmlCellPr>
  </singleXmlCell>
  <singleXmlCell id="3780" xr6:uid="{00000000-000C-0000-FFFF-FFFFBB0E0000}" r="CQ652" connectionId="1">
    <xmlCellPr id="1" xr6:uid="{00000000-0010-0000-BB0E-000001000000}" uniqueName="Other_Financing_Amount3">
      <xmlPr mapId="1" xpath="/FinancialUpdate8609/FinancialUpdate8609_Permanent_Financing_Bldg13/Other_Financing_Amount3" xmlDataType="string"/>
    </xmlCellPr>
  </singleXmlCell>
  <singleXmlCell id="3781" xr6:uid="{00000000-000C-0000-FFFF-FFFFBC0E0000}" r="CQ653" connectionId="1">
    <xmlCellPr id="1" xr6:uid="{00000000-0010-0000-BC0E-000001000000}" uniqueName="Other_Financing_Amount4">
      <xmlPr mapId="1" xpath="/FinancialUpdate8609/FinancialUpdate8609_Permanent_Financing_Bldg13/Other_Financing_Amount4" xmlDataType="string"/>
    </xmlCellPr>
  </singleXmlCell>
  <singleXmlCell id="3782" xr6:uid="{00000000-000C-0000-FFFF-FFFFBD0E0000}" r="CQ654" connectionId="1">
    <xmlCellPr id="1" xr6:uid="{00000000-0010-0000-BD0E-000001000000}" uniqueName="Other_Financing_Amount5">
      <xmlPr mapId="1" xpath="/FinancialUpdate8609/FinancialUpdate8609_Permanent_Financing_Bldg13/Other_Financing_Amount5" xmlDataType="string"/>
    </xmlCellPr>
  </singleXmlCell>
  <singleXmlCell id="3783" xr6:uid="{00000000-000C-0000-FFFF-FFFFBE0E0000}" r="CQ655" connectionId="1">
    <xmlCellPr id="1" xr6:uid="{00000000-0010-0000-BE0E-000001000000}" uniqueName="Total_Permanent_Financing">
      <xmlPr mapId="1" xpath="/FinancialUpdate8609/FinancialUpdate8609_Permanent_Financing_Bldg13/Total_Permanent_Financing" xmlDataType="string"/>
    </xmlCellPr>
  </singleXmlCell>
  <singleXmlCell id="3784" xr6:uid="{00000000-000C-0000-FFFF-FFFFBF0E0000}" r="CQ675" connectionId="1">
    <xmlCellPr id="1" xr6:uid="{00000000-0010-0000-BF0E-000001000000}" uniqueName="ApplicationNumber">
      <xmlPr mapId="1" xpath="/FinancialUpdate8609/FinancialUpdate8609_Construction_Financing_Bldg14/ApplicationNumber" xmlDataType="string"/>
    </xmlCellPr>
  </singleXmlCell>
  <singleXmlCell id="3785" xr6:uid="{00000000-000C-0000-FFFF-FFFFC00E0000}" r="CQ676" connectionId="1">
    <xmlCellPr id="1" xr6:uid="{00000000-0010-0000-C00E-000001000000}" uniqueName="BIN">
      <xmlPr mapId="1" xpath="/FinancialUpdate8609/FinancialUpdate8609_Construction_Financing_Bldg14/BIN" xmlDataType="string"/>
    </xmlCellPr>
  </singleXmlCell>
  <singleXmlCell id="3786" xr6:uid="{00000000-000C-0000-FFFF-FFFFC10E0000}" r="CQ679" connectionId="1">
    <xmlCellPr id="1" xr6:uid="{00000000-0010-0000-C10E-000001000000}" uniqueName="HPD_Loan">
      <xmlPr mapId="1" xpath="/FinancialUpdate8609/FinancialUpdate8609_Construction_Financing_Bldg14/HPD_Loan" xmlDataType="string"/>
    </xmlCellPr>
  </singleXmlCell>
  <singleXmlCell id="3787" xr6:uid="{00000000-000C-0000-FFFF-FFFFC20E0000}" r="CQ680" connectionId="1">
    <xmlCellPr id="1" xr6:uid="{00000000-0010-0000-C20E-000001000000}" uniqueName="HDC_Tax_Exempt_Bonds">
      <xmlPr mapId="1" xpath="/FinancialUpdate8609/FinancialUpdate8609_Construction_Financing_Bldg14/HDC_Tax_Exempt_Bonds" xmlDataType="string"/>
    </xmlCellPr>
  </singleXmlCell>
  <singleXmlCell id="3788" xr6:uid="{00000000-000C-0000-FFFF-FFFFC30E0000}" r="CQ681" connectionId="1">
    <xmlCellPr id="1" xr6:uid="{00000000-0010-0000-C30E-000001000000}" uniqueName="HDC_Loan">
      <xmlPr mapId="1" xpath="/FinancialUpdate8609/FinancialUpdate8609_Construction_Financing_Bldg14/HDC_Loan" xmlDataType="string"/>
    </xmlCellPr>
  </singleXmlCell>
  <singleXmlCell id="3789" xr6:uid="{00000000-000C-0000-FFFF-FFFFC40E0000}" r="CQ682" connectionId="1">
    <xmlCellPr id="1" xr6:uid="{00000000-0010-0000-C40E-000001000000}" uniqueName="Deferred_Developer_Fee">
      <xmlPr mapId="1" xpath="/FinancialUpdate8609/FinancialUpdate8609_Construction_Financing_Bldg14/Deferred_Developer_Fee" xmlDataType="string"/>
    </xmlCellPr>
  </singleXmlCell>
  <singleXmlCell id="3790" xr6:uid="{00000000-000C-0000-FFFF-FFFFC50E0000}" r="CO683" connectionId="1">
    <xmlCellPr id="1" xr6:uid="{00000000-0010-0000-C50E-000001000000}" uniqueName="Other_Line_Description1">
      <xmlPr mapId="1" xpath="/FinancialUpdate8609/FinancialUpdate8609_Construction_Financing_Bldg14/Other_Line_Description1" xmlDataType="string"/>
    </xmlCellPr>
  </singleXmlCell>
  <singleXmlCell id="3791" xr6:uid="{00000000-000C-0000-FFFF-FFFFC60E0000}" r="CO684" connectionId="1">
    <xmlCellPr id="1" xr6:uid="{00000000-0010-0000-C60E-000001000000}" uniqueName="Other_Line_Description2">
      <xmlPr mapId="1" xpath="/FinancialUpdate8609/FinancialUpdate8609_Construction_Financing_Bldg14/Other_Line_Description2" xmlDataType="string"/>
    </xmlCellPr>
  </singleXmlCell>
  <singleXmlCell id="3792" xr6:uid="{00000000-000C-0000-FFFF-FFFFC70E0000}" r="CO685" connectionId="1">
    <xmlCellPr id="1" xr6:uid="{00000000-0010-0000-C70E-000001000000}" uniqueName="Other_Line_Description3">
      <xmlPr mapId="1" xpath="/FinancialUpdate8609/FinancialUpdate8609_Construction_Financing_Bldg14/Other_Line_Description3" xmlDataType="string"/>
    </xmlCellPr>
  </singleXmlCell>
  <singleXmlCell id="3793" xr6:uid="{00000000-000C-0000-FFFF-FFFFC80E0000}" r="CO686" connectionId="1">
    <xmlCellPr id="1" xr6:uid="{00000000-0010-0000-C80E-000001000000}" uniqueName="Other_Line_Description4">
      <xmlPr mapId="1" xpath="/FinancialUpdate8609/FinancialUpdate8609_Construction_Financing_Bldg14/Other_Line_Description4" xmlDataType="string"/>
    </xmlCellPr>
  </singleXmlCell>
  <singleXmlCell id="3794" xr6:uid="{00000000-000C-0000-FFFF-FFFFC90E0000}" r="CO687" connectionId="1">
    <xmlCellPr id="1" xr6:uid="{00000000-0010-0000-C90E-000001000000}" uniqueName="Other_Line_Description5">
      <xmlPr mapId="1" xpath="/FinancialUpdate8609/FinancialUpdate8609_Construction_Financing_Bldg14/Other_Line_Description5" xmlDataType="string"/>
    </xmlCellPr>
  </singleXmlCell>
  <singleXmlCell id="3795" xr6:uid="{00000000-000C-0000-FFFF-FFFFCA0E0000}" r="CQ683" connectionId="1">
    <xmlCellPr id="1" xr6:uid="{00000000-0010-0000-CA0E-000001000000}" uniqueName="Other_Financing_Amount1">
      <xmlPr mapId="1" xpath="/FinancialUpdate8609/FinancialUpdate8609_Construction_Financing_Bldg14/Other_Financing_Amount1" xmlDataType="string"/>
    </xmlCellPr>
  </singleXmlCell>
  <singleXmlCell id="3796" xr6:uid="{00000000-000C-0000-FFFF-FFFFCB0E0000}" r="CQ684" connectionId="1">
    <xmlCellPr id="1" xr6:uid="{00000000-0010-0000-CB0E-000001000000}" uniqueName="Other_Financing_Amount2">
      <xmlPr mapId="1" xpath="/FinancialUpdate8609/FinancialUpdate8609_Construction_Financing_Bldg14/Other_Financing_Amount2" xmlDataType="string"/>
    </xmlCellPr>
  </singleXmlCell>
  <singleXmlCell id="3797" xr6:uid="{00000000-000C-0000-FFFF-FFFFCC0E0000}" r="CQ685" connectionId="1">
    <xmlCellPr id="1" xr6:uid="{00000000-0010-0000-CC0E-000001000000}" uniqueName="Other_Financing_Amount3">
      <xmlPr mapId="1" xpath="/FinancialUpdate8609/FinancialUpdate8609_Construction_Financing_Bldg14/Other_Financing_Amount3" xmlDataType="string"/>
    </xmlCellPr>
  </singleXmlCell>
  <singleXmlCell id="3798" xr6:uid="{00000000-000C-0000-FFFF-FFFFCD0E0000}" r="CQ686" connectionId="1">
    <xmlCellPr id="1" xr6:uid="{00000000-0010-0000-CD0E-000001000000}" uniqueName="Other_Financing_Amount4">
      <xmlPr mapId="1" xpath="/FinancialUpdate8609/FinancialUpdate8609_Construction_Financing_Bldg14/Other_Financing_Amount4" xmlDataType="string"/>
    </xmlCellPr>
  </singleXmlCell>
  <singleXmlCell id="3799" xr6:uid="{00000000-000C-0000-FFFF-FFFFCE0E0000}" r="CQ687" connectionId="1">
    <xmlCellPr id="1" xr6:uid="{00000000-0010-0000-CE0E-000001000000}" uniqueName="Other_Financing_Amount5">
      <xmlPr mapId="1" xpath="/FinancialUpdate8609/FinancialUpdate8609_Construction_Financing_Bldg14/Other_Financing_Amount5" xmlDataType="string"/>
    </xmlCellPr>
  </singleXmlCell>
  <singleXmlCell id="3800" xr6:uid="{00000000-000C-0000-FFFF-FFFFCF0E0000}" r="CQ688" connectionId="1">
    <xmlCellPr id="1" xr6:uid="{00000000-0010-0000-CF0E-000001000000}" uniqueName="Total_Construction_Financing">
      <xmlPr mapId="1" xpath="/FinancialUpdate8609/FinancialUpdate8609_Construction_Financing_Bldg14/Total_Construction_Financing" xmlDataType="string"/>
    </xmlCellPr>
  </singleXmlCell>
  <singleXmlCell id="3801" xr6:uid="{00000000-000C-0000-FFFF-FFFFD00E0000}" r="CQ690" connectionId="1">
    <xmlCellPr id="1" xr6:uid="{00000000-0010-0000-D00E-000001000000}" uniqueName="ApplicationNumber">
      <xmlPr mapId="1" xpath="/FinancialUpdate8609/FinancialUpdate8609_Permanent_Financing_Bldg14/ApplicationNumber" xmlDataType="string"/>
    </xmlCellPr>
  </singleXmlCell>
  <singleXmlCell id="3802" xr6:uid="{00000000-000C-0000-FFFF-FFFFD10E0000}" r="CQ691" connectionId="1">
    <xmlCellPr id="1" xr6:uid="{00000000-0010-0000-D10E-000001000000}" uniqueName="BIN">
      <xmlPr mapId="1" xpath="/FinancialUpdate8609/FinancialUpdate8609_Permanent_Financing_Bldg14/BIN" xmlDataType="string"/>
    </xmlCellPr>
  </singleXmlCell>
  <singleXmlCell id="3803" xr6:uid="{00000000-000C-0000-FFFF-FFFFD20E0000}" r="CQ694" connectionId="1">
    <xmlCellPr id="1" xr6:uid="{00000000-0010-0000-D20E-000001000000}" uniqueName="HPD_Loan">
      <xmlPr mapId="1" xpath="/FinancialUpdate8609/FinancialUpdate8609_Permanent_Financing_Bldg14/HPD_Loan" xmlDataType="string"/>
    </xmlCellPr>
  </singleXmlCell>
  <singleXmlCell id="3804" xr6:uid="{00000000-000C-0000-FFFF-FFFFD30E0000}" r="CQ695" connectionId="1">
    <xmlCellPr id="1" xr6:uid="{00000000-0010-0000-D30E-000001000000}" uniqueName="HDC_Tax_Exempt_Bonds">
      <xmlPr mapId="1" xpath="/FinancialUpdate8609/FinancialUpdate8609_Permanent_Financing_Bldg14/HDC_Tax_Exempt_Bonds" xmlDataType="string"/>
    </xmlCellPr>
  </singleXmlCell>
  <singleXmlCell id="3805" xr6:uid="{00000000-000C-0000-FFFF-FFFFD40E0000}" r="CQ696" connectionId="1">
    <xmlCellPr id="1" xr6:uid="{00000000-0010-0000-D40E-000001000000}" uniqueName="HDC_Loan">
      <xmlPr mapId="1" xpath="/FinancialUpdate8609/FinancialUpdate8609_Permanent_Financing_Bldg14/HDC_Loan" xmlDataType="string"/>
    </xmlCellPr>
  </singleXmlCell>
  <singleXmlCell id="3806" xr6:uid="{00000000-000C-0000-FFFF-FFFFD50E0000}" r="CQ697" connectionId="1">
    <xmlCellPr id="1" xr6:uid="{00000000-0010-0000-D50E-000001000000}" uniqueName="Deferred_Developer_Fee">
      <xmlPr mapId="1" xpath="/FinancialUpdate8609/FinancialUpdate8609_Permanent_Financing_Bldg14/Deferred_Developer_Fee" xmlDataType="string"/>
    </xmlCellPr>
  </singleXmlCell>
  <singleXmlCell id="3807" xr6:uid="{00000000-000C-0000-FFFF-FFFFD60E0000}" r="CO698" connectionId="1">
    <xmlCellPr id="1" xr6:uid="{00000000-0010-0000-D60E-000001000000}" uniqueName="Other_Line_Description1">
      <xmlPr mapId="1" xpath="/FinancialUpdate8609/FinancialUpdate8609_Permanent_Financing_Bldg14/Other_Line_Description1" xmlDataType="string"/>
    </xmlCellPr>
  </singleXmlCell>
  <singleXmlCell id="3808" xr6:uid="{00000000-000C-0000-FFFF-FFFFD70E0000}" r="CO699" connectionId="1">
    <xmlCellPr id="1" xr6:uid="{00000000-0010-0000-D70E-000001000000}" uniqueName="Other_Line_Description2">
      <xmlPr mapId="1" xpath="/FinancialUpdate8609/FinancialUpdate8609_Permanent_Financing_Bldg14/Other_Line_Description2" xmlDataType="string"/>
    </xmlCellPr>
  </singleXmlCell>
  <singleXmlCell id="3809" xr6:uid="{00000000-000C-0000-FFFF-FFFFD80E0000}" r="CO700" connectionId="1">
    <xmlCellPr id="1" xr6:uid="{00000000-0010-0000-D80E-000001000000}" uniqueName="Other_Line_Description3">
      <xmlPr mapId="1" xpath="/FinancialUpdate8609/FinancialUpdate8609_Permanent_Financing_Bldg14/Other_Line_Description3" xmlDataType="string"/>
    </xmlCellPr>
  </singleXmlCell>
  <singleXmlCell id="3810" xr6:uid="{00000000-000C-0000-FFFF-FFFFD90E0000}" r="CO701" connectionId="1">
    <xmlCellPr id="1" xr6:uid="{00000000-0010-0000-D90E-000001000000}" uniqueName="Other_Line_Description4">
      <xmlPr mapId="1" xpath="/FinancialUpdate8609/FinancialUpdate8609_Permanent_Financing_Bldg14/Other_Line_Description4" xmlDataType="string"/>
    </xmlCellPr>
  </singleXmlCell>
  <singleXmlCell id="3811" xr6:uid="{00000000-000C-0000-FFFF-FFFFDA0E0000}" r="CO702" connectionId="1">
    <xmlCellPr id="1" xr6:uid="{00000000-0010-0000-DA0E-000001000000}" uniqueName="Other_Line_Description5">
      <xmlPr mapId="1" xpath="/FinancialUpdate8609/FinancialUpdate8609_Permanent_Financing_Bldg14/Other_Line_Description5" xmlDataType="string"/>
    </xmlCellPr>
  </singleXmlCell>
  <singleXmlCell id="3812" xr6:uid="{00000000-000C-0000-FFFF-FFFFDB0E0000}" r="CQ698" connectionId="1">
    <xmlCellPr id="1" xr6:uid="{00000000-0010-0000-DB0E-000001000000}" uniqueName="Other_Financing_Amount1">
      <xmlPr mapId="1" xpath="/FinancialUpdate8609/FinancialUpdate8609_Permanent_Financing_Bldg14/Other_Financing_Amount1" xmlDataType="string"/>
    </xmlCellPr>
  </singleXmlCell>
  <singleXmlCell id="3813" xr6:uid="{00000000-000C-0000-FFFF-FFFFDC0E0000}" r="CQ699" connectionId="1">
    <xmlCellPr id="1" xr6:uid="{00000000-0010-0000-DC0E-000001000000}" uniqueName="Other_Financing_Amount2">
      <xmlPr mapId="1" xpath="/FinancialUpdate8609/FinancialUpdate8609_Permanent_Financing_Bldg14/Other_Financing_Amount2" xmlDataType="string"/>
    </xmlCellPr>
  </singleXmlCell>
  <singleXmlCell id="3814" xr6:uid="{00000000-000C-0000-FFFF-FFFFDD0E0000}" r="CQ700" connectionId="1">
    <xmlCellPr id="1" xr6:uid="{00000000-0010-0000-DD0E-000001000000}" uniqueName="Other_Financing_Amount3">
      <xmlPr mapId="1" xpath="/FinancialUpdate8609/FinancialUpdate8609_Permanent_Financing_Bldg14/Other_Financing_Amount3" xmlDataType="string"/>
    </xmlCellPr>
  </singleXmlCell>
  <singleXmlCell id="3815" xr6:uid="{00000000-000C-0000-FFFF-FFFFDE0E0000}" r="CQ701" connectionId="1">
    <xmlCellPr id="1" xr6:uid="{00000000-0010-0000-DE0E-000001000000}" uniqueName="Other_Financing_Amount4">
      <xmlPr mapId="1" xpath="/FinancialUpdate8609/FinancialUpdate8609_Permanent_Financing_Bldg14/Other_Financing_Amount4" xmlDataType="string"/>
    </xmlCellPr>
  </singleXmlCell>
  <singleXmlCell id="3816" xr6:uid="{00000000-000C-0000-FFFF-FFFFDF0E0000}" r="CQ702" connectionId="1">
    <xmlCellPr id="1" xr6:uid="{00000000-0010-0000-DF0E-000001000000}" uniqueName="Other_Financing_Amount5">
      <xmlPr mapId="1" xpath="/FinancialUpdate8609/FinancialUpdate8609_Permanent_Financing_Bldg14/Other_Financing_Amount5" xmlDataType="string"/>
    </xmlCellPr>
  </singleXmlCell>
  <singleXmlCell id="3817" xr6:uid="{00000000-000C-0000-FFFF-FFFFE00E0000}" r="CQ703" connectionId="1">
    <xmlCellPr id="1" xr6:uid="{00000000-0010-0000-E00E-000001000000}" uniqueName="Total_Permanent_Financing">
      <xmlPr mapId="1" xpath="/FinancialUpdate8609/FinancialUpdate8609_Permanent_Financing_Bldg14/Total_Permanent_Financing" xmlDataType="string"/>
    </xmlCellPr>
  </singleXmlCell>
  <singleXmlCell id="3818" xr6:uid="{00000000-000C-0000-FFFF-FFFFE10E0000}" r="CQ723" connectionId="1">
    <xmlCellPr id="1" xr6:uid="{00000000-0010-0000-E10E-000001000000}" uniqueName="ApplicationNumber">
      <xmlPr mapId="1" xpath="/FinancialUpdate8609/FinancialUpdate8609_Construction_Financing_Bldg15/ApplicationNumber" xmlDataType="string"/>
    </xmlCellPr>
  </singleXmlCell>
  <singleXmlCell id="3819" xr6:uid="{00000000-000C-0000-FFFF-FFFFE20E0000}" r="CQ724" connectionId="1">
    <xmlCellPr id="1" xr6:uid="{00000000-0010-0000-E20E-000001000000}" uniqueName="BIN">
      <xmlPr mapId="1" xpath="/FinancialUpdate8609/FinancialUpdate8609_Construction_Financing_Bldg15/BIN" xmlDataType="string"/>
    </xmlCellPr>
  </singleXmlCell>
  <singleXmlCell id="3820" xr6:uid="{00000000-000C-0000-FFFF-FFFFE30E0000}" r="CQ727" connectionId="1">
    <xmlCellPr id="1" xr6:uid="{00000000-0010-0000-E30E-000001000000}" uniqueName="HPD_Loan">
      <xmlPr mapId="1" xpath="/FinancialUpdate8609/FinancialUpdate8609_Construction_Financing_Bldg15/HPD_Loan" xmlDataType="string"/>
    </xmlCellPr>
  </singleXmlCell>
  <singleXmlCell id="3821" xr6:uid="{00000000-000C-0000-FFFF-FFFFE40E0000}" r="CQ728" connectionId="1">
    <xmlCellPr id="1" xr6:uid="{00000000-0010-0000-E40E-000001000000}" uniqueName="HDC_Tax_Exempt_Bonds">
      <xmlPr mapId="1" xpath="/FinancialUpdate8609/FinancialUpdate8609_Construction_Financing_Bldg15/HDC_Tax_Exempt_Bonds" xmlDataType="string"/>
    </xmlCellPr>
  </singleXmlCell>
  <singleXmlCell id="3822" xr6:uid="{00000000-000C-0000-FFFF-FFFFE50E0000}" r="CQ729" connectionId="1">
    <xmlCellPr id="1" xr6:uid="{00000000-0010-0000-E50E-000001000000}" uniqueName="HDC_Loan">
      <xmlPr mapId="1" xpath="/FinancialUpdate8609/FinancialUpdate8609_Construction_Financing_Bldg15/HDC_Loan" xmlDataType="string"/>
    </xmlCellPr>
  </singleXmlCell>
  <singleXmlCell id="3823" xr6:uid="{00000000-000C-0000-FFFF-FFFFE60E0000}" r="CQ730" connectionId="1">
    <xmlCellPr id="1" xr6:uid="{00000000-0010-0000-E60E-000001000000}" uniqueName="Deferred_Developer_Fee">
      <xmlPr mapId="1" xpath="/FinancialUpdate8609/FinancialUpdate8609_Construction_Financing_Bldg15/Deferred_Developer_Fee" xmlDataType="string"/>
    </xmlCellPr>
  </singleXmlCell>
  <singleXmlCell id="3824" xr6:uid="{00000000-000C-0000-FFFF-FFFFE70E0000}" r="CO731" connectionId="1">
    <xmlCellPr id="1" xr6:uid="{00000000-0010-0000-E70E-000001000000}" uniqueName="Other_Line_Description1">
      <xmlPr mapId="1" xpath="/FinancialUpdate8609/FinancialUpdate8609_Construction_Financing_Bldg15/Other_Line_Description1" xmlDataType="string"/>
    </xmlCellPr>
  </singleXmlCell>
  <singleXmlCell id="3825" xr6:uid="{00000000-000C-0000-FFFF-FFFFE80E0000}" r="CO732" connectionId="1">
    <xmlCellPr id="1" xr6:uid="{00000000-0010-0000-E80E-000001000000}" uniqueName="Other_Line_Description2">
      <xmlPr mapId="1" xpath="/FinancialUpdate8609/FinancialUpdate8609_Construction_Financing_Bldg15/Other_Line_Description2" xmlDataType="string"/>
    </xmlCellPr>
  </singleXmlCell>
  <singleXmlCell id="3826" xr6:uid="{00000000-000C-0000-FFFF-FFFFE90E0000}" r="CO733" connectionId="1">
    <xmlCellPr id="1" xr6:uid="{00000000-0010-0000-E90E-000001000000}" uniqueName="Other_Line_Description3">
      <xmlPr mapId="1" xpath="/FinancialUpdate8609/FinancialUpdate8609_Construction_Financing_Bldg15/Other_Line_Description3" xmlDataType="string"/>
    </xmlCellPr>
  </singleXmlCell>
  <singleXmlCell id="3827" xr6:uid="{00000000-000C-0000-FFFF-FFFFEA0E0000}" r="CO734" connectionId="1">
    <xmlCellPr id="1" xr6:uid="{00000000-0010-0000-EA0E-000001000000}" uniqueName="Other_Line_Description4">
      <xmlPr mapId="1" xpath="/FinancialUpdate8609/FinancialUpdate8609_Construction_Financing_Bldg15/Other_Line_Description4" xmlDataType="string"/>
    </xmlCellPr>
  </singleXmlCell>
  <singleXmlCell id="3828" xr6:uid="{00000000-000C-0000-FFFF-FFFFEB0E0000}" r="CO735" connectionId="1">
    <xmlCellPr id="1" xr6:uid="{00000000-0010-0000-EB0E-000001000000}" uniqueName="Other_Line_Description5">
      <xmlPr mapId="1" xpath="/FinancialUpdate8609/FinancialUpdate8609_Construction_Financing_Bldg15/Other_Line_Description5" xmlDataType="string"/>
    </xmlCellPr>
  </singleXmlCell>
  <singleXmlCell id="3829" xr6:uid="{00000000-000C-0000-FFFF-FFFFEC0E0000}" r="CQ731" connectionId="1">
    <xmlCellPr id="1" xr6:uid="{00000000-0010-0000-EC0E-000001000000}" uniqueName="Other_Financing_Amount1">
      <xmlPr mapId="1" xpath="/FinancialUpdate8609/FinancialUpdate8609_Construction_Financing_Bldg15/Other_Financing_Amount1" xmlDataType="string"/>
    </xmlCellPr>
  </singleXmlCell>
  <singleXmlCell id="3830" xr6:uid="{00000000-000C-0000-FFFF-FFFFED0E0000}" r="CQ732" connectionId="1">
    <xmlCellPr id="1" xr6:uid="{00000000-0010-0000-ED0E-000001000000}" uniqueName="Other_Financing_Amount2">
      <xmlPr mapId="1" xpath="/FinancialUpdate8609/FinancialUpdate8609_Construction_Financing_Bldg15/Other_Financing_Amount2" xmlDataType="string"/>
    </xmlCellPr>
  </singleXmlCell>
  <singleXmlCell id="3831" xr6:uid="{00000000-000C-0000-FFFF-FFFFEE0E0000}" r="CQ733" connectionId="1">
    <xmlCellPr id="1" xr6:uid="{00000000-0010-0000-EE0E-000001000000}" uniqueName="Other_Financing_Amount3">
      <xmlPr mapId="1" xpath="/FinancialUpdate8609/FinancialUpdate8609_Construction_Financing_Bldg15/Other_Financing_Amount3" xmlDataType="string"/>
    </xmlCellPr>
  </singleXmlCell>
  <singleXmlCell id="3832" xr6:uid="{00000000-000C-0000-FFFF-FFFFEF0E0000}" r="CQ734" connectionId="1">
    <xmlCellPr id="1" xr6:uid="{00000000-0010-0000-EF0E-000001000000}" uniqueName="Other_Financing_Amount4">
      <xmlPr mapId="1" xpath="/FinancialUpdate8609/FinancialUpdate8609_Construction_Financing_Bldg15/Other_Financing_Amount4" xmlDataType="string"/>
    </xmlCellPr>
  </singleXmlCell>
  <singleXmlCell id="3833" xr6:uid="{00000000-000C-0000-FFFF-FFFFF00E0000}" r="CQ735" connectionId="1">
    <xmlCellPr id="1" xr6:uid="{00000000-0010-0000-F00E-000001000000}" uniqueName="Other_Financing_Amount5">
      <xmlPr mapId="1" xpath="/FinancialUpdate8609/FinancialUpdate8609_Construction_Financing_Bldg15/Other_Financing_Amount5" xmlDataType="string"/>
    </xmlCellPr>
  </singleXmlCell>
  <singleXmlCell id="3834" xr6:uid="{00000000-000C-0000-FFFF-FFFFF10E0000}" r="CQ736" connectionId="1">
    <xmlCellPr id="1" xr6:uid="{00000000-0010-0000-F10E-000001000000}" uniqueName="Total_Construction_Financing">
      <xmlPr mapId="1" xpath="/FinancialUpdate8609/FinancialUpdate8609_Construction_Financing_Bldg15/Total_Construction_Financing" xmlDataType="string"/>
    </xmlCellPr>
  </singleXmlCell>
  <singleXmlCell id="3835" xr6:uid="{00000000-000C-0000-FFFF-FFFFF20E0000}" r="CQ738" connectionId="1">
    <xmlCellPr id="1" xr6:uid="{00000000-0010-0000-F20E-000001000000}" uniqueName="ApplicationNumber">
      <xmlPr mapId="1" xpath="/FinancialUpdate8609/FinancialUpdate8609_Permanent_Financing_Bldg15/ApplicationNumber" xmlDataType="string"/>
    </xmlCellPr>
  </singleXmlCell>
  <singleXmlCell id="3836" xr6:uid="{00000000-000C-0000-FFFF-FFFFF30E0000}" r="CQ739" connectionId="1">
    <xmlCellPr id="1" xr6:uid="{00000000-0010-0000-F30E-000001000000}" uniqueName="BIN">
      <xmlPr mapId="1" xpath="/FinancialUpdate8609/FinancialUpdate8609_Permanent_Financing_Bldg15/BIN" xmlDataType="string"/>
    </xmlCellPr>
  </singleXmlCell>
  <singleXmlCell id="3837" xr6:uid="{00000000-000C-0000-FFFF-FFFFF40E0000}" r="CQ742" connectionId="1">
    <xmlCellPr id="1" xr6:uid="{00000000-0010-0000-F40E-000001000000}" uniqueName="HPD_Loan">
      <xmlPr mapId="1" xpath="/FinancialUpdate8609/FinancialUpdate8609_Permanent_Financing_Bldg15/HPD_Loan" xmlDataType="string"/>
    </xmlCellPr>
  </singleXmlCell>
  <singleXmlCell id="3838" xr6:uid="{00000000-000C-0000-FFFF-FFFFF50E0000}" r="CQ743" connectionId="1">
    <xmlCellPr id="1" xr6:uid="{00000000-0010-0000-F50E-000001000000}" uniqueName="HDC_Tax_Exempt_Bonds">
      <xmlPr mapId="1" xpath="/FinancialUpdate8609/FinancialUpdate8609_Permanent_Financing_Bldg15/HDC_Tax_Exempt_Bonds" xmlDataType="string"/>
    </xmlCellPr>
  </singleXmlCell>
  <singleXmlCell id="3839" xr6:uid="{00000000-000C-0000-FFFF-FFFFF60E0000}" r="CQ744" connectionId="1">
    <xmlCellPr id="1" xr6:uid="{00000000-0010-0000-F60E-000001000000}" uniqueName="HDC_Loan">
      <xmlPr mapId="1" xpath="/FinancialUpdate8609/FinancialUpdate8609_Permanent_Financing_Bldg15/HDC_Loan" xmlDataType="string"/>
    </xmlCellPr>
  </singleXmlCell>
  <singleXmlCell id="3840" xr6:uid="{00000000-000C-0000-FFFF-FFFFF70E0000}" r="CQ745" connectionId="1">
    <xmlCellPr id="1" xr6:uid="{00000000-0010-0000-F70E-000001000000}" uniqueName="Deferred_Developer_Fee">
      <xmlPr mapId="1" xpath="/FinancialUpdate8609/FinancialUpdate8609_Permanent_Financing_Bldg15/Deferred_Developer_Fee" xmlDataType="string"/>
    </xmlCellPr>
  </singleXmlCell>
  <singleXmlCell id="3841" xr6:uid="{00000000-000C-0000-FFFF-FFFFF80E0000}" r="CO746" connectionId="1">
    <xmlCellPr id="1" xr6:uid="{00000000-0010-0000-F80E-000001000000}" uniqueName="Other_Line_Description1">
      <xmlPr mapId="1" xpath="/FinancialUpdate8609/FinancialUpdate8609_Permanent_Financing_Bldg15/Other_Line_Description1" xmlDataType="string"/>
    </xmlCellPr>
  </singleXmlCell>
  <singleXmlCell id="3842" xr6:uid="{00000000-000C-0000-FFFF-FFFFF90E0000}" r="CO747" connectionId="1">
    <xmlCellPr id="1" xr6:uid="{00000000-0010-0000-F90E-000001000000}" uniqueName="Other_Line_Description2">
      <xmlPr mapId="1" xpath="/FinancialUpdate8609/FinancialUpdate8609_Permanent_Financing_Bldg15/Other_Line_Description2" xmlDataType="string"/>
    </xmlCellPr>
  </singleXmlCell>
  <singleXmlCell id="3843" xr6:uid="{00000000-000C-0000-FFFF-FFFFFA0E0000}" r="CO748" connectionId="1">
    <xmlCellPr id="1" xr6:uid="{00000000-0010-0000-FA0E-000001000000}" uniqueName="Other_Line_Description3">
      <xmlPr mapId="1" xpath="/FinancialUpdate8609/FinancialUpdate8609_Permanent_Financing_Bldg15/Other_Line_Description3" xmlDataType="string"/>
    </xmlCellPr>
  </singleXmlCell>
  <singleXmlCell id="3844" xr6:uid="{00000000-000C-0000-FFFF-FFFFFB0E0000}" r="CO749" connectionId="1">
    <xmlCellPr id="1" xr6:uid="{00000000-0010-0000-FB0E-000001000000}" uniqueName="Other_Line_Description4">
      <xmlPr mapId="1" xpath="/FinancialUpdate8609/FinancialUpdate8609_Permanent_Financing_Bldg15/Other_Line_Description4" xmlDataType="string"/>
    </xmlCellPr>
  </singleXmlCell>
  <singleXmlCell id="3845" xr6:uid="{00000000-000C-0000-FFFF-FFFFFC0E0000}" r="CO750" connectionId="1">
    <xmlCellPr id="1" xr6:uid="{00000000-0010-0000-FC0E-000001000000}" uniqueName="Other_Line_Description5">
      <xmlPr mapId="1" xpath="/FinancialUpdate8609/FinancialUpdate8609_Permanent_Financing_Bldg15/Other_Line_Description5" xmlDataType="string"/>
    </xmlCellPr>
  </singleXmlCell>
  <singleXmlCell id="3846" xr6:uid="{00000000-000C-0000-FFFF-FFFFFD0E0000}" r="CQ746" connectionId="1">
    <xmlCellPr id="1" xr6:uid="{00000000-0010-0000-FD0E-000001000000}" uniqueName="Other_Financing_Amount1">
      <xmlPr mapId="1" xpath="/FinancialUpdate8609/FinancialUpdate8609_Permanent_Financing_Bldg15/Other_Financing_Amount1" xmlDataType="string"/>
    </xmlCellPr>
  </singleXmlCell>
  <singleXmlCell id="3847" xr6:uid="{00000000-000C-0000-FFFF-FFFFFE0E0000}" r="CQ747" connectionId="1">
    <xmlCellPr id="1" xr6:uid="{00000000-0010-0000-FE0E-000001000000}" uniqueName="Other_Financing_Amount2">
      <xmlPr mapId="1" xpath="/FinancialUpdate8609/FinancialUpdate8609_Permanent_Financing_Bldg15/Other_Financing_Amount2" xmlDataType="string"/>
    </xmlCellPr>
  </singleXmlCell>
  <singleXmlCell id="3848" xr6:uid="{00000000-000C-0000-FFFF-FFFFFF0E0000}" r="CQ748" connectionId="1">
    <xmlCellPr id="1" xr6:uid="{00000000-0010-0000-FF0E-000001000000}" uniqueName="Other_Financing_Amount3">
      <xmlPr mapId="1" xpath="/FinancialUpdate8609/FinancialUpdate8609_Permanent_Financing_Bldg15/Other_Financing_Amount3" xmlDataType="string"/>
    </xmlCellPr>
  </singleXmlCell>
  <singleXmlCell id="3849" xr6:uid="{00000000-000C-0000-FFFF-FFFF000F0000}" r="CQ749" connectionId="1">
    <xmlCellPr id="1" xr6:uid="{00000000-0010-0000-000F-000001000000}" uniqueName="Other_Financing_Amount4">
      <xmlPr mapId="1" xpath="/FinancialUpdate8609/FinancialUpdate8609_Permanent_Financing_Bldg15/Other_Financing_Amount4" xmlDataType="string"/>
    </xmlCellPr>
  </singleXmlCell>
  <singleXmlCell id="3850" xr6:uid="{00000000-000C-0000-FFFF-FFFF010F0000}" r="CQ750" connectionId="1">
    <xmlCellPr id="1" xr6:uid="{00000000-0010-0000-010F-000001000000}" uniqueName="Other_Financing_Amount5">
      <xmlPr mapId="1" xpath="/FinancialUpdate8609/FinancialUpdate8609_Permanent_Financing_Bldg15/Other_Financing_Amount5" xmlDataType="string"/>
    </xmlCellPr>
  </singleXmlCell>
  <singleXmlCell id="3851" xr6:uid="{00000000-000C-0000-FFFF-FFFF020F0000}" r="CQ751" connectionId="1">
    <xmlCellPr id="1" xr6:uid="{00000000-0010-0000-020F-000001000000}" uniqueName="Total_Permanent_Financing">
      <xmlPr mapId="1" xpath="/FinancialUpdate8609/FinancialUpdate8609_Permanent_Financing_Bldg15/Total_Permanent_Financing" xmlDataType="string"/>
    </xmlCellPr>
  </singleXmlCell>
  <singleXmlCell id="3853" xr6:uid="{00000000-000C-0000-FFFF-FFFF030F0000}" r="CQ771" connectionId="1">
    <xmlCellPr id="1" xr6:uid="{00000000-0010-0000-030F-000001000000}" uniqueName="ApplicationNumber">
      <xmlPr mapId="1" xpath="/FinancialUpdate8609/FinancialUpdate8609_Construction_Financing_Bldg16/ApplicationNumber" xmlDataType="string"/>
    </xmlCellPr>
  </singleXmlCell>
  <singleXmlCell id="3854" xr6:uid="{00000000-000C-0000-FFFF-FFFF040F0000}" r="CQ772" connectionId="1">
    <xmlCellPr id="1" xr6:uid="{00000000-0010-0000-040F-000001000000}" uniqueName="BIN">
      <xmlPr mapId="1" xpath="/FinancialUpdate8609/FinancialUpdate8609_Construction_Financing_Bldg16/BIN" xmlDataType="string"/>
    </xmlCellPr>
  </singleXmlCell>
  <singleXmlCell id="3855" xr6:uid="{00000000-000C-0000-FFFF-FFFF050F0000}" r="CQ775" connectionId="1">
    <xmlCellPr id="1" xr6:uid="{00000000-0010-0000-050F-000001000000}" uniqueName="HPD_Loan">
      <xmlPr mapId="1" xpath="/FinancialUpdate8609/FinancialUpdate8609_Construction_Financing_Bldg16/HPD_Loan" xmlDataType="string"/>
    </xmlCellPr>
  </singleXmlCell>
  <singleXmlCell id="3856" xr6:uid="{00000000-000C-0000-FFFF-FFFF060F0000}" r="CQ776" connectionId="1">
    <xmlCellPr id="1" xr6:uid="{00000000-0010-0000-060F-000001000000}" uniqueName="HDC_Tax_Exempt_Bonds">
      <xmlPr mapId="1" xpath="/FinancialUpdate8609/FinancialUpdate8609_Construction_Financing_Bldg16/HDC_Tax_Exempt_Bonds" xmlDataType="string"/>
    </xmlCellPr>
  </singleXmlCell>
  <singleXmlCell id="3857" xr6:uid="{00000000-000C-0000-FFFF-FFFF070F0000}" r="CQ777" connectionId="1">
    <xmlCellPr id="1" xr6:uid="{00000000-0010-0000-070F-000001000000}" uniqueName="HDC_Loan">
      <xmlPr mapId="1" xpath="/FinancialUpdate8609/FinancialUpdate8609_Construction_Financing_Bldg16/HDC_Loan" xmlDataType="string"/>
    </xmlCellPr>
  </singleXmlCell>
  <singleXmlCell id="3858" xr6:uid="{00000000-000C-0000-FFFF-FFFF080F0000}" r="CQ778" connectionId="1">
    <xmlCellPr id="1" xr6:uid="{00000000-0010-0000-080F-000001000000}" uniqueName="Deferred_Developer_Fee">
      <xmlPr mapId="1" xpath="/FinancialUpdate8609/FinancialUpdate8609_Construction_Financing_Bldg16/Deferred_Developer_Fee" xmlDataType="string"/>
    </xmlCellPr>
  </singleXmlCell>
  <singleXmlCell id="3859" xr6:uid="{00000000-000C-0000-FFFF-FFFF090F0000}" r="CO779" connectionId="1">
    <xmlCellPr id="1" xr6:uid="{00000000-0010-0000-090F-000001000000}" uniqueName="Other_Line_Description1">
      <xmlPr mapId="1" xpath="/FinancialUpdate8609/FinancialUpdate8609_Construction_Financing_Bldg16/Other_Line_Description1" xmlDataType="string"/>
    </xmlCellPr>
  </singleXmlCell>
  <singleXmlCell id="3860" xr6:uid="{00000000-000C-0000-FFFF-FFFF0A0F0000}" r="CO780" connectionId="1">
    <xmlCellPr id="1" xr6:uid="{00000000-0010-0000-0A0F-000001000000}" uniqueName="Other_Line_Description2">
      <xmlPr mapId="1" xpath="/FinancialUpdate8609/FinancialUpdate8609_Construction_Financing_Bldg16/Other_Line_Description2" xmlDataType="string"/>
    </xmlCellPr>
  </singleXmlCell>
  <singleXmlCell id="3861" xr6:uid="{00000000-000C-0000-FFFF-FFFF0B0F0000}" r="CO781" connectionId="1">
    <xmlCellPr id="1" xr6:uid="{00000000-0010-0000-0B0F-000001000000}" uniqueName="Other_Line_Description3">
      <xmlPr mapId="1" xpath="/FinancialUpdate8609/FinancialUpdate8609_Construction_Financing_Bldg16/Other_Line_Description3" xmlDataType="string"/>
    </xmlCellPr>
  </singleXmlCell>
  <singleXmlCell id="3862" xr6:uid="{00000000-000C-0000-FFFF-FFFF0C0F0000}" r="CO782" connectionId="1">
    <xmlCellPr id="1" xr6:uid="{00000000-0010-0000-0C0F-000001000000}" uniqueName="Other_Line_Description4">
      <xmlPr mapId="1" xpath="/FinancialUpdate8609/FinancialUpdate8609_Construction_Financing_Bldg16/Other_Line_Description4" xmlDataType="string"/>
    </xmlCellPr>
  </singleXmlCell>
  <singleXmlCell id="3863" xr6:uid="{00000000-000C-0000-FFFF-FFFF0D0F0000}" r="CO783" connectionId="1">
    <xmlCellPr id="1" xr6:uid="{00000000-0010-0000-0D0F-000001000000}" uniqueName="Other_Line_Description5">
      <xmlPr mapId="1" xpath="/FinancialUpdate8609/FinancialUpdate8609_Construction_Financing_Bldg16/Other_Line_Description5" xmlDataType="string"/>
    </xmlCellPr>
  </singleXmlCell>
  <singleXmlCell id="3864" xr6:uid="{00000000-000C-0000-FFFF-FFFF0E0F0000}" r="CQ779" connectionId="1">
    <xmlCellPr id="1" xr6:uid="{00000000-0010-0000-0E0F-000001000000}" uniqueName="Other_Financing_Amount1">
      <xmlPr mapId="1" xpath="/FinancialUpdate8609/FinancialUpdate8609_Construction_Financing_Bldg16/Other_Financing_Amount1" xmlDataType="string"/>
    </xmlCellPr>
  </singleXmlCell>
  <singleXmlCell id="3865" xr6:uid="{00000000-000C-0000-FFFF-FFFF0F0F0000}" r="CQ780" connectionId="1">
    <xmlCellPr id="1" xr6:uid="{00000000-0010-0000-0F0F-000001000000}" uniqueName="Other_Financing_Amount2">
      <xmlPr mapId="1" xpath="/FinancialUpdate8609/FinancialUpdate8609_Construction_Financing_Bldg16/Other_Financing_Amount2" xmlDataType="string"/>
    </xmlCellPr>
  </singleXmlCell>
  <singleXmlCell id="3866" xr6:uid="{00000000-000C-0000-FFFF-FFFF100F0000}" r="CQ781" connectionId="1">
    <xmlCellPr id="1" xr6:uid="{00000000-0010-0000-100F-000001000000}" uniqueName="Other_Financing_Amount3">
      <xmlPr mapId="1" xpath="/FinancialUpdate8609/FinancialUpdate8609_Construction_Financing_Bldg16/Other_Financing_Amount3" xmlDataType="string"/>
    </xmlCellPr>
  </singleXmlCell>
  <singleXmlCell id="3867" xr6:uid="{00000000-000C-0000-FFFF-FFFF110F0000}" r="CQ782" connectionId="1">
    <xmlCellPr id="1" xr6:uid="{00000000-0010-0000-110F-000001000000}" uniqueName="Other_Financing_Amount4">
      <xmlPr mapId="1" xpath="/FinancialUpdate8609/FinancialUpdate8609_Construction_Financing_Bldg16/Other_Financing_Amount4" xmlDataType="string"/>
    </xmlCellPr>
  </singleXmlCell>
  <singleXmlCell id="3868" xr6:uid="{00000000-000C-0000-FFFF-FFFF120F0000}" r="CQ783" connectionId="1">
    <xmlCellPr id="1" xr6:uid="{00000000-0010-0000-120F-000001000000}" uniqueName="Other_Financing_Amount5">
      <xmlPr mapId="1" xpath="/FinancialUpdate8609/FinancialUpdate8609_Construction_Financing_Bldg16/Other_Financing_Amount5" xmlDataType="string"/>
    </xmlCellPr>
  </singleXmlCell>
  <singleXmlCell id="3869" xr6:uid="{00000000-000C-0000-FFFF-FFFF130F0000}" r="CQ784" connectionId="1">
    <xmlCellPr id="1" xr6:uid="{00000000-0010-0000-130F-000001000000}" uniqueName="Total_Construction_Financing">
      <xmlPr mapId="1" xpath="/FinancialUpdate8609/FinancialUpdate8609_Construction_Financing_Bldg16/Total_Construction_Financing" xmlDataType="string"/>
    </xmlCellPr>
  </singleXmlCell>
  <singleXmlCell id="3870" xr6:uid="{00000000-000C-0000-FFFF-FFFF140F0000}" r="CQ786" connectionId="1">
    <xmlCellPr id="1" xr6:uid="{00000000-0010-0000-140F-000001000000}" uniqueName="ApplicationNumber">
      <xmlPr mapId="1" xpath="/FinancialUpdate8609/FinancialUpdate8609_Permanent_Financing_Bldg16/ApplicationNumber" xmlDataType="string"/>
    </xmlCellPr>
  </singleXmlCell>
  <singleXmlCell id="3871" xr6:uid="{00000000-000C-0000-FFFF-FFFF150F0000}" r="CQ787" connectionId="1">
    <xmlCellPr id="1" xr6:uid="{00000000-0010-0000-150F-000001000000}" uniqueName="BIN">
      <xmlPr mapId="1" xpath="/FinancialUpdate8609/FinancialUpdate8609_Permanent_Financing_Bldg16/BIN" xmlDataType="string"/>
    </xmlCellPr>
  </singleXmlCell>
  <singleXmlCell id="3872" xr6:uid="{00000000-000C-0000-FFFF-FFFF160F0000}" r="CQ790" connectionId="1">
    <xmlCellPr id="1" xr6:uid="{00000000-0010-0000-160F-000001000000}" uniqueName="HPD_Loan">
      <xmlPr mapId="1" xpath="/FinancialUpdate8609/FinancialUpdate8609_Permanent_Financing_Bldg16/HPD_Loan" xmlDataType="string"/>
    </xmlCellPr>
  </singleXmlCell>
  <singleXmlCell id="3873" xr6:uid="{00000000-000C-0000-FFFF-FFFF170F0000}" r="CQ791" connectionId="1">
    <xmlCellPr id="1" xr6:uid="{00000000-0010-0000-170F-000001000000}" uniqueName="HDC_Tax_Exempt_Bonds">
      <xmlPr mapId="1" xpath="/FinancialUpdate8609/FinancialUpdate8609_Permanent_Financing_Bldg16/HDC_Tax_Exempt_Bonds" xmlDataType="string"/>
    </xmlCellPr>
  </singleXmlCell>
  <singleXmlCell id="3874" xr6:uid="{00000000-000C-0000-FFFF-FFFF180F0000}" r="CQ792" connectionId="1">
    <xmlCellPr id="1" xr6:uid="{00000000-0010-0000-180F-000001000000}" uniqueName="HDC_Loan">
      <xmlPr mapId="1" xpath="/FinancialUpdate8609/FinancialUpdate8609_Permanent_Financing_Bldg16/HDC_Loan" xmlDataType="string"/>
    </xmlCellPr>
  </singleXmlCell>
  <singleXmlCell id="3875" xr6:uid="{00000000-000C-0000-FFFF-FFFF190F0000}" r="CQ793" connectionId="1">
    <xmlCellPr id="1" xr6:uid="{00000000-0010-0000-190F-000001000000}" uniqueName="Deferred_Developer_Fee">
      <xmlPr mapId="1" xpath="/FinancialUpdate8609/FinancialUpdate8609_Permanent_Financing_Bldg16/Deferred_Developer_Fee" xmlDataType="string"/>
    </xmlCellPr>
  </singleXmlCell>
  <singleXmlCell id="3876" xr6:uid="{00000000-000C-0000-FFFF-FFFF1A0F0000}" r="CO794" connectionId="1">
    <xmlCellPr id="1" xr6:uid="{00000000-0010-0000-1A0F-000001000000}" uniqueName="Other_Line_Description1">
      <xmlPr mapId="1" xpath="/FinancialUpdate8609/FinancialUpdate8609_Permanent_Financing_Bldg16/Other_Line_Description1" xmlDataType="string"/>
    </xmlCellPr>
  </singleXmlCell>
  <singleXmlCell id="3877" xr6:uid="{00000000-000C-0000-FFFF-FFFF1B0F0000}" r="CO795" connectionId="1">
    <xmlCellPr id="1" xr6:uid="{00000000-0010-0000-1B0F-000001000000}" uniqueName="Other_Line_Description2">
      <xmlPr mapId="1" xpath="/FinancialUpdate8609/FinancialUpdate8609_Permanent_Financing_Bldg16/Other_Line_Description2" xmlDataType="string"/>
    </xmlCellPr>
  </singleXmlCell>
  <singleXmlCell id="3878" xr6:uid="{00000000-000C-0000-FFFF-FFFF1C0F0000}" r="CO796" connectionId="1">
    <xmlCellPr id="1" xr6:uid="{00000000-0010-0000-1C0F-000001000000}" uniqueName="Other_Line_Description3">
      <xmlPr mapId="1" xpath="/FinancialUpdate8609/FinancialUpdate8609_Permanent_Financing_Bldg16/Other_Line_Description3" xmlDataType="string"/>
    </xmlCellPr>
  </singleXmlCell>
  <singleXmlCell id="3879" xr6:uid="{00000000-000C-0000-FFFF-FFFF1D0F0000}" r="CO797" connectionId="1">
    <xmlCellPr id="1" xr6:uid="{00000000-0010-0000-1D0F-000001000000}" uniqueName="Other_Line_Description4">
      <xmlPr mapId="1" xpath="/FinancialUpdate8609/FinancialUpdate8609_Permanent_Financing_Bldg16/Other_Line_Description4" xmlDataType="string"/>
    </xmlCellPr>
  </singleXmlCell>
  <singleXmlCell id="3880" xr6:uid="{00000000-000C-0000-FFFF-FFFF1E0F0000}" r="CO798" connectionId="1">
    <xmlCellPr id="1" xr6:uid="{00000000-0010-0000-1E0F-000001000000}" uniqueName="Other_Line_Description5">
      <xmlPr mapId="1" xpath="/FinancialUpdate8609/FinancialUpdate8609_Permanent_Financing_Bldg16/Other_Line_Description5" xmlDataType="string"/>
    </xmlCellPr>
  </singleXmlCell>
  <singleXmlCell id="3881" xr6:uid="{00000000-000C-0000-FFFF-FFFF1F0F0000}" r="CQ794" connectionId="1">
    <xmlCellPr id="1" xr6:uid="{00000000-0010-0000-1F0F-000001000000}" uniqueName="Other_Financing_Amount1">
      <xmlPr mapId="1" xpath="/FinancialUpdate8609/FinancialUpdate8609_Permanent_Financing_Bldg16/Other_Financing_Amount1" xmlDataType="string"/>
    </xmlCellPr>
  </singleXmlCell>
  <singleXmlCell id="3882" xr6:uid="{00000000-000C-0000-FFFF-FFFF200F0000}" r="CQ795" connectionId="1">
    <xmlCellPr id="1" xr6:uid="{00000000-0010-0000-200F-000001000000}" uniqueName="Other_Financing_Amount2">
      <xmlPr mapId="1" xpath="/FinancialUpdate8609/FinancialUpdate8609_Permanent_Financing_Bldg16/Other_Financing_Amount2" xmlDataType="string"/>
    </xmlCellPr>
  </singleXmlCell>
  <singleXmlCell id="3883" xr6:uid="{00000000-000C-0000-FFFF-FFFF210F0000}" r="CQ796" connectionId="1">
    <xmlCellPr id="1" xr6:uid="{00000000-0010-0000-210F-000001000000}" uniqueName="Other_Financing_Amount3">
      <xmlPr mapId="1" xpath="/FinancialUpdate8609/FinancialUpdate8609_Permanent_Financing_Bldg16/Other_Financing_Amount3" xmlDataType="string"/>
    </xmlCellPr>
  </singleXmlCell>
  <singleXmlCell id="3884" xr6:uid="{00000000-000C-0000-FFFF-FFFF220F0000}" r="CQ797" connectionId="1">
    <xmlCellPr id="1" xr6:uid="{00000000-0010-0000-220F-000001000000}" uniqueName="Other_Financing_Amount4">
      <xmlPr mapId="1" xpath="/FinancialUpdate8609/FinancialUpdate8609_Permanent_Financing_Bldg16/Other_Financing_Amount4" xmlDataType="string"/>
    </xmlCellPr>
  </singleXmlCell>
  <singleXmlCell id="3885" xr6:uid="{00000000-000C-0000-FFFF-FFFF230F0000}" r="CQ798" connectionId="1">
    <xmlCellPr id="1" xr6:uid="{00000000-0010-0000-230F-000001000000}" uniqueName="Other_Financing_Amount5">
      <xmlPr mapId="1" xpath="/FinancialUpdate8609/FinancialUpdate8609_Permanent_Financing_Bldg16/Other_Financing_Amount5" xmlDataType="string"/>
    </xmlCellPr>
  </singleXmlCell>
  <singleXmlCell id="3886" xr6:uid="{00000000-000C-0000-FFFF-FFFF240F0000}" r="CQ799" connectionId="1">
    <xmlCellPr id="1" xr6:uid="{00000000-0010-0000-240F-000001000000}" uniqueName="Total_Permanent_Financing">
      <xmlPr mapId="1" xpath="/FinancialUpdate8609/FinancialUpdate8609_Permanent_Financing_Bldg16/Total_Permanent_Financing" xmlDataType="string"/>
    </xmlCellPr>
  </singleXmlCell>
  <singleXmlCell id="3887" xr6:uid="{00000000-000C-0000-FFFF-FFFF250F0000}" r="CQ819" connectionId="1">
    <xmlCellPr id="1" xr6:uid="{00000000-0010-0000-250F-000001000000}" uniqueName="ApplicationNumber">
      <xmlPr mapId="1" xpath="/FinancialUpdate8609/FinancialUpdate8609_Construction_Financing_Bldg17/ApplicationNumber" xmlDataType="string"/>
    </xmlCellPr>
  </singleXmlCell>
  <singleXmlCell id="3888" xr6:uid="{00000000-000C-0000-FFFF-FFFF260F0000}" r="CQ820" connectionId="1">
    <xmlCellPr id="1" xr6:uid="{00000000-0010-0000-260F-000001000000}" uniqueName="BIN">
      <xmlPr mapId="1" xpath="/FinancialUpdate8609/FinancialUpdate8609_Construction_Financing_Bldg17/BIN" xmlDataType="string"/>
    </xmlCellPr>
  </singleXmlCell>
  <singleXmlCell id="3889" xr6:uid="{00000000-000C-0000-FFFF-FFFF270F0000}" r="CQ823" connectionId="1">
    <xmlCellPr id="1" xr6:uid="{00000000-0010-0000-270F-000001000000}" uniqueName="HPD_Loan">
      <xmlPr mapId="1" xpath="/FinancialUpdate8609/FinancialUpdate8609_Construction_Financing_Bldg17/HPD_Loan" xmlDataType="string"/>
    </xmlCellPr>
  </singleXmlCell>
  <singleXmlCell id="3890" xr6:uid="{00000000-000C-0000-FFFF-FFFF280F0000}" r="CQ824" connectionId="1">
    <xmlCellPr id="1" xr6:uid="{00000000-0010-0000-280F-000001000000}" uniqueName="HDC_Tax_Exempt_Bonds">
      <xmlPr mapId="1" xpath="/FinancialUpdate8609/FinancialUpdate8609_Construction_Financing_Bldg17/HDC_Tax_Exempt_Bonds" xmlDataType="string"/>
    </xmlCellPr>
  </singleXmlCell>
  <singleXmlCell id="3891" xr6:uid="{00000000-000C-0000-FFFF-FFFF290F0000}" r="CQ825" connectionId="1">
    <xmlCellPr id="1" xr6:uid="{00000000-0010-0000-290F-000001000000}" uniqueName="HDC_Loan">
      <xmlPr mapId="1" xpath="/FinancialUpdate8609/FinancialUpdate8609_Construction_Financing_Bldg17/HDC_Loan" xmlDataType="string"/>
    </xmlCellPr>
  </singleXmlCell>
  <singleXmlCell id="3892" xr6:uid="{00000000-000C-0000-FFFF-FFFF2A0F0000}" r="CQ826" connectionId="1">
    <xmlCellPr id="1" xr6:uid="{00000000-0010-0000-2A0F-000001000000}" uniqueName="Deferred_Developer_Fee">
      <xmlPr mapId="1" xpath="/FinancialUpdate8609/FinancialUpdate8609_Construction_Financing_Bldg17/Deferred_Developer_Fee" xmlDataType="string"/>
    </xmlCellPr>
  </singleXmlCell>
  <singleXmlCell id="3893" xr6:uid="{00000000-000C-0000-FFFF-FFFF2B0F0000}" r="CO827" connectionId="1">
    <xmlCellPr id="1" xr6:uid="{00000000-0010-0000-2B0F-000001000000}" uniqueName="Other_Line_Description1">
      <xmlPr mapId="1" xpath="/FinancialUpdate8609/FinancialUpdate8609_Construction_Financing_Bldg17/Other_Line_Description1" xmlDataType="string"/>
    </xmlCellPr>
  </singleXmlCell>
  <singleXmlCell id="3894" xr6:uid="{00000000-000C-0000-FFFF-FFFF2C0F0000}" r="CO828" connectionId="1">
    <xmlCellPr id="1" xr6:uid="{00000000-0010-0000-2C0F-000001000000}" uniqueName="Other_Line_Description2">
      <xmlPr mapId="1" xpath="/FinancialUpdate8609/FinancialUpdate8609_Construction_Financing_Bldg17/Other_Line_Description2" xmlDataType="string"/>
    </xmlCellPr>
  </singleXmlCell>
  <singleXmlCell id="3895" xr6:uid="{00000000-000C-0000-FFFF-FFFF2D0F0000}" r="CO829" connectionId="1">
    <xmlCellPr id="1" xr6:uid="{00000000-0010-0000-2D0F-000001000000}" uniqueName="Other_Line_Description3">
      <xmlPr mapId="1" xpath="/FinancialUpdate8609/FinancialUpdate8609_Construction_Financing_Bldg17/Other_Line_Description3" xmlDataType="string"/>
    </xmlCellPr>
  </singleXmlCell>
  <singleXmlCell id="3896" xr6:uid="{00000000-000C-0000-FFFF-FFFF2E0F0000}" r="CO830" connectionId="1">
    <xmlCellPr id="1" xr6:uid="{00000000-0010-0000-2E0F-000001000000}" uniqueName="Other_Line_Description4">
      <xmlPr mapId="1" xpath="/FinancialUpdate8609/FinancialUpdate8609_Construction_Financing_Bldg17/Other_Line_Description4" xmlDataType="string"/>
    </xmlCellPr>
  </singleXmlCell>
  <singleXmlCell id="3897" xr6:uid="{00000000-000C-0000-FFFF-FFFF2F0F0000}" r="CO831" connectionId="1">
    <xmlCellPr id="1" xr6:uid="{00000000-0010-0000-2F0F-000001000000}" uniqueName="Other_Line_Description5">
      <xmlPr mapId="1" xpath="/FinancialUpdate8609/FinancialUpdate8609_Construction_Financing_Bldg17/Other_Line_Description5" xmlDataType="string"/>
    </xmlCellPr>
  </singleXmlCell>
  <singleXmlCell id="3898" xr6:uid="{00000000-000C-0000-FFFF-FFFF300F0000}" r="CQ827" connectionId="1">
    <xmlCellPr id="1" xr6:uid="{00000000-0010-0000-300F-000001000000}" uniqueName="Other_Financing_Amount1">
      <xmlPr mapId="1" xpath="/FinancialUpdate8609/FinancialUpdate8609_Construction_Financing_Bldg17/Other_Financing_Amount1" xmlDataType="string"/>
    </xmlCellPr>
  </singleXmlCell>
  <singleXmlCell id="3899" xr6:uid="{00000000-000C-0000-FFFF-FFFF310F0000}" r="CQ828" connectionId="1">
    <xmlCellPr id="1" xr6:uid="{00000000-0010-0000-310F-000001000000}" uniqueName="Other_Financing_Amount2">
      <xmlPr mapId="1" xpath="/FinancialUpdate8609/FinancialUpdate8609_Construction_Financing_Bldg17/Other_Financing_Amount2" xmlDataType="string"/>
    </xmlCellPr>
  </singleXmlCell>
  <singleXmlCell id="3900" xr6:uid="{00000000-000C-0000-FFFF-FFFF320F0000}" r="CQ829" connectionId="1">
    <xmlCellPr id="1" xr6:uid="{00000000-0010-0000-320F-000001000000}" uniqueName="Other_Financing_Amount3">
      <xmlPr mapId="1" xpath="/FinancialUpdate8609/FinancialUpdate8609_Construction_Financing_Bldg17/Other_Financing_Amount3" xmlDataType="string"/>
    </xmlCellPr>
  </singleXmlCell>
  <singleXmlCell id="3901" xr6:uid="{00000000-000C-0000-FFFF-FFFF330F0000}" r="CQ830" connectionId="1">
    <xmlCellPr id="1" xr6:uid="{00000000-0010-0000-330F-000001000000}" uniqueName="Other_Financing_Amount4">
      <xmlPr mapId="1" xpath="/FinancialUpdate8609/FinancialUpdate8609_Construction_Financing_Bldg17/Other_Financing_Amount4" xmlDataType="string"/>
    </xmlCellPr>
  </singleXmlCell>
  <singleXmlCell id="3902" xr6:uid="{00000000-000C-0000-FFFF-FFFF340F0000}" r="CQ831" connectionId="1">
    <xmlCellPr id="1" xr6:uid="{00000000-0010-0000-340F-000001000000}" uniqueName="Other_Financing_Amount5">
      <xmlPr mapId="1" xpath="/FinancialUpdate8609/FinancialUpdate8609_Construction_Financing_Bldg17/Other_Financing_Amount5" xmlDataType="string"/>
    </xmlCellPr>
  </singleXmlCell>
  <singleXmlCell id="3903" xr6:uid="{00000000-000C-0000-FFFF-FFFF350F0000}" r="CQ832" connectionId="1">
    <xmlCellPr id="1" xr6:uid="{00000000-0010-0000-350F-000001000000}" uniqueName="Total_Construction_Financing">
      <xmlPr mapId="1" xpath="/FinancialUpdate8609/FinancialUpdate8609_Construction_Financing_Bldg17/Total_Construction_Financing" xmlDataType="string"/>
    </xmlCellPr>
  </singleXmlCell>
  <singleXmlCell id="3904" xr6:uid="{00000000-000C-0000-FFFF-FFFF360F0000}" r="CQ834" connectionId="1">
    <xmlCellPr id="1" xr6:uid="{00000000-0010-0000-360F-000001000000}" uniqueName="ApplicationNumber">
      <xmlPr mapId="1" xpath="/FinancialUpdate8609/FinancialUpdate8609_Permanent_Financing_Bldg17/ApplicationNumber" xmlDataType="string"/>
    </xmlCellPr>
  </singleXmlCell>
  <singleXmlCell id="3905" xr6:uid="{00000000-000C-0000-FFFF-FFFF370F0000}" r="CQ835" connectionId="1">
    <xmlCellPr id="1" xr6:uid="{00000000-0010-0000-370F-000001000000}" uniqueName="BIN">
      <xmlPr mapId="1" xpath="/FinancialUpdate8609/FinancialUpdate8609_Permanent_Financing_Bldg17/BIN" xmlDataType="string"/>
    </xmlCellPr>
  </singleXmlCell>
  <singleXmlCell id="3906" xr6:uid="{00000000-000C-0000-FFFF-FFFF380F0000}" r="CQ838" connectionId="1">
    <xmlCellPr id="1" xr6:uid="{00000000-0010-0000-380F-000001000000}" uniqueName="HPD_Loan">
      <xmlPr mapId="1" xpath="/FinancialUpdate8609/FinancialUpdate8609_Permanent_Financing_Bldg17/HPD_Loan" xmlDataType="string"/>
    </xmlCellPr>
  </singleXmlCell>
  <singleXmlCell id="3907" xr6:uid="{00000000-000C-0000-FFFF-FFFF390F0000}" r="CQ839" connectionId="1">
    <xmlCellPr id="1" xr6:uid="{00000000-0010-0000-390F-000001000000}" uniqueName="HDC_Tax_Exempt_Bonds">
      <xmlPr mapId="1" xpath="/FinancialUpdate8609/FinancialUpdate8609_Permanent_Financing_Bldg17/HDC_Tax_Exempt_Bonds" xmlDataType="string"/>
    </xmlCellPr>
  </singleXmlCell>
  <singleXmlCell id="3908" xr6:uid="{00000000-000C-0000-FFFF-FFFF3A0F0000}" r="CQ840" connectionId="1">
    <xmlCellPr id="1" xr6:uid="{00000000-0010-0000-3A0F-000001000000}" uniqueName="HDC_Loan">
      <xmlPr mapId="1" xpath="/FinancialUpdate8609/FinancialUpdate8609_Permanent_Financing_Bldg17/HDC_Loan" xmlDataType="string"/>
    </xmlCellPr>
  </singleXmlCell>
  <singleXmlCell id="3909" xr6:uid="{00000000-000C-0000-FFFF-FFFF3B0F0000}" r="CQ841" connectionId="1">
    <xmlCellPr id="1" xr6:uid="{00000000-0010-0000-3B0F-000001000000}" uniqueName="Deferred_Developer_Fee">
      <xmlPr mapId="1" xpath="/FinancialUpdate8609/FinancialUpdate8609_Permanent_Financing_Bldg17/Deferred_Developer_Fee" xmlDataType="string"/>
    </xmlCellPr>
  </singleXmlCell>
  <singleXmlCell id="3910" xr6:uid="{00000000-000C-0000-FFFF-FFFF3C0F0000}" r="CO842" connectionId="1">
    <xmlCellPr id="1" xr6:uid="{00000000-0010-0000-3C0F-000001000000}" uniqueName="Other_Line_Description1">
      <xmlPr mapId="1" xpath="/FinancialUpdate8609/FinancialUpdate8609_Permanent_Financing_Bldg17/Other_Line_Description1" xmlDataType="string"/>
    </xmlCellPr>
  </singleXmlCell>
  <singleXmlCell id="3911" xr6:uid="{00000000-000C-0000-FFFF-FFFF3D0F0000}" r="CO843" connectionId="1">
    <xmlCellPr id="1" xr6:uid="{00000000-0010-0000-3D0F-000001000000}" uniqueName="Other_Line_Description2">
      <xmlPr mapId="1" xpath="/FinancialUpdate8609/FinancialUpdate8609_Permanent_Financing_Bldg17/Other_Line_Description2" xmlDataType="string"/>
    </xmlCellPr>
  </singleXmlCell>
  <singleXmlCell id="3912" xr6:uid="{00000000-000C-0000-FFFF-FFFF3E0F0000}" r="CO844" connectionId="1">
    <xmlCellPr id="1" xr6:uid="{00000000-0010-0000-3E0F-000001000000}" uniqueName="Other_Line_Description3">
      <xmlPr mapId="1" xpath="/FinancialUpdate8609/FinancialUpdate8609_Permanent_Financing_Bldg17/Other_Line_Description3" xmlDataType="string"/>
    </xmlCellPr>
  </singleXmlCell>
  <singleXmlCell id="3913" xr6:uid="{00000000-000C-0000-FFFF-FFFF3F0F0000}" r="CO845" connectionId="1">
    <xmlCellPr id="1" xr6:uid="{00000000-0010-0000-3F0F-000001000000}" uniqueName="Other_Line_Description4">
      <xmlPr mapId="1" xpath="/FinancialUpdate8609/FinancialUpdate8609_Permanent_Financing_Bldg17/Other_Line_Description4" xmlDataType="string"/>
    </xmlCellPr>
  </singleXmlCell>
  <singleXmlCell id="3914" xr6:uid="{00000000-000C-0000-FFFF-FFFF400F0000}" r="CO846" connectionId="1">
    <xmlCellPr id="1" xr6:uid="{00000000-0010-0000-400F-000001000000}" uniqueName="Other_Line_Description5">
      <xmlPr mapId="1" xpath="/FinancialUpdate8609/FinancialUpdate8609_Permanent_Financing_Bldg17/Other_Line_Description5" xmlDataType="string"/>
    </xmlCellPr>
  </singleXmlCell>
  <singleXmlCell id="3915" xr6:uid="{00000000-000C-0000-FFFF-FFFF410F0000}" r="CQ842" connectionId="1">
    <xmlCellPr id="1" xr6:uid="{00000000-0010-0000-410F-000001000000}" uniqueName="Other_Financing_Amount1">
      <xmlPr mapId="1" xpath="/FinancialUpdate8609/FinancialUpdate8609_Permanent_Financing_Bldg17/Other_Financing_Amount1" xmlDataType="string"/>
    </xmlCellPr>
  </singleXmlCell>
  <singleXmlCell id="3916" xr6:uid="{00000000-000C-0000-FFFF-FFFF420F0000}" r="CQ843" connectionId="1">
    <xmlCellPr id="1" xr6:uid="{00000000-0010-0000-420F-000001000000}" uniqueName="Other_Financing_Amount2">
      <xmlPr mapId="1" xpath="/FinancialUpdate8609/FinancialUpdate8609_Permanent_Financing_Bldg17/Other_Financing_Amount2" xmlDataType="string"/>
    </xmlCellPr>
  </singleXmlCell>
  <singleXmlCell id="3917" xr6:uid="{00000000-000C-0000-FFFF-FFFF430F0000}" r="CQ844" connectionId="1">
    <xmlCellPr id="1" xr6:uid="{00000000-0010-0000-430F-000001000000}" uniqueName="Other_Financing_Amount3">
      <xmlPr mapId="1" xpath="/FinancialUpdate8609/FinancialUpdate8609_Permanent_Financing_Bldg17/Other_Financing_Amount3" xmlDataType="string"/>
    </xmlCellPr>
  </singleXmlCell>
  <singleXmlCell id="3918" xr6:uid="{00000000-000C-0000-FFFF-FFFF440F0000}" r="CQ845" connectionId="1">
    <xmlCellPr id="1" xr6:uid="{00000000-0010-0000-440F-000001000000}" uniqueName="Other_Financing_Amount4">
      <xmlPr mapId="1" xpath="/FinancialUpdate8609/FinancialUpdate8609_Permanent_Financing_Bldg17/Other_Financing_Amount4" xmlDataType="string"/>
    </xmlCellPr>
  </singleXmlCell>
  <singleXmlCell id="3919" xr6:uid="{00000000-000C-0000-FFFF-FFFF450F0000}" r="CQ846" connectionId="1">
    <xmlCellPr id="1" xr6:uid="{00000000-0010-0000-450F-000001000000}" uniqueName="Other_Financing_Amount5">
      <xmlPr mapId="1" xpath="/FinancialUpdate8609/FinancialUpdate8609_Permanent_Financing_Bldg17/Other_Financing_Amount5" xmlDataType="string"/>
    </xmlCellPr>
  </singleXmlCell>
  <singleXmlCell id="3920" xr6:uid="{00000000-000C-0000-FFFF-FFFF460F0000}" r="CQ847" connectionId="1">
    <xmlCellPr id="1" xr6:uid="{00000000-0010-0000-460F-000001000000}" uniqueName="Total_Permanent_Financing">
      <xmlPr mapId="1" xpath="/FinancialUpdate8609/FinancialUpdate8609_Permanent_Financing_Bldg17/Total_Permanent_Financing" xmlDataType="string"/>
    </xmlCellPr>
  </singleXmlCell>
  <singleXmlCell id="3921" xr6:uid="{00000000-000C-0000-FFFF-FFFF470F0000}" r="AH214" connectionId="1">
    <xmlCellPr id="1" xr6:uid="{00000000-0010-0000-470F-000001000000}" uniqueName="ApplicationNumber">
      <xmlPr mapId="1" xpath="/FinancialUpdate8609/FinancialUpdate8609_UnitDistribution/FinancialUpdate8609_UnitDistribution_Building13/ApplicationNumber" xmlDataType="string"/>
    </xmlCellPr>
  </singleXmlCell>
  <singleXmlCell id="3922" xr6:uid="{00000000-000C-0000-FFFF-FFFF480F0000}" r="AJ214" connectionId="1">
    <xmlCellPr id="1" xr6:uid="{00000000-0010-0000-480F-000001000000}" uniqueName="BIN">
      <xmlPr mapId="1" xpath="/FinancialUpdate8609/FinancialUpdate8609_UnitDistribution/FinancialUpdate8609_UnitDistribution_Building13/BIN" xmlDataType="string"/>
    </xmlCellPr>
  </singleXmlCell>
  <singleXmlCell id="3923" xr6:uid="{00000000-000C-0000-FFFF-FFFF490F0000}" r="AC214" connectionId="1">
    <xmlCellPr id="1" xr6:uid="{00000000-0010-0000-490F-000001000000}" uniqueName="Super_Unit">
      <xmlPr mapId="1" xpath="/FinancialUpdate8609/FinancialUpdate8609_UnitDistribution/FinancialUpdate8609_UnitDistribution_Building13/Super_Unit" xmlDataType="string"/>
    </xmlCellPr>
  </singleXmlCell>
  <singleXmlCell id="3924" xr6:uid="{00000000-000C-0000-FFFF-FFFF4A0F0000}" r="D214" connectionId="1">
    <xmlCellPr id="1" xr6:uid="{00000000-0010-0000-4A0F-000001000000}" uniqueName="AMI_30_or_Less_BR_0">
      <xmlPr mapId="1" xpath="/FinancialUpdate8609/FinancialUpdate8609_UnitDistribution/FinancialUpdate8609_UnitDistribution_Building13/AMI_30_or_Less_BR_0" xmlDataType="string"/>
    </xmlCellPr>
  </singleXmlCell>
  <singleXmlCell id="3925" xr6:uid="{00000000-000C-0000-FFFF-FFFF4B0F0000}" r="E214" connectionId="1">
    <xmlCellPr id="1" xr6:uid="{00000000-0010-0000-4B0F-000001000000}" uniqueName="AMI_30_or_Less_BR_1">
      <xmlPr mapId="1" xpath="/FinancialUpdate8609/FinancialUpdate8609_UnitDistribution/FinancialUpdate8609_UnitDistribution_Building13/AMI_30_or_Less_BR_1" xmlDataType="string"/>
    </xmlCellPr>
  </singleXmlCell>
  <singleXmlCell id="3926" xr6:uid="{00000000-000C-0000-FFFF-FFFF4C0F0000}" r="F214" connectionId="1">
    <xmlCellPr id="1" xr6:uid="{00000000-0010-0000-4C0F-000001000000}" uniqueName="AMI_30_or_Less_BR_2">
      <xmlPr mapId="1" xpath="/FinancialUpdate8609/FinancialUpdate8609_UnitDistribution/FinancialUpdate8609_UnitDistribution_Building13/AMI_30_or_Less_BR_2" xmlDataType="string"/>
    </xmlCellPr>
  </singleXmlCell>
  <singleXmlCell id="3927" xr6:uid="{00000000-000C-0000-FFFF-FFFF4D0F0000}" r="G214" connectionId="1">
    <xmlCellPr id="1" xr6:uid="{00000000-0010-0000-4D0F-000001000000}" uniqueName="AMI_30_or_Less_BR_3">
      <xmlPr mapId="1" xpath="/FinancialUpdate8609/FinancialUpdate8609_UnitDistribution/FinancialUpdate8609_UnitDistribution_Building13/AMI_30_or_Less_BR_3" xmlDataType="string"/>
    </xmlCellPr>
  </singleXmlCell>
  <singleXmlCell id="3928" xr6:uid="{00000000-000C-0000-FFFF-FFFF4E0F0000}" r="H214" connectionId="1">
    <xmlCellPr id="1" xr6:uid="{00000000-0010-0000-4E0F-000001000000}" uniqueName="AMI_30_or_Less_BR_4">
      <xmlPr mapId="1" xpath="/FinancialUpdate8609/FinancialUpdate8609_UnitDistribution/FinancialUpdate8609_UnitDistribution_Building13/AMI_30_or_Less_BR_4" xmlDataType="string"/>
    </xmlCellPr>
  </singleXmlCell>
  <singleXmlCell id="3929" xr6:uid="{00000000-000C-0000-FFFF-FFFF4F0F0000}" r="I214" connectionId="1">
    <xmlCellPr id="1" xr6:uid="{00000000-0010-0000-4F0F-000001000000}" uniqueName="AMI_31to40_BR_0">
      <xmlPr mapId="1" xpath="/FinancialUpdate8609/FinancialUpdate8609_UnitDistribution/FinancialUpdate8609_UnitDistribution_Building13/AMI_31to40_BR_0" xmlDataType="string"/>
    </xmlCellPr>
  </singleXmlCell>
  <singleXmlCell id="3930" xr6:uid="{00000000-000C-0000-FFFF-FFFF500F0000}" r="J214" connectionId="1">
    <xmlCellPr id="1" xr6:uid="{00000000-0010-0000-500F-000001000000}" uniqueName="AMI_31to40_BR_1">
      <xmlPr mapId="1" xpath="/FinancialUpdate8609/FinancialUpdate8609_UnitDistribution/FinancialUpdate8609_UnitDistribution_Building13/AMI_31to40_BR_1" xmlDataType="string"/>
    </xmlCellPr>
  </singleXmlCell>
  <singleXmlCell id="3931" xr6:uid="{00000000-000C-0000-FFFF-FFFF510F0000}" r="K214" connectionId="1">
    <xmlCellPr id="1" xr6:uid="{00000000-0010-0000-510F-000001000000}" uniqueName="AMI_31to40_BR_2">
      <xmlPr mapId="1" xpath="/FinancialUpdate8609/FinancialUpdate8609_UnitDistribution/FinancialUpdate8609_UnitDistribution_Building13/AMI_31to40_BR_2" xmlDataType="string"/>
    </xmlCellPr>
  </singleXmlCell>
  <singleXmlCell id="3932" xr6:uid="{00000000-000C-0000-FFFF-FFFF520F0000}" r="L214" connectionId="1">
    <xmlCellPr id="1" xr6:uid="{00000000-0010-0000-520F-000001000000}" uniqueName="AMI_31to40_BR_3">
      <xmlPr mapId="1" xpath="/FinancialUpdate8609/FinancialUpdate8609_UnitDistribution/FinancialUpdate8609_UnitDistribution_Building13/AMI_31to40_BR_3" xmlDataType="string"/>
    </xmlCellPr>
  </singleXmlCell>
  <singleXmlCell id="3933" xr6:uid="{00000000-000C-0000-FFFF-FFFF530F0000}" r="M214" connectionId="1">
    <xmlCellPr id="1" xr6:uid="{00000000-0010-0000-530F-000001000000}" uniqueName="AMI_31to40_BR_4">
      <xmlPr mapId="1" xpath="/FinancialUpdate8609/FinancialUpdate8609_UnitDistribution/FinancialUpdate8609_UnitDistribution_Building13/AMI_31to40_BR_4" xmlDataType="string"/>
    </xmlCellPr>
  </singleXmlCell>
  <singleXmlCell id="3934" xr6:uid="{00000000-000C-0000-FFFF-FFFF540F0000}" r="N214" connectionId="1">
    <xmlCellPr id="1" xr6:uid="{00000000-0010-0000-540F-000001000000}" uniqueName="AMI_41to50_BR_0">
      <xmlPr mapId="1" xpath="/FinancialUpdate8609/FinancialUpdate8609_UnitDistribution/FinancialUpdate8609_UnitDistribution_Building13/AMI_41to50_BR_0" xmlDataType="string"/>
    </xmlCellPr>
  </singleXmlCell>
  <singleXmlCell id="3935" xr6:uid="{00000000-000C-0000-FFFF-FFFF550F0000}" r="O214" connectionId="1">
    <xmlCellPr id="1" xr6:uid="{00000000-0010-0000-550F-000001000000}" uniqueName="AMI_41to50_BR_1">
      <xmlPr mapId="1" xpath="/FinancialUpdate8609/FinancialUpdate8609_UnitDistribution/FinancialUpdate8609_UnitDistribution_Building13/AMI_41to50_BR_1" xmlDataType="string"/>
    </xmlCellPr>
  </singleXmlCell>
  <singleXmlCell id="3936" xr6:uid="{00000000-000C-0000-FFFF-FFFF560F0000}" r="P214" connectionId="1">
    <xmlCellPr id="1" xr6:uid="{00000000-0010-0000-560F-000001000000}" uniqueName="AMI_41to50_BR_2">
      <xmlPr mapId="1" xpath="/FinancialUpdate8609/FinancialUpdate8609_UnitDistribution/FinancialUpdate8609_UnitDistribution_Building13/AMI_41to50_BR_2" xmlDataType="string"/>
    </xmlCellPr>
  </singleXmlCell>
  <singleXmlCell id="3937" xr6:uid="{00000000-000C-0000-FFFF-FFFF570F0000}" r="Q214" connectionId="1">
    <xmlCellPr id="1" xr6:uid="{00000000-0010-0000-570F-000001000000}" uniqueName="AMI_41to50_BR_3">
      <xmlPr mapId="1" xpath="/FinancialUpdate8609/FinancialUpdate8609_UnitDistribution/FinancialUpdate8609_UnitDistribution_Building13/AMI_41to50_BR_3" xmlDataType="string"/>
    </xmlCellPr>
  </singleXmlCell>
  <singleXmlCell id="3938" xr6:uid="{00000000-000C-0000-FFFF-FFFF580F0000}" r="R214" connectionId="1">
    <xmlCellPr id="1" xr6:uid="{00000000-0010-0000-580F-000001000000}" uniqueName="AMI_41to50_BR_4">
      <xmlPr mapId="1" xpath="/FinancialUpdate8609/FinancialUpdate8609_UnitDistribution/FinancialUpdate8609_UnitDistribution_Building13/AMI_41to50_BR_4" xmlDataType="string"/>
    </xmlCellPr>
  </singleXmlCell>
  <singleXmlCell id="3939" xr6:uid="{00000000-000C-0000-FFFF-FFFF590F0000}" r="S214" connectionId="1">
    <xmlCellPr id="1" xr6:uid="{00000000-0010-0000-590F-000001000000}" uniqueName="AMI_51to60_BR_0">
      <xmlPr mapId="1" xpath="/FinancialUpdate8609/FinancialUpdate8609_UnitDistribution/FinancialUpdate8609_UnitDistribution_Building13/AMI_51to60_BR_0" xmlDataType="string"/>
    </xmlCellPr>
  </singleXmlCell>
  <singleXmlCell id="3940" xr6:uid="{00000000-000C-0000-FFFF-FFFF5A0F0000}" r="T214" connectionId="1">
    <xmlCellPr id="1" xr6:uid="{00000000-0010-0000-5A0F-000001000000}" uniqueName="AMI_51to60_BR_1">
      <xmlPr mapId="1" xpath="/FinancialUpdate8609/FinancialUpdate8609_UnitDistribution/FinancialUpdate8609_UnitDistribution_Building13/AMI_51to60_BR_1" xmlDataType="string"/>
    </xmlCellPr>
  </singleXmlCell>
  <singleXmlCell id="3941" xr6:uid="{00000000-000C-0000-FFFF-FFFF5B0F0000}" r="U214" connectionId="1">
    <xmlCellPr id="1" xr6:uid="{00000000-0010-0000-5B0F-000001000000}" uniqueName="AMI_51to60_BR_2">
      <xmlPr mapId="1" xpath="/FinancialUpdate8609/FinancialUpdate8609_UnitDistribution/FinancialUpdate8609_UnitDistribution_Building13/AMI_51to60_BR_2" xmlDataType="string"/>
    </xmlCellPr>
  </singleXmlCell>
  <singleXmlCell id="3942" xr6:uid="{00000000-000C-0000-FFFF-FFFF5C0F0000}" r="V214" connectionId="1">
    <xmlCellPr id="1" xr6:uid="{00000000-0010-0000-5C0F-000001000000}" uniqueName="AMI_51to60_BR_3">
      <xmlPr mapId="1" xpath="/FinancialUpdate8609/FinancialUpdate8609_UnitDistribution/FinancialUpdate8609_UnitDistribution_Building13/AMI_51to60_BR_3" xmlDataType="string"/>
    </xmlCellPr>
  </singleXmlCell>
  <singleXmlCell id="3943" xr6:uid="{00000000-000C-0000-FFFF-FFFF5D0F0000}" r="W214" connectionId="1">
    <xmlCellPr id="1" xr6:uid="{00000000-0010-0000-5D0F-000001000000}" uniqueName="AMI_51to60_BR_4">
      <xmlPr mapId="1" xpath="/FinancialUpdate8609/FinancialUpdate8609_UnitDistribution/FinancialUpdate8609_UnitDistribution_Building13/AMI_51to60_BR_4" xmlDataType="string"/>
    </xmlCellPr>
  </singleXmlCell>
  <singleXmlCell id="3944" xr6:uid="{00000000-000C-0000-FFFF-FFFF5E0F0000}" r="X214" connectionId="1">
    <xmlCellPr id="1" xr6:uid="{00000000-0010-0000-5E0F-000001000000}" uniqueName="Greater_Than_60_AMI_BR_0">
      <xmlPr mapId="1" xpath="/FinancialUpdate8609/FinancialUpdate8609_UnitDistribution/FinancialUpdate8609_UnitDistribution_Building13/Greater_Than_60_AMI_BR_0" xmlDataType="string"/>
    </xmlCellPr>
  </singleXmlCell>
  <singleXmlCell id="3945" xr6:uid="{00000000-000C-0000-FFFF-FFFF5F0F0000}" r="Y214" connectionId="1">
    <xmlCellPr id="1" xr6:uid="{00000000-0010-0000-5F0F-000001000000}" uniqueName="Greater_Than_60_AMI_BR_1">
      <xmlPr mapId="1" xpath="/FinancialUpdate8609/FinancialUpdate8609_UnitDistribution/FinancialUpdate8609_UnitDistribution_Building13/Greater_Than_60_AMI_BR_1" xmlDataType="string"/>
    </xmlCellPr>
  </singleXmlCell>
  <singleXmlCell id="3946" xr6:uid="{00000000-000C-0000-FFFF-FFFF600F0000}" r="Z214" connectionId="1">
    <xmlCellPr id="1" xr6:uid="{00000000-0010-0000-600F-000001000000}" uniqueName="Greater_Than_60_AMI_BR_2">
      <xmlPr mapId="1" xpath="/FinancialUpdate8609/FinancialUpdate8609_UnitDistribution/FinancialUpdate8609_UnitDistribution_Building13/Greater_Than_60_AMI_BR_2" xmlDataType="string"/>
    </xmlCellPr>
  </singleXmlCell>
  <singleXmlCell id="3947" xr6:uid="{00000000-000C-0000-FFFF-FFFF610F0000}" r="AA214" connectionId="1">
    <xmlCellPr id="1" xr6:uid="{00000000-0010-0000-610F-000001000000}" uniqueName="Greater_Than_60_AMI_BR_3">
      <xmlPr mapId="1" xpath="/FinancialUpdate8609/FinancialUpdate8609_UnitDistribution/FinancialUpdate8609_UnitDistribution_Building13/Greater_Than_60_AMI_BR_3" xmlDataType="string"/>
    </xmlCellPr>
  </singleXmlCell>
  <singleXmlCell id="3948" xr6:uid="{00000000-000C-0000-FFFF-FFFF620F0000}" r="AB214" connectionId="1">
    <xmlCellPr id="1" xr6:uid="{00000000-0010-0000-620F-000001000000}" uniqueName="Greater_Than_60_AMI_BR_4">
      <xmlPr mapId="1" xpath="/FinancialUpdate8609/FinancialUpdate8609_UnitDistribution/FinancialUpdate8609_UnitDistribution_Building13/Greater_Than_60_AMI_BR_4" xmlDataType="string"/>
    </xmlCellPr>
  </singleXmlCell>
  <singleXmlCell id="3949" xr6:uid="{00000000-000C-0000-FFFF-FFFF630F0000}" r="AH215" connectionId="1">
    <xmlCellPr id="1" xr6:uid="{00000000-0010-0000-630F-000001000000}" uniqueName="ApplicationNumber">
      <xmlPr mapId="1" xpath="/FinancialUpdate8609/FinancialUpdate8609_UnitDistribution/FinancialUpdate8609_UnitDistribution_Building14/ApplicationNumber" xmlDataType="string"/>
    </xmlCellPr>
  </singleXmlCell>
  <singleXmlCell id="3950" xr6:uid="{00000000-000C-0000-FFFF-FFFF640F0000}" r="AJ215" connectionId="1">
    <xmlCellPr id="1" xr6:uid="{00000000-0010-0000-640F-000001000000}" uniqueName="BIN">
      <xmlPr mapId="1" xpath="/FinancialUpdate8609/FinancialUpdate8609_UnitDistribution/FinancialUpdate8609_UnitDistribution_Building14/BIN" xmlDataType="string"/>
    </xmlCellPr>
  </singleXmlCell>
  <singleXmlCell id="3951" xr6:uid="{00000000-000C-0000-FFFF-FFFF650F0000}" r="AC215" connectionId="1">
    <xmlCellPr id="1" xr6:uid="{00000000-0010-0000-650F-000001000000}" uniqueName="Super_Unit">
      <xmlPr mapId="1" xpath="/FinancialUpdate8609/FinancialUpdate8609_UnitDistribution/FinancialUpdate8609_UnitDistribution_Building14/Super_Unit" xmlDataType="string"/>
    </xmlCellPr>
  </singleXmlCell>
  <singleXmlCell id="3952" xr6:uid="{00000000-000C-0000-FFFF-FFFF660F0000}" r="D215" connectionId="1">
    <xmlCellPr id="1" xr6:uid="{00000000-0010-0000-660F-000001000000}" uniqueName="AMI_30_or_Less_BR_0">
      <xmlPr mapId="1" xpath="/FinancialUpdate8609/FinancialUpdate8609_UnitDistribution/FinancialUpdate8609_UnitDistribution_Building14/AMI_30_or_Less_BR_0" xmlDataType="string"/>
    </xmlCellPr>
  </singleXmlCell>
  <singleXmlCell id="3953" xr6:uid="{00000000-000C-0000-FFFF-FFFF670F0000}" r="E215" connectionId="1">
    <xmlCellPr id="1" xr6:uid="{00000000-0010-0000-670F-000001000000}" uniqueName="AMI_30_or_Less_BR_1">
      <xmlPr mapId="1" xpath="/FinancialUpdate8609/FinancialUpdate8609_UnitDistribution/FinancialUpdate8609_UnitDistribution_Building14/AMI_30_or_Less_BR_1" xmlDataType="string"/>
    </xmlCellPr>
  </singleXmlCell>
  <singleXmlCell id="3954" xr6:uid="{00000000-000C-0000-FFFF-FFFF680F0000}" r="F215" connectionId="1">
    <xmlCellPr id="1" xr6:uid="{00000000-0010-0000-680F-000001000000}" uniqueName="AMI_30_or_Less_BR_2">
      <xmlPr mapId="1" xpath="/FinancialUpdate8609/FinancialUpdate8609_UnitDistribution/FinancialUpdate8609_UnitDistribution_Building14/AMI_30_or_Less_BR_2" xmlDataType="string"/>
    </xmlCellPr>
  </singleXmlCell>
  <singleXmlCell id="3955" xr6:uid="{00000000-000C-0000-FFFF-FFFF690F0000}" r="G215" connectionId="1">
    <xmlCellPr id="1" xr6:uid="{00000000-0010-0000-690F-000001000000}" uniqueName="AMI_30_or_Less_BR_3">
      <xmlPr mapId="1" xpath="/FinancialUpdate8609/FinancialUpdate8609_UnitDistribution/FinancialUpdate8609_UnitDistribution_Building14/AMI_30_or_Less_BR_3" xmlDataType="string"/>
    </xmlCellPr>
  </singleXmlCell>
  <singleXmlCell id="3956" xr6:uid="{00000000-000C-0000-FFFF-FFFF6A0F0000}" r="H215" connectionId="1">
    <xmlCellPr id="1" xr6:uid="{00000000-0010-0000-6A0F-000001000000}" uniqueName="AMI_30_or_Less_BR_4">
      <xmlPr mapId="1" xpath="/FinancialUpdate8609/FinancialUpdate8609_UnitDistribution/FinancialUpdate8609_UnitDistribution_Building14/AMI_30_or_Less_BR_4" xmlDataType="string"/>
    </xmlCellPr>
  </singleXmlCell>
  <singleXmlCell id="3957" xr6:uid="{00000000-000C-0000-FFFF-FFFF6B0F0000}" r="I215" connectionId="1">
    <xmlCellPr id="1" xr6:uid="{00000000-0010-0000-6B0F-000001000000}" uniqueName="AMI_31to40_BR_0">
      <xmlPr mapId="1" xpath="/FinancialUpdate8609/FinancialUpdate8609_UnitDistribution/FinancialUpdate8609_UnitDistribution_Building14/AMI_31to40_BR_0" xmlDataType="string"/>
    </xmlCellPr>
  </singleXmlCell>
  <singleXmlCell id="3958" xr6:uid="{00000000-000C-0000-FFFF-FFFF6C0F0000}" r="J215" connectionId="1">
    <xmlCellPr id="1" xr6:uid="{00000000-0010-0000-6C0F-000001000000}" uniqueName="AMI_31to40_BR_1">
      <xmlPr mapId="1" xpath="/FinancialUpdate8609/FinancialUpdate8609_UnitDistribution/FinancialUpdate8609_UnitDistribution_Building14/AMI_31to40_BR_1" xmlDataType="string"/>
    </xmlCellPr>
  </singleXmlCell>
  <singleXmlCell id="3959" xr6:uid="{00000000-000C-0000-FFFF-FFFF6D0F0000}" r="K215" connectionId="1">
    <xmlCellPr id="1" xr6:uid="{00000000-0010-0000-6D0F-000001000000}" uniqueName="AMI_31to40_BR_2">
      <xmlPr mapId="1" xpath="/FinancialUpdate8609/FinancialUpdate8609_UnitDistribution/FinancialUpdate8609_UnitDistribution_Building14/AMI_31to40_BR_2" xmlDataType="string"/>
    </xmlCellPr>
  </singleXmlCell>
  <singleXmlCell id="3960" xr6:uid="{00000000-000C-0000-FFFF-FFFF6E0F0000}" r="L215" connectionId="1">
    <xmlCellPr id="1" xr6:uid="{00000000-0010-0000-6E0F-000001000000}" uniqueName="AMI_31to40_BR_3">
      <xmlPr mapId="1" xpath="/FinancialUpdate8609/FinancialUpdate8609_UnitDistribution/FinancialUpdate8609_UnitDistribution_Building14/AMI_31to40_BR_3" xmlDataType="string"/>
    </xmlCellPr>
  </singleXmlCell>
  <singleXmlCell id="3961" xr6:uid="{00000000-000C-0000-FFFF-FFFF6F0F0000}" r="M215" connectionId="1">
    <xmlCellPr id="1" xr6:uid="{00000000-0010-0000-6F0F-000001000000}" uniqueName="AMI_31to40_BR_4">
      <xmlPr mapId="1" xpath="/FinancialUpdate8609/FinancialUpdate8609_UnitDistribution/FinancialUpdate8609_UnitDistribution_Building14/AMI_31to40_BR_4" xmlDataType="string"/>
    </xmlCellPr>
  </singleXmlCell>
  <singleXmlCell id="3976" xr6:uid="{00000000-000C-0000-FFFF-FFFF700F0000}" r="N215" connectionId="1">
    <xmlCellPr id="1" xr6:uid="{00000000-0010-0000-700F-000001000000}" uniqueName="AMI_41to50_BR_0">
      <xmlPr mapId="1" xpath="/FinancialUpdate8609/FinancialUpdate8609_UnitDistribution/FinancialUpdate8609_UnitDistribution_Building14/AMI_41to50_BR_0" xmlDataType="string"/>
    </xmlCellPr>
  </singleXmlCell>
  <singleXmlCell id="3977" xr6:uid="{00000000-000C-0000-FFFF-FFFF710F0000}" r="O215" connectionId="1">
    <xmlCellPr id="1" xr6:uid="{00000000-0010-0000-710F-000001000000}" uniqueName="AMI_41to50_BR_1">
      <xmlPr mapId="1" xpath="/FinancialUpdate8609/FinancialUpdate8609_UnitDistribution/FinancialUpdate8609_UnitDistribution_Building14/AMI_41to50_BR_1" xmlDataType="string"/>
    </xmlCellPr>
  </singleXmlCell>
  <singleXmlCell id="3978" xr6:uid="{00000000-000C-0000-FFFF-FFFF720F0000}" r="P215" connectionId="1">
    <xmlCellPr id="1" xr6:uid="{00000000-0010-0000-720F-000001000000}" uniqueName="AMI_41to50_BR_2">
      <xmlPr mapId="1" xpath="/FinancialUpdate8609/FinancialUpdate8609_UnitDistribution/FinancialUpdate8609_UnitDistribution_Building14/AMI_41to50_BR_2" xmlDataType="string"/>
    </xmlCellPr>
  </singleXmlCell>
  <singleXmlCell id="3979" xr6:uid="{00000000-000C-0000-FFFF-FFFF730F0000}" r="Q215" connectionId="1">
    <xmlCellPr id="1" xr6:uid="{00000000-0010-0000-730F-000001000000}" uniqueName="AMI_41to50_BR_3">
      <xmlPr mapId="1" xpath="/FinancialUpdate8609/FinancialUpdate8609_UnitDistribution/FinancialUpdate8609_UnitDistribution_Building14/AMI_41to50_BR_3" xmlDataType="string"/>
    </xmlCellPr>
  </singleXmlCell>
  <singleXmlCell id="3980" xr6:uid="{00000000-000C-0000-FFFF-FFFF740F0000}" r="R215" connectionId="1">
    <xmlCellPr id="1" xr6:uid="{00000000-0010-0000-740F-000001000000}" uniqueName="AMI_41to50_BR_4">
      <xmlPr mapId="1" xpath="/FinancialUpdate8609/FinancialUpdate8609_UnitDistribution/FinancialUpdate8609_UnitDistribution_Building14/AMI_41to50_BR_4" xmlDataType="string"/>
    </xmlCellPr>
  </singleXmlCell>
  <singleXmlCell id="3981" xr6:uid="{00000000-000C-0000-FFFF-FFFF750F0000}" r="S215" connectionId="1">
    <xmlCellPr id="1" xr6:uid="{00000000-0010-0000-750F-000001000000}" uniqueName="AMI_51to60_BR_0">
      <xmlPr mapId="1" xpath="/FinancialUpdate8609/FinancialUpdate8609_UnitDistribution/FinancialUpdate8609_UnitDistribution_Building14/AMI_51to60_BR_0" xmlDataType="string"/>
    </xmlCellPr>
  </singleXmlCell>
  <singleXmlCell id="3982" xr6:uid="{00000000-000C-0000-FFFF-FFFF760F0000}" r="T215" connectionId="1">
    <xmlCellPr id="1" xr6:uid="{00000000-0010-0000-760F-000001000000}" uniqueName="AMI_51to60_BR_1">
      <xmlPr mapId="1" xpath="/FinancialUpdate8609/FinancialUpdate8609_UnitDistribution/FinancialUpdate8609_UnitDistribution_Building14/AMI_51to60_BR_1" xmlDataType="string"/>
    </xmlCellPr>
  </singleXmlCell>
  <singleXmlCell id="3983" xr6:uid="{00000000-000C-0000-FFFF-FFFF770F0000}" r="U215" connectionId="1">
    <xmlCellPr id="1" xr6:uid="{00000000-0010-0000-770F-000001000000}" uniqueName="AMI_51to60_BR_2">
      <xmlPr mapId="1" xpath="/FinancialUpdate8609/FinancialUpdate8609_UnitDistribution/FinancialUpdate8609_UnitDistribution_Building14/AMI_51to60_BR_2" xmlDataType="string"/>
    </xmlCellPr>
  </singleXmlCell>
  <singleXmlCell id="3984" xr6:uid="{00000000-000C-0000-FFFF-FFFF780F0000}" r="V215" connectionId="1">
    <xmlCellPr id="1" xr6:uid="{00000000-0010-0000-780F-000001000000}" uniqueName="AMI_51to60_BR_3">
      <xmlPr mapId="1" xpath="/FinancialUpdate8609/FinancialUpdate8609_UnitDistribution/FinancialUpdate8609_UnitDistribution_Building14/AMI_51to60_BR_3" xmlDataType="string"/>
    </xmlCellPr>
  </singleXmlCell>
  <singleXmlCell id="3985" xr6:uid="{00000000-000C-0000-FFFF-FFFF790F0000}" r="W215" connectionId="1">
    <xmlCellPr id="1" xr6:uid="{00000000-0010-0000-790F-000001000000}" uniqueName="AMI_51to60_BR_4">
      <xmlPr mapId="1" xpath="/FinancialUpdate8609/FinancialUpdate8609_UnitDistribution/FinancialUpdate8609_UnitDistribution_Building14/AMI_51to60_BR_4" xmlDataType="string"/>
    </xmlCellPr>
  </singleXmlCell>
  <singleXmlCell id="3986" xr6:uid="{00000000-000C-0000-FFFF-FFFF7A0F0000}" r="X215" connectionId="1">
    <xmlCellPr id="1" xr6:uid="{00000000-0010-0000-7A0F-000001000000}" uniqueName="Greater_Than_60_AMI_BR_0">
      <xmlPr mapId="1" xpath="/FinancialUpdate8609/FinancialUpdate8609_UnitDistribution/FinancialUpdate8609_UnitDistribution_Building14/Greater_Than_60_AMI_BR_0" xmlDataType="string"/>
    </xmlCellPr>
  </singleXmlCell>
  <singleXmlCell id="3987" xr6:uid="{00000000-000C-0000-FFFF-FFFF7B0F0000}" r="Y215" connectionId="1">
    <xmlCellPr id="1" xr6:uid="{00000000-0010-0000-7B0F-000001000000}" uniqueName="Greater_Than_60_AMI_BR_1">
      <xmlPr mapId="1" xpath="/FinancialUpdate8609/FinancialUpdate8609_UnitDistribution/FinancialUpdate8609_UnitDistribution_Building14/Greater_Than_60_AMI_BR_1" xmlDataType="string"/>
    </xmlCellPr>
  </singleXmlCell>
  <singleXmlCell id="3988" xr6:uid="{00000000-000C-0000-FFFF-FFFF7C0F0000}" r="Z215" connectionId="1">
    <xmlCellPr id="1" xr6:uid="{00000000-0010-0000-7C0F-000001000000}" uniqueName="Greater_Than_60_AMI_BR_2">
      <xmlPr mapId="1" xpath="/FinancialUpdate8609/FinancialUpdate8609_UnitDistribution/FinancialUpdate8609_UnitDistribution_Building14/Greater_Than_60_AMI_BR_2" xmlDataType="string"/>
    </xmlCellPr>
  </singleXmlCell>
  <singleXmlCell id="3989" xr6:uid="{00000000-000C-0000-FFFF-FFFF7D0F0000}" r="AA215" connectionId="1">
    <xmlCellPr id="1" xr6:uid="{00000000-0010-0000-7D0F-000001000000}" uniqueName="Greater_Than_60_AMI_BR_3">
      <xmlPr mapId="1" xpath="/FinancialUpdate8609/FinancialUpdate8609_UnitDistribution/FinancialUpdate8609_UnitDistribution_Building14/Greater_Than_60_AMI_BR_3" xmlDataType="string"/>
    </xmlCellPr>
  </singleXmlCell>
  <singleXmlCell id="3990" xr6:uid="{00000000-000C-0000-FFFF-FFFF7E0F0000}" r="AB215" connectionId="1">
    <xmlCellPr id="1" xr6:uid="{00000000-0010-0000-7E0F-000001000000}" uniqueName="Greater_Than_60_AMI_BR_4">
      <xmlPr mapId="1" xpath="/FinancialUpdate8609/FinancialUpdate8609_UnitDistribution/FinancialUpdate8609_UnitDistribution_Building14/Greater_Than_60_AMI_BR_4" xmlDataType="string"/>
    </xmlCellPr>
  </singleXmlCell>
  <singleXmlCell id="3991" xr6:uid="{00000000-000C-0000-FFFF-FFFF7F0F0000}" r="AH216" connectionId="1">
    <xmlCellPr id="1" xr6:uid="{00000000-0010-0000-7F0F-000001000000}" uniqueName="ApplicationNumber">
      <xmlPr mapId="1" xpath="/FinancialUpdate8609/FinancialUpdate8609_UnitDistribution/FinancialUpdate8609_UnitDistribution_Building15/ApplicationNumber" xmlDataType="string"/>
    </xmlCellPr>
  </singleXmlCell>
  <singleXmlCell id="3992" xr6:uid="{00000000-000C-0000-FFFF-FFFF800F0000}" r="AJ216" connectionId="1">
    <xmlCellPr id="1" xr6:uid="{00000000-0010-0000-800F-000001000000}" uniqueName="BIN">
      <xmlPr mapId="1" xpath="/FinancialUpdate8609/FinancialUpdate8609_UnitDistribution/FinancialUpdate8609_UnitDistribution_Building15/BIN" xmlDataType="string"/>
    </xmlCellPr>
  </singleXmlCell>
  <singleXmlCell id="3993" xr6:uid="{00000000-000C-0000-FFFF-FFFF810F0000}" r="AC216" connectionId="1">
    <xmlCellPr id="1" xr6:uid="{00000000-0010-0000-810F-000001000000}" uniqueName="Super_Unit">
      <xmlPr mapId="1" xpath="/FinancialUpdate8609/FinancialUpdate8609_UnitDistribution/FinancialUpdate8609_UnitDistribution_Building15/Super_Unit" xmlDataType="string"/>
    </xmlCellPr>
  </singleXmlCell>
  <singleXmlCell id="3994" xr6:uid="{00000000-000C-0000-FFFF-FFFF820F0000}" r="D216" connectionId="1">
    <xmlCellPr id="1" xr6:uid="{00000000-0010-0000-820F-000001000000}" uniqueName="AMI_30_or_Less_BR_0">
      <xmlPr mapId="1" xpath="/FinancialUpdate8609/FinancialUpdate8609_UnitDistribution/FinancialUpdate8609_UnitDistribution_Building15/AMI_30_or_Less_BR_0" xmlDataType="string"/>
    </xmlCellPr>
  </singleXmlCell>
  <singleXmlCell id="3995" xr6:uid="{00000000-000C-0000-FFFF-FFFF830F0000}" r="E216" connectionId="1">
    <xmlCellPr id="1" xr6:uid="{00000000-0010-0000-830F-000001000000}" uniqueName="AMI_30_or_Less_BR_1">
      <xmlPr mapId="1" xpath="/FinancialUpdate8609/FinancialUpdate8609_UnitDistribution/FinancialUpdate8609_UnitDistribution_Building15/AMI_30_or_Less_BR_1" xmlDataType="string"/>
    </xmlCellPr>
  </singleXmlCell>
  <singleXmlCell id="3996" xr6:uid="{00000000-000C-0000-FFFF-FFFF840F0000}" r="F216" connectionId="1">
    <xmlCellPr id="1" xr6:uid="{00000000-0010-0000-840F-000001000000}" uniqueName="AMI_30_or_Less_BR_2">
      <xmlPr mapId="1" xpath="/FinancialUpdate8609/FinancialUpdate8609_UnitDistribution/FinancialUpdate8609_UnitDistribution_Building15/AMI_30_or_Less_BR_2" xmlDataType="string"/>
    </xmlCellPr>
  </singleXmlCell>
  <singleXmlCell id="3997" xr6:uid="{00000000-000C-0000-FFFF-FFFF850F0000}" r="G216" connectionId="1">
    <xmlCellPr id="1" xr6:uid="{00000000-0010-0000-850F-000001000000}" uniqueName="AMI_30_or_Less_BR_3">
      <xmlPr mapId="1" xpath="/FinancialUpdate8609/FinancialUpdate8609_UnitDistribution/FinancialUpdate8609_UnitDistribution_Building15/AMI_30_or_Less_BR_3" xmlDataType="string"/>
    </xmlCellPr>
  </singleXmlCell>
  <singleXmlCell id="3998" xr6:uid="{00000000-000C-0000-FFFF-FFFF860F0000}" r="H216" connectionId="1">
    <xmlCellPr id="1" xr6:uid="{00000000-0010-0000-860F-000001000000}" uniqueName="AMI_30_or_Less_BR_4">
      <xmlPr mapId="1" xpath="/FinancialUpdate8609/FinancialUpdate8609_UnitDistribution/FinancialUpdate8609_UnitDistribution_Building15/AMI_30_or_Less_BR_4" xmlDataType="string"/>
    </xmlCellPr>
  </singleXmlCell>
  <singleXmlCell id="3999" xr6:uid="{00000000-000C-0000-FFFF-FFFF870F0000}" r="I216" connectionId="1">
    <xmlCellPr id="1" xr6:uid="{00000000-0010-0000-870F-000001000000}" uniqueName="AMI_31to40_BR_0">
      <xmlPr mapId="1" xpath="/FinancialUpdate8609/FinancialUpdate8609_UnitDistribution/FinancialUpdate8609_UnitDistribution_Building15/AMI_31to40_BR_0" xmlDataType="string"/>
    </xmlCellPr>
  </singleXmlCell>
  <singleXmlCell id="4000" xr6:uid="{00000000-000C-0000-FFFF-FFFF880F0000}" r="J216" connectionId="1">
    <xmlCellPr id="1" xr6:uid="{00000000-0010-0000-880F-000001000000}" uniqueName="AMI_31to40_BR_1">
      <xmlPr mapId="1" xpath="/FinancialUpdate8609/FinancialUpdate8609_UnitDistribution/FinancialUpdate8609_UnitDistribution_Building15/AMI_31to40_BR_1" xmlDataType="string"/>
    </xmlCellPr>
  </singleXmlCell>
  <singleXmlCell id="4001" xr6:uid="{00000000-000C-0000-FFFF-FFFF890F0000}" r="K216" connectionId="1">
    <xmlCellPr id="1" xr6:uid="{00000000-0010-0000-890F-000001000000}" uniqueName="AMI_31to40_BR_2">
      <xmlPr mapId="1" xpath="/FinancialUpdate8609/FinancialUpdate8609_UnitDistribution/FinancialUpdate8609_UnitDistribution_Building15/AMI_31to40_BR_2" xmlDataType="string"/>
    </xmlCellPr>
  </singleXmlCell>
  <singleXmlCell id="4002" xr6:uid="{00000000-000C-0000-FFFF-FFFF8A0F0000}" r="L216" connectionId="1">
    <xmlCellPr id="1" xr6:uid="{00000000-0010-0000-8A0F-000001000000}" uniqueName="AMI_31to40_BR_3">
      <xmlPr mapId="1" xpath="/FinancialUpdate8609/FinancialUpdate8609_UnitDistribution/FinancialUpdate8609_UnitDistribution_Building15/AMI_31to40_BR_3" xmlDataType="string"/>
    </xmlCellPr>
  </singleXmlCell>
  <singleXmlCell id="4003" xr6:uid="{00000000-000C-0000-FFFF-FFFF8B0F0000}" r="M216" connectionId="1">
    <xmlCellPr id="1" xr6:uid="{00000000-0010-0000-8B0F-000001000000}" uniqueName="AMI_31to40_BR_4">
      <xmlPr mapId="1" xpath="/FinancialUpdate8609/FinancialUpdate8609_UnitDistribution/FinancialUpdate8609_UnitDistribution_Building15/AMI_31to40_BR_4" xmlDataType="string"/>
    </xmlCellPr>
  </singleXmlCell>
  <singleXmlCell id="4004" xr6:uid="{00000000-000C-0000-FFFF-FFFF8C0F0000}" r="N216" connectionId="1">
    <xmlCellPr id="1" xr6:uid="{00000000-0010-0000-8C0F-000001000000}" uniqueName="AMI_41to50_BR_0">
      <xmlPr mapId="1" xpath="/FinancialUpdate8609/FinancialUpdate8609_UnitDistribution/FinancialUpdate8609_UnitDistribution_Building15/AMI_41to50_BR_0" xmlDataType="string"/>
    </xmlCellPr>
  </singleXmlCell>
  <singleXmlCell id="4005" xr6:uid="{00000000-000C-0000-FFFF-FFFF8D0F0000}" r="O216" connectionId="1">
    <xmlCellPr id="1" xr6:uid="{00000000-0010-0000-8D0F-000001000000}" uniqueName="AMI_41to50_BR_1">
      <xmlPr mapId="1" xpath="/FinancialUpdate8609/FinancialUpdate8609_UnitDistribution/FinancialUpdate8609_UnitDistribution_Building15/AMI_41to50_BR_1" xmlDataType="string"/>
    </xmlCellPr>
  </singleXmlCell>
  <singleXmlCell id="4006" xr6:uid="{00000000-000C-0000-FFFF-FFFF8E0F0000}" r="P216" connectionId="1">
    <xmlCellPr id="1" xr6:uid="{00000000-0010-0000-8E0F-000001000000}" uniqueName="AMI_41to50_BR_2">
      <xmlPr mapId="1" xpath="/FinancialUpdate8609/FinancialUpdate8609_UnitDistribution/FinancialUpdate8609_UnitDistribution_Building15/AMI_41to50_BR_2" xmlDataType="string"/>
    </xmlCellPr>
  </singleXmlCell>
  <singleXmlCell id="4007" xr6:uid="{00000000-000C-0000-FFFF-FFFF8F0F0000}" r="Q216" connectionId="1">
    <xmlCellPr id="1" xr6:uid="{00000000-0010-0000-8F0F-000001000000}" uniqueName="AMI_41to50_BR_3">
      <xmlPr mapId="1" xpath="/FinancialUpdate8609/FinancialUpdate8609_UnitDistribution/FinancialUpdate8609_UnitDistribution_Building15/AMI_41to50_BR_3" xmlDataType="string"/>
    </xmlCellPr>
  </singleXmlCell>
  <singleXmlCell id="4008" xr6:uid="{00000000-000C-0000-FFFF-FFFF900F0000}" r="R216" connectionId="1">
    <xmlCellPr id="1" xr6:uid="{00000000-0010-0000-900F-000001000000}" uniqueName="AMI_41to50_BR_4">
      <xmlPr mapId="1" xpath="/FinancialUpdate8609/FinancialUpdate8609_UnitDistribution/FinancialUpdate8609_UnitDistribution_Building15/AMI_41to50_BR_4" xmlDataType="string"/>
    </xmlCellPr>
  </singleXmlCell>
  <singleXmlCell id="4009" xr6:uid="{00000000-000C-0000-FFFF-FFFF910F0000}" r="S216" connectionId="1">
    <xmlCellPr id="1" xr6:uid="{00000000-0010-0000-910F-000001000000}" uniqueName="AMI_51to60_BR_0">
      <xmlPr mapId="1" xpath="/FinancialUpdate8609/FinancialUpdate8609_UnitDistribution/FinancialUpdate8609_UnitDistribution_Building15/AMI_51to60_BR_0" xmlDataType="string"/>
    </xmlCellPr>
  </singleXmlCell>
  <singleXmlCell id="4010" xr6:uid="{00000000-000C-0000-FFFF-FFFF920F0000}" r="T216" connectionId="1">
    <xmlCellPr id="1" xr6:uid="{00000000-0010-0000-920F-000001000000}" uniqueName="AMI_51to60_BR_1">
      <xmlPr mapId="1" xpath="/FinancialUpdate8609/FinancialUpdate8609_UnitDistribution/FinancialUpdate8609_UnitDistribution_Building15/AMI_51to60_BR_1" xmlDataType="string"/>
    </xmlCellPr>
  </singleXmlCell>
  <singleXmlCell id="4011" xr6:uid="{00000000-000C-0000-FFFF-FFFF930F0000}" r="U216" connectionId="1">
    <xmlCellPr id="1" xr6:uid="{00000000-0010-0000-930F-000001000000}" uniqueName="AMI_51to60_BR_2">
      <xmlPr mapId="1" xpath="/FinancialUpdate8609/FinancialUpdate8609_UnitDistribution/FinancialUpdate8609_UnitDistribution_Building15/AMI_51to60_BR_2" xmlDataType="string"/>
    </xmlCellPr>
  </singleXmlCell>
  <singleXmlCell id="4012" xr6:uid="{00000000-000C-0000-FFFF-FFFF940F0000}" r="V216" connectionId="1">
    <xmlCellPr id="1" xr6:uid="{00000000-0010-0000-940F-000001000000}" uniqueName="AMI_51to60_BR_3">
      <xmlPr mapId="1" xpath="/FinancialUpdate8609/FinancialUpdate8609_UnitDistribution/FinancialUpdate8609_UnitDistribution_Building15/AMI_51to60_BR_3" xmlDataType="string"/>
    </xmlCellPr>
  </singleXmlCell>
  <singleXmlCell id="4013" xr6:uid="{00000000-000C-0000-FFFF-FFFF950F0000}" r="W216" connectionId="1">
    <xmlCellPr id="1" xr6:uid="{00000000-0010-0000-950F-000001000000}" uniqueName="AMI_51to60_BR_4">
      <xmlPr mapId="1" xpath="/FinancialUpdate8609/FinancialUpdate8609_UnitDistribution/FinancialUpdate8609_UnitDistribution_Building15/AMI_51to60_BR_4" xmlDataType="string"/>
    </xmlCellPr>
  </singleXmlCell>
  <singleXmlCell id="4014" xr6:uid="{00000000-000C-0000-FFFF-FFFF960F0000}" r="X216" connectionId="1">
    <xmlCellPr id="1" xr6:uid="{00000000-0010-0000-960F-000001000000}" uniqueName="Greater_Than_60_AMI_BR_0">
      <xmlPr mapId="1" xpath="/FinancialUpdate8609/FinancialUpdate8609_UnitDistribution/FinancialUpdate8609_UnitDistribution_Building15/Greater_Than_60_AMI_BR_0" xmlDataType="string"/>
    </xmlCellPr>
  </singleXmlCell>
  <singleXmlCell id="4015" xr6:uid="{00000000-000C-0000-FFFF-FFFF970F0000}" r="Y216" connectionId="1">
    <xmlCellPr id="1" xr6:uid="{00000000-0010-0000-970F-000001000000}" uniqueName="Greater_Than_60_AMI_BR_1">
      <xmlPr mapId="1" xpath="/FinancialUpdate8609/FinancialUpdate8609_UnitDistribution/FinancialUpdate8609_UnitDistribution_Building15/Greater_Than_60_AMI_BR_1" xmlDataType="string"/>
    </xmlCellPr>
  </singleXmlCell>
  <singleXmlCell id="4016" xr6:uid="{00000000-000C-0000-FFFF-FFFF980F0000}" r="Z216" connectionId="1">
    <xmlCellPr id="1" xr6:uid="{00000000-0010-0000-980F-000001000000}" uniqueName="Greater_Than_60_AMI_BR_2">
      <xmlPr mapId="1" xpath="/FinancialUpdate8609/FinancialUpdate8609_UnitDistribution/FinancialUpdate8609_UnitDistribution_Building15/Greater_Than_60_AMI_BR_2" xmlDataType="string"/>
    </xmlCellPr>
  </singleXmlCell>
  <singleXmlCell id="4017" xr6:uid="{00000000-000C-0000-FFFF-FFFF990F0000}" r="AA216" connectionId="1">
    <xmlCellPr id="1" xr6:uid="{00000000-0010-0000-990F-000001000000}" uniqueName="Greater_Than_60_AMI_BR_3">
      <xmlPr mapId="1" xpath="/FinancialUpdate8609/FinancialUpdate8609_UnitDistribution/FinancialUpdate8609_UnitDistribution_Building15/Greater_Than_60_AMI_BR_3" xmlDataType="string"/>
    </xmlCellPr>
  </singleXmlCell>
  <singleXmlCell id="4018" xr6:uid="{00000000-000C-0000-FFFF-FFFF9A0F0000}" r="AB216" connectionId="1">
    <xmlCellPr id="1" xr6:uid="{00000000-0010-0000-9A0F-000001000000}" uniqueName="Greater_Than_60_AMI_BR_4">
      <xmlPr mapId="1" xpath="/FinancialUpdate8609/FinancialUpdate8609_UnitDistribution/FinancialUpdate8609_UnitDistribution_Building15/Greater_Than_60_AMI_BR_4" xmlDataType="string"/>
    </xmlCellPr>
  </singleXmlCell>
  <singleXmlCell id="4019" xr6:uid="{00000000-000C-0000-FFFF-FFFF9B0F0000}" r="AH217" connectionId="1">
    <xmlCellPr id="1" xr6:uid="{00000000-0010-0000-9B0F-000001000000}" uniqueName="ApplicationNumber">
      <xmlPr mapId="1" xpath="/FinancialUpdate8609/FinancialUpdate8609_UnitDistribution/FinancialUpdate8609_UnitDistribution_Building16/ApplicationNumber" xmlDataType="string"/>
    </xmlCellPr>
  </singleXmlCell>
  <singleXmlCell id="4020" xr6:uid="{00000000-000C-0000-FFFF-FFFF9C0F0000}" r="AJ217" connectionId="1">
    <xmlCellPr id="1" xr6:uid="{00000000-0010-0000-9C0F-000001000000}" uniqueName="BIN">
      <xmlPr mapId="1" xpath="/FinancialUpdate8609/FinancialUpdate8609_UnitDistribution/FinancialUpdate8609_UnitDistribution_Building16/BIN" xmlDataType="string"/>
    </xmlCellPr>
  </singleXmlCell>
  <singleXmlCell id="4021" xr6:uid="{00000000-000C-0000-FFFF-FFFF9D0F0000}" r="AC217" connectionId="1">
    <xmlCellPr id="1" xr6:uid="{00000000-0010-0000-9D0F-000001000000}" uniqueName="Super_Unit">
      <xmlPr mapId="1" xpath="/FinancialUpdate8609/FinancialUpdate8609_UnitDistribution/FinancialUpdate8609_UnitDistribution_Building16/Super_Unit" xmlDataType="string"/>
    </xmlCellPr>
  </singleXmlCell>
  <singleXmlCell id="4022" xr6:uid="{00000000-000C-0000-FFFF-FFFF9E0F0000}" r="D217" connectionId="1">
    <xmlCellPr id="1" xr6:uid="{00000000-0010-0000-9E0F-000001000000}" uniqueName="AMI_30_or_Less_BR_0">
      <xmlPr mapId="1" xpath="/FinancialUpdate8609/FinancialUpdate8609_UnitDistribution/FinancialUpdate8609_UnitDistribution_Building16/AMI_30_or_Less_BR_0" xmlDataType="string"/>
    </xmlCellPr>
  </singleXmlCell>
  <singleXmlCell id="4023" xr6:uid="{00000000-000C-0000-FFFF-FFFF9F0F0000}" r="E217" connectionId="1">
    <xmlCellPr id="1" xr6:uid="{00000000-0010-0000-9F0F-000001000000}" uniqueName="AMI_30_or_Less_BR_1">
      <xmlPr mapId="1" xpath="/FinancialUpdate8609/FinancialUpdate8609_UnitDistribution/FinancialUpdate8609_UnitDistribution_Building16/AMI_30_or_Less_BR_1" xmlDataType="string"/>
    </xmlCellPr>
  </singleXmlCell>
  <singleXmlCell id="4024" xr6:uid="{00000000-000C-0000-FFFF-FFFFA00F0000}" r="F217" connectionId="1">
    <xmlCellPr id="1" xr6:uid="{00000000-0010-0000-A00F-000001000000}" uniqueName="AMI_30_or_Less_BR_2">
      <xmlPr mapId="1" xpath="/FinancialUpdate8609/FinancialUpdate8609_UnitDistribution/FinancialUpdate8609_UnitDistribution_Building16/AMI_30_or_Less_BR_2" xmlDataType="string"/>
    </xmlCellPr>
  </singleXmlCell>
  <singleXmlCell id="4025" xr6:uid="{00000000-000C-0000-FFFF-FFFFA10F0000}" r="G217" connectionId="1">
    <xmlCellPr id="1" xr6:uid="{00000000-0010-0000-A10F-000001000000}" uniqueName="AMI_30_or_Less_BR_3">
      <xmlPr mapId="1" xpath="/FinancialUpdate8609/FinancialUpdate8609_UnitDistribution/FinancialUpdate8609_UnitDistribution_Building16/AMI_30_or_Less_BR_3" xmlDataType="string"/>
    </xmlCellPr>
  </singleXmlCell>
  <singleXmlCell id="4026" xr6:uid="{00000000-000C-0000-FFFF-FFFFA20F0000}" r="H217" connectionId="1">
    <xmlCellPr id="1" xr6:uid="{00000000-0010-0000-A20F-000001000000}" uniqueName="AMI_30_or_Less_BR_4">
      <xmlPr mapId="1" xpath="/FinancialUpdate8609/FinancialUpdate8609_UnitDistribution/FinancialUpdate8609_UnitDistribution_Building16/AMI_30_or_Less_BR_4" xmlDataType="string"/>
    </xmlCellPr>
  </singleXmlCell>
  <singleXmlCell id="4027" xr6:uid="{00000000-000C-0000-FFFF-FFFFA30F0000}" r="I217" connectionId="1">
    <xmlCellPr id="1" xr6:uid="{00000000-0010-0000-A30F-000001000000}" uniqueName="AMI_31to40_BR_0">
      <xmlPr mapId="1" xpath="/FinancialUpdate8609/FinancialUpdate8609_UnitDistribution/FinancialUpdate8609_UnitDistribution_Building16/AMI_31to40_BR_0" xmlDataType="string"/>
    </xmlCellPr>
  </singleXmlCell>
  <singleXmlCell id="4028" xr6:uid="{00000000-000C-0000-FFFF-FFFFA40F0000}" r="J217" connectionId="1">
    <xmlCellPr id="1" xr6:uid="{00000000-0010-0000-A40F-000001000000}" uniqueName="AMI_31to40_BR_1">
      <xmlPr mapId="1" xpath="/FinancialUpdate8609/FinancialUpdate8609_UnitDistribution/FinancialUpdate8609_UnitDistribution_Building16/AMI_31to40_BR_1" xmlDataType="string"/>
    </xmlCellPr>
  </singleXmlCell>
  <singleXmlCell id="4029" xr6:uid="{00000000-000C-0000-FFFF-FFFFA50F0000}" r="K217" connectionId="1">
    <xmlCellPr id="1" xr6:uid="{00000000-0010-0000-A50F-000001000000}" uniqueName="AMI_31to40_BR_2">
      <xmlPr mapId="1" xpath="/FinancialUpdate8609/FinancialUpdate8609_UnitDistribution/FinancialUpdate8609_UnitDistribution_Building16/AMI_31to40_BR_2" xmlDataType="string"/>
    </xmlCellPr>
  </singleXmlCell>
  <singleXmlCell id="4030" xr6:uid="{00000000-000C-0000-FFFF-FFFFA60F0000}" r="L217" connectionId="1">
    <xmlCellPr id="1" xr6:uid="{00000000-0010-0000-A60F-000001000000}" uniqueName="AMI_31to40_BR_3">
      <xmlPr mapId="1" xpath="/FinancialUpdate8609/FinancialUpdate8609_UnitDistribution/FinancialUpdate8609_UnitDistribution_Building16/AMI_31to40_BR_3" xmlDataType="string"/>
    </xmlCellPr>
  </singleXmlCell>
  <singleXmlCell id="4031" xr6:uid="{00000000-000C-0000-FFFF-FFFFA70F0000}" r="M217" connectionId="1">
    <xmlCellPr id="1" xr6:uid="{00000000-0010-0000-A70F-000001000000}" uniqueName="AMI_31to40_BR_4">
      <xmlPr mapId="1" xpath="/FinancialUpdate8609/FinancialUpdate8609_UnitDistribution/FinancialUpdate8609_UnitDistribution_Building16/AMI_31to40_BR_4" xmlDataType="string"/>
    </xmlCellPr>
  </singleXmlCell>
  <singleXmlCell id="4032" xr6:uid="{00000000-000C-0000-FFFF-FFFFA80F0000}" r="N217" connectionId="1">
    <xmlCellPr id="1" xr6:uid="{00000000-0010-0000-A80F-000001000000}" uniqueName="AMI_41to50_BR_0">
      <xmlPr mapId="1" xpath="/FinancialUpdate8609/FinancialUpdate8609_UnitDistribution/FinancialUpdate8609_UnitDistribution_Building16/AMI_41to50_BR_0" xmlDataType="string"/>
    </xmlCellPr>
  </singleXmlCell>
  <singleXmlCell id="4033" xr6:uid="{00000000-000C-0000-FFFF-FFFFA90F0000}" r="O217" connectionId="1">
    <xmlCellPr id="1" xr6:uid="{00000000-0010-0000-A90F-000001000000}" uniqueName="AMI_41to50_BR_1">
      <xmlPr mapId="1" xpath="/FinancialUpdate8609/FinancialUpdate8609_UnitDistribution/FinancialUpdate8609_UnitDistribution_Building16/AMI_41to50_BR_1" xmlDataType="string"/>
    </xmlCellPr>
  </singleXmlCell>
  <singleXmlCell id="4034" xr6:uid="{00000000-000C-0000-FFFF-FFFFAA0F0000}" r="P217" connectionId="1">
    <xmlCellPr id="1" xr6:uid="{00000000-0010-0000-AA0F-000001000000}" uniqueName="AMI_41to50_BR_2">
      <xmlPr mapId="1" xpath="/FinancialUpdate8609/FinancialUpdate8609_UnitDistribution/FinancialUpdate8609_UnitDistribution_Building16/AMI_41to50_BR_2" xmlDataType="string"/>
    </xmlCellPr>
  </singleXmlCell>
  <singleXmlCell id="4035" xr6:uid="{00000000-000C-0000-FFFF-FFFFAB0F0000}" r="Q217" connectionId="1">
    <xmlCellPr id="1" xr6:uid="{00000000-0010-0000-AB0F-000001000000}" uniqueName="AMI_41to50_BR_3">
      <xmlPr mapId="1" xpath="/FinancialUpdate8609/FinancialUpdate8609_UnitDistribution/FinancialUpdate8609_UnitDistribution_Building16/AMI_41to50_BR_3" xmlDataType="string"/>
    </xmlCellPr>
  </singleXmlCell>
  <singleXmlCell id="4036" xr6:uid="{00000000-000C-0000-FFFF-FFFFAC0F0000}" r="R217" connectionId="1">
    <xmlCellPr id="1" xr6:uid="{00000000-0010-0000-AC0F-000001000000}" uniqueName="AMI_41to50_BR_4">
      <xmlPr mapId="1" xpath="/FinancialUpdate8609/FinancialUpdate8609_UnitDistribution/FinancialUpdate8609_UnitDistribution_Building16/AMI_41to50_BR_4" xmlDataType="string"/>
    </xmlCellPr>
  </singleXmlCell>
  <singleXmlCell id="4037" xr6:uid="{00000000-000C-0000-FFFF-FFFFAD0F0000}" r="S217" connectionId="1">
    <xmlCellPr id="1" xr6:uid="{00000000-0010-0000-AD0F-000001000000}" uniqueName="AMI_51to60_BR_0">
      <xmlPr mapId="1" xpath="/FinancialUpdate8609/FinancialUpdate8609_UnitDistribution/FinancialUpdate8609_UnitDistribution_Building16/AMI_51to60_BR_0" xmlDataType="string"/>
    </xmlCellPr>
  </singleXmlCell>
  <singleXmlCell id="4038" xr6:uid="{00000000-000C-0000-FFFF-FFFFAE0F0000}" r="T217" connectionId="1">
    <xmlCellPr id="1" xr6:uid="{00000000-0010-0000-AE0F-000001000000}" uniqueName="AMI_51to60_BR_1">
      <xmlPr mapId="1" xpath="/FinancialUpdate8609/FinancialUpdate8609_UnitDistribution/FinancialUpdate8609_UnitDistribution_Building16/AMI_51to60_BR_1" xmlDataType="string"/>
    </xmlCellPr>
  </singleXmlCell>
  <singleXmlCell id="4039" xr6:uid="{00000000-000C-0000-FFFF-FFFFAF0F0000}" r="U217" connectionId="1">
    <xmlCellPr id="1" xr6:uid="{00000000-0010-0000-AF0F-000001000000}" uniqueName="AMI_51to60_BR_2">
      <xmlPr mapId="1" xpath="/FinancialUpdate8609/FinancialUpdate8609_UnitDistribution/FinancialUpdate8609_UnitDistribution_Building16/AMI_51to60_BR_2" xmlDataType="string"/>
    </xmlCellPr>
  </singleXmlCell>
  <singleXmlCell id="4040" xr6:uid="{00000000-000C-0000-FFFF-FFFFB00F0000}" r="V217" connectionId="1">
    <xmlCellPr id="1" xr6:uid="{00000000-0010-0000-B00F-000001000000}" uniqueName="AMI_51to60_BR_3">
      <xmlPr mapId="1" xpath="/FinancialUpdate8609/FinancialUpdate8609_UnitDistribution/FinancialUpdate8609_UnitDistribution_Building16/AMI_51to60_BR_3" xmlDataType="string"/>
    </xmlCellPr>
  </singleXmlCell>
  <singleXmlCell id="4041" xr6:uid="{00000000-000C-0000-FFFF-FFFFB10F0000}" r="W217" connectionId="1">
    <xmlCellPr id="1" xr6:uid="{00000000-0010-0000-B10F-000001000000}" uniqueName="AMI_51to60_BR_4">
      <xmlPr mapId="1" xpath="/FinancialUpdate8609/FinancialUpdate8609_UnitDistribution/FinancialUpdate8609_UnitDistribution_Building16/AMI_51to60_BR_4" xmlDataType="string"/>
    </xmlCellPr>
  </singleXmlCell>
  <singleXmlCell id="4042" xr6:uid="{00000000-000C-0000-FFFF-FFFFB20F0000}" r="X217" connectionId="1">
    <xmlCellPr id="1" xr6:uid="{00000000-0010-0000-B20F-000001000000}" uniqueName="Greater_Than_60_AMI_BR_0">
      <xmlPr mapId="1" xpath="/FinancialUpdate8609/FinancialUpdate8609_UnitDistribution/FinancialUpdate8609_UnitDistribution_Building16/Greater_Than_60_AMI_BR_0" xmlDataType="string"/>
    </xmlCellPr>
  </singleXmlCell>
  <singleXmlCell id="4043" xr6:uid="{00000000-000C-0000-FFFF-FFFFB30F0000}" r="Y217" connectionId="1">
    <xmlCellPr id="1" xr6:uid="{00000000-0010-0000-B30F-000001000000}" uniqueName="Greater_Than_60_AMI_BR_1">
      <xmlPr mapId="1" xpath="/FinancialUpdate8609/FinancialUpdate8609_UnitDistribution/FinancialUpdate8609_UnitDistribution_Building16/Greater_Than_60_AMI_BR_1" xmlDataType="string"/>
    </xmlCellPr>
  </singleXmlCell>
  <singleXmlCell id="4044" xr6:uid="{00000000-000C-0000-FFFF-FFFFB40F0000}" r="Z217" connectionId="1">
    <xmlCellPr id="1" xr6:uid="{00000000-0010-0000-B40F-000001000000}" uniqueName="Greater_Than_60_AMI_BR_2">
      <xmlPr mapId="1" xpath="/FinancialUpdate8609/FinancialUpdate8609_UnitDistribution/FinancialUpdate8609_UnitDistribution_Building16/Greater_Than_60_AMI_BR_2" xmlDataType="string"/>
    </xmlCellPr>
  </singleXmlCell>
  <singleXmlCell id="4045" xr6:uid="{00000000-000C-0000-FFFF-FFFFB50F0000}" r="AA217" connectionId="1">
    <xmlCellPr id="1" xr6:uid="{00000000-0010-0000-B50F-000001000000}" uniqueName="Greater_Than_60_AMI_BR_3">
      <xmlPr mapId="1" xpath="/FinancialUpdate8609/FinancialUpdate8609_UnitDistribution/FinancialUpdate8609_UnitDistribution_Building16/Greater_Than_60_AMI_BR_3" xmlDataType="string"/>
    </xmlCellPr>
  </singleXmlCell>
  <singleXmlCell id="4046" xr6:uid="{00000000-000C-0000-FFFF-FFFFB60F0000}" r="AB217" connectionId="1">
    <xmlCellPr id="1" xr6:uid="{00000000-0010-0000-B60F-000001000000}" uniqueName="Greater_Than_60_AMI_BR_4">
      <xmlPr mapId="1" xpath="/FinancialUpdate8609/FinancialUpdate8609_UnitDistribution/FinancialUpdate8609_UnitDistribution_Building16/Greater_Than_60_AMI_BR_4" xmlDataType="string"/>
    </xmlCellPr>
  </singleXmlCell>
  <singleXmlCell id="4047" xr6:uid="{00000000-000C-0000-FFFF-FFFFB70F0000}" r="AH218" connectionId="1">
    <xmlCellPr id="1" xr6:uid="{00000000-0010-0000-B70F-000001000000}" uniqueName="ApplicationNumber">
      <xmlPr mapId="1" xpath="/FinancialUpdate8609/FinancialUpdate8609_UnitDistribution/FinancialUpdate8609_UnitDistribution_Building17/ApplicationNumber" xmlDataType="string"/>
    </xmlCellPr>
  </singleXmlCell>
  <singleXmlCell id="4048" xr6:uid="{00000000-000C-0000-FFFF-FFFFB80F0000}" r="AJ218" connectionId="1">
    <xmlCellPr id="1" xr6:uid="{00000000-0010-0000-B80F-000001000000}" uniqueName="BIN">
      <xmlPr mapId="1" xpath="/FinancialUpdate8609/FinancialUpdate8609_UnitDistribution/FinancialUpdate8609_UnitDistribution_Building17/BIN" xmlDataType="string"/>
    </xmlCellPr>
  </singleXmlCell>
  <singleXmlCell id="4049" xr6:uid="{00000000-000C-0000-FFFF-FFFFB90F0000}" r="AC218" connectionId="1">
    <xmlCellPr id="1" xr6:uid="{00000000-0010-0000-B90F-000001000000}" uniqueName="Super_Unit">
      <xmlPr mapId="1" xpath="/FinancialUpdate8609/FinancialUpdate8609_UnitDistribution/FinancialUpdate8609_UnitDistribution_Building17/Super_Unit" xmlDataType="string"/>
    </xmlCellPr>
  </singleXmlCell>
  <singleXmlCell id="4050" xr6:uid="{00000000-000C-0000-FFFF-FFFFBA0F0000}" r="D218" connectionId="1">
    <xmlCellPr id="1" xr6:uid="{00000000-0010-0000-BA0F-000001000000}" uniqueName="AMI_30_or_Less_BR_0">
      <xmlPr mapId="1" xpath="/FinancialUpdate8609/FinancialUpdate8609_UnitDistribution/FinancialUpdate8609_UnitDistribution_Building17/AMI_30_or_Less_BR_0" xmlDataType="string"/>
    </xmlCellPr>
  </singleXmlCell>
  <singleXmlCell id="4051" xr6:uid="{00000000-000C-0000-FFFF-FFFFBB0F0000}" r="E218" connectionId="1">
    <xmlCellPr id="1" xr6:uid="{00000000-0010-0000-BB0F-000001000000}" uniqueName="AMI_30_or_Less_BR_1">
      <xmlPr mapId="1" xpath="/FinancialUpdate8609/FinancialUpdate8609_UnitDistribution/FinancialUpdate8609_UnitDistribution_Building17/AMI_30_or_Less_BR_1" xmlDataType="string"/>
    </xmlCellPr>
  </singleXmlCell>
  <singleXmlCell id="4052" xr6:uid="{00000000-000C-0000-FFFF-FFFFBC0F0000}" r="F218" connectionId="1">
    <xmlCellPr id="1" xr6:uid="{00000000-0010-0000-BC0F-000001000000}" uniqueName="AMI_30_or_Less_BR_2">
      <xmlPr mapId="1" xpath="/FinancialUpdate8609/FinancialUpdate8609_UnitDistribution/FinancialUpdate8609_UnitDistribution_Building17/AMI_30_or_Less_BR_2" xmlDataType="string"/>
    </xmlCellPr>
  </singleXmlCell>
  <singleXmlCell id="4053" xr6:uid="{00000000-000C-0000-FFFF-FFFFBD0F0000}" r="G218" connectionId="1">
    <xmlCellPr id="1" xr6:uid="{00000000-0010-0000-BD0F-000001000000}" uniqueName="AMI_30_or_Less_BR_3">
      <xmlPr mapId="1" xpath="/FinancialUpdate8609/FinancialUpdate8609_UnitDistribution/FinancialUpdate8609_UnitDistribution_Building17/AMI_30_or_Less_BR_3" xmlDataType="string"/>
    </xmlCellPr>
  </singleXmlCell>
  <singleXmlCell id="4054" xr6:uid="{00000000-000C-0000-FFFF-FFFFBE0F0000}" r="H218" connectionId="1">
    <xmlCellPr id="1" xr6:uid="{00000000-0010-0000-BE0F-000001000000}" uniqueName="AMI_30_or_Less_BR_4">
      <xmlPr mapId="1" xpath="/FinancialUpdate8609/FinancialUpdate8609_UnitDistribution/FinancialUpdate8609_UnitDistribution_Building17/AMI_30_or_Less_BR_4" xmlDataType="string"/>
    </xmlCellPr>
  </singleXmlCell>
  <singleXmlCell id="4055" xr6:uid="{00000000-000C-0000-FFFF-FFFFBF0F0000}" r="I218" connectionId="1">
    <xmlCellPr id="1" xr6:uid="{00000000-0010-0000-BF0F-000001000000}" uniqueName="AMI_31to40_BR_0">
      <xmlPr mapId="1" xpath="/FinancialUpdate8609/FinancialUpdate8609_UnitDistribution/FinancialUpdate8609_UnitDistribution_Building17/AMI_31to40_BR_0" xmlDataType="string"/>
    </xmlCellPr>
  </singleXmlCell>
  <singleXmlCell id="4056" xr6:uid="{00000000-000C-0000-FFFF-FFFFC00F0000}" r="J218" connectionId="1">
    <xmlCellPr id="1" xr6:uid="{00000000-0010-0000-C00F-000001000000}" uniqueName="AMI_31to40_BR_1">
      <xmlPr mapId="1" xpath="/FinancialUpdate8609/FinancialUpdate8609_UnitDistribution/FinancialUpdate8609_UnitDistribution_Building17/AMI_31to40_BR_1" xmlDataType="string"/>
    </xmlCellPr>
  </singleXmlCell>
  <singleXmlCell id="4057" xr6:uid="{00000000-000C-0000-FFFF-FFFFC10F0000}" r="K218" connectionId="1">
    <xmlCellPr id="1" xr6:uid="{00000000-0010-0000-C10F-000001000000}" uniqueName="AMI_31to40_BR_2">
      <xmlPr mapId="1" xpath="/FinancialUpdate8609/FinancialUpdate8609_UnitDistribution/FinancialUpdate8609_UnitDistribution_Building17/AMI_31to40_BR_2" xmlDataType="string"/>
    </xmlCellPr>
  </singleXmlCell>
  <singleXmlCell id="4058" xr6:uid="{00000000-000C-0000-FFFF-FFFFC20F0000}" r="L218" connectionId="1">
    <xmlCellPr id="1" xr6:uid="{00000000-0010-0000-C20F-000001000000}" uniqueName="AMI_31to40_BR_3">
      <xmlPr mapId="1" xpath="/FinancialUpdate8609/FinancialUpdate8609_UnitDistribution/FinancialUpdate8609_UnitDistribution_Building17/AMI_31to40_BR_3" xmlDataType="string"/>
    </xmlCellPr>
  </singleXmlCell>
  <singleXmlCell id="4059" xr6:uid="{00000000-000C-0000-FFFF-FFFFC30F0000}" r="M218" connectionId="1">
    <xmlCellPr id="1" xr6:uid="{00000000-0010-0000-C30F-000001000000}" uniqueName="AMI_31to40_BR_4">
      <xmlPr mapId="1" xpath="/FinancialUpdate8609/FinancialUpdate8609_UnitDistribution/FinancialUpdate8609_UnitDistribution_Building17/AMI_31to40_BR_4" xmlDataType="string"/>
    </xmlCellPr>
  </singleXmlCell>
  <singleXmlCell id="4060" xr6:uid="{00000000-000C-0000-FFFF-FFFFC40F0000}" r="N218" connectionId="1">
    <xmlCellPr id="1" xr6:uid="{00000000-0010-0000-C40F-000001000000}" uniqueName="AMI_41to50_BR_0">
      <xmlPr mapId="1" xpath="/FinancialUpdate8609/FinancialUpdate8609_UnitDistribution/FinancialUpdate8609_UnitDistribution_Building17/AMI_41to50_BR_0" xmlDataType="string"/>
    </xmlCellPr>
  </singleXmlCell>
  <singleXmlCell id="4061" xr6:uid="{00000000-000C-0000-FFFF-FFFFC50F0000}" r="O218" connectionId="1">
    <xmlCellPr id="1" xr6:uid="{00000000-0010-0000-C50F-000001000000}" uniqueName="AMI_41to50_BR_1">
      <xmlPr mapId="1" xpath="/FinancialUpdate8609/FinancialUpdate8609_UnitDistribution/FinancialUpdate8609_UnitDistribution_Building17/AMI_41to50_BR_1" xmlDataType="string"/>
    </xmlCellPr>
  </singleXmlCell>
  <singleXmlCell id="4062" xr6:uid="{00000000-000C-0000-FFFF-FFFFC60F0000}" r="P218" connectionId="1">
    <xmlCellPr id="1" xr6:uid="{00000000-0010-0000-C60F-000001000000}" uniqueName="AMI_41to50_BR_2">
      <xmlPr mapId="1" xpath="/FinancialUpdate8609/FinancialUpdate8609_UnitDistribution/FinancialUpdate8609_UnitDistribution_Building17/AMI_41to50_BR_2" xmlDataType="string"/>
    </xmlCellPr>
  </singleXmlCell>
  <singleXmlCell id="4063" xr6:uid="{00000000-000C-0000-FFFF-FFFFC70F0000}" r="Q218" connectionId="1">
    <xmlCellPr id="1" xr6:uid="{00000000-0010-0000-C70F-000001000000}" uniqueName="AMI_41to50_BR_3">
      <xmlPr mapId="1" xpath="/FinancialUpdate8609/FinancialUpdate8609_UnitDistribution/FinancialUpdate8609_UnitDistribution_Building17/AMI_41to50_BR_3" xmlDataType="string"/>
    </xmlCellPr>
  </singleXmlCell>
  <singleXmlCell id="4064" xr6:uid="{00000000-000C-0000-FFFF-FFFFC80F0000}" r="R218" connectionId="1">
    <xmlCellPr id="1" xr6:uid="{00000000-0010-0000-C80F-000001000000}" uniqueName="AMI_41to50_BR_4">
      <xmlPr mapId="1" xpath="/FinancialUpdate8609/FinancialUpdate8609_UnitDistribution/FinancialUpdate8609_UnitDistribution_Building17/AMI_41to50_BR_4" xmlDataType="string"/>
    </xmlCellPr>
  </singleXmlCell>
  <singleXmlCell id="4065" xr6:uid="{00000000-000C-0000-FFFF-FFFFC90F0000}" r="S218" connectionId="1">
    <xmlCellPr id="1" xr6:uid="{00000000-0010-0000-C90F-000001000000}" uniqueName="AMI_51to60_BR_0">
      <xmlPr mapId="1" xpath="/FinancialUpdate8609/FinancialUpdate8609_UnitDistribution/FinancialUpdate8609_UnitDistribution_Building17/AMI_51to60_BR_0" xmlDataType="string"/>
    </xmlCellPr>
  </singleXmlCell>
  <singleXmlCell id="4066" xr6:uid="{00000000-000C-0000-FFFF-FFFFCA0F0000}" r="T218" connectionId="1">
    <xmlCellPr id="1" xr6:uid="{00000000-0010-0000-CA0F-000001000000}" uniqueName="AMI_51to60_BR_1">
      <xmlPr mapId="1" xpath="/FinancialUpdate8609/FinancialUpdate8609_UnitDistribution/FinancialUpdate8609_UnitDistribution_Building17/AMI_51to60_BR_1" xmlDataType="string"/>
    </xmlCellPr>
  </singleXmlCell>
  <singleXmlCell id="4067" xr6:uid="{00000000-000C-0000-FFFF-FFFFCB0F0000}" r="U218" connectionId="1">
    <xmlCellPr id="1" xr6:uid="{00000000-0010-0000-CB0F-000001000000}" uniqueName="AMI_51to60_BR_2">
      <xmlPr mapId="1" xpath="/FinancialUpdate8609/FinancialUpdate8609_UnitDistribution/FinancialUpdate8609_UnitDistribution_Building17/AMI_51to60_BR_2" xmlDataType="string"/>
    </xmlCellPr>
  </singleXmlCell>
  <singleXmlCell id="4068" xr6:uid="{00000000-000C-0000-FFFF-FFFFCC0F0000}" r="V218" connectionId="1">
    <xmlCellPr id="1" xr6:uid="{00000000-0010-0000-CC0F-000001000000}" uniqueName="AMI_51to60_BR_3">
      <xmlPr mapId="1" xpath="/FinancialUpdate8609/FinancialUpdate8609_UnitDistribution/FinancialUpdate8609_UnitDistribution_Building17/AMI_51to60_BR_3" xmlDataType="string"/>
    </xmlCellPr>
  </singleXmlCell>
  <singleXmlCell id="4069" xr6:uid="{00000000-000C-0000-FFFF-FFFFCD0F0000}" r="W218" connectionId="1">
    <xmlCellPr id="1" xr6:uid="{00000000-0010-0000-CD0F-000001000000}" uniqueName="AMI_51to60_BR_4">
      <xmlPr mapId="1" xpath="/FinancialUpdate8609/FinancialUpdate8609_UnitDistribution/FinancialUpdate8609_UnitDistribution_Building17/AMI_51to60_BR_4" xmlDataType="string"/>
    </xmlCellPr>
  </singleXmlCell>
  <singleXmlCell id="4070" xr6:uid="{00000000-000C-0000-FFFF-FFFFCE0F0000}" r="X218" connectionId="1">
    <xmlCellPr id="1" xr6:uid="{00000000-0010-0000-CE0F-000001000000}" uniqueName="Greater_Than_60_AMI_BR_0">
      <xmlPr mapId="1" xpath="/FinancialUpdate8609/FinancialUpdate8609_UnitDistribution/FinancialUpdate8609_UnitDistribution_Building17/Greater_Than_60_AMI_BR_0" xmlDataType="string"/>
    </xmlCellPr>
  </singleXmlCell>
  <singleXmlCell id="4071" xr6:uid="{00000000-000C-0000-FFFF-FFFFCF0F0000}" r="Y218" connectionId="1">
    <xmlCellPr id="1" xr6:uid="{00000000-0010-0000-CF0F-000001000000}" uniqueName="Greater_Than_60_AMI_BR_1">
      <xmlPr mapId="1" xpath="/FinancialUpdate8609/FinancialUpdate8609_UnitDistribution/FinancialUpdate8609_UnitDistribution_Building17/Greater_Than_60_AMI_BR_1" xmlDataType="string"/>
    </xmlCellPr>
  </singleXmlCell>
  <singleXmlCell id="4072" xr6:uid="{00000000-000C-0000-FFFF-FFFFD00F0000}" r="Z218" connectionId="1">
    <xmlCellPr id="1" xr6:uid="{00000000-0010-0000-D00F-000001000000}" uniqueName="Greater_Than_60_AMI_BR_2">
      <xmlPr mapId="1" xpath="/FinancialUpdate8609/FinancialUpdate8609_UnitDistribution/FinancialUpdate8609_UnitDistribution_Building17/Greater_Than_60_AMI_BR_2" xmlDataType="string"/>
    </xmlCellPr>
  </singleXmlCell>
  <singleXmlCell id="4073" xr6:uid="{00000000-000C-0000-FFFF-FFFFD10F0000}" r="AA218" connectionId="1">
    <xmlCellPr id="1" xr6:uid="{00000000-0010-0000-D10F-000001000000}" uniqueName="Greater_Than_60_AMI_BR_3">
      <xmlPr mapId="1" xpath="/FinancialUpdate8609/FinancialUpdate8609_UnitDistribution/FinancialUpdate8609_UnitDistribution_Building17/Greater_Than_60_AMI_BR_3" xmlDataType="string"/>
    </xmlCellPr>
  </singleXmlCell>
  <singleXmlCell id="4074" xr6:uid="{00000000-000C-0000-FFFF-FFFFD20F0000}" r="AB218" connectionId="1">
    <xmlCellPr id="1" xr6:uid="{00000000-0010-0000-D20F-000001000000}" uniqueName="Greater_Than_60_AMI_BR_4">
      <xmlPr mapId="1" xpath="/FinancialUpdate8609/FinancialUpdate8609_UnitDistribution/FinancialUpdate8609_UnitDistribution_Building17/Greater_Than_60_AMI_BR_4" xmlDataType="string"/>
    </xmlCellPr>
  </singleXmlCell>
  <singleXmlCell id="4075" xr6:uid="{00000000-000C-0000-FFFF-FFFFD30F0000}" r="AF125" connectionId="1">
    <xmlCellPr id="1" xr6:uid="{00000000-0010-0000-D30F-000001000000}" uniqueName="ApplicationNumber">
      <xmlPr mapId="1" xpath="/FinancialUpdate8609/FinancialUpdate8609_Unit_SQ_FT/FinancialUpdate8609_Unit_SQ_FT_Building13/ApplicationNumber" xmlDataType="string"/>
    </xmlCellPr>
  </singleXmlCell>
  <singleXmlCell id="4076" xr6:uid="{00000000-000C-0000-FFFF-FFFFD40F0000}" r="AF126" connectionId="1">
    <xmlCellPr id="1" xr6:uid="{00000000-0010-0000-D40F-000001000000}" uniqueName="BIN">
      <xmlPr mapId="1" xpath="/FinancialUpdate8609/FinancialUpdate8609_Unit_SQ_FT/FinancialUpdate8609_Unit_SQ_FT_Building13/BIN" xmlDataType="string"/>
    </xmlCellPr>
  </singleXmlCell>
  <singleXmlCell id="4077" xr6:uid="{00000000-000C-0000-FFFF-FFFFD50F0000}" r="AF127" connectionId="1">
    <xmlCellPr id="1" xr6:uid="{00000000-0010-0000-D50F-000001000000}" uniqueName="Credit_Eligible_Sq_Ft">
      <xmlPr mapId="1" xpath="/FinancialUpdate8609/FinancialUpdate8609_Unit_SQ_FT/FinancialUpdate8609_Unit_SQ_FT_Building13/Credit_Eligible_Sq_Ft" xmlDataType="string"/>
    </xmlCellPr>
  </singleXmlCell>
  <singleXmlCell id="4078" xr6:uid="{00000000-000C-0000-FFFF-FFFFD60F0000}" r="AF128" connectionId="1">
    <xmlCellPr id="1" xr6:uid="{00000000-0010-0000-D60F-000001000000}" uniqueName="Other_Resid_Rental_Sq_Ft">
      <xmlPr mapId="1" xpath="/FinancialUpdate8609/FinancialUpdate8609_Unit_SQ_FT/FinancialUpdate8609_Unit_SQ_FT_Building13/Other_Resid_Rental_Sq_Ft" xmlDataType="string"/>
    </xmlCellPr>
  </singleXmlCell>
  <singleXmlCell id="4079" xr6:uid="{00000000-000C-0000-FFFF-FFFFD70F0000}" r="AF129" connectionId="1">
    <xmlCellPr id="1" xr6:uid="{00000000-0010-0000-D70F-000001000000}" uniqueName="Total_Resid_Rental_Sq_Ft">
      <xmlPr mapId="1" xpath="/FinancialUpdate8609/FinancialUpdate8609_Unit_SQ_FT/FinancialUpdate8609_Unit_SQ_FT_Building13/Total_Resid_Rental_Sq_Ft" xmlDataType="string"/>
    </xmlCellPr>
  </singleXmlCell>
  <singleXmlCell id="4080" xr6:uid="{00000000-000C-0000-FFFF-FFFFD80F0000}" r="AF130" connectionId="1">
    <xmlCellPr id="1" xr6:uid="{00000000-0010-0000-D80F-000001000000}" uniqueName="Non_Rent_paying_Super_Sq_Ft">
      <xmlPr mapId="1" xpath="/FinancialUpdate8609/FinancialUpdate8609_Unit_SQ_FT/FinancialUpdate8609_Unit_SQ_FT_Building13/Non_Rent_paying_Super_Sq_Ft" xmlDataType="string"/>
    </xmlCellPr>
  </singleXmlCell>
  <singleXmlCell id="4081" xr6:uid="{00000000-000C-0000-FFFF-FFFFD90F0000}" r="AF131" connectionId="1">
    <xmlCellPr id="1" xr6:uid="{00000000-0010-0000-D90F-000001000000}" uniqueName="Total_Residential_Sq_Ft">
      <xmlPr mapId="1" xpath="/FinancialUpdate8609/FinancialUpdate8609_Unit_SQ_FT/FinancialUpdate8609_Unit_SQ_FT_Building13/Total_Residential_Sq_Ft" xmlDataType="string"/>
    </xmlCellPr>
  </singleXmlCell>
  <singleXmlCell id="4082" xr6:uid="{00000000-000C-0000-FFFF-FFFFDA0F0000}" r="AF132" connectionId="1">
    <xmlCellPr id="1" xr6:uid="{00000000-0010-0000-DA0F-000001000000}" uniqueName="Commercial_Sq_Ft">
      <xmlPr mapId="1" xpath="/FinancialUpdate8609/FinancialUpdate8609_Unit_SQ_FT/FinancialUpdate8609_Unit_SQ_FT_Building13/Commercial_Sq_Ft" xmlDataType="string"/>
    </xmlCellPr>
  </singleXmlCell>
  <singleXmlCell id="4083" xr6:uid="{00000000-000C-0000-FFFF-FFFFDB0F0000}" r="AH125" connectionId="1">
    <xmlCellPr id="1" xr6:uid="{00000000-0010-0000-DB0F-000001000000}" uniqueName="ApplicationNumber">
      <xmlPr mapId="1" xpath="/FinancialUpdate8609/FinancialUpdate8609_Unit_SQ_FT/FinancialUpdate8609_Unit_SQ_FT_Building14/ApplicationNumber" xmlDataType="string"/>
    </xmlCellPr>
  </singleXmlCell>
  <singleXmlCell id="4084" xr6:uid="{00000000-000C-0000-FFFF-FFFFDC0F0000}" r="AH126" connectionId="1">
    <xmlCellPr id="1" xr6:uid="{00000000-0010-0000-DC0F-000001000000}" uniqueName="BIN">
      <xmlPr mapId="1" xpath="/FinancialUpdate8609/FinancialUpdate8609_Unit_SQ_FT/FinancialUpdate8609_Unit_SQ_FT_Building14/BIN" xmlDataType="string"/>
    </xmlCellPr>
  </singleXmlCell>
  <singleXmlCell id="4085" xr6:uid="{00000000-000C-0000-FFFF-FFFFDD0F0000}" r="AH127" connectionId="1">
    <xmlCellPr id="1" xr6:uid="{00000000-0010-0000-DD0F-000001000000}" uniqueName="Credit_Eligible_Sq_Ft">
      <xmlPr mapId="1" xpath="/FinancialUpdate8609/FinancialUpdate8609_Unit_SQ_FT/FinancialUpdate8609_Unit_SQ_FT_Building14/Credit_Eligible_Sq_Ft" xmlDataType="string"/>
    </xmlCellPr>
  </singleXmlCell>
  <singleXmlCell id="4086" xr6:uid="{00000000-000C-0000-FFFF-FFFFDE0F0000}" r="AH128" connectionId="1">
    <xmlCellPr id="1" xr6:uid="{00000000-0010-0000-DE0F-000001000000}" uniqueName="Other_Resid_Rental_Sq_Ft">
      <xmlPr mapId="1" xpath="/FinancialUpdate8609/FinancialUpdate8609_Unit_SQ_FT/FinancialUpdate8609_Unit_SQ_FT_Building14/Other_Resid_Rental_Sq_Ft" xmlDataType="string"/>
    </xmlCellPr>
  </singleXmlCell>
  <singleXmlCell id="4087" xr6:uid="{00000000-000C-0000-FFFF-FFFFDF0F0000}" r="AH129" connectionId="1">
    <xmlCellPr id="1" xr6:uid="{00000000-0010-0000-DF0F-000001000000}" uniqueName="Total_Resid_Rental_Sq_Ft">
      <xmlPr mapId="1" xpath="/FinancialUpdate8609/FinancialUpdate8609_Unit_SQ_FT/FinancialUpdate8609_Unit_SQ_FT_Building14/Total_Resid_Rental_Sq_Ft" xmlDataType="string"/>
    </xmlCellPr>
  </singleXmlCell>
  <singleXmlCell id="4088" xr6:uid="{00000000-000C-0000-FFFF-FFFFE00F0000}" r="AH130" connectionId="1">
    <xmlCellPr id="1" xr6:uid="{00000000-0010-0000-E00F-000001000000}" uniqueName="Non_Rent_paying_Super_Sq_Ft">
      <xmlPr mapId="1" xpath="/FinancialUpdate8609/FinancialUpdate8609_Unit_SQ_FT/FinancialUpdate8609_Unit_SQ_FT_Building14/Non_Rent_paying_Super_Sq_Ft" xmlDataType="string"/>
    </xmlCellPr>
  </singleXmlCell>
  <singleXmlCell id="4089" xr6:uid="{00000000-000C-0000-FFFF-FFFFE10F0000}" r="AH131" connectionId="1">
    <xmlCellPr id="1" xr6:uid="{00000000-0010-0000-E10F-000001000000}" uniqueName="Total_Residential_Sq_Ft">
      <xmlPr mapId="1" xpath="/FinancialUpdate8609/FinancialUpdate8609_Unit_SQ_FT/FinancialUpdate8609_Unit_SQ_FT_Building14/Total_Residential_Sq_Ft" xmlDataType="string"/>
    </xmlCellPr>
  </singleXmlCell>
  <singleXmlCell id="4090" xr6:uid="{00000000-000C-0000-FFFF-FFFFE20F0000}" r="AH132" connectionId="1">
    <xmlCellPr id="1" xr6:uid="{00000000-0010-0000-E20F-000001000000}" uniqueName="Commercial_Sq_Ft">
      <xmlPr mapId="1" xpath="/FinancialUpdate8609/FinancialUpdate8609_Unit_SQ_FT/FinancialUpdate8609_Unit_SQ_FT_Building14/Commercial_Sq_Ft" xmlDataType="string"/>
    </xmlCellPr>
  </singleXmlCell>
  <singleXmlCell id="4091" xr6:uid="{00000000-000C-0000-FFFF-FFFFE30F0000}" r="AJ125" connectionId="1">
    <xmlCellPr id="1" xr6:uid="{00000000-0010-0000-E30F-000001000000}" uniqueName="ApplicationNumber">
      <xmlPr mapId="1" xpath="/FinancialUpdate8609/FinancialUpdate8609_Unit_SQ_FT/FinancialUpdate8609_Unit_SQ_FT_Building15/ApplicationNumber" xmlDataType="string"/>
    </xmlCellPr>
  </singleXmlCell>
  <singleXmlCell id="4092" xr6:uid="{00000000-000C-0000-FFFF-FFFFE40F0000}" r="AJ126" connectionId="1">
    <xmlCellPr id="1" xr6:uid="{00000000-0010-0000-E40F-000001000000}" uniqueName="BIN">
      <xmlPr mapId="1" xpath="/FinancialUpdate8609/FinancialUpdate8609_Unit_SQ_FT/FinancialUpdate8609_Unit_SQ_FT_Building15/BIN" xmlDataType="string"/>
    </xmlCellPr>
  </singleXmlCell>
  <singleXmlCell id="4093" xr6:uid="{00000000-000C-0000-FFFF-FFFFE50F0000}" r="AJ127" connectionId="1">
    <xmlCellPr id="1" xr6:uid="{00000000-0010-0000-E50F-000001000000}" uniqueName="Credit_Eligible_Sq_Ft">
      <xmlPr mapId="1" xpath="/FinancialUpdate8609/FinancialUpdate8609_Unit_SQ_FT/FinancialUpdate8609_Unit_SQ_FT_Building15/Credit_Eligible_Sq_Ft" xmlDataType="string"/>
    </xmlCellPr>
  </singleXmlCell>
  <singleXmlCell id="4094" xr6:uid="{00000000-000C-0000-FFFF-FFFFE60F0000}" r="AJ128" connectionId="1">
    <xmlCellPr id="1" xr6:uid="{00000000-0010-0000-E60F-000001000000}" uniqueName="Other_Resid_Rental_Sq_Ft">
      <xmlPr mapId="1" xpath="/FinancialUpdate8609/FinancialUpdate8609_Unit_SQ_FT/FinancialUpdate8609_Unit_SQ_FT_Building15/Other_Resid_Rental_Sq_Ft" xmlDataType="string"/>
    </xmlCellPr>
  </singleXmlCell>
  <singleXmlCell id="4095" xr6:uid="{00000000-000C-0000-FFFF-FFFFE70F0000}" r="AJ129" connectionId="1">
    <xmlCellPr id="1" xr6:uid="{00000000-0010-0000-E70F-000001000000}" uniqueName="Total_Resid_Rental_Sq_Ft">
      <xmlPr mapId="1" xpath="/FinancialUpdate8609/FinancialUpdate8609_Unit_SQ_FT/FinancialUpdate8609_Unit_SQ_FT_Building15/Total_Resid_Rental_Sq_Ft" xmlDataType="string"/>
    </xmlCellPr>
  </singleXmlCell>
  <singleXmlCell id="4096" xr6:uid="{00000000-000C-0000-FFFF-FFFFE80F0000}" r="AJ130" connectionId="1">
    <xmlCellPr id="1" xr6:uid="{00000000-0010-0000-E80F-000001000000}" uniqueName="Non_Rent_paying_Super_Sq_Ft">
      <xmlPr mapId="1" xpath="/FinancialUpdate8609/FinancialUpdate8609_Unit_SQ_FT/FinancialUpdate8609_Unit_SQ_FT_Building15/Non_Rent_paying_Super_Sq_Ft" xmlDataType="string"/>
    </xmlCellPr>
  </singleXmlCell>
  <singleXmlCell id="4097" xr6:uid="{00000000-000C-0000-FFFF-FFFFE90F0000}" r="AJ131" connectionId="1">
    <xmlCellPr id="1" xr6:uid="{00000000-0010-0000-E90F-000001000000}" uniqueName="Total_Residential_Sq_Ft">
      <xmlPr mapId="1" xpath="/FinancialUpdate8609/FinancialUpdate8609_Unit_SQ_FT/FinancialUpdate8609_Unit_SQ_FT_Building15/Total_Residential_Sq_Ft" xmlDataType="string"/>
    </xmlCellPr>
  </singleXmlCell>
  <singleXmlCell id="4098" xr6:uid="{00000000-000C-0000-FFFF-FFFFEA0F0000}" r="AJ132" connectionId="1">
    <xmlCellPr id="1" xr6:uid="{00000000-0010-0000-EA0F-000001000000}" uniqueName="Commercial_Sq_Ft">
      <xmlPr mapId="1" xpath="/FinancialUpdate8609/FinancialUpdate8609_Unit_SQ_FT/FinancialUpdate8609_Unit_SQ_FT_Building15/Commercial_Sq_Ft" xmlDataType="string"/>
    </xmlCellPr>
  </singleXmlCell>
  <singleXmlCell id="4099" xr6:uid="{00000000-000C-0000-FFFF-FFFFEB0F0000}" r="AL125" connectionId="1">
    <xmlCellPr id="1" xr6:uid="{00000000-0010-0000-EB0F-000001000000}" uniqueName="ApplicationNumber">
      <xmlPr mapId="1" xpath="/FinancialUpdate8609/FinancialUpdate8609_Unit_SQ_FT/FinancialUpdate8609_Unit_SQ_FT_Building16/ApplicationNumber" xmlDataType="string"/>
    </xmlCellPr>
  </singleXmlCell>
  <singleXmlCell id="4100" xr6:uid="{00000000-000C-0000-FFFF-FFFFEC0F0000}" r="AL126" connectionId="1">
    <xmlCellPr id="1" xr6:uid="{00000000-0010-0000-EC0F-000001000000}" uniqueName="BIN">
      <xmlPr mapId="1" xpath="/FinancialUpdate8609/FinancialUpdate8609_Unit_SQ_FT/FinancialUpdate8609_Unit_SQ_FT_Building16/BIN" xmlDataType="string"/>
    </xmlCellPr>
  </singleXmlCell>
  <singleXmlCell id="4101" xr6:uid="{00000000-000C-0000-FFFF-FFFFED0F0000}" r="AL127" connectionId="1">
    <xmlCellPr id="1" xr6:uid="{00000000-0010-0000-ED0F-000001000000}" uniqueName="Credit_Eligible_Sq_Ft">
      <xmlPr mapId="1" xpath="/FinancialUpdate8609/FinancialUpdate8609_Unit_SQ_FT/FinancialUpdate8609_Unit_SQ_FT_Building16/Credit_Eligible_Sq_Ft" xmlDataType="string"/>
    </xmlCellPr>
  </singleXmlCell>
  <singleXmlCell id="4102" xr6:uid="{00000000-000C-0000-FFFF-FFFFEE0F0000}" r="AL128" connectionId="1">
    <xmlCellPr id="1" xr6:uid="{00000000-0010-0000-EE0F-000001000000}" uniqueName="Other_Resid_Rental_Sq_Ft">
      <xmlPr mapId="1" xpath="/FinancialUpdate8609/FinancialUpdate8609_Unit_SQ_FT/FinancialUpdate8609_Unit_SQ_FT_Building16/Other_Resid_Rental_Sq_Ft" xmlDataType="string"/>
    </xmlCellPr>
  </singleXmlCell>
  <singleXmlCell id="4103" xr6:uid="{00000000-000C-0000-FFFF-FFFFEF0F0000}" r="AL129" connectionId="1">
    <xmlCellPr id="1" xr6:uid="{00000000-0010-0000-EF0F-000001000000}" uniqueName="Total_Resid_Rental_Sq_Ft">
      <xmlPr mapId="1" xpath="/FinancialUpdate8609/FinancialUpdate8609_Unit_SQ_FT/FinancialUpdate8609_Unit_SQ_FT_Building16/Total_Resid_Rental_Sq_Ft" xmlDataType="string"/>
    </xmlCellPr>
  </singleXmlCell>
  <singleXmlCell id="4104" xr6:uid="{00000000-000C-0000-FFFF-FFFFF00F0000}" r="AL130" connectionId="1">
    <xmlCellPr id="1" xr6:uid="{00000000-0010-0000-F00F-000001000000}" uniqueName="Non_Rent_paying_Super_Sq_Ft">
      <xmlPr mapId="1" xpath="/FinancialUpdate8609/FinancialUpdate8609_Unit_SQ_FT/FinancialUpdate8609_Unit_SQ_FT_Building16/Non_Rent_paying_Super_Sq_Ft" xmlDataType="string"/>
    </xmlCellPr>
  </singleXmlCell>
  <singleXmlCell id="4105" xr6:uid="{00000000-000C-0000-FFFF-FFFFF10F0000}" r="AL131" connectionId="1">
    <xmlCellPr id="1" xr6:uid="{00000000-0010-0000-F10F-000001000000}" uniqueName="Total_Residential_Sq_Ft">
      <xmlPr mapId="1" xpath="/FinancialUpdate8609/FinancialUpdate8609_Unit_SQ_FT/FinancialUpdate8609_Unit_SQ_FT_Building16/Total_Residential_Sq_Ft" xmlDataType="string"/>
    </xmlCellPr>
  </singleXmlCell>
  <singleXmlCell id="4106" xr6:uid="{00000000-000C-0000-FFFF-FFFFF20F0000}" r="AL132" connectionId="1">
    <xmlCellPr id="1" xr6:uid="{00000000-0010-0000-F20F-000001000000}" uniqueName="Commercial_Sq_Ft">
      <xmlPr mapId="1" xpath="/FinancialUpdate8609/FinancialUpdate8609_Unit_SQ_FT/FinancialUpdate8609_Unit_SQ_FT_Building16/Commercial_Sq_Ft" xmlDataType="string"/>
    </xmlCellPr>
  </singleXmlCell>
  <singleXmlCell id="4107" xr6:uid="{00000000-000C-0000-FFFF-FFFFF30F0000}" r="AN125" connectionId="1">
    <xmlCellPr id="1" xr6:uid="{00000000-0010-0000-F30F-000001000000}" uniqueName="ApplicationNumber">
      <xmlPr mapId="1" xpath="/FinancialUpdate8609/FinancialUpdate8609_Unit_SQ_FT/FinancialUpdate8609_Unit_SQ_FT_Building17/ApplicationNumber" xmlDataType="string"/>
    </xmlCellPr>
  </singleXmlCell>
  <singleXmlCell id="4108" xr6:uid="{00000000-000C-0000-FFFF-FFFFF40F0000}" r="AN126" connectionId="1">
    <xmlCellPr id="1" xr6:uid="{00000000-0010-0000-F40F-000001000000}" uniqueName="BIN">
      <xmlPr mapId="1" xpath="/FinancialUpdate8609/FinancialUpdate8609_Unit_SQ_FT/FinancialUpdate8609_Unit_SQ_FT_Building17/BIN" xmlDataType="string"/>
    </xmlCellPr>
  </singleXmlCell>
  <singleXmlCell id="4109" xr6:uid="{00000000-000C-0000-FFFF-FFFFF50F0000}" r="AN127" connectionId="1">
    <xmlCellPr id="1" xr6:uid="{00000000-0010-0000-F50F-000001000000}" uniqueName="Credit_Eligible_Sq_Ft">
      <xmlPr mapId="1" xpath="/FinancialUpdate8609/FinancialUpdate8609_Unit_SQ_FT/FinancialUpdate8609_Unit_SQ_FT_Building17/Credit_Eligible_Sq_Ft" xmlDataType="string"/>
    </xmlCellPr>
  </singleXmlCell>
  <singleXmlCell id="4110" xr6:uid="{00000000-000C-0000-FFFF-FFFFF60F0000}" r="AN128" connectionId="1">
    <xmlCellPr id="1" xr6:uid="{00000000-0010-0000-F60F-000001000000}" uniqueName="Other_Resid_Rental_Sq_Ft">
      <xmlPr mapId="1" xpath="/FinancialUpdate8609/FinancialUpdate8609_Unit_SQ_FT/FinancialUpdate8609_Unit_SQ_FT_Building17/Other_Resid_Rental_Sq_Ft" xmlDataType="string"/>
    </xmlCellPr>
  </singleXmlCell>
  <singleXmlCell id="4111" xr6:uid="{00000000-000C-0000-FFFF-FFFFF70F0000}" r="AN129" connectionId="1">
    <xmlCellPr id="1" xr6:uid="{00000000-0010-0000-F70F-000001000000}" uniqueName="Total_Resid_Rental_Sq_Ft">
      <xmlPr mapId="1" xpath="/FinancialUpdate8609/FinancialUpdate8609_Unit_SQ_FT/FinancialUpdate8609_Unit_SQ_FT_Building17/Total_Resid_Rental_Sq_Ft" xmlDataType="string"/>
    </xmlCellPr>
  </singleXmlCell>
  <singleXmlCell id="4112" xr6:uid="{00000000-000C-0000-FFFF-FFFFF80F0000}" r="AN130" connectionId="1">
    <xmlCellPr id="1" xr6:uid="{00000000-0010-0000-F80F-000001000000}" uniqueName="Non_Rent_paying_Super_Sq_Ft">
      <xmlPr mapId="1" xpath="/FinancialUpdate8609/FinancialUpdate8609_Unit_SQ_FT/FinancialUpdate8609_Unit_SQ_FT_Building17/Non_Rent_paying_Super_Sq_Ft" xmlDataType="string"/>
    </xmlCellPr>
  </singleXmlCell>
  <singleXmlCell id="4113" xr6:uid="{00000000-000C-0000-FFFF-FFFFF90F0000}" r="AN131" connectionId="1">
    <xmlCellPr id="1" xr6:uid="{00000000-0010-0000-F90F-000001000000}" uniqueName="Total_Residential_Sq_Ft">
      <xmlPr mapId="1" xpath="/FinancialUpdate8609/FinancialUpdate8609_Unit_SQ_FT/FinancialUpdate8609_Unit_SQ_FT_Building17/Total_Residential_Sq_Ft" xmlDataType="string"/>
    </xmlCellPr>
  </singleXmlCell>
  <singleXmlCell id="4114" xr6:uid="{00000000-000C-0000-FFFF-FFFFFA0F0000}" r="AN132" connectionId="1">
    <xmlCellPr id="1" xr6:uid="{00000000-0010-0000-FA0F-000001000000}" uniqueName="Commercial_Sq_Ft">
      <xmlPr mapId="1" xpath="/FinancialUpdate8609/FinancialUpdate8609_Unit_SQ_FT/FinancialUpdate8609_Unit_SQ_FT_Building17/Commercial_Sq_Ft" xmlDataType="string"/>
    </xmlCellPr>
  </singleXmlCell>
  <singleXmlCell id="4115" xr6:uid="{00000000-000C-0000-FFFF-FFFFFB0F0000}" r="CA1" connectionId="1">
    <xmlCellPr id="1" xr6:uid="{00000000-0010-0000-FB0F-000001000000}" uniqueName="ApplicationNumber">
      <xmlPr mapId="1" xpath="/FinancialUpdate8609/FinancialUpdate8609_DevelopmentBudget/FinancialUpdate8609_Dev_Budget_Building18/FinancialUpdate8609_Dev_Budget_Building18_Total_Costs/ApplicationNumber" xmlDataType="string"/>
    </xmlCellPr>
  </singleXmlCell>
  <singleXmlCell id="4116" xr6:uid="{00000000-000C-0000-FFFF-FFFFFC0F0000}" r="CA2" connectionId="1">
    <xmlCellPr id="1" xr6:uid="{00000000-0010-0000-FC0F-000001000000}" uniqueName="BIN">
      <xmlPr mapId="1" xpath="/FinancialUpdate8609/FinancialUpdate8609_DevelopmentBudget/FinancialUpdate8609_Dev_Budget_Building18/FinancialUpdate8609_Dev_Budget_Building18_Total_Costs/BIN" xmlDataType="string"/>
    </xmlCellPr>
  </singleXmlCell>
  <singleXmlCell id="4117" xr6:uid="{00000000-000C-0000-FFFF-FFFFFD0F0000}" r="BZ7" connectionId="1">
    <xmlCellPr id="1" xr6:uid="{00000000-0010-0000-FD0F-000001000000}" uniqueName="Land_Acquisition">
      <xmlPr mapId="1" xpath="/FinancialUpdate8609/FinancialUpdate8609_DevelopmentBudget/FinancialUpdate8609_Dev_Budget_Building18/FinancialUpdate8609_Dev_Budget_Building18_Total_Costs/Land_Acquisition" xmlDataType="string"/>
    </xmlCellPr>
  </singleXmlCell>
  <singleXmlCell id="4118" xr6:uid="{00000000-000C-0000-FFFF-FFFFFE0F0000}" r="BZ8" connectionId="1">
    <xmlCellPr id="1" xr6:uid="{00000000-0010-0000-FE0F-000001000000}" uniqueName="Building_Acquisition">
      <xmlPr mapId="1" xpath="/FinancialUpdate8609/FinancialUpdate8609_DevelopmentBudget/FinancialUpdate8609_Dev_Budget_Building18/FinancialUpdate8609_Dev_Budget_Building18_Total_Costs/Building_Acquisition" xmlDataType="string"/>
    </xmlCellPr>
  </singleXmlCell>
  <singleXmlCell id="4119" xr6:uid="{00000000-000C-0000-FFFF-FFFFFF0F0000}" r="BZ9" connectionId="1">
    <xmlCellPr id="1" xr6:uid="{00000000-0010-0000-FF0F-000001000000}" uniqueName="Contractor_Price">
      <xmlPr mapId="1" xpath="/FinancialUpdate8609/FinancialUpdate8609_DevelopmentBudget/FinancialUpdate8609_Dev_Budget_Building18/FinancialUpdate8609_Dev_Budget_Building18_Total_Costs/Contractor_Price" xmlDataType="string"/>
    </xmlCellPr>
  </singleXmlCell>
  <singleXmlCell id="4120" xr6:uid="{00000000-000C-0000-FFFF-FFFF00100000}" r="BZ10" connectionId="1">
    <xmlCellPr id="1" xr6:uid="{00000000-0010-0000-0010-000001000000}" uniqueName="Furnishings">
      <xmlPr mapId="1" xpath="/FinancialUpdate8609/FinancialUpdate8609_DevelopmentBudget/FinancialUpdate8609_Dev_Budget_Building18/FinancialUpdate8609_Dev_Budget_Building18_Total_Costs/Furnishings" xmlDataType="string"/>
    </xmlCellPr>
  </singleXmlCell>
  <singleXmlCell id="4121" xr6:uid="{00000000-000C-0000-FFFF-FFFF01100000}" r="BZ11" connectionId="1">
    <xmlCellPr id="1" xr6:uid="{00000000-0010-0000-0110-000001000000}" uniqueName="Hard_Cost_Other_Description1">
      <xmlPr mapId="1" xpath="/FinancialUpdate8609/FinancialUpdate8609_DevelopmentBudget/FinancialUpdate8609_Dev_Budget_Building18/FinancialUpdate8609_Dev_Budget_Building18_Total_Costs/Hard_Cost_Other_Description1" xmlDataType="string"/>
    </xmlCellPr>
  </singleXmlCell>
  <singleXmlCell id="4122" xr6:uid="{00000000-000C-0000-FFFF-FFFF02100000}" r="BZ14" connectionId="1">
    <xmlCellPr id="1" xr6:uid="{00000000-0010-0000-0210-000001000000}" uniqueName="Architect">
      <xmlPr mapId="1" xpath="/FinancialUpdate8609/FinancialUpdate8609_DevelopmentBudget/FinancialUpdate8609_Dev_Budget_Building18/FinancialUpdate8609_Dev_Budget_Building18_Total_Costs/Architect" xmlDataType="string"/>
    </xmlCellPr>
  </singleXmlCell>
  <singleXmlCell id="4123" xr6:uid="{00000000-000C-0000-FFFF-FFFF03100000}" r="BZ15" connectionId="1">
    <xmlCellPr id="1" xr6:uid="{00000000-0010-0000-0310-000001000000}" uniqueName="Owners_Legal">
      <xmlPr mapId="1" xpath="/FinancialUpdate8609/FinancialUpdate8609_DevelopmentBudget/FinancialUpdate8609_Dev_Budget_Building18/FinancialUpdate8609_Dev_Budget_Building18_Total_Costs/Owners_Legal" xmlDataType="string"/>
    </xmlCellPr>
  </singleXmlCell>
  <singleXmlCell id="4124" xr6:uid="{00000000-000C-0000-FFFF-FFFF04100000}" r="BZ16" connectionId="1">
    <xmlCellPr id="1" xr6:uid="{00000000-0010-0000-0410-000001000000}" uniqueName="Development_Consultant">
      <xmlPr mapId="1" xpath="/FinancialUpdate8609/FinancialUpdate8609_DevelopmentBudget/FinancialUpdate8609_Dev_Budget_Building18/FinancialUpdate8609_Dev_Budget_Building18_Total_Costs/Development_Consultant" xmlDataType="string"/>
    </xmlCellPr>
  </singleXmlCell>
  <singleXmlCell id="4125" xr6:uid="{00000000-000C-0000-FFFF-FFFF05100000}" r="BZ17" connectionId="1">
    <xmlCellPr id="1" xr6:uid="{00000000-0010-0000-0510-000001000000}" uniqueName="J51_421a_421b_Filing_Fees">
      <xmlPr mapId="1" xpath="/FinancialUpdate8609/FinancialUpdate8609_DevelopmentBudget/FinancialUpdate8609_Dev_Budget_Building18/FinancialUpdate8609_Dev_Budget_Building18_Total_Costs/J51_421a_421b_Filing_Fees" xmlDataType="string"/>
    </xmlCellPr>
  </singleXmlCell>
  <singleXmlCell id="4126" xr6:uid="{00000000-000C-0000-FFFF-FFFF06100000}" r="BZ18" connectionId="1">
    <xmlCellPr id="1" xr6:uid="{00000000-0010-0000-0610-000001000000}" uniqueName="Construction_Interest">
      <xmlPr mapId="1" xpath="/FinancialUpdate8609/FinancialUpdate8609_DevelopmentBudget/FinancialUpdate8609_Dev_Budget_Building18/FinancialUpdate8609_Dev_Budget_Building18_Total_Costs/Construction_Interest" xmlDataType="string"/>
    </xmlCellPr>
  </singleXmlCell>
  <singleXmlCell id="4127" xr6:uid="{00000000-000C-0000-FFFF-FFFF07100000}" r="BZ19" connectionId="1">
    <xmlCellPr id="1" xr6:uid="{00000000-0010-0000-0710-000001000000}" uniqueName="Real_Estate_Taxes">
      <xmlPr mapId="1" xpath="/FinancialUpdate8609/FinancialUpdate8609_DevelopmentBudget/FinancialUpdate8609_Dev_Budget_Building18/FinancialUpdate8609_Dev_Budget_Building18_Total_Costs/Real_Estate_Taxes" xmlDataType="string"/>
    </xmlCellPr>
  </singleXmlCell>
  <singleXmlCell id="4128" xr6:uid="{00000000-000C-0000-FFFF-FFFF08100000}" r="BZ20" connectionId="1">
    <xmlCellPr id="1" xr6:uid="{00000000-0010-0000-0810-000001000000}" uniqueName="Water_Sewer">
      <xmlPr mapId="1" xpath="/FinancialUpdate8609/FinancialUpdate8609_DevelopmentBudget/FinancialUpdate8609_Dev_Budget_Building18/FinancialUpdate8609_Dev_Budget_Building18_Total_Costs/Water_Sewer" xmlDataType="string"/>
    </xmlCellPr>
  </singleXmlCell>
  <singleXmlCell id="4129" xr6:uid="{00000000-000C-0000-FFFF-FFFF09100000}" r="BZ21" connectionId="1">
    <xmlCellPr id="1" xr6:uid="{00000000-0010-0000-0910-000001000000}" uniqueName="Title_Insurance">
      <xmlPr mapId="1" xpath="/FinancialUpdate8609/FinancialUpdate8609_DevelopmentBudget/FinancialUpdate8609_Dev_Budget_Building18/FinancialUpdate8609_Dev_Budget_Building18_Total_Costs/Title_Insurance" xmlDataType="string"/>
    </xmlCellPr>
  </singleXmlCell>
  <singleXmlCell id="4130" xr6:uid="{00000000-000C-0000-FFFF-FFFF0A100000}" r="BZ22" connectionId="1">
    <xmlCellPr id="1" xr6:uid="{00000000-0010-0000-0A10-000001000000}" uniqueName="Constr_Insurance">
      <xmlPr mapId="1" xpath="/FinancialUpdate8609/FinancialUpdate8609_DevelopmentBudget/FinancialUpdate8609_Dev_Budget_Building18/FinancialUpdate8609_Dev_Budget_Building18_Total_Costs/Constr_Insurance" xmlDataType="string"/>
    </xmlCellPr>
  </singleXmlCell>
  <singleXmlCell id="4131" xr6:uid="{00000000-000C-0000-FFFF-FFFF0B100000}" r="BZ23" connectionId="1">
    <xmlCellPr id="1" xr6:uid="{00000000-0010-0000-0B10-000001000000}" uniqueName="License_Agreement_Insurance">
      <xmlPr mapId="1" xpath="/FinancialUpdate8609/FinancialUpdate8609_DevelopmentBudget/FinancialUpdate8609_Dev_Budget_Building18/FinancialUpdate8609_Dev_Budget_Building18_Total_Costs/License_Agreement_Insurance" xmlDataType="string"/>
    </xmlCellPr>
  </singleXmlCell>
  <singleXmlCell id="4132" xr6:uid="{00000000-000C-0000-FFFF-FFFF0C100000}" r="BZ24" connectionId="1">
    <xmlCellPr id="1" xr6:uid="{00000000-0010-0000-0C10-000001000000}" uniqueName="Leasing_Marketing_Expense">
      <xmlPr mapId="1" xpath="/FinancialUpdate8609/FinancialUpdate8609_DevelopmentBudget/FinancialUpdate8609_Dev_Budget_Building18/FinancialUpdate8609_Dev_Budget_Building18_Total_Costs/Leasing_Marketing_Expense" xmlDataType="string"/>
    </xmlCellPr>
  </singleXmlCell>
  <singleXmlCell id="4133" xr6:uid="{00000000-000C-0000-FFFF-FFFF0D100000}" r="BZ25" connectionId="1">
    <xmlCellPr id="1" xr6:uid="{00000000-0010-0000-0D10-000001000000}" uniqueName="Lease_Up_Period_Expense">
      <xmlPr mapId="1" xpath="/FinancialUpdate8609/FinancialUpdate8609_DevelopmentBudget/FinancialUpdate8609_Dev_Budget_Building18/FinancialUpdate8609_Dev_Budget_Building18_Total_Costs/Lease_Up_Period_Expense" xmlDataType="string"/>
    </xmlCellPr>
  </singleXmlCell>
  <singleXmlCell id="4134" xr6:uid="{00000000-000C-0000-FFFF-FFFF0E100000}" r="BZ26" connectionId="1">
    <xmlCellPr id="1" xr6:uid="{00000000-0010-0000-0E10-000001000000}" uniqueName="Working_Capital">
      <xmlPr mapId="1" xpath="/FinancialUpdate8609/FinancialUpdate8609_DevelopmentBudget/FinancialUpdate8609_Dev_Budget_Building18/FinancialUpdate8609_Dev_Budget_Building18_Total_Costs/Working_Capital" xmlDataType="string"/>
    </xmlCellPr>
  </singleXmlCell>
  <singleXmlCell id="4135" xr6:uid="{00000000-000C-0000-FFFF-FFFF0F100000}" r="BZ27" connectionId="1">
    <xmlCellPr id="1" xr6:uid="{00000000-0010-0000-0F10-000001000000}" uniqueName="Survey_Environmental_Reports">
      <xmlPr mapId="1" xpath="/FinancialUpdate8609/FinancialUpdate8609_DevelopmentBudget/FinancialUpdate8609_Dev_Budget_Building18/FinancialUpdate8609_Dev_Budget_Building18_Total_Costs/Survey_Environmental_Reports" xmlDataType="string"/>
    </xmlCellPr>
  </singleXmlCell>
  <singleXmlCell id="4136" xr6:uid="{00000000-000C-0000-FFFF-FFFF10100000}" r="BZ28" connectionId="1">
    <xmlCellPr id="1" xr6:uid="{00000000-0010-0000-1010-000001000000}" uniqueName="Loan_Commitment_Fees">
      <xmlPr mapId="1" xpath="/FinancialUpdate8609/FinancialUpdate8609_DevelopmentBudget/FinancialUpdate8609_Dev_Budget_Building18/FinancialUpdate8609_Dev_Budget_Building18_Total_Costs/Loan_Commitment_Fees" xmlDataType="string"/>
    </xmlCellPr>
  </singleXmlCell>
  <singleXmlCell id="4137" xr6:uid="{00000000-000C-0000-FFFF-FFFF11100000}" r="BZ29" connectionId="1">
    <xmlCellPr id="1" xr6:uid="{00000000-0010-0000-1110-000001000000}" uniqueName="Relocation">
      <xmlPr mapId="1" xpath="/FinancialUpdate8609/FinancialUpdate8609_DevelopmentBudget/FinancialUpdate8609_Dev_Budget_Building18/FinancialUpdate8609_Dev_Budget_Building18_Total_Costs/Relocation" xmlDataType="string"/>
    </xmlCellPr>
  </singleXmlCell>
  <singleXmlCell id="4138" xr6:uid="{00000000-000C-0000-FFFF-FFFF12100000}" r="BZ30" connectionId="1">
    <xmlCellPr id="1" xr6:uid="{00000000-0010-0000-1210-000001000000}" uniqueName="NPHDFC_Administration_Fee">
      <xmlPr mapId="1" xpath="/FinancialUpdate8609/FinancialUpdate8609_DevelopmentBudget/FinancialUpdate8609_Dev_Budget_Building18/FinancialUpdate8609_Dev_Budget_Building18_Total_Costs/NPHDFC_Administration_Fee" xmlDataType="string"/>
    </xmlCellPr>
  </singleXmlCell>
  <singleXmlCell id="4139" xr6:uid="{00000000-000C-0000-FFFF-FFFF13100000}" r="BZ31" connectionId="1">
    <xmlCellPr id="1" xr6:uid="{00000000-0010-0000-1310-000001000000}" uniqueName="Project_Supervision">
      <xmlPr mapId="1" xpath="/FinancialUpdate8609/FinancialUpdate8609_DevelopmentBudget/FinancialUpdate8609_Dev_Budget_Building18/FinancialUpdate8609_Dev_Budget_Building18_Total_Costs/Project_Supervision" xmlDataType="string"/>
    </xmlCellPr>
  </singleXmlCell>
  <singleXmlCell id="4140" xr6:uid="{00000000-000C-0000-FFFF-FFFF14100000}" r="BZ32" connectionId="1">
    <xmlCellPr id="1" xr6:uid="{00000000-0010-0000-1410-000001000000}" uniqueName="Tax_Credit_Allocation_Fee">
      <xmlPr mapId="1" xpath="/FinancialUpdate8609/FinancialUpdate8609_DevelopmentBudget/FinancialUpdate8609_Dev_Budget_Building18/FinancialUpdate8609_Dev_Budget_Building18_Total_Costs/Tax_Credit_Allocation_Fee" xmlDataType="string"/>
    </xmlCellPr>
  </singleXmlCell>
  <singleXmlCell id="4141" xr6:uid="{00000000-000C-0000-FFFF-FFFF15100000}" r="BZ33" connectionId="1">
    <xmlCellPr id="1" xr6:uid="{00000000-0010-0000-1510-000001000000}" uniqueName="Bond_Fees_Cost_of_Issuance_Fee">
      <xmlPr mapId="1" xpath="/FinancialUpdate8609/FinancialUpdate8609_DevelopmentBudget/FinancialUpdate8609_Dev_Budget_Building18/FinancialUpdate8609_Dev_Budget_Building18_Total_Costs/Bond_Fees_Cost_of_Issuance_Fee" xmlDataType="string"/>
    </xmlCellPr>
  </singleXmlCell>
  <singleXmlCell id="4142" xr6:uid="{00000000-000C-0000-FFFF-FFFF16100000}" r="BZ34" connectionId="1">
    <xmlCellPr id="1" xr6:uid="{00000000-0010-0000-1610-000001000000}" uniqueName="Letter_of_Credit_Fee">
      <xmlPr mapId="1" xpath="/FinancialUpdate8609/FinancialUpdate8609_DevelopmentBudget/FinancialUpdate8609_Dev_Budget_Building18/FinancialUpdate8609_Dev_Budget_Building18_Total_Costs/Letter_of_Credit_Fee" xmlDataType="string"/>
    </xmlCellPr>
  </singleXmlCell>
  <singleXmlCell id="4143" xr6:uid="{00000000-000C-0000-FFFF-FFFF17100000}" r="BZ35" connectionId="1">
    <xmlCellPr id="1" xr6:uid="{00000000-0010-0000-1710-000001000000}" uniqueName="Interest_Rate_Cap">
      <xmlPr mapId="1" xpath="/FinancialUpdate8609/FinancialUpdate8609_DevelopmentBudget/FinancialUpdate8609_Dev_Budget_Building18/FinancialUpdate8609_Dev_Budget_Building18_Total_Costs/Interest_Rate_Cap" xmlDataType="string"/>
    </xmlCellPr>
  </singleXmlCell>
  <singleXmlCell id="4144" xr6:uid="{00000000-000C-0000-FFFF-FFFF18100000}" r="BZ36" connectionId="1">
    <xmlCellPr id="1" xr6:uid="{00000000-0010-0000-1810-000001000000}" uniqueName="Bank_Engineering_Fee">
      <xmlPr mapId="1" xpath="/FinancialUpdate8609/FinancialUpdate8609_DevelopmentBudget/FinancialUpdate8609_Dev_Budget_Building18/FinancialUpdate8609_Dev_Budget_Building18_Total_Costs/Bank_Engineering_Fee" xmlDataType="string"/>
    </xmlCellPr>
  </singleXmlCell>
  <singleXmlCell id="4145" xr6:uid="{00000000-000C-0000-FFFF-FFFF19100000}" r="BZ37" connectionId="1">
    <xmlCellPr id="1" xr6:uid="{00000000-0010-0000-1910-000001000000}" uniqueName="NYS_Transfer_Tax">
      <xmlPr mapId="1" xpath="/FinancialUpdate8609/FinancialUpdate8609_DevelopmentBudget/FinancialUpdate8609_Dev_Budget_Building18/FinancialUpdate8609_Dev_Budget_Building18_Total_Costs/NYS_Transfer_Tax" xmlDataType="string"/>
    </xmlCellPr>
  </singleXmlCell>
  <singleXmlCell id="4146" xr6:uid="{00000000-000C-0000-FFFF-FFFF1A100000}" r="BZ38" connectionId="1">
    <xmlCellPr id="1" xr6:uid="{00000000-0010-0000-1A10-000001000000}" uniqueName="Soft_Cost_Other_Description1">
      <xmlPr mapId="1" xpath="/FinancialUpdate8609/FinancialUpdate8609_DevelopmentBudget/FinancialUpdate8609_Dev_Budget_Building18/FinancialUpdate8609_Dev_Budget_Building18_Total_Costs/Soft_Cost_Other_Description1" xmlDataType="string"/>
    </xmlCellPr>
  </singleXmlCell>
  <singleXmlCell id="4147" xr6:uid="{00000000-000C-0000-FFFF-FFFF1B100000}" r="BZ39" connectionId="1">
    <xmlCellPr id="1" xr6:uid="{00000000-0010-0000-1B10-000001000000}" uniqueName="Soft_Cost_Other_Description2">
      <xmlPr mapId="1" xpath="/FinancialUpdate8609/FinancialUpdate8609_DevelopmentBudget/FinancialUpdate8609_Dev_Budget_Building18/FinancialUpdate8609_Dev_Budget_Building18_Total_Costs/Soft_Cost_Other_Description2" xmlDataType="string"/>
    </xmlCellPr>
  </singleXmlCell>
  <singleXmlCell id="4148" xr6:uid="{00000000-000C-0000-FFFF-FFFF1C100000}" r="BZ40" connectionId="1">
    <xmlCellPr id="1" xr6:uid="{00000000-0010-0000-1C10-000001000000}" uniqueName="Soft_Cost_Other_Description3">
      <xmlPr mapId="1" xpath="/FinancialUpdate8609/FinancialUpdate8609_DevelopmentBudget/FinancialUpdate8609_Dev_Budget_Building18/FinancialUpdate8609_Dev_Budget_Building18_Total_Costs/Soft_Cost_Other_Description3" xmlDataType="string"/>
    </xmlCellPr>
  </singleXmlCell>
  <singleXmlCell id="4149" xr6:uid="{00000000-000C-0000-FFFF-FFFF1D100000}" r="BZ41" connectionId="1">
    <xmlCellPr id="1" xr6:uid="{00000000-0010-0000-1D10-000001000000}" uniqueName="Soft_Cost_Other_Description4">
      <xmlPr mapId="1" xpath="/FinancialUpdate8609/FinancialUpdate8609_DevelopmentBudget/FinancialUpdate8609_Dev_Budget_Building18/FinancialUpdate8609_Dev_Budget_Building18_Total_Costs/Soft_Cost_Other_Description4" xmlDataType="string"/>
    </xmlCellPr>
  </singleXmlCell>
  <singleXmlCell id="4150" xr6:uid="{00000000-000C-0000-FFFF-FFFF1E100000}" r="BZ44" connectionId="1">
    <xmlCellPr id="1" xr6:uid="{00000000-0010-0000-1E10-000001000000}" uniqueName="Developer_Financing_or_Equity">
      <xmlPr mapId="1" xpath="/FinancialUpdate8609/FinancialUpdate8609_DevelopmentBudget/FinancialUpdate8609_Dev_Budget_Building18/FinancialUpdate8609_Dev_Budget_Building18_Total_Costs/Developer_Financing_or_Equity" xmlDataType="string"/>
    </xmlCellPr>
  </singleXmlCell>
  <singleXmlCell id="4151" xr6:uid="{00000000-000C-0000-FFFF-FFFF1F100000}" r="BZ45" connectionId="1">
    <xmlCellPr id="1" xr6:uid="{00000000-0010-0000-1F10-000001000000}" uniqueName="Deferred_Developer_Fee">
      <xmlPr mapId="1" xpath="/FinancialUpdate8609/FinancialUpdate8609_DevelopmentBudget/FinancialUpdate8609_Dev_Budget_Building18/FinancialUpdate8609_Dev_Budget_Building18_Total_Costs/Deferred_Developer_Fee" xmlDataType="string"/>
    </xmlCellPr>
  </singleXmlCell>
  <singleXmlCell id="4152" xr6:uid="{00000000-000C-0000-FFFF-FFFF20100000}" r="BZ48" connectionId="1">
    <xmlCellPr id="1" xr6:uid="{00000000-0010-0000-2010-000001000000}" uniqueName="Syndicator_Fee_and_Overhead">
      <xmlPr mapId="1" xpath="/FinancialUpdate8609/FinancialUpdate8609_DevelopmentBudget/FinancialUpdate8609_Dev_Budget_Building18/FinancialUpdate8609_Dev_Budget_Building18_Total_Costs/Syndicator_Fee_and_Overhead" xmlDataType="string"/>
    </xmlCellPr>
  </singleXmlCell>
  <singleXmlCell id="4153" xr6:uid="{00000000-000C-0000-FFFF-FFFF21100000}" r="BZ49" connectionId="1">
    <xmlCellPr id="1" xr6:uid="{00000000-0010-0000-2110-000001000000}" uniqueName="LP_Upper_Tier_Reserves">
      <xmlPr mapId="1" xpath="/FinancialUpdate8609/FinancialUpdate8609_DevelopmentBudget/FinancialUpdate8609_Dev_Budget_Building18/FinancialUpdate8609_Dev_Budget_Building18_Total_Costs/LP_Upper_Tier_Reserves" xmlDataType="string"/>
    </xmlCellPr>
  </singleXmlCell>
  <singleXmlCell id="4154" xr6:uid="{00000000-000C-0000-FFFF-FFFF22100000}" r="BZ50" connectionId="1">
    <xmlCellPr id="1" xr6:uid="{00000000-0010-0000-2210-000001000000}" uniqueName="Tax_Credit_Consultant">
      <xmlPr mapId="1" xpath="/FinancialUpdate8609/FinancialUpdate8609_DevelopmentBudget/FinancialUpdate8609_Dev_Budget_Building18/FinancialUpdate8609_Dev_Budget_Building18_Total_Costs/Tax_Credit_Consultant" xmlDataType="string"/>
    </xmlCellPr>
  </singleXmlCell>
  <singleXmlCell id="4155" xr6:uid="{00000000-000C-0000-FFFF-FFFF23100000}" r="BZ51" connectionId="1">
    <xmlCellPr id="1" xr6:uid="{00000000-0010-0000-2310-000001000000}" uniqueName="Tax_Opinion">
      <xmlPr mapId="1" xpath="/FinancialUpdate8609/FinancialUpdate8609_DevelopmentBudget/FinancialUpdate8609_Dev_Budget_Building18/FinancialUpdate8609_Dev_Budget_Building18_Total_Costs/Tax_Opinion" xmlDataType="string"/>
    </xmlCellPr>
  </singleXmlCell>
  <singleXmlCell id="4156" xr6:uid="{00000000-000C-0000-FFFF-FFFF24100000}" r="BZ52" connectionId="1">
    <xmlCellPr id="1" xr6:uid="{00000000-0010-0000-2410-000001000000}" uniqueName="Accounting_Cost_Certification">
      <xmlPr mapId="1" xpath="/FinancialUpdate8609/FinancialUpdate8609_DevelopmentBudget/FinancialUpdate8609_Dev_Budget_Building18/FinancialUpdate8609_Dev_Budget_Building18_Total_Costs/Accounting_Cost_Certification" xmlDataType="string"/>
    </xmlCellPr>
  </singleXmlCell>
  <singleXmlCell id="4157" xr6:uid="{00000000-000C-0000-FFFF-FFFF25100000}" r="BZ53" connectionId="1">
    <xmlCellPr id="1" xr6:uid="{00000000-0010-0000-2510-000001000000}" uniqueName="Partnership_Management_Fee">
      <xmlPr mapId="1" xpath="/FinancialUpdate8609/FinancialUpdate8609_DevelopmentBudget/FinancialUpdate8609_Dev_Budget_Building18/FinancialUpdate8609_Dev_Budget_Building18_Total_Costs/Partnership_Management_Fee" xmlDataType="string"/>
    </xmlCellPr>
  </singleXmlCell>
  <singleXmlCell id="4158" xr6:uid="{00000000-000C-0000-FFFF-FFFF26100000}" r="BZ54" connectionId="1">
    <xmlCellPr id="1" xr6:uid="{00000000-0010-0000-2610-000001000000}" uniqueName="Partnership_Publication">
      <xmlPr mapId="1" xpath="/FinancialUpdate8609/FinancialUpdate8609_DevelopmentBudget/FinancialUpdate8609_Dev_Budget_Building18/FinancialUpdate8609_Dev_Budget_Building18_Total_Costs/Partnership_Publication" xmlDataType="string"/>
    </xmlCellPr>
  </singleXmlCell>
  <singleXmlCell id="4159" xr6:uid="{00000000-000C-0000-FFFF-FFFF27100000}" r="BZ55" connectionId="1">
    <xmlCellPr id="1" xr6:uid="{00000000-0010-0000-2710-000001000000}" uniqueName="Bridge_Loan_Fees_and_Interest">
      <xmlPr mapId="1" xpath="/FinancialUpdate8609/FinancialUpdate8609_DevelopmentBudget/FinancialUpdate8609_Dev_Budget_Building18/FinancialUpdate8609_Dev_Budget_Building18_Total_Costs/Bridge_Loan_Fees_and_Interest" xmlDataType="string"/>
    </xmlCellPr>
  </singleXmlCell>
  <singleXmlCell id="4160" xr6:uid="{00000000-000C-0000-FFFF-FFFF28100000}" r="BZ56" connectionId="1">
    <xmlCellPr id="1" xr6:uid="{00000000-0010-0000-2810-000001000000}" uniqueName="Partnership_Organization_Legal">
      <xmlPr mapId="1" xpath="/FinancialUpdate8609/FinancialUpdate8609_DevelopmentBudget/FinancialUpdate8609_Dev_Budget_Building18/FinancialUpdate8609_Dev_Budget_Building18_Total_Costs/Partnership_Organization_Legal" xmlDataType="string"/>
    </xmlCellPr>
  </singleXmlCell>
  <singleXmlCell id="4161" xr6:uid="{00000000-000C-0000-FFFF-FFFF29100000}" r="BZ57" connectionId="1">
    <xmlCellPr id="1" xr6:uid="{00000000-0010-0000-2910-000001000000}" uniqueName="Syndication_Expense_Other_Description1">
      <xmlPr mapId="1" xpath="/FinancialUpdate8609/FinancialUpdate8609_DevelopmentBudget/FinancialUpdate8609_Dev_Budget_Building18/FinancialUpdate8609_Dev_Budget_Building18_Total_Costs/Syndication_Expense_Other_Description1" xmlDataType="string"/>
    </xmlCellPr>
  </singleXmlCell>
  <singleXmlCell id="4162" xr6:uid="{00000000-000C-0000-FFFF-FFFF2A100000}" r="BZ60" connectionId="1">
    <xmlCellPr id="1" xr6:uid="{00000000-0010-0000-2A10-000001000000}" uniqueName="Operating_Reserve">
      <xmlPr mapId="1" xpath="/FinancialUpdate8609/FinancialUpdate8609_DevelopmentBudget/FinancialUpdate8609_Dev_Budget_Building18/FinancialUpdate8609_Dev_Budget_Building18_Total_Costs/Operating_Reserve" xmlDataType="string"/>
    </xmlCellPr>
  </singleXmlCell>
  <singleXmlCell id="4163" xr6:uid="{00000000-000C-0000-FFFF-FFFF2B100000}" r="BZ61" connectionId="1">
    <xmlCellPr id="1" xr6:uid="{00000000-0010-0000-2B10-000001000000}" uniqueName="Social_Service_Reserves">
      <xmlPr mapId="1" xpath="/FinancialUpdate8609/FinancialUpdate8609_DevelopmentBudget/FinancialUpdate8609_Dev_Budget_Building18/FinancialUpdate8609_Dev_Budget_Building18_Total_Costs/Social_Service_Reserves" xmlDataType="string"/>
    </xmlCellPr>
  </singleXmlCell>
  <singleXmlCell id="4164" xr6:uid="{00000000-000C-0000-FFFF-FFFF2C100000}" r="BZ62" connectionId="1">
    <xmlCellPr id="1" xr6:uid="{00000000-0010-0000-2C10-000001000000}" uniqueName="Reserve_Other_Description1">
      <xmlPr mapId="1" xpath="/FinancialUpdate8609/FinancialUpdate8609_DevelopmentBudget/FinancialUpdate8609_Dev_Budget_Building18/FinancialUpdate8609_Dev_Budget_Building18_Total_Costs/Reserve_Other_Description1" xmlDataType="string"/>
    </xmlCellPr>
  </singleXmlCell>
  <singleXmlCell id="4165" xr6:uid="{00000000-000C-0000-FFFF-FFFF2D100000}" r="CB1" connectionId="1">
    <xmlCellPr id="1" xr6:uid="{00000000-0010-0000-2D10-000001000000}" uniqueName="ApplicationNumber">
      <xmlPr mapId="1" xpath="/FinancialUpdate8609/FinancialUpdate8609_DevelopmentBudget/FinancialUpdate8609_Dev_Budget_Building18/FinancialUpdate8609_Dev_Budget_Building18_Acquisition_Basis/ApplicationNumber" xmlDataType="string"/>
    </xmlCellPr>
  </singleXmlCell>
  <singleXmlCell id="4166" xr6:uid="{00000000-000C-0000-FFFF-FFFF2E100000}" r="CB2" connectionId="1">
    <xmlCellPr id="1" xr6:uid="{00000000-0010-0000-2E10-000001000000}" uniqueName="BIN">
      <xmlPr mapId="1" xpath="/FinancialUpdate8609/FinancialUpdate8609_DevelopmentBudget/FinancialUpdate8609_Dev_Budget_Building18/FinancialUpdate8609_Dev_Budget_Building18_Acquisition_Basis/BIN" xmlDataType="string"/>
    </xmlCellPr>
  </singleXmlCell>
  <singleXmlCell id="4167" xr6:uid="{00000000-000C-0000-FFFF-FFFF2F100000}" r="CA7" connectionId="1">
    <xmlCellPr id="1" xr6:uid="{00000000-0010-0000-2F10-000001000000}" uniqueName="Land_Acquisition">
      <xmlPr mapId="1" xpath="/FinancialUpdate8609/FinancialUpdate8609_DevelopmentBudget/FinancialUpdate8609_Dev_Budget_Building18/FinancialUpdate8609_Dev_Budget_Building18_Acquisition_Basis/Land_Acquisition" xmlDataType="string"/>
    </xmlCellPr>
  </singleXmlCell>
  <singleXmlCell id="4168" xr6:uid="{00000000-000C-0000-FFFF-FFFF30100000}" r="CA8" connectionId="1">
    <xmlCellPr id="1" xr6:uid="{00000000-0010-0000-3010-000001000000}" uniqueName="Building_Acquisition">
      <xmlPr mapId="1" xpath="/FinancialUpdate8609/FinancialUpdate8609_DevelopmentBudget/FinancialUpdate8609_Dev_Budget_Building18/FinancialUpdate8609_Dev_Budget_Building18_Acquisition_Basis/Building_Acquisition" xmlDataType="string"/>
    </xmlCellPr>
  </singleXmlCell>
  <singleXmlCell id="4169" xr6:uid="{00000000-000C-0000-FFFF-FFFF31100000}" r="CA9" connectionId="1">
    <xmlCellPr id="1" xr6:uid="{00000000-0010-0000-3110-000001000000}" uniqueName="Contractor_Price">
      <xmlPr mapId="1" xpath="/FinancialUpdate8609/FinancialUpdate8609_DevelopmentBudget/FinancialUpdate8609_Dev_Budget_Building18/FinancialUpdate8609_Dev_Budget_Building18_Acquisition_Basis/Contractor_Price" xmlDataType="string"/>
    </xmlCellPr>
  </singleXmlCell>
  <singleXmlCell id="4170" xr6:uid="{00000000-000C-0000-FFFF-FFFF32100000}" r="CA10" connectionId="1">
    <xmlCellPr id="1" xr6:uid="{00000000-0010-0000-3210-000001000000}" uniqueName="Furnishings">
      <xmlPr mapId="1" xpath="/FinancialUpdate8609/FinancialUpdate8609_DevelopmentBudget/FinancialUpdate8609_Dev_Budget_Building18/FinancialUpdate8609_Dev_Budget_Building18_Acquisition_Basis/Furnishings" xmlDataType="string"/>
    </xmlCellPr>
  </singleXmlCell>
  <singleXmlCell id="4171" xr6:uid="{00000000-000C-0000-FFFF-FFFF33100000}" r="CA11" connectionId="1">
    <xmlCellPr id="1" xr6:uid="{00000000-0010-0000-3310-000001000000}" uniqueName="Hard_Cost_Other_Description1">
      <xmlPr mapId="1" xpath="/FinancialUpdate8609/FinancialUpdate8609_DevelopmentBudget/FinancialUpdate8609_Dev_Budget_Building18/FinancialUpdate8609_Dev_Budget_Building18_Acquisition_Basis/Hard_Cost_Other_Description1" xmlDataType="string"/>
    </xmlCellPr>
  </singleXmlCell>
  <singleXmlCell id="4172" xr6:uid="{00000000-000C-0000-FFFF-FFFF34100000}" r="CA14" connectionId="1">
    <xmlCellPr id="1" xr6:uid="{00000000-0010-0000-3410-000001000000}" uniqueName="Architect">
      <xmlPr mapId="1" xpath="/FinancialUpdate8609/FinancialUpdate8609_DevelopmentBudget/FinancialUpdate8609_Dev_Budget_Building18/FinancialUpdate8609_Dev_Budget_Building18_Acquisition_Basis/Architect" xmlDataType="string"/>
    </xmlCellPr>
  </singleXmlCell>
  <singleXmlCell id="4173" xr6:uid="{00000000-000C-0000-FFFF-FFFF35100000}" r="CA15" connectionId="1">
    <xmlCellPr id="1" xr6:uid="{00000000-0010-0000-3510-000001000000}" uniqueName="Owners_Legal">
      <xmlPr mapId="1" xpath="/FinancialUpdate8609/FinancialUpdate8609_DevelopmentBudget/FinancialUpdate8609_Dev_Budget_Building18/FinancialUpdate8609_Dev_Budget_Building18_Acquisition_Basis/Owners_Legal" xmlDataType="string"/>
    </xmlCellPr>
  </singleXmlCell>
  <singleXmlCell id="4174" xr6:uid="{00000000-000C-0000-FFFF-FFFF36100000}" r="CA16" connectionId="1">
    <xmlCellPr id="1" xr6:uid="{00000000-0010-0000-3610-000001000000}" uniqueName="Development_Consultant">
      <xmlPr mapId="1" xpath="/FinancialUpdate8609/FinancialUpdate8609_DevelopmentBudget/FinancialUpdate8609_Dev_Budget_Building18/FinancialUpdate8609_Dev_Budget_Building18_Acquisition_Basis/Development_Consultant" xmlDataType="string"/>
    </xmlCellPr>
  </singleXmlCell>
  <singleXmlCell id="4175" xr6:uid="{00000000-000C-0000-FFFF-FFFF37100000}" r="CA17" connectionId="1">
    <xmlCellPr id="1" xr6:uid="{00000000-0010-0000-3710-000001000000}" uniqueName="J51_421a_421b_Filing_Fees">
      <xmlPr mapId="1" xpath="/FinancialUpdate8609/FinancialUpdate8609_DevelopmentBudget/FinancialUpdate8609_Dev_Budget_Building18/FinancialUpdate8609_Dev_Budget_Building18_Acquisition_Basis/J51_421a_421b_Filing_Fees" xmlDataType="string"/>
    </xmlCellPr>
  </singleXmlCell>
  <singleXmlCell id="4176" xr6:uid="{00000000-000C-0000-FFFF-FFFF38100000}" r="CA18" connectionId="1">
    <xmlCellPr id="1" xr6:uid="{00000000-0010-0000-3810-000001000000}" uniqueName="Construction_Interest">
      <xmlPr mapId="1" xpath="/FinancialUpdate8609/FinancialUpdate8609_DevelopmentBudget/FinancialUpdate8609_Dev_Budget_Building18/FinancialUpdate8609_Dev_Budget_Building18_Acquisition_Basis/Construction_Interest" xmlDataType="string"/>
    </xmlCellPr>
  </singleXmlCell>
  <singleXmlCell id="4177" xr6:uid="{00000000-000C-0000-FFFF-FFFF39100000}" r="CA19" connectionId="1">
    <xmlCellPr id="1" xr6:uid="{00000000-0010-0000-3910-000001000000}" uniqueName="Real_Estate_Taxes">
      <xmlPr mapId="1" xpath="/FinancialUpdate8609/FinancialUpdate8609_DevelopmentBudget/FinancialUpdate8609_Dev_Budget_Building18/FinancialUpdate8609_Dev_Budget_Building18_Acquisition_Basis/Real_Estate_Taxes" xmlDataType="string"/>
    </xmlCellPr>
  </singleXmlCell>
  <singleXmlCell id="4178" xr6:uid="{00000000-000C-0000-FFFF-FFFF3A100000}" r="CA20" connectionId="1">
    <xmlCellPr id="1" xr6:uid="{00000000-0010-0000-3A10-000001000000}" uniqueName="Water_Sewer">
      <xmlPr mapId="1" xpath="/FinancialUpdate8609/FinancialUpdate8609_DevelopmentBudget/FinancialUpdate8609_Dev_Budget_Building18/FinancialUpdate8609_Dev_Budget_Building18_Acquisition_Basis/Water_Sewer" xmlDataType="string"/>
    </xmlCellPr>
  </singleXmlCell>
  <singleXmlCell id="4179" xr6:uid="{00000000-000C-0000-FFFF-FFFF3B100000}" r="CA21" connectionId="1">
    <xmlCellPr id="1" xr6:uid="{00000000-0010-0000-3B10-000001000000}" uniqueName="Title_Insurance">
      <xmlPr mapId="1" xpath="/FinancialUpdate8609/FinancialUpdate8609_DevelopmentBudget/FinancialUpdate8609_Dev_Budget_Building18/FinancialUpdate8609_Dev_Budget_Building18_Acquisition_Basis/Title_Insurance" xmlDataType="string"/>
    </xmlCellPr>
  </singleXmlCell>
  <singleXmlCell id="4180" xr6:uid="{00000000-000C-0000-FFFF-FFFF3C100000}" r="CA22" connectionId="1">
    <xmlCellPr id="1" xr6:uid="{00000000-0010-0000-3C10-000001000000}" uniqueName="Constr_Insurance">
      <xmlPr mapId="1" xpath="/FinancialUpdate8609/FinancialUpdate8609_DevelopmentBudget/FinancialUpdate8609_Dev_Budget_Building18/FinancialUpdate8609_Dev_Budget_Building18_Acquisition_Basis/Constr_Insurance" xmlDataType="string"/>
    </xmlCellPr>
  </singleXmlCell>
  <singleXmlCell id="4181" xr6:uid="{00000000-000C-0000-FFFF-FFFF3D100000}" r="CA23" connectionId="1">
    <xmlCellPr id="1" xr6:uid="{00000000-0010-0000-3D10-000001000000}" uniqueName="License_Agreement_Insurance">
      <xmlPr mapId="1" xpath="/FinancialUpdate8609/FinancialUpdate8609_DevelopmentBudget/FinancialUpdate8609_Dev_Budget_Building18/FinancialUpdate8609_Dev_Budget_Building18_Acquisition_Basis/License_Agreement_Insurance" xmlDataType="string"/>
    </xmlCellPr>
  </singleXmlCell>
  <singleXmlCell id="4182" xr6:uid="{00000000-000C-0000-FFFF-FFFF3E100000}" r="CA24" connectionId="1">
    <xmlCellPr id="1" xr6:uid="{00000000-0010-0000-3E10-000001000000}" uniqueName="Leasing_Marketing_Expense">
      <xmlPr mapId="1" xpath="/FinancialUpdate8609/FinancialUpdate8609_DevelopmentBudget/FinancialUpdate8609_Dev_Budget_Building18/FinancialUpdate8609_Dev_Budget_Building18_Acquisition_Basis/Leasing_Marketing_Expense" xmlDataType="string"/>
    </xmlCellPr>
  </singleXmlCell>
  <singleXmlCell id="4183" xr6:uid="{00000000-000C-0000-FFFF-FFFF3F100000}" r="CA25" connectionId="1">
    <xmlCellPr id="1" xr6:uid="{00000000-0010-0000-3F10-000001000000}" uniqueName="Lease_Up_Period_Expense">
      <xmlPr mapId="1" xpath="/FinancialUpdate8609/FinancialUpdate8609_DevelopmentBudget/FinancialUpdate8609_Dev_Budget_Building18/FinancialUpdate8609_Dev_Budget_Building18_Acquisition_Basis/Lease_Up_Period_Expense" xmlDataType="string"/>
    </xmlCellPr>
  </singleXmlCell>
  <singleXmlCell id="4184" xr6:uid="{00000000-000C-0000-FFFF-FFFF40100000}" r="CA26" connectionId="1">
    <xmlCellPr id="1" xr6:uid="{00000000-0010-0000-4010-000001000000}" uniqueName="Working_Capital">
      <xmlPr mapId="1" xpath="/FinancialUpdate8609/FinancialUpdate8609_DevelopmentBudget/FinancialUpdate8609_Dev_Budget_Building18/FinancialUpdate8609_Dev_Budget_Building18_Acquisition_Basis/Working_Capital" xmlDataType="string"/>
    </xmlCellPr>
  </singleXmlCell>
  <singleXmlCell id="4185" xr6:uid="{00000000-000C-0000-FFFF-FFFF41100000}" r="CA27" connectionId="1">
    <xmlCellPr id="1" xr6:uid="{00000000-0010-0000-4110-000001000000}" uniqueName="Survey_Environmental_Reports">
      <xmlPr mapId="1" xpath="/FinancialUpdate8609/FinancialUpdate8609_DevelopmentBudget/FinancialUpdate8609_Dev_Budget_Building18/FinancialUpdate8609_Dev_Budget_Building18_Acquisition_Basis/Survey_Environmental_Reports" xmlDataType="string"/>
    </xmlCellPr>
  </singleXmlCell>
  <singleXmlCell id="4186" xr6:uid="{00000000-000C-0000-FFFF-FFFF42100000}" r="CA28" connectionId="1">
    <xmlCellPr id="1" xr6:uid="{00000000-0010-0000-4210-000001000000}" uniqueName="Loan_Commitment_Fees">
      <xmlPr mapId="1" xpath="/FinancialUpdate8609/FinancialUpdate8609_DevelopmentBudget/FinancialUpdate8609_Dev_Budget_Building18/FinancialUpdate8609_Dev_Budget_Building18_Acquisition_Basis/Loan_Commitment_Fees" xmlDataType="string"/>
    </xmlCellPr>
  </singleXmlCell>
  <singleXmlCell id="4187" xr6:uid="{00000000-000C-0000-FFFF-FFFF43100000}" r="CA29" connectionId="1">
    <xmlCellPr id="1" xr6:uid="{00000000-0010-0000-4310-000001000000}" uniqueName="Relocation">
      <xmlPr mapId="1" xpath="/FinancialUpdate8609/FinancialUpdate8609_DevelopmentBudget/FinancialUpdate8609_Dev_Budget_Building18/FinancialUpdate8609_Dev_Budget_Building18_Acquisition_Basis/Relocation" xmlDataType="string"/>
    </xmlCellPr>
  </singleXmlCell>
  <singleXmlCell id="4188" xr6:uid="{00000000-000C-0000-FFFF-FFFF44100000}" r="CA30" connectionId="1">
    <xmlCellPr id="1" xr6:uid="{00000000-0010-0000-4410-000001000000}" uniqueName="NPHDFC_Administration_Fee">
      <xmlPr mapId="1" xpath="/FinancialUpdate8609/FinancialUpdate8609_DevelopmentBudget/FinancialUpdate8609_Dev_Budget_Building18/FinancialUpdate8609_Dev_Budget_Building18_Acquisition_Basis/NPHDFC_Administration_Fee" xmlDataType="string"/>
    </xmlCellPr>
  </singleXmlCell>
  <singleXmlCell id="4189" xr6:uid="{00000000-000C-0000-FFFF-FFFF45100000}" r="CA31" connectionId="1">
    <xmlCellPr id="1" xr6:uid="{00000000-0010-0000-4510-000001000000}" uniqueName="Project_Supervision">
      <xmlPr mapId="1" xpath="/FinancialUpdate8609/FinancialUpdate8609_DevelopmentBudget/FinancialUpdate8609_Dev_Budget_Building18/FinancialUpdate8609_Dev_Budget_Building18_Acquisition_Basis/Project_Supervision" xmlDataType="string"/>
    </xmlCellPr>
  </singleXmlCell>
  <singleXmlCell id="4190" xr6:uid="{00000000-000C-0000-FFFF-FFFF46100000}" r="CA32" connectionId="1">
    <xmlCellPr id="1" xr6:uid="{00000000-0010-0000-4610-000001000000}" uniqueName="Tax_Credit_Allocation_Fee">
      <xmlPr mapId="1" xpath="/FinancialUpdate8609/FinancialUpdate8609_DevelopmentBudget/FinancialUpdate8609_Dev_Budget_Building18/FinancialUpdate8609_Dev_Budget_Building18_Acquisition_Basis/Tax_Credit_Allocation_Fee" xmlDataType="string"/>
    </xmlCellPr>
  </singleXmlCell>
  <singleXmlCell id="4191" xr6:uid="{00000000-000C-0000-FFFF-FFFF47100000}" r="CA33" connectionId="1">
    <xmlCellPr id="1" xr6:uid="{00000000-0010-0000-4710-000001000000}" uniqueName="Bond_Fees_Cost_of_Issuance_Fee">
      <xmlPr mapId="1" xpath="/FinancialUpdate8609/FinancialUpdate8609_DevelopmentBudget/FinancialUpdate8609_Dev_Budget_Building18/FinancialUpdate8609_Dev_Budget_Building18_Acquisition_Basis/Bond_Fees_Cost_of_Issuance_Fee" xmlDataType="string"/>
    </xmlCellPr>
  </singleXmlCell>
  <singleXmlCell id="4192" xr6:uid="{00000000-000C-0000-FFFF-FFFF48100000}" r="CA34" connectionId="1">
    <xmlCellPr id="1" xr6:uid="{00000000-0010-0000-4810-000001000000}" uniqueName="Letter_of_Credit_Fee">
      <xmlPr mapId="1" xpath="/FinancialUpdate8609/FinancialUpdate8609_DevelopmentBudget/FinancialUpdate8609_Dev_Budget_Building18/FinancialUpdate8609_Dev_Budget_Building18_Acquisition_Basis/Letter_of_Credit_Fee" xmlDataType="string"/>
    </xmlCellPr>
  </singleXmlCell>
  <singleXmlCell id="4193" xr6:uid="{00000000-000C-0000-FFFF-FFFF49100000}" r="CA35" connectionId="1">
    <xmlCellPr id="1" xr6:uid="{00000000-0010-0000-4910-000001000000}" uniqueName="Interest_Rate_Cap">
      <xmlPr mapId="1" xpath="/FinancialUpdate8609/FinancialUpdate8609_DevelopmentBudget/FinancialUpdate8609_Dev_Budget_Building18/FinancialUpdate8609_Dev_Budget_Building18_Acquisition_Basis/Interest_Rate_Cap" xmlDataType="string"/>
    </xmlCellPr>
  </singleXmlCell>
  <singleXmlCell id="4194" xr6:uid="{00000000-000C-0000-FFFF-FFFF4A100000}" r="CA36" connectionId="1">
    <xmlCellPr id="1" xr6:uid="{00000000-0010-0000-4A10-000001000000}" uniqueName="Bank_Engineering_Fee">
      <xmlPr mapId="1" xpath="/FinancialUpdate8609/FinancialUpdate8609_DevelopmentBudget/FinancialUpdate8609_Dev_Budget_Building18/FinancialUpdate8609_Dev_Budget_Building18_Acquisition_Basis/Bank_Engineering_Fee" xmlDataType="string"/>
    </xmlCellPr>
  </singleXmlCell>
  <singleXmlCell id="4195" xr6:uid="{00000000-000C-0000-FFFF-FFFF4B100000}" r="CA37" connectionId="1">
    <xmlCellPr id="1" xr6:uid="{00000000-0010-0000-4B10-000001000000}" uniqueName="NYS_Transfer_Tax">
      <xmlPr mapId="1" xpath="/FinancialUpdate8609/FinancialUpdate8609_DevelopmentBudget/FinancialUpdate8609_Dev_Budget_Building18/FinancialUpdate8609_Dev_Budget_Building18_Acquisition_Basis/NYS_Transfer_Tax" xmlDataType="string"/>
    </xmlCellPr>
  </singleXmlCell>
  <singleXmlCell id="4196" xr6:uid="{00000000-000C-0000-FFFF-FFFF4C100000}" r="CA38" connectionId="1">
    <xmlCellPr id="1" xr6:uid="{00000000-0010-0000-4C10-000001000000}" uniqueName="Soft_Cost_Other_Description1">
      <xmlPr mapId="1" xpath="/FinancialUpdate8609/FinancialUpdate8609_DevelopmentBudget/FinancialUpdate8609_Dev_Budget_Building18/FinancialUpdate8609_Dev_Budget_Building18_Acquisition_Basis/Soft_Cost_Other_Description1" xmlDataType="string"/>
    </xmlCellPr>
  </singleXmlCell>
  <singleXmlCell id="4197" xr6:uid="{00000000-000C-0000-FFFF-FFFF4D100000}" r="CA39" connectionId="1">
    <xmlCellPr id="1" xr6:uid="{00000000-0010-0000-4D10-000001000000}" uniqueName="Soft_Cost_Other_Description2">
      <xmlPr mapId="1" xpath="/FinancialUpdate8609/FinancialUpdate8609_DevelopmentBudget/FinancialUpdate8609_Dev_Budget_Building18/FinancialUpdate8609_Dev_Budget_Building18_Acquisition_Basis/Soft_Cost_Other_Description2" xmlDataType="string"/>
    </xmlCellPr>
  </singleXmlCell>
  <singleXmlCell id="4198" xr6:uid="{00000000-000C-0000-FFFF-FFFF4E100000}" r="CA40" connectionId="1">
    <xmlCellPr id="1" xr6:uid="{00000000-0010-0000-4E10-000001000000}" uniqueName="Soft_Cost_Other_Description3">
      <xmlPr mapId="1" xpath="/FinancialUpdate8609/FinancialUpdate8609_DevelopmentBudget/FinancialUpdate8609_Dev_Budget_Building18/FinancialUpdate8609_Dev_Budget_Building18_Acquisition_Basis/Soft_Cost_Other_Description3" xmlDataType="string"/>
    </xmlCellPr>
  </singleXmlCell>
  <singleXmlCell id="4199" xr6:uid="{00000000-000C-0000-FFFF-FFFF4F100000}" r="CA41" connectionId="1">
    <xmlCellPr id="1" xr6:uid="{00000000-0010-0000-4F10-000001000000}" uniqueName="Soft_Cost_Other_Description4">
      <xmlPr mapId="1" xpath="/FinancialUpdate8609/FinancialUpdate8609_DevelopmentBudget/FinancialUpdate8609_Dev_Budget_Building18/FinancialUpdate8609_Dev_Budget_Building18_Acquisition_Basis/Soft_Cost_Other_Description4" xmlDataType="string"/>
    </xmlCellPr>
  </singleXmlCell>
  <singleXmlCell id="4200" xr6:uid="{00000000-000C-0000-FFFF-FFFF50100000}" r="CA44" connectionId="1">
    <xmlCellPr id="1" xr6:uid="{00000000-0010-0000-5010-000001000000}" uniqueName="Developer_Financing_or_Equity">
      <xmlPr mapId="1" xpath="/FinancialUpdate8609/FinancialUpdate8609_DevelopmentBudget/FinancialUpdate8609_Dev_Budget_Building18/FinancialUpdate8609_Dev_Budget_Building18_Acquisition_Basis/Developer_Financing_or_Equity" xmlDataType="string"/>
    </xmlCellPr>
  </singleXmlCell>
  <singleXmlCell id="4201" xr6:uid="{00000000-000C-0000-FFFF-FFFF51100000}" r="CA45" connectionId="1">
    <xmlCellPr id="1" xr6:uid="{00000000-0010-0000-5110-000001000000}" uniqueName="Deferred_Developer_Fee">
      <xmlPr mapId="1" xpath="/FinancialUpdate8609/FinancialUpdate8609_DevelopmentBudget/FinancialUpdate8609_Dev_Budget_Building18/FinancialUpdate8609_Dev_Budget_Building18_Acquisition_Basis/Deferred_Developer_Fee" xmlDataType="string"/>
    </xmlCellPr>
  </singleXmlCell>
  <singleXmlCell id="4202" xr6:uid="{00000000-000C-0000-FFFF-FFFF52100000}" r="CA48" connectionId="1">
    <xmlCellPr id="1" xr6:uid="{00000000-0010-0000-5210-000001000000}" uniqueName="Syndicator_Fee_and_Overhead">
      <xmlPr mapId="1" xpath="/FinancialUpdate8609/FinancialUpdate8609_DevelopmentBudget/FinancialUpdate8609_Dev_Budget_Building18/FinancialUpdate8609_Dev_Budget_Building18_Acquisition_Basis/Syndicator_Fee_and_Overhead" xmlDataType="string"/>
    </xmlCellPr>
  </singleXmlCell>
  <singleXmlCell id="4203" xr6:uid="{00000000-000C-0000-FFFF-FFFF53100000}" r="CA49" connectionId="1">
    <xmlCellPr id="1" xr6:uid="{00000000-0010-0000-5310-000001000000}" uniqueName="LP_Upper_Tier_Reserves">
      <xmlPr mapId="1" xpath="/FinancialUpdate8609/FinancialUpdate8609_DevelopmentBudget/FinancialUpdate8609_Dev_Budget_Building18/FinancialUpdate8609_Dev_Budget_Building18_Acquisition_Basis/LP_Upper_Tier_Reserves" xmlDataType="string"/>
    </xmlCellPr>
  </singleXmlCell>
  <singleXmlCell id="4204" xr6:uid="{00000000-000C-0000-FFFF-FFFF54100000}" r="CA50" connectionId="1">
    <xmlCellPr id="1" xr6:uid="{00000000-0010-0000-5410-000001000000}" uniqueName="Tax_Credit_Consultant">
      <xmlPr mapId="1" xpath="/FinancialUpdate8609/FinancialUpdate8609_DevelopmentBudget/FinancialUpdate8609_Dev_Budget_Building18/FinancialUpdate8609_Dev_Budget_Building18_Acquisition_Basis/Tax_Credit_Consultant" xmlDataType="string"/>
    </xmlCellPr>
  </singleXmlCell>
  <singleXmlCell id="4205" xr6:uid="{00000000-000C-0000-FFFF-FFFF55100000}" r="CA51" connectionId="1">
    <xmlCellPr id="1" xr6:uid="{00000000-0010-0000-5510-000001000000}" uniqueName="Tax_Opinion">
      <xmlPr mapId="1" xpath="/FinancialUpdate8609/FinancialUpdate8609_DevelopmentBudget/FinancialUpdate8609_Dev_Budget_Building18/FinancialUpdate8609_Dev_Budget_Building18_Acquisition_Basis/Tax_Opinion" xmlDataType="string"/>
    </xmlCellPr>
  </singleXmlCell>
  <singleXmlCell id="4206" xr6:uid="{00000000-000C-0000-FFFF-FFFF56100000}" r="CA52" connectionId="1">
    <xmlCellPr id="1" xr6:uid="{00000000-0010-0000-5610-000001000000}" uniqueName="Accounting_Cost_Certification">
      <xmlPr mapId="1" xpath="/FinancialUpdate8609/FinancialUpdate8609_DevelopmentBudget/FinancialUpdate8609_Dev_Budget_Building18/FinancialUpdate8609_Dev_Budget_Building18_Acquisition_Basis/Accounting_Cost_Certification" xmlDataType="string"/>
    </xmlCellPr>
  </singleXmlCell>
  <singleXmlCell id="4207" xr6:uid="{00000000-000C-0000-FFFF-FFFF57100000}" r="CA53" connectionId="1">
    <xmlCellPr id="1" xr6:uid="{00000000-0010-0000-5710-000001000000}" uniqueName="Partnership_Management_Fee">
      <xmlPr mapId="1" xpath="/FinancialUpdate8609/FinancialUpdate8609_DevelopmentBudget/FinancialUpdate8609_Dev_Budget_Building18/FinancialUpdate8609_Dev_Budget_Building18_Acquisition_Basis/Partnership_Management_Fee" xmlDataType="string"/>
    </xmlCellPr>
  </singleXmlCell>
  <singleXmlCell id="4208" xr6:uid="{00000000-000C-0000-FFFF-FFFF58100000}" r="CA54" connectionId="1">
    <xmlCellPr id="1" xr6:uid="{00000000-0010-0000-5810-000001000000}" uniqueName="Partnership_Publication">
      <xmlPr mapId="1" xpath="/FinancialUpdate8609/FinancialUpdate8609_DevelopmentBudget/FinancialUpdate8609_Dev_Budget_Building18/FinancialUpdate8609_Dev_Budget_Building18_Acquisition_Basis/Partnership_Publication" xmlDataType="string"/>
    </xmlCellPr>
  </singleXmlCell>
  <singleXmlCell id="4209" xr6:uid="{00000000-000C-0000-FFFF-FFFF59100000}" r="CA55" connectionId="1">
    <xmlCellPr id="1" xr6:uid="{00000000-0010-0000-5910-000001000000}" uniqueName="Bridge_Loan_Fees_and_Interest">
      <xmlPr mapId="1" xpath="/FinancialUpdate8609/FinancialUpdate8609_DevelopmentBudget/FinancialUpdate8609_Dev_Budget_Building18/FinancialUpdate8609_Dev_Budget_Building18_Acquisition_Basis/Bridge_Loan_Fees_and_Interest" xmlDataType="string"/>
    </xmlCellPr>
  </singleXmlCell>
  <singleXmlCell id="4210" xr6:uid="{00000000-000C-0000-FFFF-FFFF5A100000}" r="CA56" connectionId="1">
    <xmlCellPr id="1" xr6:uid="{00000000-0010-0000-5A10-000001000000}" uniqueName="Partnership_Organization_Legal">
      <xmlPr mapId="1" xpath="/FinancialUpdate8609/FinancialUpdate8609_DevelopmentBudget/FinancialUpdate8609_Dev_Budget_Building18/FinancialUpdate8609_Dev_Budget_Building18_Acquisition_Basis/Partnership_Organization_Legal" xmlDataType="string"/>
    </xmlCellPr>
  </singleXmlCell>
  <singleXmlCell id="4211" xr6:uid="{00000000-000C-0000-FFFF-FFFF5B100000}" r="CA57" connectionId="1">
    <xmlCellPr id="1" xr6:uid="{00000000-0010-0000-5B10-000001000000}" uniqueName="Syndication_Expense_Other_Description1">
      <xmlPr mapId="1" xpath="/FinancialUpdate8609/FinancialUpdate8609_DevelopmentBudget/FinancialUpdate8609_Dev_Budget_Building18/FinancialUpdate8609_Dev_Budget_Building18_Acquisition_Basis/Syndication_Expense_Other_Description1" xmlDataType="string"/>
    </xmlCellPr>
  </singleXmlCell>
  <singleXmlCell id="4212" xr6:uid="{00000000-000C-0000-FFFF-FFFF5C100000}" r="CA60" connectionId="1">
    <xmlCellPr id="1" xr6:uid="{00000000-0010-0000-5C10-000001000000}" uniqueName="Operating_Reserve">
      <xmlPr mapId="1" xpath="/FinancialUpdate8609/FinancialUpdate8609_DevelopmentBudget/FinancialUpdate8609_Dev_Budget_Building18/FinancialUpdate8609_Dev_Budget_Building18_Acquisition_Basis/Operating_Reserve" xmlDataType="string"/>
    </xmlCellPr>
  </singleXmlCell>
  <singleXmlCell id="4213" xr6:uid="{00000000-000C-0000-FFFF-FFFF5D100000}" r="CA61" connectionId="1">
    <xmlCellPr id="1" xr6:uid="{00000000-0010-0000-5D10-000001000000}" uniqueName="Social_Service_Reserves">
      <xmlPr mapId="1" xpath="/FinancialUpdate8609/FinancialUpdate8609_DevelopmentBudget/FinancialUpdate8609_Dev_Budget_Building18/FinancialUpdate8609_Dev_Budget_Building18_Acquisition_Basis/Social_Service_Reserves" xmlDataType="string"/>
    </xmlCellPr>
  </singleXmlCell>
  <singleXmlCell id="4214" xr6:uid="{00000000-000C-0000-FFFF-FFFF5E100000}" r="CA62" connectionId="1">
    <xmlCellPr id="1" xr6:uid="{00000000-0010-0000-5E10-000001000000}" uniqueName="Reserve_Other_Description1">
      <xmlPr mapId="1" xpath="/FinancialUpdate8609/FinancialUpdate8609_DevelopmentBudget/FinancialUpdate8609_Dev_Budget_Building18/FinancialUpdate8609_Dev_Budget_Building18_Acquisition_Basis/Reserve_Other_Description1" xmlDataType="string"/>
    </xmlCellPr>
  </singleXmlCell>
  <singleXmlCell id="4215" xr6:uid="{00000000-000C-0000-FFFF-FFFF5F100000}" r="CC1" connectionId="1">
    <xmlCellPr id="1" xr6:uid="{00000000-0010-0000-5F10-000001000000}" uniqueName="ApplicationNumber">
      <xmlPr mapId="1" xpath="/FinancialUpdate8609/FinancialUpdate8609_DevelopmentBudget/FinancialUpdate8609_Dev_Budget_Building18/FinancialUpdate8609_Dev_Budget_Building18_Rehab_Basis/ApplicationNumber" xmlDataType="string"/>
    </xmlCellPr>
  </singleXmlCell>
  <singleXmlCell id="4216" xr6:uid="{00000000-000C-0000-FFFF-FFFF60100000}" r="CC2" connectionId="1">
    <xmlCellPr id="1" xr6:uid="{00000000-0010-0000-6010-000001000000}" uniqueName="BIN">
      <xmlPr mapId="1" xpath="/FinancialUpdate8609/FinancialUpdate8609_DevelopmentBudget/FinancialUpdate8609_Dev_Budget_Building18/FinancialUpdate8609_Dev_Budget_Building18_Rehab_Basis/BIN" xmlDataType="string"/>
    </xmlCellPr>
  </singleXmlCell>
  <singleXmlCell id="4217" xr6:uid="{00000000-000C-0000-FFFF-FFFF61100000}" r="CB7" connectionId="1">
    <xmlCellPr id="1" xr6:uid="{00000000-0010-0000-6110-000001000000}" uniqueName="Land_Acquisition">
      <xmlPr mapId="1" xpath="/FinancialUpdate8609/FinancialUpdate8609_DevelopmentBudget/FinancialUpdate8609_Dev_Budget_Building18/FinancialUpdate8609_Dev_Budget_Building18_Rehab_Basis/Land_Acquisition" xmlDataType="string"/>
    </xmlCellPr>
  </singleXmlCell>
  <singleXmlCell id="4218" xr6:uid="{00000000-000C-0000-FFFF-FFFF62100000}" r="CB8" connectionId="1">
    <xmlCellPr id="1" xr6:uid="{00000000-0010-0000-6210-000001000000}" uniqueName="Building_Acquisition">
      <xmlPr mapId="1" xpath="/FinancialUpdate8609/FinancialUpdate8609_DevelopmentBudget/FinancialUpdate8609_Dev_Budget_Building18/FinancialUpdate8609_Dev_Budget_Building18_Rehab_Basis/Building_Acquisition" xmlDataType="string"/>
    </xmlCellPr>
  </singleXmlCell>
  <singleXmlCell id="4219" xr6:uid="{00000000-000C-0000-FFFF-FFFF63100000}" r="CB9" connectionId="1">
    <xmlCellPr id="1" xr6:uid="{00000000-0010-0000-6310-000001000000}" uniqueName="Contractor_Price">
      <xmlPr mapId="1" xpath="/FinancialUpdate8609/FinancialUpdate8609_DevelopmentBudget/FinancialUpdate8609_Dev_Budget_Building18/FinancialUpdate8609_Dev_Budget_Building18_Rehab_Basis/Contractor_Price" xmlDataType="string"/>
    </xmlCellPr>
  </singleXmlCell>
  <singleXmlCell id="4220" xr6:uid="{00000000-000C-0000-FFFF-FFFF64100000}" r="CB10" connectionId="1">
    <xmlCellPr id="1" xr6:uid="{00000000-0010-0000-6410-000001000000}" uniqueName="Furnishings">
      <xmlPr mapId="1" xpath="/FinancialUpdate8609/FinancialUpdate8609_DevelopmentBudget/FinancialUpdate8609_Dev_Budget_Building18/FinancialUpdate8609_Dev_Budget_Building18_Rehab_Basis/Furnishings" xmlDataType="string"/>
    </xmlCellPr>
  </singleXmlCell>
  <singleXmlCell id="4221" xr6:uid="{00000000-000C-0000-FFFF-FFFF65100000}" r="CB11" connectionId="1">
    <xmlCellPr id="1" xr6:uid="{00000000-0010-0000-6510-000001000000}" uniqueName="Hard_Cost_Other_Description1">
      <xmlPr mapId="1" xpath="/FinancialUpdate8609/FinancialUpdate8609_DevelopmentBudget/FinancialUpdate8609_Dev_Budget_Building18/FinancialUpdate8609_Dev_Budget_Building18_Rehab_Basis/Hard_Cost_Other_Description1" xmlDataType="string"/>
    </xmlCellPr>
  </singleXmlCell>
  <singleXmlCell id="4222" xr6:uid="{00000000-000C-0000-FFFF-FFFF66100000}" r="CB14" connectionId="1">
    <xmlCellPr id="1" xr6:uid="{00000000-0010-0000-6610-000001000000}" uniqueName="Architect">
      <xmlPr mapId="1" xpath="/FinancialUpdate8609/FinancialUpdate8609_DevelopmentBudget/FinancialUpdate8609_Dev_Budget_Building18/FinancialUpdate8609_Dev_Budget_Building18_Rehab_Basis/Architect" xmlDataType="string"/>
    </xmlCellPr>
  </singleXmlCell>
  <singleXmlCell id="4223" xr6:uid="{00000000-000C-0000-FFFF-FFFF67100000}" r="CB15" connectionId="1">
    <xmlCellPr id="1" xr6:uid="{00000000-0010-0000-6710-000001000000}" uniqueName="Owners_Legal">
      <xmlPr mapId="1" xpath="/FinancialUpdate8609/FinancialUpdate8609_DevelopmentBudget/FinancialUpdate8609_Dev_Budget_Building18/FinancialUpdate8609_Dev_Budget_Building18_Rehab_Basis/Owners_Legal" xmlDataType="string"/>
    </xmlCellPr>
  </singleXmlCell>
  <singleXmlCell id="4224" xr6:uid="{00000000-000C-0000-FFFF-FFFF68100000}" r="CB16" connectionId="1">
    <xmlCellPr id="1" xr6:uid="{00000000-0010-0000-6810-000001000000}" uniqueName="Development_Consultant">
      <xmlPr mapId="1" xpath="/FinancialUpdate8609/FinancialUpdate8609_DevelopmentBudget/FinancialUpdate8609_Dev_Budget_Building18/FinancialUpdate8609_Dev_Budget_Building18_Rehab_Basis/Development_Consultant" xmlDataType="string"/>
    </xmlCellPr>
  </singleXmlCell>
  <singleXmlCell id="4225" xr6:uid="{00000000-000C-0000-FFFF-FFFF69100000}" r="CB17" connectionId="1">
    <xmlCellPr id="1" xr6:uid="{00000000-0010-0000-6910-000001000000}" uniqueName="J51_421a_421b_Filing_Fees">
      <xmlPr mapId="1" xpath="/FinancialUpdate8609/FinancialUpdate8609_DevelopmentBudget/FinancialUpdate8609_Dev_Budget_Building18/FinancialUpdate8609_Dev_Budget_Building18_Rehab_Basis/J51_421a_421b_Filing_Fees" xmlDataType="string"/>
    </xmlCellPr>
  </singleXmlCell>
  <singleXmlCell id="4226" xr6:uid="{00000000-000C-0000-FFFF-FFFF6A100000}" r="CB18" connectionId="1">
    <xmlCellPr id="1" xr6:uid="{00000000-0010-0000-6A10-000001000000}" uniqueName="Construction_Interest">
      <xmlPr mapId="1" xpath="/FinancialUpdate8609/FinancialUpdate8609_DevelopmentBudget/FinancialUpdate8609_Dev_Budget_Building18/FinancialUpdate8609_Dev_Budget_Building18_Rehab_Basis/Construction_Interest" xmlDataType="string"/>
    </xmlCellPr>
  </singleXmlCell>
  <singleXmlCell id="4227" xr6:uid="{00000000-000C-0000-FFFF-FFFF6B100000}" r="CB19" connectionId="1">
    <xmlCellPr id="1" xr6:uid="{00000000-0010-0000-6B10-000001000000}" uniqueName="Real_Estate_Taxes">
      <xmlPr mapId="1" xpath="/FinancialUpdate8609/FinancialUpdate8609_DevelopmentBudget/FinancialUpdate8609_Dev_Budget_Building18/FinancialUpdate8609_Dev_Budget_Building18_Rehab_Basis/Real_Estate_Taxes" xmlDataType="string"/>
    </xmlCellPr>
  </singleXmlCell>
  <singleXmlCell id="4228" xr6:uid="{00000000-000C-0000-FFFF-FFFF6C100000}" r="CB20" connectionId="1">
    <xmlCellPr id="1" xr6:uid="{00000000-0010-0000-6C10-000001000000}" uniqueName="Water_Sewer">
      <xmlPr mapId="1" xpath="/FinancialUpdate8609/FinancialUpdate8609_DevelopmentBudget/FinancialUpdate8609_Dev_Budget_Building18/FinancialUpdate8609_Dev_Budget_Building18_Rehab_Basis/Water_Sewer" xmlDataType="string"/>
    </xmlCellPr>
  </singleXmlCell>
  <singleXmlCell id="4229" xr6:uid="{00000000-000C-0000-FFFF-FFFF6D100000}" r="CB21" connectionId="1">
    <xmlCellPr id="1" xr6:uid="{00000000-0010-0000-6D10-000001000000}" uniqueName="Title_Insurance">
      <xmlPr mapId="1" xpath="/FinancialUpdate8609/FinancialUpdate8609_DevelopmentBudget/FinancialUpdate8609_Dev_Budget_Building18/FinancialUpdate8609_Dev_Budget_Building18_Rehab_Basis/Title_Insurance" xmlDataType="string"/>
    </xmlCellPr>
  </singleXmlCell>
  <singleXmlCell id="4230" xr6:uid="{00000000-000C-0000-FFFF-FFFF6E100000}" r="CB22" connectionId="1">
    <xmlCellPr id="1" xr6:uid="{00000000-0010-0000-6E10-000001000000}" uniqueName="Constr_Insurance">
      <xmlPr mapId="1" xpath="/FinancialUpdate8609/FinancialUpdate8609_DevelopmentBudget/FinancialUpdate8609_Dev_Budget_Building18/FinancialUpdate8609_Dev_Budget_Building18_Rehab_Basis/Constr_Insurance" xmlDataType="string"/>
    </xmlCellPr>
  </singleXmlCell>
  <singleXmlCell id="4231" xr6:uid="{00000000-000C-0000-FFFF-FFFF6F100000}" r="CB23" connectionId="1">
    <xmlCellPr id="1" xr6:uid="{00000000-0010-0000-6F10-000001000000}" uniqueName="License_Agreement_Insurance">
      <xmlPr mapId="1" xpath="/FinancialUpdate8609/FinancialUpdate8609_DevelopmentBudget/FinancialUpdate8609_Dev_Budget_Building18/FinancialUpdate8609_Dev_Budget_Building18_Rehab_Basis/License_Agreement_Insurance" xmlDataType="string"/>
    </xmlCellPr>
  </singleXmlCell>
  <singleXmlCell id="4232" xr6:uid="{00000000-000C-0000-FFFF-FFFF70100000}" r="CB24" connectionId="1">
    <xmlCellPr id="1" xr6:uid="{00000000-0010-0000-7010-000001000000}" uniqueName="Leasing_Marketing_Expense">
      <xmlPr mapId="1" xpath="/FinancialUpdate8609/FinancialUpdate8609_DevelopmentBudget/FinancialUpdate8609_Dev_Budget_Building18/FinancialUpdate8609_Dev_Budget_Building18_Rehab_Basis/Leasing_Marketing_Expense" xmlDataType="string"/>
    </xmlCellPr>
  </singleXmlCell>
  <singleXmlCell id="4234" xr6:uid="{00000000-000C-0000-FFFF-FFFF71100000}" r="CB25" connectionId="1">
    <xmlCellPr id="1" xr6:uid="{00000000-0010-0000-7110-000001000000}" uniqueName="Lease_Up_Period_Expense">
      <xmlPr mapId="1" xpath="/FinancialUpdate8609/FinancialUpdate8609_DevelopmentBudget/FinancialUpdate8609_Dev_Budget_Building18/FinancialUpdate8609_Dev_Budget_Building18_Rehab_Basis/Lease_Up_Period_Expense" xmlDataType="string"/>
    </xmlCellPr>
  </singleXmlCell>
  <singleXmlCell id="4235" xr6:uid="{00000000-000C-0000-FFFF-FFFF72100000}" r="CB26" connectionId="1">
    <xmlCellPr id="1" xr6:uid="{00000000-0010-0000-7210-000001000000}" uniqueName="Working_Capital">
      <xmlPr mapId="1" xpath="/FinancialUpdate8609/FinancialUpdate8609_DevelopmentBudget/FinancialUpdate8609_Dev_Budget_Building18/FinancialUpdate8609_Dev_Budget_Building18_Rehab_Basis/Working_Capital" xmlDataType="string"/>
    </xmlCellPr>
  </singleXmlCell>
  <singleXmlCell id="4236" xr6:uid="{00000000-000C-0000-FFFF-FFFF73100000}" r="CB27" connectionId="1">
    <xmlCellPr id="1" xr6:uid="{00000000-0010-0000-7310-000001000000}" uniqueName="Survey_Environmental_Reports">
      <xmlPr mapId="1" xpath="/FinancialUpdate8609/FinancialUpdate8609_DevelopmentBudget/FinancialUpdate8609_Dev_Budget_Building18/FinancialUpdate8609_Dev_Budget_Building18_Rehab_Basis/Survey_Environmental_Reports" xmlDataType="string"/>
    </xmlCellPr>
  </singleXmlCell>
  <singleXmlCell id="4237" xr6:uid="{00000000-000C-0000-FFFF-FFFF74100000}" r="CB28" connectionId="1">
    <xmlCellPr id="1" xr6:uid="{00000000-0010-0000-7410-000001000000}" uniqueName="Loan_Commitment_Fees">
      <xmlPr mapId="1" xpath="/FinancialUpdate8609/FinancialUpdate8609_DevelopmentBudget/FinancialUpdate8609_Dev_Budget_Building18/FinancialUpdate8609_Dev_Budget_Building18_Rehab_Basis/Loan_Commitment_Fees" xmlDataType="string"/>
    </xmlCellPr>
  </singleXmlCell>
  <singleXmlCell id="4238" xr6:uid="{00000000-000C-0000-FFFF-FFFF75100000}" r="CB29" connectionId="1">
    <xmlCellPr id="1" xr6:uid="{00000000-0010-0000-7510-000001000000}" uniqueName="Relocation">
      <xmlPr mapId="1" xpath="/FinancialUpdate8609/FinancialUpdate8609_DevelopmentBudget/FinancialUpdate8609_Dev_Budget_Building18/FinancialUpdate8609_Dev_Budget_Building18_Rehab_Basis/Relocation" xmlDataType="string"/>
    </xmlCellPr>
  </singleXmlCell>
  <singleXmlCell id="4239" xr6:uid="{00000000-000C-0000-FFFF-FFFF76100000}" r="CB30" connectionId="1">
    <xmlCellPr id="1" xr6:uid="{00000000-0010-0000-7610-000001000000}" uniqueName="NPHDFC_Administration_Fee">
      <xmlPr mapId="1" xpath="/FinancialUpdate8609/FinancialUpdate8609_DevelopmentBudget/FinancialUpdate8609_Dev_Budget_Building18/FinancialUpdate8609_Dev_Budget_Building18_Rehab_Basis/NPHDFC_Administration_Fee" xmlDataType="string"/>
    </xmlCellPr>
  </singleXmlCell>
  <singleXmlCell id="4240" xr6:uid="{00000000-000C-0000-FFFF-FFFF77100000}" r="CB31" connectionId="1">
    <xmlCellPr id="1" xr6:uid="{00000000-0010-0000-7710-000001000000}" uniqueName="Project_Supervision">
      <xmlPr mapId="1" xpath="/FinancialUpdate8609/FinancialUpdate8609_DevelopmentBudget/FinancialUpdate8609_Dev_Budget_Building18/FinancialUpdate8609_Dev_Budget_Building18_Rehab_Basis/Project_Supervision" xmlDataType="string"/>
    </xmlCellPr>
  </singleXmlCell>
  <singleXmlCell id="4241" xr6:uid="{00000000-000C-0000-FFFF-FFFF78100000}" r="CB32" connectionId="1">
    <xmlCellPr id="1" xr6:uid="{00000000-0010-0000-7810-000001000000}" uniqueName="Tax_Credit_Allocation_Fee">
      <xmlPr mapId="1" xpath="/FinancialUpdate8609/FinancialUpdate8609_DevelopmentBudget/FinancialUpdate8609_Dev_Budget_Building18/FinancialUpdate8609_Dev_Budget_Building18_Rehab_Basis/Tax_Credit_Allocation_Fee" xmlDataType="string"/>
    </xmlCellPr>
  </singleXmlCell>
  <singleXmlCell id="4242" xr6:uid="{00000000-000C-0000-FFFF-FFFF79100000}" r="CB33" connectionId="1">
    <xmlCellPr id="1" xr6:uid="{00000000-0010-0000-7910-000001000000}" uniqueName="Bond_Fees_Cost_of_Issuance_Fee">
      <xmlPr mapId="1" xpath="/FinancialUpdate8609/FinancialUpdate8609_DevelopmentBudget/FinancialUpdate8609_Dev_Budget_Building18/FinancialUpdate8609_Dev_Budget_Building18_Rehab_Basis/Bond_Fees_Cost_of_Issuance_Fee" xmlDataType="string"/>
    </xmlCellPr>
  </singleXmlCell>
  <singleXmlCell id="4243" xr6:uid="{00000000-000C-0000-FFFF-FFFF7A100000}" r="CB34" connectionId="1">
    <xmlCellPr id="1" xr6:uid="{00000000-0010-0000-7A10-000001000000}" uniqueName="Letter_of_Credit_Fee">
      <xmlPr mapId="1" xpath="/FinancialUpdate8609/FinancialUpdate8609_DevelopmentBudget/FinancialUpdate8609_Dev_Budget_Building18/FinancialUpdate8609_Dev_Budget_Building18_Rehab_Basis/Letter_of_Credit_Fee" xmlDataType="string"/>
    </xmlCellPr>
  </singleXmlCell>
  <singleXmlCell id="4244" xr6:uid="{00000000-000C-0000-FFFF-FFFF7B100000}" r="CB35" connectionId="1">
    <xmlCellPr id="1" xr6:uid="{00000000-0010-0000-7B10-000001000000}" uniqueName="Interest_Rate_Cap">
      <xmlPr mapId="1" xpath="/FinancialUpdate8609/FinancialUpdate8609_DevelopmentBudget/FinancialUpdate8609_Dev_Budget_Building18/FinancialUpdate8609_Dev_Budget_Building18_Rehab_Basis/Interest_Rate_Cap" xmlDataType="string"/>
    </xmlCellPr>
  </singleXmlCell>
  <singleXmlCell id="4245" xr6:uid="{00000000-000C-0000-FFFF-FFFF7C100000}" r="CB36" connectionId="1">
    <xmlCellPr id="1" xr6:uid="{00000000-0010-0000-7C10-000001000000}" uniqueName="Bank_Engineering_Fee">
      <xmlPr mapId="1" xpath="/FinancialUpdate8609/FinancialUpdate8609_DevelopmentBudget/FinancialUpdate8609_Dev_Budget_Building18/FinancialUpdate8609_Dev_Budget_Building18_Rehab_Basis/Bank_Engineering_Fee" xmlDataType="string"/>
    </xmlCellPr>
  </singleXmlCell>
  <singleXmlCell id="4246" xr6:uid="{00000000-000C-0000-FFFF-FFFF7D100000}" r="CB37" connectionId="1">
    <xmlCellPr id="1" xr6:uid="{00000000-0010-0000-7D10-000001000000}" uniqueName="NYS_Transfer_Tax">
      <xmlPr mapId="1" xpath="/FinancialUpdate8609/FinancialUpdate8609_DevelopmentBudget/FinancialUpdate8609_Dev_Budget_Building18/FinancialUpdate8609_Dev_Budget_Building18_Rehab_Basis/NYS_Transfer_Tax" xmlDataType="string"/>
    </xmlCellPr>
  </singleXmlCell>
  <singleXmlCell id="4247" xr6:uid="{00000000-000C-0000-FFFF-FFFF7E100000}" r="CB38" connectionId="1">
    <xmlCellPr id="1" xr6:uid="{00000000-0010-0000-7E10-000001000000}" uniqueName="Soft_Cost_Other_Description1">
      <xmlPr mapId="1" xpath="/FinancialUpdate8609/FinancialUpdate8609_DevelopmentBudget/FinancialUpdate8609_Dev_Budget_Building18/FinancialUpdate8609_Dev_Budget_Building18_Rehab_Basis/Soft_Cost_Other_Description1" xmlDataType="string"/>
    </xmlCellPr>
  </singleXmlCell>
  <singleXmlCell id="4248" xr6:uid="{00000000-000C-0000-FFFF-FFFF7F100000}" r="CB39" connectionId="1">
    <xmlCellPr id="1" xr6:uid="{00000000-0010-0000-7F10-000001000000}" uniqueName="Soft_Cost_Other_Description2">
      <xmlPr mapId="1" xpath="/FinancialUpdate8609/FinancialUpdate8609_DevelopmentBudget/FinancialUpdate8609_Dev_Budget_Building18/FinancialUpdate8609_Dev_Budget_Building18_Rehab_Basis/Soft_Cost_Other_Description2" xmlDataType="string"/>
    </xmlCellPr>
  </singleXmlCell>
  <singleXmlCell id="4249" xr6:uid="{00000000-000C-0000-FFFF-FFFF80100000}" r="CB40" connectionId="1">
    <xmlCellPr id="1" xr6:uid="{00000000-0010-0000-8010-000001000000}" uniqueName="Soft_Cost_Other_Description3">
      <xmlPr mapId="1" xpath="/FinancialUpdate8609/FinancialUpdate8609_DevelopmentBudget/FinancialUpdate8609_Dev_Budget_Building18/FinancialUpdate8609_Dev_Budget_Building18_Rehab_Basis/Soft_Cost_Other_Description3" xmlDataType="string"/>
    </xmlCellPr>
  </singleXmlCell>
  <singleXmlCell id="4250" xr6:uid="{00000000-000C-0000-FFFF-FFFF81100000}" r="CB41" connectionId="1">
    <xmlCellPr id="1" xr6:uid="{00000000-0010-0000-8110-000001000000}" uniqueName="Soft_Cost_Other_Description4">
      <xmlPr mapId="1" xpath="/FinancialUpdate8609/FinancialUpdate8609_DevelopmentBudget/FinancialUpdate8609_Dev_Budget_Building18/FinancialUpdate8609_Dev_Budget_Building18_Rehab_Basis/Soft_Cost_Other_Description4" xmlDataType="string"/>
    </xmlCellPr>
  </singleXmlCell>
  <singleXmlCell id="4251" xr6:uid="{00000000-000C-0000-FFFF-FFFF82100000}" r="CB44" connectionId="1">
    <xmlCellPr id="1" xr6:uid="{00000000-0010-0000-8210-000001000000}" uniqueName="Developer_Financing_or_Equity">
      <xmlPr mapId="1" xpath="/FinancialUpdate8609/FinancialUpdate8609_DevelopmentBudget/FinancialUpdate8609_Dev_Budget_Building18/FinancialUpdate8609_Dev_Budget_Building18_Rehab_Basis/Developer_Financing_or_Equity" xmlDataType="string"/>
    </xmlCellPr>
  </singleXmlCell>
  <singleXmlCell id="4252" xr6:uid="{00000000-000C-0000-FFFF-FFFF83100000}" r="CB45" connectionId="1">
    <xmlCellPr id="1" xr6:uid="{00000000-0010-0000-8310-000001000000}" uniqueName="Deferred_Developer_Fee">
      <xmlPr mapId="1" xpath="/FinancialUpdate8609/FinancialUpdate8609_DevelopmentBudget/FinancialUpdate8609_Dev_Budget_Building18/FinancialUpdate8609_Dev_Budget_Building18_Rehab_Basis/Deferred_Developer_Fee" xmlDataType="string"/>
    </xmlCellPr>
  </singleXmlCell>
  <singleXmlCell id="4253" xr6:uid="{00000000-000C-0000-FFFF-FFFF84100000}" r="CB48" connectionId="1">
    <xmlCellPr id="1" xr6:uid="{00000000-0010-0000-8410-000001000000}" uniqueName="Syndicator_Fee_and_Overhead">
      <xmlPr mapId="1" xpath="/FinancialUpdate8609/FinancialUpdate8609_DevelopmentBudget/FinancialUpdate8609_Dev_Budget_Building18/FinancialUpdate8609_Dev_Budget_Building18_Rehab_Basis/Syndicator_Fee_and_Overhead" xmlDataType="string"/>
    </xmlCellPr>
  </singleXmlCell>
  <singleXmlCell id="4254" xr6:uid="{00000000-000C-0000-FFFF-FFFF85100000}" r="CB49" connectionId="1">
    <xmlCellPr id="1" xr6:uid="{00000000-0010-0000-8510-000001000000}" uniqueName="LP_Upper_Tier_Reserves">
      <xmlPr mapId="1" xpath="/FinancialUpdate8609/FinancialUpdate8609_DevelopmentBudget/FinancialUpdate8609_Dev_Budget_Building18/FinancialUpdate8609_Dev_Budget_Building18_Rehab_Basis/LP_Upper_Tier_Reserves" xmlDataType="string"/>
    </xmlCellPr>
  </singleXmlCell>
  <singleXmlCell id="4255" xr6:uid="{00000000-000C-0000-FFFF-FFFF86100000}" r="CB50" connectionId="1">
    <xmlCellPr id="1" xr6:uid="{00000000-0010-0000-8610-000001000000}" uniqueName="Tax_Credit_Consultant">
      <xmlPr mapId="1" xpath="/FinancialUpdate8609/FinancialUpdate8609_DevelopmentBudget/FinancialUpdate8609_Dev_Budget_Building18/FinancialUpdate8609_Dev_Budget_Building18_Rehab_Basis/Tax_Credit_Consultant" xmlDataType="string"/>
    </xmlCellPr>
  </singleXmlCell>
  <singleXmlCell id="4256" xr6:uid="{00000000-000C-0000-FFFF-FFFF87100000}" r="CB51" connectionId="1">
    <xmlCellPr id="1" xr6:uid="{00000000-0010-0000-8710-000001000000}" uniqueName="Tax_Opinion">
      <xmlPr mapId="1" xpath="/FinancialUpdate8609/FinancialUpdate8609_DevelopmentBudget/FinancialUpdate8609_Dev_Budget_Building18/FinancialUpdate8609_Dev_Budget_Building18_Rehab_Basis/Tax_Opinion" xmlDataType="string"/>
    </xmlCellPr>
  </singleXmlCell>
  <singleXmlCell id="4257" xr6:uid="{00000000-000C-0000-FFFF-FFFF88100000}" r="CB52" connectionId="1">
    <xmlCellPr id="1" xr6:uid="{00000000-0010-0000-8810-000001000000}" uniqueName="Accounting_Cost_Certification">
      <xmlPr mapId="1" xpath="/FinancialUpdate8609/FinancialUpdate8609_DevelopmentBudget/FinancialUpdate8609_Dev_Budget_Building18/FinancialUpdate8609_Dev_Budget_Building18_Rehab_Basis/Accounting_Cost_Certification" xmlDataType="string"/>
    </xmlCellPr>
  </singleXmlCell>
  <singleXmlCell id="4258" xr6:uid="{00000000-000C-0000-FFFF-FFFF89100000}" r="CB53" connectionId="1">
    <xmlCellPr id="1" xr6:uid="{00000000-0010-0000-8910-000001000000}" uniqueName="Partnership_Management_Fee">
      <xmlPr mapId="1" xpath="/FinancialUpdate8609/FinancialUpdate8609_DevelopmentBudget/FinancialUpdate8609_Dev_Budget_Building18/FinancialUpdate8609_Dev_Budget_Building18_Rehab_Basis/Partnership_Management_Fee" xmlDataType="string"/>
    </xmlCellPr>
  </singleXmlCell>
  <singleXmlCell id="4259" xr6:uid="{00000000-000C-0000-FFFF-FFFF8A100000}" r="CB54" connectionId="1">
    <xmlCellPr id="1" xr6:uid="{00000000-0010-0000-8A10-000001000000}" uniqueName="Partnership_Publication">
      <xmlPr mapId="1" xpath="/FinancialUpdate8609/FinancialUpdate8609_DevelopmentBudget/FinancialUpdate8609_Dev_Budget_Building18/FinancialUpdate8609_Dev_Budget_Building18_Rehab_Basis/Partnership_Publication" xmlDataType="string"/>
    </xmlCellPr>
  </singleXmlCell>
  <singleXmlCell id="4260" xr6:uid="{00000000-000C-0000-FFFF-FFFF8B100000}" r="CB55" connectionId="1">
    <xmlCellPr id="1" xr6:uid="{00000000-0010-0000-8B10-000001000000}" uniqueName="Bridge_Loan_Fees_and_Interest">
      <xmlPr mapId="1" xpath="/FinancialUpdate8609/FinancialUpdate8609_DevelopmentBudget/FinancialUpdate8609_Dev_Budget_Building18/FinancialUpdate8609_Dev_Budget_Building18_Rehab_Basis/Bridge_Loan_Fees_and_Interest" xmlDataType="string"/>
    </xmlCellPr>
  </singleXmlCell>
  <singleXmlCell id="4261" xr6:uid="{00000000-000C-0000-FFFF-FFFF8C100000}" r="CB56" connectionId="1">
    <xmlCellPr id="1" xr6:uid="{00000000-0010-0000-8C10-000001000000}" uniqueName="Partnership_Organization_Legal">
      <xmlPr mapId="1" xpath="/FinancialUpdate8609/FinancialUpdate8609_DevelopmentBudget/FinancialUpdate8609_Dev_Budget_Building18/FinancialUpdate8609_Dev_Budget_Building18_Rehab_Basis/Partnership_Organization_Legal" xmlDataType="string"/>
    </xmlCellPr>
  </singleXmlCell>
  <singleXmlCell id="4262" xr6:uid="{00000000-000C-0000-FFFF-FFFF8D100000}" r="CB57" connectionId="1">
    <xmlCellPr id="1" xr6:uid="{00000000-0010-0000-8D10-000001000000}" uniqueName="Syndication_Expense_Other_Description1">
      <xmlPr mapId="1" xpath="/FinancialUpdate8609/FinancialUpdate8609_DevelopmentBudget/FinancialUpdate8609_Dev_Budget_Building18/FinancialUpdate8609_Dev_Budget_Building18_Rehab_Basis/Syndication_Expense_Other_Description1" xmlDataType="string"/>
    </xmlCellPr>
  </singleXmlCell>
  <singleXmlCell id="4263" xr6:uid="{00000000-000C-0000-FFFF-FFFF8E100000}" r="CB60" connectionId="1">
    <xmlCellPr id="1" xr6:uid="{00000000-0010-0000-8E10-000001000000}" uniqueName="Operating_Reserve">
      <xmlPr mapId="1" xpath="/FinancialUpdate8609/FinancialUpdate8609_DevelopmentBudget/FinancialUpdate8609_Dev_Budget_Building18/FinancialUpdate8609_Dev_Budget_Building18_Rehab_Basis/Operating_Reserve" xmlDataType="string"/>
    </xmlCellPr>
  </singleXmlCell>
  <singleXmlCell id="4264" xr6:uid="{00000000-000C-0000-FFFF-FFFF8F100000}" r="CB61" connectionId="1">
    <xmlCellPr id="1" xr6:uid="{00000000-0010-0000-8F10-000001000000}" uniqueName="Social_Service_Reserves">
      <xmlPr mapId="1" xpath="/FinancialUpdate8609/FinancialUpdate8609_DevelopmentBudget/FinancialUpdate8609_Dev_Budget_Building18/FinancialUpdate8609_Dev_Budget_Building18_Rehab_Basis/Social_Service_Reserves" xmlDataType="string"/>
    </xmlCellPr>
  </singleXmlCell>
  <singleXmlCell id="4265" xr6:uid="{00000000-000C-0000-FFFF-FFFF90100000}" r="CB62" connectionId="1">
    <xmlCellPr id="1" xr6:uid="{00000000-0010-0000-9010-000001000000}" uniqueName="Reserve_Other_Description1">
      <xmlPr mapId="1" xpath="/FinancialUpdate8609/FinancialUpdate8609_DevelopmentBudget/FinancialUpdate8609_Dev_Budget_Building18/FinancialUpdate8609_Dev_Budget_Building18_Rehab_Basis/Reserve_Other_Description1" xmlDataType="string"/>
    </xmlCellPr>
  </singleXmlCell>
  <singleXmlCell id="4266" xr6:uid="{00000000-000C-0000-FFFF-FFFF91100000}" r="CE1" connectionId="1">
    <xmlCellPr id="1" xr6:uid="{00000000-0010-0000-9110-000001000000}" uniqueName="ApplicationNumber">
      <xmlPr mapId="1" xpath="/FinancialUpdate8609/FinancialUpdate8609_DevelopmentBudget/FinancialUpdate8609_Dev_Budget_Building19/FinancialUpdate8609_Dev_Budget_Building19_Total_Costs/ApplicationNumber" xmlDataType="string"/>
    </xmlCellPr>
  </singleXmlCell>
  <singleXmlCell id="4267" xr6:uid="{00000000-000C-0000-FFFF-FFFF92100000}" r="CE2" connectionId="1">
    <xmlCellPr id="1" xr6:uid="{00000000-0010-0000-9210-000001000000}" uniqueName="BIN">
      <xmlPr mapId="1" xpath="/FinancialUpdate8609/FinancialUpdate8609_DevelopmentBudget/FinancialUpdate8609_Dev_Budget_Building19/FinancialUpdate8609_Dev_Budget_Building19_Total_Costs/BIN" xmlDataType="string"/>
    </xmlCellPr>
  </singleXmlCell>
  <singleXmlCell id="4268" xr6:uid="{00000000-000C-0000-FFFF-FFFF93100000}" r="CD7" connectionId="1">
    <xmlCellPr id="1" xr6:uid="{00000000-0010-0000-9310-000001000000}" uniqueName="Land_Acquisition">
      <xmlPr mapId="1" xpath="/FinancialUpdate8609/FinancialUpdate8609_DevelopmentBudget/FinancialUpdate8609_Dev_Budget_Building19/FinancialUpdate8609_Dev_Budget_Building19_Total_Costs/Land_Acquisition" xmlDataType="string"/>
    </xmlCellPr>
  </singleXmlCell>
  <singleXmlCell id="4269" xr6:uid="{00000000-000C-0000-FFFF-FFFF94100000}" r="CD8" connectionId="1">
    <xmlCellPr id="1" xr6:uid="{00000000-0010-0000-9410-000001000000}" uniqueName="Building_Acquisition">
      <xmlPr mapId="1" xpath="/FinancialUpdate8609/FinancialUpdate8609_DevelopmentBudget/FinancialUpdate8609_Dev_Budget_Building19/FinancialUpdate8609_Dev_Budget_Building19_Total_Costs/Building_Acquisition" xmlDataType="string"/>
    </xmlCellPr>
  </singleXmlCell>
  <singleXmlCell id="4270" xr6:uid="{00000000-000C-0000-FFFF-FFFF95100000}" r="CD9" connectionId="1">
    <xmlCellPr id="1" xr6:uid="{00000000-0010-0000-9510-000001000000}" uniqueName="Contractor_Price">
      <xmlPr mapId="1" xpath="/FinancialUpdate8609/FinancialUpdate8609_DevelopmentBudget/FinancialUpdate8609_Dev_Budget_Building19/FinancialUpdate8609_Dev_Budget_Building19_Total_Costs/Contractor_Price" xmlDataType="string"/>
    </xmlCellPr>
  </singleXmlCell>
  <singleXmlCell id="4271" xr6:uid="{00000000-000C-0000-FFFF-FFFF96100000}" r="CD10" connectionId="1">
    <xmlCellPr id="1" xr6:uid="{00000000-0010-0000-9610-000001000000}" uniqueName="Furnishings">
      <xmlPr mapId="1" xpath="/FinancialUpdate8609/FinancialUpdate8609_DevelopmentBudget/FinancialUpdate8609_Dev_Budget_Building19/FinancialUpdate8609_Dev_Budget_Building19_Total_Costs/Furnishings" xmlDataType="string"/>
    </xmlCellPr>
  </singleXmlCell>
  <singleXmlCell id="4272" xr6:uid="{00000000-000C-0000-FFFF-FFFF97100000}" r="CD11" connectionId="1">
    <xmlCellPr id="1" xr6:uid="{00000000-0010-0000-9710-000001000000}" uniqueName="Hard_Cost_Other_Description1">
      <xmlPr mapId="1" xpath="/FinancialUpdate8609/FinancialUpdate8609_DevelopmentBudget/FinancialUpdate8609_Dev_Budget_Building19/FinancialUpdate8609_Dev_Budget_Building19_Total_Costs/Hard_Cost_Other_Description1" xmlDataType="string"/>
    </xmlCellPr>
  </singleXmlCell>
  <singleXmlCell id="4273" xr6:uid="{00000000-000C-0000-FFFF-FFFF98100000}" r="CD14" connectionId="1">
    <xmlCellPr id="1" xr6:uid="{00000000-0010-0000-9810-000001000000}" uniqueName="Architect">
      <xmlPr mapId="1" xpath="/FinancialUpdate8609/FinancialUpdate8609_DevelopmentBudget/FinancialUpdate8609_Dev_Budget_Building19/FinancialUpdate8609_Dev_Budget_Building19_Total_Costs/Architect" xmlDataType="string"/>
    </xmlCellPr>
  </singleXmlCell>
  <singleXmlCell id="4274" xr6:uid="{00000000-000C-0000-FFFF-FFFF99100000}" r="CD15" connectionId="1">
    <xmlCellPr id="1" xr6:uid="{00000000-0010-0000-9910-000001000000}" uniqueName="Owners_Legal">
      <xmlPr mapId="1" xpath="/FinancialUpdate8609/FinancialUpdate8609_DevelopmentBudget/FinancialUpdate8609_Dev_Budget_Building19/FinancialUpdate8609_Dev_Budget_Building19_Total_Costs/Owners_Legal" xmlDataType="string"/>
    </xmlCellPr>
  </singleXmlCell>
  <singleXmlCell id="4275" xr6:uid="{00000000-000C-0000-FFFF-FFFF9A100000}" r="CD16" connectionId="1">
    <xmlCellPr id="1" xr6:uid="{00000000-0010-0000-9A10-000001000000}" uniqueName="Development_Consultant">
      <xmlPr mapId="1" xpath="/FinancialUpdate8609/FinancialUpdate8609_DevelopmentBudget/FinancialUpdate8609_Dev_Budget_Building19/FinancialUpdate8609_Dev_Budget_Building19_Total_Costs/Development_Consultant" xmlDataType="string"/>
    </xmlCellPr>
  </singleXmlCell>
  <singleXmlCell id="4276" xr6:uid="{00000000-000C-0000-FFFF-FFFF9B100000}" r="CD17" connectionId="1">
    <xmlCellPr id="1" xr6:uid="{00000000-0010-0000-9B10-000001000000}" uniqueName="J51_421a_421b_Filing_Fees">
      <xmlPr mapId="1" xpath="/FinancialUpdate8609/FinancialUpdate8609_DevelopmentBudget/FinancialUpdate8609_Dev_Budget_Building19/FinancialUpdate8609_Dev_Budget_Building19_Total_Costs/J51_421a_421b_Filing_Fees" xmlDataType="string"/>
    </xmlCellPr>
  </singleXmlCell>
  <singleXmlCell id="4277" xr6:uid="{00000000-000C-0000-FFFF-FFFF9C100000}" r="CD18" connectionId="1">
    <xmlCellPr id="1" xr6:uid="{00000000-0010-0000-9C10-000001000000}" uniqueName="Construction_Interest">
      <xmlPr mapId="1" xpath="/FinancialUpdate8609/FinancialUpdate8609_DevelopmentBudget/FinancialUpdate8609_Dev_Budget_Building19/FinancialUpdate8609_Dev_Budget_Building19_Total_Costs/Construction_Interest" xmlDataType="string"/>
    </xmlCellPr>
  </singleXmlCell>
  <singleXmlCell id="4278" xr6:uid="{00000000-000C-0000-FFFF-FFFF9D100000}" r="CD19" connectionId="1">
    <xmlCellPr id="1" xr6:uid="{00000000-0010-0000-9D10-000001000000}" uniqueName="Real_Estate_Taxes">
      <xmlPr mapId="1" xpath="/FinancialUpdate8609/FinancialUpdate8609_DevelopmentBudget/FinancialUpdate8609_Dev_Budget_Building19/FinancialUpdate8609_Dev_Budget_Building19_Total_Costs/Real_Estate_Taxes" xmlDataType="string"/>
    </xmlCellPr>
  </singleXmlCell>
  <singleXmlCell id="4279" xr6:uid="{00000000-000C-0000-FFFF-FFFF9E100000}" r="CD20" connectionId="1">
    <xmlCellPr id="1" xr6:uid="{00000000-0010-0000-9E10-000001000000}" uniqueName="Water_Sewer">
      <xmlPr mapId="1" xpath="/FinancialUpdate8609/FinancialUpdate8609_DevelopmentBudget/FinancialUpdate8609_Dev_Budget_Building19/FinancialUpdate8609_Dev_Budget_Building19_Total_Costs/Water_Sewer" xmlDataType="string"/>
    </xmlCellPr>
  </singleXmlCell>
  <singleXmlCell id="4280" xr6:uid="{00000000-000C-0000-FFFF-FFFF9F100000}" r="CD21" connectionId="1">
    <xmlCellPr id="1" xr6:uid="{00000000-0010-0000-9F10-000001000000}" uniqueName="Title_Insurance">
      <xmlPr mapId="1" xpath="/FinancialUpdate8609/FinancialUpdate8609_DevelopmentBudget/FinancialUpdate8609_Dev_Budget_Building19/FinancialUpdate8609_Dev_Budget_Building19_Total_Costs/Title_Insurance" xmlDataType="string"/>
    </xmlCellPr>
  </singleXmlCell>
  <singleXmlCell id="4281" xr6:uid="{00000000-000C-0000-FFFF-FFFFA0100000}" r="CD22" connectionId="1">
    <xmlCellPr id="1" xr6:uid="{00000000-0010-0000-A010-000001000000}" uniqueName="Constr_Insurance">
      <xmlPr mapId="1" xpath="/FinancialUpdate8609/FinancialUpdate8609_DevelopmentBudget/FinancialUpdate8609_Dev_Budget_Building19/FinancialUpdate8609_Dev_Budget_Building19_Total_Costs/Constr_Insurance" xmlDataType="string"/>
    </xmlCellPr>
  </singleXmlCell>
  <singleXmlCell id="4282" xr6:uid="{00000000-000C-0000-FFFF-FFFFA1100000}" r="CD23" connectionId="1">
    <xmlCellPr id="1" xr6:uid="{00000000-0010-0000-A110-000001000000}" uniqueName="License_Agreement_Insurance">
      <xmlPr mapId="1" xpath="/FinancialUpdate8609/FinancialUpdate8609_DevelopmentBudget/FinancialUpdate8609_Dev_Budget_Building19/FinancialUpdate8609_Dev_Budget_Building19_Total_Costs/License_Agreement_Insurance" xmlDataType="string"/>
    </xmlCellPr>
  </singleXmlCell>
  <singleXmlCell id="4283" xr6:uid="{00000000-000C-0000-FFFF-FFFFA2100000}" r="CD24" connectionId="1">
    <xmlCellPr id="1" xr6:uid="{00000000-0010-0000-A210-000001000000}" uniqueName="Leasing_Marketing_Expense">
      <xmlPr mapId="1" xpath="/FinancialUpdate8609/FinancialUpdate8609_DevelopmentBudget/FinancialUpdate8609_Dev_Budget_Building19/FinancialUpdate8609_Dev_Budget_Building19_Total_Costs/Leasing_Marketing_Expense" xmlDataType="string"/>
    </xmlCellPr>
  </singleXmlCell>
  <singleXmlCell id="4284" xr6:uid="{00000000-000C-0000-FFFF-FFFFA3100000}" r="CD25" connectionId="1">
    <xmlCellPr id="1" xr6:uid="{00000000-0010-0000-A310-000001000000}" uniqueName="Lease_Up_Period_Expense">
      <xmlPr mapId="1" xpath="/FinancialUpdate8609/FinancialUpdate8609_DevelopmentBudget/FinancialUpdate8609_Dev_Budget_Building19/FinancialUpdate8609_Dev_Budget_Building19_Total_Costs/Lease_Up_Period_Expense" xmlDataType="string"/>
    </xmlCellPr>
  </singleXmlCell>
  <singleXmlCell id="4285" xr6:uid="{00000000-000C-0000-FFFF-FFFFA4100000}" r="CD26" connectionId="1">
    <xmlCellPr id="1" xr6:uid="{00000000-0010-0000-A410-000001000000}" uniqueName="Working_Capital">
      <xmlPr mapId="1" xpath="/FinancialUpdate8609/FinancialUpdate8609_DevelopmentBudget/FinancialUpdate8609_Dev_Budget_Building19/FinancialUpdate8609_Dev_Budget_Building19_Total_Costs/Working_Capital" xmlDataType="string"/>
    </xmlCellPr>
  </singleXmlCell>
  <singleXmlCell id="4286" xr6:uid="{00000000-000C-0000-FFFF-FFFFA5100000}" r="CD27" connectionId="1">
    <xmlCellPr id="1" xr6:uid="{00000000-0010-0000-A510-000001000000}" uniqueName="Survey_Environmental_Reports">
      <xmlPr mapId="1" xpath="/FinancialUpdate8609/FinancialUpdate8609_DevelopmentBudget/FinancialUpdate8609_Dev_Budget_Building19/FinancialUpdate8609_Dev_Budget_Building19_Total_Costs/Survey_Environmental_Reports" xmlDataType="string"/>
    </xmlCellPr>
  </singleXmlCell>
  <singleXmlCell id="4287" xr6:uid="{00000000-000C-0000-FFFF-FFFFA6100000}" r="CD28" connectionId="1">
    <xmlCellPr id="1" xr6:uid="{00000000-0010-0000-A610-000001000000}" uniqueName="Loan_Commitment_Fees">
      <xmlPr mapId="1" xpath="/FinancialUpdate8609/FinancialUpdate8609_DevelopmentBudget/FinancialUpdate8609_Dev_Budget_Building19/FinancialUpdate8609_Dev_Budget_Building19_Total_Costs/Loan_Commitment_Fees" xmlDataType="string"/>
    </xmlCellPr>
  </singleXmlCell>
  <singleXmlCell id="4288" xr6:uid="{00000000-000C-0000-FFFF-FFFFA7100000}" r="CD29" connectionId="1">
    <xmlCellPr id="1" xr6:uid="{00000000-0010-0000-A710-000001000000}" uniqueName="Relocation">
      <xmlPr mapId="1" xpath="/FinancialUpdate8609/FinancialUpdate8609_DevelopmentBudget/FinancialUpdate8609_Dev_Budget_Building19/FinancialUpdate8609_Dev_Budget_Building19_Total_Costs/Relocation" xmlDataType="string"/>
    </xmlCellPr>
  </singleXmlCell>
  <singleXmlCell id="4289" xr6:uid="{00000000-000C-0000-FFFF-FFFFA8100000}" r="CD30" connectionId="1">
    <xmlCellPr id="1" xr6:uid="{00000000-0010-0000-A810-000001000000}" uniqueName="NPHDFC_Administration_Fee">
      <xmlPr mapId="1" xpath="/FinancialUpdate8609/FinancialUpdate8609_DevelopmentBudget/FinancialUpdate8609_Dev_Budget_Building19/FinancialUpdate8609_Dev_Budget_Building19_Total_Costs/NPHDFC_Administration_Fee" xmlDataType="string"/>
    </xmlCellPr>
  </singleXmlCell>
  <singleXmlCell id="4290" xr6:uid="{00000000-000C-0000-FFFF-FFFFA9100000}" r="CD31" connectionId="1">
    <xmlCellPr id="1" xr6:uid="{00000000-0010-0000-A910-000001000000}" uniqueName="Project_Supervision">
      <xmlPr mapId="1" xpath="/FinancialUpdate8609/FinancialUpdate8609_DevelopmentBudget/FinancialUpdate8609_Dev_Budget_Building19/FinancialUpdate8609_Dev_Budget_Building19_Total_Costs/Project_Supervision" xmlDataType="string"/>
    </xmlCellPr>
  </singleXmlCell>
  <singleXmlCell id="4291" xr6:uid="{00000000-000C-0000-FFFF-FFFFAA100000}" r="CD32" connectionId="1">
    <xmlCellPr id="1" xr6:uid="{00000000-0010-0000-AA10-000001000000}" uniqueName="Tax_Credit_Allocation_Fee">
      <xmlPr mapId="1" xpath="/FinancialUpdate8609/FinancialUpdate8609_DevelopmentBudget/FinancialUpdate8609_Dev_Budget_Building19/FinancialUpdate8609_Dev_Budget_Building19_Total_Costs/Tax_Credit_Allocation_Fee" xmlDataType="string"/>
    </xmlCellPr>
  </singleXmlCell>
  <singleXmlCell id="4292" xr6:uid="{00000000-000C-0000-FFFF-FFFFAB100000}" r="CD33" connectionId="1">
    <xmlCellPr id="1" xr6:uid="{00000000-0010-0000-AB10-000001000000}" uniqueName="Bond_Fees_Cost_of_Issuance_Fee">
      <xmlPr mapId="1" xpath="/FinancialUpdate8609/FinancialUpdate8609_DevelopmentBudget/FinancialUpdate8609_Dev_Budget_Building19/FinancialUpdate8609_Dev_Budget_Building19_Total_Costs/Bond_Fees_Cost_of_Issuance_Fee" xmlDataType="string"/>
    </xmlCellPr>
  </singleXmlCell>
  <singleXmlCell id="4293" xr6:uid="{00000000-000C-0000-FFFF-FFFFAC100000}" r="CD34" connectionId="1">
    <xmlCellPr id="1" xr6:uid="{00000000-0010-0000-AC10-000001000000}" uniqueName="Letter_of_Credit_Fee">
      <xmlPr mapId="1" xpath="/FinancialUpdate8609/FinancialUpdate8609_DevelopmentBudget/FinancialUpdate8609_Dev_Budget_Building19/FinancialUpdate8609_Dev_Budget_Building19_Total_Costs/Letter_of_Credit_Fee" xmlDataType="string"/>
    </xmlCellPr>
  </singleXmlCell>
  <singleXmlCell id="4294" xr6:uid="{00000000-000C-0000-FFFF-FFFFAD100000}" r="CD35" connectionId="1">
    <xmlCellPr id="1" xr6:uid="{00000000-0010-0000-AD10-000001000000}" uniqueName="Interest_Rate_Cap">
      <xmlPr mapId="1" xpath="/FinancialUpdate8609/FinancialUpdate8609_DevelopmentBudget/FinancialUpdate8609_Dev_Budget_Building19/FinancialUpdate8609_Dev_Budget_Building19_Total_Costs/Interest_Rate_Cap" xmlDataType="string"/>
    </xmlCellPr>
  </singleXmlCell>
  <singleXmlCell id="4295" xr6:uid="{00000000-000C-0000-FFFF-FFFFAE100000}" r="CD36" connectionId="1">
    <xmlCellPr id="1" xr6:uid="{00000000-0010-0000-AE10-000001000000}" uniqueName="Bank_Engineering_Fee">
      <xmlPr mapId="1" xpath="/FinancialUpdate8609/FinancialUpdate8609_DevelopmentBudget/FinancialUpdate8609_Dev_Budget_Building19/FinancialUpdate8609_Dev_Budget_Building19_Total_Costs/Bank_Engineering_Fee" xmlDataType="string"/>
    </xmlCellPr>
  </singleXmlCell>
  <singleXmlCell id="4296" xr6:uid="{00000000-000C-0000-FFFF-FFFFAF100000}" r="CD37" connectionId="1">
    <xmlCellPr id="1" xr6:uid="{00000000-0010-0000-AF10-000001000000}" uniqueName="NYS_Transfer_Tax">
      <xmlPr mapId="1" xpath="/FinancialUpdate8609/FinancialUpdate8609_DevelopmentBudget/FinancialUpdate8609_Dev_Budget_Building19/FinancialUpdate8609_Dev_Budget_Building19_Total_Costs/NYS_Transfer_Tax" xmlDataType="string"/>
    </xmlCellPr>
  </singleXmlCell>
  <singleXmlCell id="4297" xr6:uid="{00000000-000C-0000-FFFF-FFFFB0100000}" r="CD38" connectionId="1">
    <xmlCellPr id="1" xr6:uid="{00000000-0010-0000-B010-000001000000}" uniqueName="Soft_Cost_Other_Description1">
      <xmlPr mapId="1" xpath="/FinancialUpdate8609/FinancialUpdate8609_DevelopmentBudget/FinancialUpdate8609_Dev_Budget_Building19/FinancialUpdate8609_Dev_Budget_Building19_Total_Costs/Soft_Cost_Other_Description1" xmlDataType="string"/>
    </xmlCellPr>
  </singleXmlCell>
  <singleXmlCell id="4298" xr6:uid="{00000000-000C-0000-FFFF-FFFFB1100000}" r="CD39" connectionId="1">
    <xmlCellPr id="1" xr6:uid="{00000000-0010-0000-B110-000001000000}" uniqueName="Soft_Cost_Other_Description2">
      <xmlPr mapId="1" xpath="/FinancialUpdate8609/FinancialUpdate8609_DevelopmentBudget/FinancialUpdate8609_Dev_Budget_Building19/FinancialUpdate8609_Dev_Budget_Building19_Total_Costs/Soft_Cost_Other_Description2" xmlDataType="string"/>
    </xmlCellPr>
  </singleXmlCell>
  <singleXmlCell id="4299" xr6:uid="{00000000-000C-0000-FFFF-FFFFB2100000}" r="CD40" connectionId="1">
    <xmlCellPr id="1" xr6:uid="{00000000-0010-0000-B210-000001000000}" uniqueName="Soft_Cost_Other_Description3">
      <xmlPr mapId="1" xpath="/FinancialUpdate8609/FinancialUpdate8609_DevelopmentBudget/FinancialUpdate8609_Dev_Budget_Building19/FinancialUpdate8609_Dev_Budget_Building19_Total_Costs/Soft_Cost_Other_Description3" xmlDataType="string"/>
    </xmlCellPr>
  </singleXmlCell>
  <singleXmlCell id="4300" xr6:uid="{00000000-000C-0000-FFFF-FFFFB3100000}" r="CD41" connectionId="1">
    <xmlCellPr id="1" xr6:uid="{00000000-0010-0000-B310-000001000000}" uniqueName="Soft_Cost_Other_Description4">
      <xmlPr mapId="1" xpath="/FinancialUpdate8609/FinancialUpdate8609_DevelopmentBudget/FinancialUpdate8609_Dev_Budget_Building19/FinancialUpdate8609_Dev_Budget_Building19_Total_Costs/Soft_Cost_Other_Description4" xmlDataType="string"/>
    </xmlCellPr>
  </singleXmlCell>
  <singleXmlCell id="4302" xr6:uid="{00000000-000C-0000-FFFF-FFFFB4100000}" r="CD44" connectionId="1">
    <xmlCellPr id="1" xr6:uid="{00000000-0010-0000-B410-000001000000}" uniqueName="Developer_Financing_or_Equity">
      <xmlPr mapId="1" xpath="/FinancialUpdate8609/FinancialUpdate8609_DevelopmentBudget/FinancialUpdate8609_Dev_Budget_Building19/FinancialUpdate8609_Dev_Budget_Building19_Total_Costs/Developer_Financing_or_Equity" xmlDataType="string"/>
    </xmlCellPr>
  </singleXmlCell>
  <singleXmlCell id="4303" xr6:uid="{00000000-000C-0000-FFFF-FFFFB5100000}" r="CD45" connectionId="1">
    <xmlCellPr id="1" xr6:uid="{00000000-0010-0000-B510-000001000000}" uniqueName="Deferred_Developer_Fee">
      <xmlPr mapId="1" xpath="/FinancialUpdate8609/FinancialUpdate8609_DevelopmentBudget/FinancialUpdate8609_Dev_Budget_Building19/FinancialUpdate8609_Dev_Budget_Building19_Total_Costs/Deferred_Developer_Fee" xmlDataType="string"/>
    </xmlCellPr>
  </singleXmlCell>
  <singleXmlCell id="4304" xr6:uid="{00000000-000C-0000-FFFF-FFFFB6100000}" r="CD48" connectionId="1">
    <xmlCellPr id="1" xr6:uid="{00000000-0010-0000-B610-000001000000}" uniqueName="Syndicator_Fee_and_Overhead">
      <xmlPr mapId="1" xpath="/FinancialUpdate8609/FinancialUpdate8609_DevelopmentBudget/FinancialUpdate8609_Dev_Budget_Building19/FinancialUpdate8609_Dev_Budget_Building19_Total_Costs/Syndicator_Fee_and_Overhead" xmlDataType="string"/>
    </xmlCellPr>
  </singleXmlCell>
  <singleXmlCell id="4305" xr6:uid="{00000000-000C-0000-FFFF-FFFFB7100000}" r="CD49" connectionId="1">
    <xmlCellPr id="1" xr6:uid="{00000000-0010-0000-B710-000001000000}" uniqueName="LP_Upper_Tier_Reserves">
      <xmlPr mapId="1" xpath="/FinancialUpdate8609/FinancialUpdate8609_DevelopmentBudget/FinancialUpdate8609_Dev_Budget_Building19/FinancialUpdate8609_Dev_Budget_Building19_Total_Costs/LP_Upper_Tier_Reserves" xmlDataType="string"/>
    </xmlCellPr>
  </singleXmlCell>
  <singleXmlCell id="4306" xr6:uid="{00000000-000C-0000-FFFF-FFFFB8100000}" r="CD50" connectionId="1">
    <xmlCellPr id="1" xr6:uid="{00000000-0010-0000-B810-000001000000}" uniqueName="Tax_Credit_Consultant">
      <xmlPr mapId="1" xpath="/FinancialUpdate8609/FinancialUpdate8609_DevelopmentBudget/FinancialUpdate8609_Dev_Budget_Building19/FinancialUpdate8609_Dev_Budget_Building19_Total_Costs/Tax_Credit_Consultant" xmlDataType="string"/>
    </xmlCellPr>
  </singleXmlCell>
  <singleXmlCell id="4307" xr6:uid="{00000000-000C-0000-FFFF-FFFFB9100000}" r="CD51" connectionId="1">
    <xmlCellPr id="1" xr6:uid="{00000000-0010-0000-B910-000001000000}" uniqueName="Tax_Opinion">
      <xmlPr mapId="1" xpath="/FinancialUpdate8609/FinancialUpdate8609_DevelopmentBudget/FinancialUpdate8609_Dev_Budget_Building19/FinancialUpdate8609_Dev_Budget_Building19_Total_Costs/Tax_Opinion" xmlDataType="string"/>
    </xmlCellPr>
  </singleXmlCell>
  <singleXmlCell id="4308" xr6:uid="{00000000-000C-0000-FFFF-FFFFBA100000}" r="CD52" connectionId="1">
    <xmlCellPr id="1" xr6:uid="{00000000-0010-0000-BA10-000001000000}" uniqueName="Accounting_Cost_Certification">
      <xmlPr mapId="1" xpath="/FinancialUpdate8609/FinancialUpdate8609_DevelopmentBudget/FinancialUpdate8609_Dev_Budget_Building19/FinancialUpdate8609_Dev_Budget_Building19_Total_Costs/Accounting_Cost_Certification" xmlDataType="string"/>
    </xmlCellPr>
  </singleXmlCell>
  <singleXmlCell id="4309" xr6:uid="{00000000-000C-0000-FFFF-FFFFBB100000}" r="CD53" connectionId="1">
    <xmlCellPr id="1" xr6:uid="{00000000-0010-0000-BB10-000001000000}" uniqueName="Partnership_Management_Fee">
      <xmlPr mapId="1" xpath="/FinancialUpdate8609/FinancialUpdate8609_DevelopmentBudget/FinancialUpdate8609_Dev_Budget_Building19/FinancialUpdate8609_Dev_Budget_Building19_Total_Costs/Partnership_Management_Fee" xmlDataType="string"/>
    </xmlCellPr>
  </singleXmlCell>
  <singleXmlCell id="4310" xr6:uid="{00000000-000C-0000-FFFF-FFFFBC100000}" r="CD54" connectionId="1">
    <xmlCellPr id="1" xr6:uid="{00000000-0010-0000-BC10-000001000000}" uniqueName="Partnership_Publication">
      <xmlPr mapId="1" xpath="/FinancialUpdate8609/FinancialUpdate8609_DevelopmentBudget/FinancialUpdate8609_Dev_Budget_Building19/FinancialUpdate8609_Dev_Budget_Building19_Total_Costs/Partnership_Publication" xmlDataType="string"/>
    </xmlCellPr>
  </singleXmlCell>
  <singleXmlCell id="4311" xr6:uid="{00000000-000C-0000-FFFF-FFFFBD100000}" r="CD55" connectionId="1">
    <xmlCellPr id="1" xr6:uid="{00000000-0010-0000-BD10-000001000000}" uniqueName="Bridge_Loan_Fees_and_Interest">
      <xmlPr mapId="1" xpath="/FinancialUpdate8609/FinancialUpdate8609_DevelopmentBudget/FinancialUpdate8609_Dev_Budget_Building19/FinancialUpdate8609_Dev_Budget_Building19_Total_Costs/Bridge_Loan_Fees_and_Interest" xmlDataType="string"/>
    </xmlCellPr>
  </singleXmlCell>
  <singleXmlCell id="4312" xr6:uid="{00000000-000C-0000-FFFF-FFFFBE100000}" r="CD56" connectionId="1">
    <xmlCellPr id="1" xr6:uid="{00000000-0010-0000-BE10-000001000000}" uniqueName="Partnership_Organization_Legal">
      <xmlPr mapId="1" xpath="/FinancialUpdate8609/FinancialUpdate8609_DevelopmentBudget/FinancialUpdate8609_Dev_Budget_Building19/FinancialUpdate8609_Dev_Budget_Building19_Total_Costs/Partnership_Organization_Legal" xmlDataType="string"/>
    </xmlCellPr>
  </singleXmlCell>
  <singleXmlCell id="4313" xr6:uid="{00000000-000C-0000-FFFF-FFFFBF100000}" r="CD57" connectionId="1">
    <xmlCellPr id="1" xr6:uid="{00000000-0010-0000-BF10-000001000000}" uniqueName="Syndication_Expense_Other_Description1">
      <xmlPr mapId="1" xpath="/FinancialUpdate8609/FinancialUpdate8609_DevelopmentBudget/FinancialUpdate8609_Dev_Budget_Building19/FinancialUpdate8609_Dev_Budget_Building19_Total_Costs/Syndication_Expense_Other_Description1" xmlDataType="string"/>
    </xmlCellPr>
  </singleXmlCell>
  <singleXmlCell id="4314" xr6:uid="{00000000-000C-0000-FFFF-FFFFC0100000}" r="CD60" connectionId="1">
    <xmlCellPr id="1" xr6:uid="{00000000-0010-0000-C010-000001000000}" uniqueName="Operating_Reserve">
      <xmlPr mapId="1" xpath="/FinancialUpdate8609/FinancialUpdate8609_DevelopmentBudget/FinancialUpdate8609_Dev_Budget_Building19/FinancialUpdate8609_Dev_Budget_Building19_Total_Costs/Operating_Reserve" xmlDataType="string"/>
    </xmlCellPr>
  </singleXmlCell>
  <singleXmlCell id="4315" xr6:uid="{00000000-000C-0000-FFFF-FFFFC1100000}" r="CD61" connectionId="1">
    <xmlCellPr id="1" xr6:uid="{00000000-0010-0000-C110-000001000000}" uniqueName="Social_Service_Reserves">
      <xmlPr mapId="1" xpath="/FinancialUpdate8609/FinancialUpdate8609_DevelopmentBudget/FinancialUpdate8609_Dev_Budget_Building19/FinancialUpdate8609_Dev_Budget_Building19_Total_Costs/Social_Service_Reserves" xmlDataType="string"/>
    </xmlCellPr>
  </singleXmlCell>
  <singleXmlCell id="4316" xr6:uid="{00000000-000C-0000-FFFF-FFFFC2100000}" r="CD62" connectionId="1">
    <xmlCellPr id="1" xr6:uid="{00000000-0010-0000-C210-000001000000}" uniqueName="Reserve_Other_Description1">
      <xmlPr mapId="1" xpath="/FinancialUpdate8609/FinancialUpdate8609_DevelopmentBudget/FinancialUpdate8609_Dev_Budget_Building19/FinancialUpdate8609_Dev_Budget_Building19_Total_Costs/Reserve_Other_Description1" xmlDataType="string"/>
    </xmlCellPr>
  </singleXmlCell>
  <singleXmlCell id="4317" xr6:uid="{00000000-000C-0000-FFFF-FFFFC3100000}" r="CF1" connectionId="1">
    <xmlCellPr id="1" xr6:uid="{00000000-0010-0000-C310-000001000000}" uniqueName="ApplicationNumber">
      <xmlPr mapId="1" xpath="/FinancialUpdate8609/FinancialUpdate8609_DevelopmentBudget/FinancialUpdate8609_Dev_Budget_Building19/FinancialUpdate8609_Dev_Budget_Building19_Acquisition_Basis/ApplicationNumber" xmlDataType="string"/>
    </xmlCellPr>
  </singleXmlCell>
  <singleXmlCell id="4318" xr6:uid="{00000000-000C-0000-FFFF-FFFFC4100000}" r="CF2" connectionId="1">
    <xmlCellPr id="1" xr6:uid="{00000000-0010-0000-C410-000001000000}" uniqueName="BIN">
      <xmlPr mapId="1" xpath="/FinancialUpdate8609/FinancialUpdate8609_DevelopmentBudget/FinancialUpdate8609_Dev_Budget_Building19/FinancialUpdate8609_Dev_Budget_Building19_Acquisition_Basis/BIN" xmlDataType="string"/>
    </xmlCellPr>
  </singleXmlCell>
  <singleXmlCell id="4319" xr6:uid="{00000000-000C-0000-FFFF-FFFFC5100000}" r="CE7" connectionId="1">
    <xmlCellPr id="1" xr6:uid="{00000000-0010-0000-C510-000001000000}" uniqueName="Land_Acquisition">
      <xmlPr mapId="1" xpath="/FinancialUpdate8609/FinancialUpdate8609_DevelopmentBudget/FinancialUpdate8609_Dev_Budget_Building19/FinancialUpdate8609_Dev_Budget_Building19_Acquisition_Basis/Land_Acquisition" xmlDataType="string"/>
    </xmlCellPr>
  </singleXmlCell>
  <singleXmlCell id="4320" xr6:uid="{00000000-000C-0000-FFFF-FFFFC6100000}" r="CE8" connectionId="1">
    <xmlCellPr id="1" xr6:uid="{00000000-0010-0000-C610-000001000000}" uniqueName="Building_Acquisition">
      <xmlPr mapId="1" xpath="/FinancialUpdate8609/FinancialUpdate8609_DevelopmentBudget/FinancialUpdate8609_Dev_Budget_Building19/FinancialUpdate8609_Dev_Budget_Building19_Acquisition_Basis/Building_Acquisition" xmlDataType="string"/>
    </xmlCellPr>
  </singleXmlCell>
  <singleXmlCell id="4321" xr6:uid="{00000000-000C-0000-FFFF-FFFFC7100000}" r="CE9" connectionId="1">
    <xmlCellPr id="1" xr6:uid="{00000000-0010-0000-C710-000001000000}" uniqueName="Contractor_Price">
      <xmlPr mapId="1" xpath="/FinancialUpdate8609/FinancialUpdate8609_DevelopmentBudget/FinancialUpdate8609_Dev_Budget_Building19/FinancialUpdate8609_Dev_Budget_Building19_Acquisition_Basis/Contractor_Price" xmlDataType="string"/>
    </xmlCellPr>
  </singleXmlCell>
  <singleXmlCell id="4322" xr6:uid="{00000000-000C-0000-FFFF-FFFFC8100000}" r="CE10" connectionId="1">
    <xmlCellPr id="1" xr6:uid="{00000000-0010-0000-C810-000001000000}" uniqueName="Furnishings">
      <xmlPr mapId="1" xpath="/FinancialUpdate8609/FinancialUpdate8609_DevelopmentBudget/FinancialUpdate8609_Dev_Budget_Building19/FinancialUpdate8609_Dev_Budget_Building19_Acquisition_Basis/Furnishings" xmlDataType="string"/>
    </xmlCellPr>
  </singleXmlCell>
  <singleXmlCell id="4323" xr6:uid="{00000000-000C-0000-FFFF-FFFFC9100000}" r="CE11" connectionId="1">
    <xmlCellPr id="1" xr6:uid="{00000000-0010-0000-C910-000001000000}" uniqueName="Hard_Cost_Other_Description1">
      <xmlPr mapId="1" xpath="/FinancialUpdate8609/FinancialUpdate8609_DevelopmentBudget/FinancialUpdate8609_Dev_Budget_Building19/FinancialUpdate8609_Dev_Budget_Building19_Acquisition_Basis/Hard_Cost_Other_Description1" xmlDataType="string"/>
    </xmlCellPr>
  </singleXmlCell>
  <singleXmlCell id="4324" xr6:uid="{00000000-000C-0000-FFFF-FFFFCA100000}" r="CE14" connectionId="1">
    <xmlCellPr id="1" xr6:uid="{00000000-0010-0000-CA10-000001000000}" uniqueName="Architect">
      <xmlPr mapId="1" xpath="/FinancialUpdate8609/FinancialUpdate8609_DevelopmentBudget/FinancialUpdate8609_Dev_Budget_Building19/FinancialUpdate8609_Dev_Budget_Building19_Acquisition_Basis/Architect" xmlDataType="string"/>
    </xmlCellPr>
  </singleXmlCell>
  <singleXmlCell id="4325" xr6:uid="{00000000-000C-0000-FFFF-FFFFCB100000}" r="CE15" connectionId="1">
    <xmlCellPr id="1" xr6:uid="{00000000-0010-0000-CB10-000001000000}" uniqueName="Owners_Legal">
      <xmlPr mapId="1" xpath="/FinancialUpdate8609/FinancialUpdate8609_DevelopmentBudget/FinancialUpdate8609_Dev_Budget_Building19/FinancialUpdate8609_Dev_Budget_Building19_Acquisition_Basis/Owners_Legal" xmlDataType="string"/>
    </xmlCellPr>
  </singleXmlCell>
  <singleXmlCell id="4326" xr6:uid="{00000000-000C-0000-FFFF-FFFFCC100000}" r="CE16" connectionId="1">
    <xmlCellPr id="1" xr6:uid="{00000000-0010-0000-CC10-000001000000}" uniqueName="Development_Consultant">
      <xmlPr mapId="1" xpath="/FinancialUpdate8609/FinancialUpdate8609_DevelopmentBudget/FinancialUpdate8609_Dev_Budget_Building19/FinancialUpdate8609_Dev_Budget_Building19_Acquisition_Basis/Development_Consultant" xmlDataType="string"/>
    </xmlCellPr>
  </singleXmlCell>
  <singleXmlCell id="4327" xr6:uid="{00000000-000C-0000-FFFF-FFFFCD100000}" r="CE17" connectionId="1">
    <xmlCellPr id="1" xr6:uid="{00000000-0010-0000-CD10-000001000000}" uniqueName="J51_421a_421b_Filing_Fees">
      <xmlPr mapId="1" xpath="/FinancialUpdate8609/FinancialUpdate8609_DevelopmentBudget/FinancialUpdate8609_Dev_Budget_Building19/FinancialUpdate8609_Dev_Budget_Building19_Acquisition_Basis/J51_421a_421b_Filing_Fees" xmlDataType="string"/>
    </xmlCellPr>
  </singleXmlCell>
  <singleXmlCell id="4328" xr6:uid="{00000000-000C-0000-FFFF-FFFFCE100000}" r="CE18" connectionId="1">
    <xmlCellPr id="1" xr6:uid="{00000000-0010-0000-CE10-000001000000}" uniqueName="Construction_Interest">
      <xmlPr mapId="1" xpath="/FinancialUpdate8609/FinancialUpdate8609_DevelopmentBudget/FinancialUpdate8609_Dev_Budget_Building19/FinancialUpdate8609_Dev_Budget_Building19_Acquisition_Basis/Construction_Interest" xmlDataType="string"/>
    </xmlCellPr>
  </singleXmlCell>
  <singleXmlCell id="4329" xr6:uid="{00000000-000C-0000-FFFF-FFFFCF100000}" r="CE19" connectionId="1">
    <xmlCellPr id="1" xr6:uid="{00000000-0010-0000-CF10-000001000000}" uniqueName="Real_Estate_Taxes">
      <xmlPr mapId="1" xpath="/FinancialUpdate8609/FinancialUpdate8609_DevelopmentBudget/FinancialUpdate8609_Dev_Budget_Building19/FinancialUpdate8609_Dev_Budget_Building19_Acquisition_Basis/Real_Estate_Taxes" xmlDataType="string"/>
    </xmlCellPr>
  </singleXmlCell>
  <singleXmlCell id="4330" xr6:uid="{00000000-000C-0000-FFFF-FFFFD0100000}" r="CE20" connectionId="1">
    <xmlCellPr id="1" xr6:uid="{00000000-0010-0000-D010-000001000000}" uniqueName="Water_Sewer">
      <xmlPr mapId="1" xpath="/FinancialUpdate8609/FinancialUpdate8609_DevelopmentBudget/FinancialUpdate8609_Dev_Budget_Building19/FinancialUpdate8609_Dev_Budget_Building19_Acquisition_Basis/Water_Sewer" xmlDataType="string"/>
    </xmlCellPr>
  </singleXmlCell>
  <singleXmlCell id="4331" xr6:uid="{00000000-000C-0000-FFFF-FFFFD1100000}" r="CE21" connectionId="1">
    <xmlCellPr id="1" xr6:uid="{00000000-0010-0000-D110-000001000000}" uniqueName="Title_Insurance">
      <xmlPr mapId="1" xpath="/FinancialUpdate8609/FinancialUpdate8609_DevelopmentBudget/FinancialUpdate8609_Dev_Budget_Building19/FinancialUpdate8609_Dev_Budget_Building19_Acquisition_Basis/Title_Insurance" xmlDataType="string"/>
    </xmlCellPr>
  </singleXmlCell>
  <singleXmlCell id="4332" xr6:uid="{00000000-000C-0000-FFFF-FFFFD2100000}" r="CE22" connectionId="1">
    <xmlCellPr id="1" xr6:uid="{00000000-0010-0000-D210-000001000000}" uniqueName="Constr_Insurance">
      <xmlPr mapId="1" xpath="/FinancialUpdate8609/FinancialUpdate8609_DevelopmentBudget/FinancialUpdate8609_Dev_Budget_Building19/FinancialUpdate8609_Dev_Budget_Building19_Acquisition_Basis/Constr_Insurance" xmlDataType="string"/>
    </xmlCellPr>
  </singleXmlCell>
  <singleXmlCell id="4333" xr6:uid="{00000000-000C-0000-FFFF-FFFFD3100000}" r="CE23" connectionId="1">
    <xmlCellPr id="1" xr6:uid="{00000000-0010-0000-D310-000001000000}" uniqueName="License_Agreement_Insurance">
      <xmlPr mapId="1" xpath="/FinancialUpdate8609/FinancialUpdate8609_DevelopmentBudget/FinancialUpdate8609_Dev_Budget_Building19/FinancialUpdate8609_Dev_Budget_Building19_Acquisition_Basis/License_Agreement_Insurance" xmlDataType="string"/>
    </xmlCellPr>
  </singleXmlCell>
  <singleXmlCell id="4334" xr6:uid="{00000000-000C-0000-FFFF-FFFFD4100000}" r="CE24" connectionId="1">
    <xmlCellPr id="1" xr6:uid="{00000000-0010-0000-D410-000001000000}" uniqueName="Leasing_Marketing_Expense">
      <xmlPr mapId="1" xpath="/FinancialUpdate8609/FinancialUpdate8609_DevelopmentBudget/FinancialUpdate8609_Dev_Budget_Building19/FinancialUpdate8609_Dev_Budget_Building19_Acquisition_Basis/Leasing_Marketing_Expense" xmlDataType="string"/>
    </xmlCellPr>
  </singleXmlCell>
  <singleXmlCell id="4335" xr6:uid="{00000000-000C-0000-FFFF-FFFFD5100000}" r="CE25" connectionId="1">
    <xmlCellPr id="1" xr6:uid="{00000000-0010-0000-D510-000001000000}" uniqueName="Lease_Up_Period_Expense">
      <xmlPr mapId="1" xpath="/FinancialUpdate8609/FinancialUpdate8609_DevelopmentBudget/FinancialUpdate8609_Dev_Budget_Building19/FinancialUpdate8609_Dev_Budget_Building19_Acquisition_Basis/Lease_Up_Period_Expense" xmlDataType="string"/>
    </xmlCellPr>
  </singleXmlCell>
  <singleXmlCell id="4336" xr6:uid="{00000000-000C-0000-FFFF-FFFFD6100000}" r="CE26" connectionId="1">
    <xmlCellPr id="1" xr6:uid="{00000000-0010-0000-D610-000001000000}" uniqueName="Working_Capital">
      <xmlPr mapId="1" xpath="/FinancialUpdate8609/FinancialUpdate8609_DevelopmentBudget/FinancialUpdate8609_Dev_Budget_Building19/FinancialUpdate8609_Dev_Budget_Building19_Acquisition_Basis/Working_Capital" xmlDataType="string"/>
    </xmlCellPr>
  </singleXmlCell>
  <singleXmlCell id="4337" xr6:uid="{00000000-000C-0000-FFFF-FFFFD7100000}" r="CE27" connectionId="1">
    <xmlCellPr id="1" xr6:uid="{00000000-0010-0000-D710-000001000000}" uniqueName="Survey_Environmental_Reports">
      <xmlPr mapId="1" xpath="/FinancialUpdate8609/FinancialUpdate8609_DevelopmentBudget/FinancialUpdate8609_Dev_Budget_Building19/FinancialUpdate8609_Dev_Budget_Building19_Acquisition_Basis/Survey_Environmental_Reports" xmlDataType="string"/>
    </xmlCellPr>
  </singleXmlCell>
  <singleXmlCell id="4338" xr6:uid="{00000000-000C-0000-FFFF-FFFFD8100000}" r="CE28" connectionId="1">
    <xmlCellPr id="1" xr6:uid="{00000000-0010-0000-D810-000001000000}" uniqueName="Loan_Commitment_Fees">
      <xmlPr mapId="1" xpath="/FinancialUpdate8609/FinancialUpdate8609_DevelopmentBudget/FinancialUpdate8609_Dev_Budget_Building19/FinancialUpdate8609_Dev_Budget_Building19_Acquisition_Basis/Loan_Commitment_Fees" xmlDataType="string"/>
    </xmlCellPr>
  </singleXmlCell>
  <singleXmlCell id="4339" xr6:uid="{00000000-000C-0000-FFFF-FFFFD9100000}" r="CE29" connectionId="1">
    <xmlCellPr id="1" xr6:uid="{00000000-0010-0000-D910-000001000000}" uniqueName="Relocation">
      <xmlPr mapId="1" xpath="/FinancialUpdate8609/FinancialUpdate8609_DevelopmentBudget/FinancialUpdate8609_Dev_Budget_Building19/FinancialUpdate8609_Dev_Budget_Building19_Acquisition_Basis/Relocation" xmlDataType="string"/>
    </xmlCellPr>
  </singleXmlCell>
  <singleXmlCell id="4340" xr6:uid="{00000000-000C-0000-FFFF-FFFFDA100000}" r="CE30" connectionId="1">
    <xmlCellPr id="1" xr6:uid="{00000000-0010-0000-DA10-000001000000}" uniqueName="NPHDFC_Administration_Fee">
      <xmlPr mapId="1" xpath="/FinancialUpdate8609/FinancialUpdate8609_DevelopmentBudget/FinancialUpdate8609_Dev_Budget_Building19/FinancialUpdate8609_Dev_Budget_Building19_Acquisition_Basis/NPHDFC_Administration_Fee" xmlDataType="string"/>
    </xmlCellPr>
  </singleXmlCell>
  <singleXmlCell id="4341" xr6:uid="{00000000-000C-0000-FFFF-FFFFDB100000}" r="CE31" connectionId="1">
    <xmlCellPr id="1" xr6:uid="{00000000-0010-0000-DB10-000001000000}" uniqueName="Project_Supervision">
      <xmlPr mapId="1" xpath="/FinancialUpdate8609/FinancialUpdate8609_DevelopmentBudget/FinancialUpdate8609_Dev_Budget_Building19/FinancialUpdate8609_Dev_Budget_Building19_Acquisition_Basis/Project_Supervision" xmlDataType="string"/>
    </xmlCellPr>
  </singleXmlCell>
  <singleXmlCell id="4342" xr6:uid="{00000000-000C-0000-FFFF-FFFFDC100000}" r="CE32" connectionId="1">
    <xmlCellPr id="1" xr6:uid="{00000000-0010-0000-DC10-000001000000}" uniqueName="Tax_Credit_Allocation_Fee">
      <xmlPr mapId="1" xpath="/FinancialUpdate8609/FinancialUpdate8609_DevelopmentBudget/FinancialUpdate8609_Dev_Budget_Building19/FinancialUpdate8609_Dev_Budget_Building19_Acquisition_Basis/Tax_Credit_Allocation_Fee" xmlDataType="string"/>
    </xmlCellPr>
  </singleXmlCell>
  <singleXmlCell id="4343" xr6:uid="{00000000-000C-0000-FFFF-FFFFDD100000}" r="CE33" connectionId="1">
    <xmlCellPr id="1" xr6:uid="{00000000-0010-0000-DD10-000001000000}" uniqueName="Bond_Fees_Cost_of_Issuance_Fee">
      <xmlPr mapId="1" xpath="/FinancialUpdate8609/FinancialUpdate8609_DevelopmentBudget/FinancialUpdate8609_Dev_Budget_Building19/FinancialUpdate8609_Dev_Budget_Building19_Acquisition_Basis/Bond_Fees_Cost_of_Issuance_Fee" xmlDataType="string"/>
    </xmlCellPr>
  </singleXmlCell>
  <singleXmlCell id="4344" xr6:uid="{00000000-000C-0000-FFFF-FFFFDE100000}" r="CE34" connectionId="1">
    <xmlCellPr id="1" xr6:uid="{00000000-0010-0000-DE10-000001000000}" uniqueName="Letter_of_Credit_Fee">
      <xmlPr mapId="1" xpath="/FinancialUpdate8609/FinancialUpdate8609_DevelopmentBudget/FinancialUpdate8609_Dev_Budget_Building19/FinancialUpdate8609_Dev_Budget_Building19_Acquisition_Basis/Letter_of_Credit_Fee" xmlDataType="string"/>
    </xmlCellPr>
  </singleXmlCell>
  <singleXmlCell id="4345" xr6:uid="{00000000-000C-0000-FFFF-FFFFDF100000}" r="CE35" connectionId="1">
    <xmlCellPr id="1" xr6:uid="{00000000-0010-0000-DF10-000001000000}" uniqueName="Interest_Rate_Cap">
      <xmlPr mapId="1" xpath="/FinancialUpdate8609/FinancialUpdate8609_DevelopmentBudget/FinancialUpdate8609_Dev_Budget_Building19/FinancialUpdate8609_Dev_Budget_Building19_Acquisition_Basis/Interest_Rate_Cap" xmlDataType="string"/>
    </xmlCellPr>
  </singleXmlCell>
  <singleXmlCell id="4346" xr6:uid="{00000000-000C-0000-FFFF-FFFFE0100000}" r="CE36" connectionId="1">
    <xmlCellPr id="1" xr6:uid="{00000000-0010-0000-E010-000001000000}" uniqueName="Bank_Engineering_Fee">
      <xmlPr mapId="1" xpath="/FinancialUpdate8609/FinancialUpdate8609_DevelopmentBudget/FinancialUpdate8609_Dev_Budget_Building19/FinancialUpdate8609_Dev_Budget_Building19_Acquisition_Basis/Bank_Engineering_Fee" xmlDataType="string"/>
    </xmlCellPr>
  </singleXmlCell>
  <singleXmlCell id="4347" xr6:uid="{00000000-000C-0000-FFFF-FFFFE1100000}" r="CE37" connectionId="1">
    <xmlCellPr id="1" xr6:uid="{00000000-0010-0000-E110-000001000000}" uniqueName="NYS_Transfer_Tax">
      <xmlPr mapId="1" xpath="/FinancialUpdate8609/FinancialUpdate8609_DevelopmentBudget/FinancialUpdate8609_Dev_Budget_Building19/FinancialUpdate8609_Dev_Budget_Building19_Acquisition_Basis/NYS_Transfer_Tax" xmlDataType="string"/>
    </xmlCellPr>
  </singleXmlCell>
  <singleXmlCell id="4348" xr6:uid="{00000000-000C-0000-FFFF-FFFFE2100000}" r="CE38" connectionId="1">
    <xmlCellPr id="1" xr6:uid="{00000000-0010-0000-E210-000001000000}" uniqueName="Soft_Cost_Other_Description1">
      <xmlPr mapId="1" xpath="/FinancialUpdate8609/FinancialUpdate8609_DevelopmentBudget/FinancialUpdate8609_Dev_Budget_Building19/FinancialUpdate8609_Dev_Budget_Building19_Acquisition_Basis/Soft_Cost_Other_Description1" xmlDataType="string"/>
    </xmlCellPr>
  </singleXmlCell>
  <singleXmlCell id="4349" xr6:uid="{00000000-000C-0000-FFFF-FFFFE3100000}" r="CE39" connectionId="1">
    <xmlCellPr id="1" xr6:uid="{00000000-0010-0000-E310-000001000000}" uniqueName="Soft_Cost_Other_Description2">
      <xmlPr mapId="1" xpath="/FinancialUpdate8609/FinancialUpdate8609_DevelopmentBudget/FinancialUpdate8609_Dev_Budget_Building19/FinancialUpdate8609_Dev_Budget_Building19_Acquisition_Basis/Soft_Cost_Other_Description2" xmlDataType="string"/>
    </xmlCellPr>
  </singleXmlCell>
  <singleXmlCell id="4350" xr6:uid="{00000000-000C-0000-FFFF-FFFFE4100000}" r="CE40" connectionId="1">
    <xmlCellPr id="1" xr6:uid="{00000000-0010-0000-E410-000001000000}" uniqueName="Soft_Cost_Other_Description3">
      <xmlPr mapId="1" xpath="/FinancialUpdate8609/FinancialUpdate8609_DevelopmentBudget/FinancialUpdate8609_Dev_Budget_Building19/FinancialUpdate8609_Dev_Budget_Building19_Acquisition_Basis/Soft_Cost_Other_Description3" xmlDataType="string"/>
    </xmlCellPr>
  </singleXmlCell>
  <singleXmlCell id="4351" xr6:uid="{00000000-000C-0000-FFFF-FFFFE5100000}" r="CE41" connectionId="1">
    <xmlCellPr id="1" xr6:uid="{00000000-0010-0000-E510-000001000000}" uniqueName="Soft_Cost_Other_Description4">
      <xmlPr mapId="1" xpath="/FinancialUpdate8609/FinancialUpdate8609_DevelopmentBudget/FinancialUpdate8609_Dev_Budget_Building19/FinancialUpdate8609_Dev_Budget_Building19_Acquisition_Basis/Soft_Cost_Other_Description4" xmlDataType="string"/>
    </xmlCellPr>
  </singleXmlCell>
  <singleXmlCell id="4352" xr6:uid="{00000000-000C-0000-FFFF-FFFFE6100000}" r="CE44" connectionId="1">
    <xmlCellPr id="1" xr6:uid="{00000000-0010-0000-E610-000001000000}" uniqueName="Developer_Financing_or_Equity">
      <xmlPr mapId="1" xpath="/FinancialUpdate8609/FinancialUpdate8609_DevelopmentBudget/FinancialUpdate8609_Dev_Budget_Building19/FinancialUpdate8609_Dev_Budget_Building19_Acquisition_Basis/Developer_Financing_or_Equity" xmlDataType="string"/>
    </xmlCellPr>
  </singleXmlCell>
  <singleXmlCell id="4353" xr6:uid="{00000000-000C-0000-FFFF-FFFFE7100000}" r="CE45" connectionId="1">
    <xmlCellPr id="1" xr6:uid="{00000000-0010-0000-E710-000001000000}" uniqueName="Deferred_Developer_Fee">
      <xmlPr mapId="1" xpath="/FinancialUpdate8609/FinancialUpdate8609_DevelopmentBudget/FinancialUpdate8609_Dev_Budget_Building19/FinancialUpdate8609_Dev_Budget_Building19_Acquisition_Basis/Deferred_Developer_Fee" xmlDataType="string"/>
    </xmlCellPr>
  </singleXmlCell>
  <singleXmlCell id="4354" xr6:uid="{00000000-000C-0000-FFFF-FFFFE8100000}" r="CE48" connectionId="1">
    <xmlCellPr id="1" xr6:uid="{00000000-0010-0000-E810-000001000000}" uniqueName="Syndicator_Fee_and_Overhead">
      <xmlPr mapId="1" xpath="/FinancialUpdate8609/FinancialUpdate8609_DevelopmentBudget/FinancialUpdate8609_Dev_Budget_Building19/FinancialUpdate8609_Dev_Budget_Building19_Acquisition_Basis/Syndicator_Fee_and_Overhead" xmlDataType="string"/>
    </xmlCellPr>
  </singleXmlCell>
  <singleXmlCell id="4355" xr6:uid="{00000000-000C-0000-FFFF-FFFFE9100000}" r="CE49" connectionId="1">
    <xmlCellPr id="1" xr6:uid="{00000000-0010-0000-E910-000001000000}" uniqueName="LP_Upper_Tier_Reserves">
      <xmlPr mapId="1" xpath="/FinancialUpdate8609/FinancialUpdate8609_DevelopmentBudget/FinancialUpdate8609_Dev_Budget_Building19/FinancialUpdate8609_Dev_Budget_Building19_Acquisition_Basis/LP_Upper_Tier_Reserves" xmlDataType="string"/>
    </xmlCellPr>
  </singleXmlCell>
  <singleXmlCell id="4356" xr6:uid="{00000000-000C-0000-FFFF-FFFFEA100000}" r="CE50" connectionId="1">
    <xmlCellPr id="1" xr6:uid="{00000000-0010-0000-EA10-000001000000}" uniqueName="Tax_Credit_Consultant">
      <xmlPr mapId="1" xpath="/FinancialUpdate8609/FinancialUpdate8609_DevelopmentBudget/FinancialUpdate8609_Dev_Budget_Building19/FinancialUpdate8609_Dev_Budget_Building19_Acquisition_Basis/Tax_Credit_Consultant" xmlDataType="string"/>
    </xmlCellPr>
  </singleXmlCell>
  <singleXmlCell id="4357" xr6:uid="{00000000-000C-0000-FFFF-FFFFEB100000}" r="CE51" connectionId="1">
    <xmlCellPr id="1" xr6:uid="{00000000-0010-0000-EB10-000001000000}" uniqueName="Tax_Opinion">
      <xmlPr mapId="1" xpath="/FinancialUpdate8609/FinancialUpdate8609_DevelopmentBudget/FinancialUpdate8609_Dev_Budget_Building19/FinancialUpdate8609_Dev_Budget_Building19_Acquisition_Basis/Tax_Opinion" xmlDataType="string"/>
    </xmlCellPr>
  </singleXmlCell>
  <singleXmlCell id="4358" xr6:uid="{00000000-000C-0000-FFFF-FFFFEC100000}" r="CE52" connectionId="1">
    <xmlCellPr id="1" xr6:uid="{00000000-0010-0000-EC10-000001000000}" uniqueName="Accounting_Cost_Certification">
      <xmlPr mapId="1" xpath="/FinancialUpdate8609/FinancialUpdate8609_DevelopmentBudget/FinancialUpdate8609_Dev_Budget_Building19/FinancialUpdate8609_Dev_Budget_Building19_Acquisition_Basis/Accounting_Cost_Certification" xmlDataType="string"/>
    </xmlCellPr>
  </singleXmlCell>
  <singleXmlCell id="4359" xr6:uid="{00000000-000C-0000-FFFF-FFFFED100000}" r="CE53" connectionId="1">
    <xmlCellPr id="1" xr6:uid="{00000000-0010-0000-ED10-000001000000}" uniqueName="Partnership_Management_Fee">
      <xmlPr mapId="1" xpath="/FinancialUpdate8609/FinancialUpdate8609_DevelopmentBudget/FinancialUpdate8609_Dev_Budget_Building19/FinancialUpdate8609_Dev_Budget_Building19_Acquisition_Basis/Partnership_Management_Fee" xmlDataType="string"/>
    </xmlCellPr>
  </singleXmlCell>
  <singleXmlCell id="4360" xr6:uid="{00000000-000C-0000-FFFF-FFFFEE100000}" r="CE54" connectionId="1">
    <xmlCellPr id="1" xr6:uid="{00000000-0010-0000-EE10-000001000000}" uniqueName="Partnership_Publication">
      <xmlPr mapId="1" xpath="/FinancialUpdate8609/FinancialUpdate8609_DevelopmentBudget/FinancialUpdate8609_Dev_Budget_Building19/FinancialUpdate8609_Dev_Budget_Building19_Acquisition_Basis/Partnership_Publication" xmlDataType="string"/>
    </xmlCellPr>
  </singleXmlCell>
  <singleXmlCell id="4361" xr6:uid="{00000000-000C-0000-FFFF-FFFFEF100000}" r="CE55" connectionId="1">
    <xmlCellPr id="1" xr6:uid="{00000000-0010-0000-EF10-000001000000}" uniqueName="Bridge_Loan_Fees_and_Interest">
      <xmlPr mapId="1" xpath="/FinancialUpdate8609/FinancialUpdate8609_DevelopmentBudget/FinancialUpdate8609_Dev_Budget_Building19/FinancialUpdate8609_Dev_Budget_Building19_Acquisition_Basis/Bridge_Loan_Fees_and_Interest" xmlDataType="string"/>
    </xmlCellPr>
  </singleXmlCell>
  <singleXmlCell id="4362" xr6:uid="{00000000-000C-0000-FFFF-FFFFF0100000}" r="CE56" connectionId="1">
    <xmlCellPr id="1" xr6:uid="{00000000-0010-0000-F010-000001000000}" uniqueName="Partnership_Organization_Legal">
      <xmlPr mapId="1" xpath="/FinancialUpdate8609/FinancialUpdate8609_DevelopmentBudget/FinancialUpdate8609_Dev_Budget_Building19/FinancialUpdate8609_Dev_Budget_Building19_Acquisition_Basis/Partnership_Organization_Legal" xmlDataType="string"/>
    </xmlCellPr>
  </singleXmlCell>
  <singleXmlCell id="4363" xr6:uid="{00000000-000C-0000-FFFF-FFFFF1100000}" r="CE57" connectionId="1">
    <xmlCellPr id="1" xr6:uid="{00000000-0010-0000-F110-000001000000}" uniqueName="Syndication_Expense_Other_Description1">
      <xmlPr mapId="1" xpath="/FinancialUpdate8609/FinancialUpdate8609_DevelopmentBudget/FinancialUpdate8609_Dev_Budget_Building19/FinancialUpdate8609_Dev_Budget_Building19_Acquisition_Basis/Syndication_Expense_Other_Description1" xmlDataType="string"/>
    </xmlCellPr>
  </singleXmlCell>
  <singleXmlCell id="4364" xr6:uid="{00000000-000C-0000-FFFF-FFFFF2100000}" r="CE60" connectionId="1">
    <xmlCellPr id="1" xr6:uid="{00000000-0010-0000-F210-000001000000}" uniqueName="Operating_Reserve">
      <xmlPr mapId="1" xpath="/FinancialUpdate8609/FinancialUpdate8609_DevelopmentBudget/FinancialUpdate8609_Dev_Budget_Building19/FinancialUpdate8609_Dev_Budget_Building19_Acquisition_Basis/Operating_Reserve" xmlDataType="string"/>
    </xmlCellPr>
  </singleXmlCell>
  <singleXmlCell id="4365" xr6:uid="{00000000-000C-0000-FFFF-FFFFF3100000}" r="CE61" connectionId="1">
    <xmlCellPr id="1" xr6:uid="{00000000-0010-0000-F310-000001000000}" uniqueName="Social_Service_Reserves">
      <xmlPr mapId="1" xpath="/FinancialUpdate8609/FinancialUpdate8609_DevelopmentBudget/FinancialUpdate8609_Dev_Budget_Building19/FinancialUpdate8609_Dev_Budget_Building19_Acquisition_Basis/Social_Service_Reserves" xmlDataType="string"/>
    </xmlCellPr>
  </singleXmlCell>
  <singleXmlCell id="4366" xr6:uid="{00000000-000C-0000-FFFF-FFFFF4100000}" r="CE62" connectionId="1">
    <xmlCellPr id="1" xr6:uid="{00000000-0010-0000-F410-000001000000}" uniqueName="Reserve_Other_Description1">
      <xmlPr mapId="1" xpath="/FinancialUpdate8609/FinancialUpdate8609_DevelopmentBudget/FinancialUpdate8609_Dev_Budget_Building19/FinancialUpdate8609_Dev_Budget_Building19_Acquisition_Basis/Reserve_Other_Description1" xmlDataType="string"/>
    </xmlCellPr>
  </singleXmlCell>
  <singleXmlCell id="4367" xr6:uid="{00000000-000C-0000-FFFF-FFFFF5100000}" r="CG1" connectionId="1">
    <xmlCellPr id="1" xr6:uid="{00000000-0010-0000-F510-000001000000}" uniqueName="ApplicationNumber">
      <xmlPr mapId="1" xpath="/FinancialUpdate8609/FinancialUpdate8609_DevelopmentBudget/FinancialUpdate8609_Dev_Budget_Building19/FinancialUpdate8609_Dev_Budget_Building19_Rehab_Basis/ApplicationNumber" xmlDataType="string"/>
    </xmlCellPr>
  </singleXmlCell>
  <singleXmlCell id="4368" xr6:uid="{00000000-000C-0000-FFFF-FFFFF6100000}" r="CG2" connectionId="1">
    <xmlCellPr id="1" xr6:uid="{00000000-0010-0000-F610-000001000000}" uniqueName="BIN">
      <xmlPr mapId="1" xpath="/FinancialUpdate8609/FinancialUpdate8609_DevelopmentBudget/FinancialUpdate8609_Dev_Budget_Building19/FinancialUpdate8609_Dev_Budget_Building19_Rehab_Basis/BIN" xmlDataType="string"/>
    </xmlCellPr>
  </singleXmlCell>
  <singleXmlCell id="4369" xr6:uid="{00000000-000C-0000-FFFF-FFFFF7100000}" r="CF7" connectionId="1">
    <xmlCellPr id="1" xr6:uid="{00000000-0010-0000-F710-000001000000}" uniqueName="Land_Acquisition">
      <xmlPr mapId="1" xpath="/FinancialUpdate8609/FinancialUpdate8609_DevelopmentBudget/FinancialUpdate8609_Dev_Budget_Building19/FinancialUpdate8609_Dev_Budget_Building19_Rehab_Basis/Land_Acquisition" xmlDataType="string"/>
    </xmlCellPr>
  </singleXmlCell>
  <singleXmlCell id="4370" xr6:uid="{00000000-000C-0000-FFFF-FFFFF8100000}" r="CF8" connectionId="1">
    <xmlCellPr id="1" xr6:uid="{00000000-0010-0000-F810-000001000000}" uniqueName="Building_Acquisition">
      <xmlPr mapId="1" xpath="/FinancialUpdate8609/FinancialUpdate8609_DevelopmentBudget/FinancialUpdate8609_Dev_Budget_Building19/FinancialUpdate8609_Dev_Budget_Building19_Rehab_Basis/Building_Acquisition" xmlDataType="string"/>
    </xmlCellPr>
  </singleXmlCell>
  <singleXmlCell id="4371" xr6:uid="{00000000-000C-0000-FFFF-FFFFF9100000}" r="CF9" connectionId="1">
    <xmlCellPr id="1" xr6:uid="{00000000-0010-0000-F910-000001000000}" uniqueName="Contractor_Price">
      <xmlPr mapId="1" xpath="/FinancialUpdate8609/FinancialUpdate8609_DevelopmentBudget/FinancialUpdate8609_Dev_Budget_Building19/FinancialUpdate8609_Dev_Budget_Building19_Rehab_Basis/Contractor_Price" xmlDataType="string"/>
    </xmlCellPr>
  </singleXmlCell>
  <singleXmlCell id="4372" xr6:uid="{00000000-000C-0000-FFFF-FFFFFA100000}" r="CF10" connectionId="1">
    <xmlCellPr id="1" xr6:uid="{00000000-0010-0000-FA10-000001000000}" uniqueName="Furnishings">
      <xmlPr mapId="1" xpath="/FinancialUpdate8609/FinancialUpdate8609_DevelopmentBudget/FinancialUpdate8609_Dev_Budget_Building19/FinancialUpdate8609_Dev_Budget_Building19_Rehab_Basis/Furnishings" xmlDataType="string"/>
    </xmlCellPr>
  </singleXmlCell>
  <singleXmlCell id="4373" xr6:uid="{00000000-000C-0000-FFFF-FFFFFB100000}" r="CF11" connectionId="1">
    <xmlCellPr id="1" xr6:uid="{00000000-0010-0000-FB10-000001000000}" uniqueName="Hard_Cost_Other_Description1">
      <xmlPr mapId="1" xpath="/FinancialUpdate8609/FinancialUpdate8609_DevelopmentBudget/FinancialUpdate8609_Dev_Budget_Building19/FinancialUpdate8609_Dev_Budget_Building19_Rehab_Basis/Hard_Cost_Other_Description1" xmlDataType="string"/>
    </xmlCellPr>
  </singleXmlCell>
  <singleXmlCell id="4374" xr6:uid="{00000000-000C-0000-FFFF-FFFFFC100000}" r="CF14" connectionId="1">
    <xmlCellPr id="1" xr6:uid="{00000000-0010-0000-FC10-000001000000}" uniqueName="Architect">
      <xmlPr mapId="1" xpath="/FinancialUpdate8609/FinancialUpdate8609_DevelopmentBudget/FinancialUpdate8609_Dev_Budget_Building19/FinancialUpdate8609_Dev_Budget_Building19_Rehab_Basis/Architect" xmlDataType="string"/>
    </xmlCellPr>
  </singleXmlCell>
  <singleXmlCell id="4375" xr6:uid="{00000000-000C-0000-FFFF-FFFFFD100000}" r="CF15" connectionId="1">
    <xmlCellPr id="1" xr6:uid="{00000000-0010-0000-FD10-000001000000}" uniqueName="Owners_Legal">
      <xmlPr mapId="1" xpath="/FinancialUpdate8609/FinancialUpdate8609_DevelopmentBudget/FinancialUpdate8609_Dev_Budget_Building19/FinancialUpdate8609_Dev_Budget_Building19_Rehab_Basis/Owners_Legal" xmlDataType="string"/>
    </xmlCellPr>
  </singleXmlCell>
  <singleXmlCell id="4376" xr6:uid="{00000000-000C-0000-FFFF-FFFFFE100000}" r="CF16" connectionId="1">
    <xmlCellPr id="1" xr6:uid="{00000000-0010-0000-FE10-000001000000}" uniqueName="Development_Consultant">
      <xmlPr mapId="1" xpath="/FinancialUpdate8609/FinancialUpdate8609_DevelopmentBudget/FinancialUpdate8609_Dev_Budget_Building19/FinancialUpdate8609_Dev_Budget_Building19_Rehab_Basis/Development_Consultant" xmlDataType="string"/>
    </xmlCellPr>
  </singleXmlCell>
  <singleXmlCell id="4377" xr6:uid="{00000000-000C-0000-FFFF-FFFFFF100000}" r="CF17" connectionId="1">
    <xmlCellPr id="1" xr6:uid="{00000000-0010-0000-FF10-000001000000}" uniqueName="J51_421a_421b_Filing_Fees">
      <xmlPr mapId="1" xpath="/FinancialUpdate8609/FinancialUpdate8609_DevelopmentBudget/FinancialUpdate8609_Dev_Budget_Building19/FinancialUpdate8609_Dev_Budget_Building19_Rehab_Basis/J51_421a_421b_Filing_Fees" xmlDataType="string"/>
    </xmlCellPr>
  </singleXmlCell>
  <singleXmlCell id="4378" xr6:uid="{00000000-000C-0000-FFFF-FFFF00110000}" r="CF18" connectionId="1">
    <xmlCellPr id="1" xr6:uid="{00000000-0010-0000-0011-000001000000}" uniqueName="Construction_Interest">
      <xmlPr mapId="1" xpath="/FinancialUpdate8609/FinancialUpdate8609_DevelopmentBudget/FinancialUpdate8609_Dev_Budget_Building19/FinancialUpdate8609_Dev_Budget_Building19_Rehab_Basis/Construction_Interest" xmlDataType="string"/>
    </xmlCellPr>
  </singleXmlCell>
  <singleXmlCell id="4379" xr6:uid="{00000000-000C-0000-FFFF-FFFF01110000}" r="CF19" connectionId="1">
    <xmlCellPr id="1" xr6:uid="{00000000-0010-0000-0111-000001000000}" uniqueName="Real_Estate_Taxes">
      <xmlPr mapId="1" xpath="/FinancialUpdate8609/FinancialUpdate8609_DevelopmentBudget/FinancialUpdate8609_Dev_Budget_Building19/FinancialUpdate8609_Dev_Budget_Building19_Rehab_Basis/Real_Estate_Taxes" xmlDataType="string"/>
    </xmlCellPr>
  </singleXmlCell>
  <singleXmlCell id="4380" xr6:uid="{00000000-000C-0000-FFFF-FFFF02110000}" r="CF20" connectionId="1">
    <xmlCellPr id="1" xr6:uid="{00000000-0010-0000-0211-000001000000}" uniqueName="Water_Sewer">
      <xmlPr mapId="1" xpath="/FinancialUpdate8609/FinancialUpdate8609_DevelopmentBudget/FinancialUpdate8609_Dev_Budget_Building19/FinancialUpdate8609_Dev_Budget_Building19_Rehab_Basis/Water_Sewer" xmlDataType="string"/>
    </xmlCellPr>
  </singleXmlCell>
  <singleXmlCell id="4381" xr6:uid="{00000000-000C-0000-FFFF-FFFF03110000}" r="CF21" connectionId="1">
    <xmlCellPr id="1" xr6:uid="{00000000-0010-0000-0311-000001000000}" uniqueName="Title_Insurance">
      <xmlPr mapId="1" xpath="/FinancialUpdate8609/FinancialUpdate8609_DevelopmentBudget/FinancialUpdate8609_Dev_Budget_Building19/FinancialUpdate8609_Dev_Budget_Building19_Rehab_Basis/Title_Insurance" xmlDataType="string"/>
    </xmlCellPr>
  </singleXmlCell>
  <singleXmlCell id="4382" xr6:uid="{00000000-000C-0000-FFFF-FFFF04110000}" r="CF22" connectionId="1">
    <xmlCellPr id="1" xr6:uid="{00000000-0010-0000-0411-000001000000}" uniqueName="Constr_Insurance">
      <xmlPr mapId="1" xpath="/FinancialUpdate8609/FinancialUpdate8609_DevelopmentBudget/FinancialUpdate8609_Dev_Budget_Building19/FinancialUpdate8609_Dev_Budget_Building19_Rehab_Basis/Constr_Insurance" xmlDataType="string"/>
    </xmlCellPr>
  </singleXmlCell>
  <singleXmlCell id="4383" xr6:uid="{00000000-000C-0000-FFFF-FFFF05110000}" r="CF23" connectionId="1">
    <xmlCellPr id="1" xr6:uid="{00000000-0010-0000-0511-000001000000}" uniqueName="License_Agreement_Insurance">
      <xmlPr mapId="1" xpath="/FinancialUpdate8609/FinancialUpdate8609_DevelopmentBudget/FinancialUpdate8609_Dev_Budget_Building19/FinancialUpdate8609_Dev_Budget_Building19_Rehab_Basis/License_Agreement_Insurance" xmlDataType="string"/>
    </xmlCellPr>
  </singleXmlCell>
  <singleXmlCell id="4384" xr6:uid="{00000000-000C-0000-FFFF-FFFF06110000}" r="CF24" connectionId="1">
    <xmlCellPr id="1" xr6:uid="{00000000-0010-0000-0611-000001000000}" uniqueName="Leasing_Marketing_Expense">
      <xmlPr mapId="1" xpath="/FinancialUpdate8609/FinancialUpdate8609_DevelopmentBudget/FinancialUpdate8609_Dev_Budget_Building19/FinancialUpdate8609_Dev_Budget_Building19_Rehab_Basis/Leasing_Marketing_Expense" xmlDataType="string"/>
    </xmlCellPr>
  </singleXmlCell>
  <singleXmlCell id="4385" xr6:uid="{00000000-000C-0000-FFFF-FFFF07110000}" r="CF25" connectionId="1">
    <xmlCellPr id="1" xr6:uid="{00000000-0010-0000-0711-000001000000}" uniqueName="Lease_Up_Period_Expense">
      <xmlPr mapId="1" xpath="/FinancialUpdate8609/FinancialUpdate8609_DevelopmentBudget/FinancialUpdate8609_Dev_Budget_Building19/FinancialUpdate8609_Dev_Budget_Building19_Rehab_Basis/Lease_Up_Period_Expense" xmlDataType="string"/>
    </xmlCellPr>
  </singleXmlCell>
  <singleXmlCell id="4386" xr6:uid="{00000000-000C-0000-FFFF-FFFF08110000}" r="CF26" connectionId="1">
    <xmlCellPr id="1" xr6:uid="{00000000-0010-0000-0811-000001000000}" uniqueName="Working_Capital">
      <xmlPr mapId="1" xpath="/FinancialUpdate8609/FinancialUpdate8609_DevelopmentBudget/FinancialUpdate8609_Dev_Budget_Building19/FinancialUpdate8609_Dev_Budget_Building19_Rehab_Basis/Working_Capital" xmlDataType="string"/>
    </xmlCellPr>
  </singleXmlCell>
  <singleXmlCell id="4387" xr6:uid="{00000000-000C-0000-FFFF-FFFF09110000}" r="CF27" connectionId="1">
    <xmlCellPr id="1" xr6:uid="{00000000-0010-0000-0911-000001000000}" uniqueName="Survey_Environmental_Reports">
      <xmlPr mapId="1" xpath="/FinancialUpdate8609/FinancialUpdate8609_DevelopmentBudget/FinancialUpdate8609_Dev_Budget_Building19/FinancialUpdate8609_Dev_Budget_Building19_Rehab_Basis/Survey_Environmental_Reports" xmlDataType="string"/>
    </xmlCellPr>
  </singleXmlCell>
  <singleXmlCell id="4388" xr6:uid="{00000000-000C-0000-FFFF-FFFF0A110000}" r="CF28" connectionId="1">
    <xmlCellPr id="1" xr6:uid="{00000000-0010-0000-0A11-000001000000}" uniqueName="Loan_Commitment_Fees">
      <xmlPr mapId="1" xpath="/FinancialUpdate8609/FinancialUpdate8609_DevelopmentBudget/FinancialUpdate8609_Dev_Budget_Building19/FinancialUpdate8609_Dev_Budget_Building19_Rehab_Basis/Loan_Commitment_Fees" xmlDataType="string"/>
    </xmlCellPr>
  </singleXmlCell>
  <singleXmlCell id="4389" xr6:uid="{00000000-000C-0000-FFFF-FFFF0B110000}" r="CF29" connectionId="1">
    <xmlCellPr id="1" xr6:uid="{00000000-0010-0000-0B11-000001000000}" uniqueName="Relocation">
      <xmlPr mapId="1" xpath="/FinancialUpdate8609/FinancialUpdate8609_DevelopmentBudget/FinancialUpdate8609_Dev_Budget_Building19/FinancialUpdate8609_Dev_Budget_Building19_Rehab_Basis/Relocation" xmlDataType="string"/>
    </xmlCellPr>
  </singleXmlCell>
  <singleXmlCell id="4390" xr6:uid="{00000000-000C-0000-FFFF-FFFF0C110000}" r="CF30" connectionId="1">
    <xmlCellPr id="1" xr6:uid="{00000000-0010-0000-0C11-000001000000}" uniqueName="NPHDFC_Administration_Fee">
      <xmlPr mapId="1" xpath="/FinancialUpdate8609/FinancialUpdate8609_DevelopmentBudget/FinancialUpdate8609_Dev_Budget_Building19/FinancialUpdate8609_Dev_Budget_Building19_Rehab_Basis/NPHDFC_Administration_Fee" xmlDataType="string"/>
    </xmlCellPr>
  </singleXmlCell>
  <singleXmlCell id="4391" xr6:uid="{00000000-000C-0000-FFFF-FFFF0D110000}" r="CF31" connectionId="1">
    <xmlCellPr id="1" xr6:uid="{00000000-0010-0000-0D11-000001000000}" uniqueName="Project_Supervision">
      <xmlPr mapId="1" xpath="/FinancialUpdate8609/FinancialUpdate8609_DevelopmentBudget/FinancialUpdate8609_Dev_Budget_Building19/FinancialUpdate8609_Dev_Budget_Building19_Rehab_Basis/Project_Supervision" xmlDataType="string"/>
    </xmlCellPr>
  </singleXmlCell>
  <singleXmlCell id="4392" xr6:uid="{00000000-000C-0000-FFFF-FFFF0E110000}" r="CF32" connectionId="1">
    <xmlCellPr id="1" xr6:uid="{00000000-0010-0000-0E11-000001000000}" uniqueName="Tax_Credit_Allocation_Fee">
      <xmlPr mapId="1" xpath="/FinancialUpdate8609/FinancialUpdate8609_DevelopmentBudget/FinancialUpdate8609_Dev_Budget_Building19/FinancialUpdate8609_Dev_Budget_Building19_Rehab_Basis/Tax_Credit_Allocation_Fee" xmlDataType="string"/>
    </xmlCellPr>
  </singleXmlCell>
  <singleXmlCell id="4393" xr6:uid="{00000000-000C-0000-FFFF-FFFF0F110000}" r="CF33" connectionId="1">
    <xmlCellPr id="1" xr6:uid="{00000000-0010-0000-0F11-000001000000}" uniqueName="Bond_Fees_Cost_of_Issuance_Fee">
      <xmlPr mapId="1" xpath="/FinancialUpdate8609/FinancialUpdate8609_DevelopmentBudget/FinancialUpdate8609_Dev_Budget_Building19/FinancialUpdate8609_Dev_Budget_Building19_Rehab_Basis/Bond_Fees_Cost_of_Issuance_Fee" xmlDataType="string"/>
    </xmlCellPr>
  </singleXmlCell>
  <singleXmlCell id="4394" xr6:uid="{00000000-000C-0000-FFFF-FFFF10110000}" r="CF34" connectionId="1">
    <xmlCellPr id="1" xr6:uid="{00000000-0010-0000-1011-000001000000}" uniqueName="Letter_of_Credit_Fee">
      <xmlPr mapId="1" xpath="/FinancialUpdate8609/FinancialUpdate8609_DevelopmentBudget/FinancialUpdate8609_Dev_Budget_Building19/FinancialUpdate8609_Dev_Budget_Building19_Rehab_Basis/Letter_of_Credit_Fee" xmlDataType="string"/>
    </xmlCellPr>
  </singleXmlCell>
  <singleXmlCell id="4395" xr6:uid="{00000000-000C-0000-FFFF-FFFF11110000}" r="CF35" connectionId="1">
    <xmlCellPr id="1" xr6:uid="{00000000-0010-0000-1111-000001000000}" uniqueName="Interest_Rate_Cap">
      <xmlPr mapId="1" xpath="/FinancialUpdate8609/FinancialUpdate8609_DevelopmentBudget/FinancialUpdate8609_Dev_Budget_Building19/FinancialUpdate8609_Dev_Budget_Building19_Rehab_Basis/Interest_Rate_Cap" xmlDataType="string"/>
    </xmlCellPr>
  </singleXmlCell>
  <singleXmlCell id="4396" xr6:uid="{00000000-000C-0000-FFFF-FFFF12110000}" r="CF36" connectionId="1">
    <xmlCellPr id="1" xr6:uid="{00000000-0010-0000-1211-000001000000}" uniqueName="Bank_Engineering_Fee">
      <xmlPr mapId="1" xpath="/FinancialUpdate8609/FinancialUpdate8609_DevelopmentBudget/FinancialUpdate8609_Dev_Budget_Building19/FinancialUpdate8609_Dev_Budget_Building19_Rehab_Basis/Bank_Engineering_Fee" xmlDataType="string"/>
    </xmlCellPr>
  </singleXmlCell>
  <singleXmlCell id="4397" xr6:uid="{00000000-000C-0000-FFFF-FFFF13110000}" r="CF37" connectionId="1">
    <xmlCellPr id="1" xr6:uid="{00000000-0010-0000-1311-000001000000}" uniqueName="NYS_Transfer_Tax">
      <xmlPr mapId="1" xpath="/FinancialUpdate8609/FinancialUpdate8609_DevelopmentBudget/FinancialUpdate8609_Dev_Budget_Building19/FinancialUpdate8609_Dev_Budget_Building19_Rehab_Basis/NYS_Transfer_Tax" xmlDataType="string"/>
    </xmlCellPr>
  </singleXmlCell>
  <singleXmlCell id="4398" xr6:uid="{00000000-000C-0000-FFFF-FFFF14110000}" r="CF38" connectionId="1">
    <xmlCellPr id="1" xr6:uid="{00000000-0010-0000-1411-000001000000}" uniqueName="Soft_Cost_Other_Description1">
      <xmlPr mapId="1" xpath="/FinancialUpdate8609/FinancialUpdate8609_DevelopmentBudget/FinancialUpdate8609_Dev_Budget_Building19/FinancialUpdate8609_Dev_Budget_Building19_Rehab_Basis/Soft_Cost_Other_Description1" xmlDataType="string"/>
    </xmlCellPr>
  </singleXmlCell>
  <singleXmlCell id="4399" xr6:uid="{00000000-000C-0000-FFFF-FFFF15110000}" r="CF39" connectionId="1">
    <xmlCellPr id="1" xr6:uid="{00000000-0010-0000-1511-000001000000}" uniqueName="Soft_Cost_Other_Description2">
      <xmlPr mapId="1" xpath="/FinancialUpdate8609/FinancialUpdate8609_DevelopmentBudget/FinancialUpdate8609_Dev_Budget_Building19/FinancialUpdate8609_Dev_Budget_Building19_Rehab_Basis/Soft_Cost_Other_Description2" xmlDataType="string"/>
    </xmlCellPr>
  </singleXmlCell>
  <singleXmlCell id="4400" xr6:uid="{00000000-000C-0000-FFFF-FFFF16110000}" r="CF40" connectionId="1">
    <xmlCellPr id="1" xr6:uid="{00000000-0010-0000-1611-000001000000}" uniqueName="Soft_Cost_Other_Description3">
      <xmlPr mapId="1" xpath="/FinancialUpdate8609/FinancialUpdate8609_DevelopmentBudget/FinancialUpdate8609_Dev_Budget_Building19/FinancialUpdate8609_Dev_Budget_Building19_Rehab_Basis/Soft_Cost_Other_Description3" xmlDataType="string"/>
    </xmlCellPr>
  </singleXmlCell>
  <singleXmlCell id="4401" xr6:uid="{00000000-000C-0000-FFFF-FFFF17110000}" r="CF41" connectionId="1">
    <xmlCellPr id="1" xr6:uid="{00000000-0010-0000-1711-000001000000}" uniqueName="Soft_Cost_Other_Description4">
      <xmlPr mapId="1" xpath="/FinancialUpdate8609/FinancialUpdate8609_DevelopmentBudget/FinancialUpdate8609_Dev_Budget_Building19/FinancialUpdate8609_Dev_Budget_Building19_Rehab_Basis/Soft_Cost_Other_Description4" xmlDataType="string"/>
    </xmlCellPr>
  </singleXmlCell>
  <singleXmlCell id="4402" xr6:uid="{00000000-000C-0000-FFFF-FFFF18110000}" r="CF44" connectionId="1">
    <xmlCellPr id="1" xr6:uid="{00000000-0010-0000-1811-000001000000}" uniqueName="Developer_Financing_or_Equity">
      <xmlPr mapId="1" xpath="/FinancialUpdate8609/FinancialUpdate8609_DevelopmentBudget/FinancialUpdate8609_Dev_Budget_Building19/FinancialUpdate8609_Dev_Budget_Building19_Rehab_Basis/Developer_Financing_or_Equity" xmlDataType="string"/>
    </xmlCellPr>
  </singleXmlCell>
  <singleXmlCell id="4403" xr6:uid="{00000000-000C-0000-FFFF-FFFF19110000}" r="CF45" connectionId="1">
    <xmlCellPr id="1" xr6:uid="{00000000-0010-0000-1911-000001000000}" uniqueName="Deferred_Developer_Fee">
      <xmlPr mapId="1" xpath="/FinancialUpdate8609/FinancialUpdate8609_DevelopmentBudget/FinancialUpdate8609_Dev_Budget_Building19/FinancialUpdate8609_Dev_Budget_Building19_Rehab_Basis/Deferred_Developer_Fee" xmlDataType="string"/>
    </xmlCellPr>
  </singleXmlCell>
  <singleXmlCell id="4404" xr6:uid="{00000000-000C-0000-FFFF-FFFF1A110000}" r="CF48" connectionId="1">
    <xmlCellPr id="1" xr6:uid="{00000000-0010-0000-1A11-000001000000}" uniqueName="Syndicator_Fee_and_Overhead">
      <xmlPr mapId="1" xpath="/FinancialUpdate8609/FinancialUpdate8609_DevelopmentBudget/FinancialUpdate8609_Dev_Budget_Building19/FinancialUpdate8609_Dev_Budget_Building19_Rehab_Basis/Syndicator_Fee_and_Overhead" xmlDataType="string"/>
    </xmlCellPr>
  </singleXmlCell>
  <singleXmlCell id="4405" xr6:uid="{00000000-000C-0000-FFFF-FFFF1B110000}" r="CF49" connectionId="1">
    <xmlCellPr id="1" xr6:uid="{00000000-0010-0000-1B11-000001000000}" uniqueName="LP_Upper_Tier_Reserves">
      <xmlPr mapId="1" xpath="/FinancialUpdate8609/FinancialUpdate8609_DevelopmentBudget/FinancialUpdate8609_Dev_Budget_Building19/FinancialUpdate8609_Dev_Budget_Building19_Rehab_Basis/LP_Upper_Tier_Reserves" xmlDataType="string"/>
    </xmlCellPr>
  </singleXmlCell>
  <singleXmlCell id="4406" xr6:uid="{00000000-000C-0000-FFFF-FFFF1C110000}" r="CF50" connectionId="1">
    <xmlCellPr id="1" xr6:uid="{00000000-0010-0000-1C11-000001000000}" uniqueName="Tax_Credit_Consultant">
      <xmlPr mapId="1" xpath="/FinancialUpdate8609/FinancialUpdate8609_DevelopmentBudget/FinancialUpdate8609_Dev_Budget_Building19/FinancialUpdate8609_Dev_Budget_Building19_Rehab_Basis/Tax_Credit_Consultant" xmlDataType="string"/>
    </xmlCellPr>
  </singleXmlCell>
  <singleXmlCell id="4407" xr6:uid="{00000000-000C-0000-FFFF-FFFF1D110000}" r="CF51" connectionId="1">
    <xmlCellPr id="1" xr6:uid="{00000000-0010-0000-1D11-000001000000}" uniqueName="Tax_Opinion">
      <xmlPr mapId="1" xpath="/FinancialUpdate8609/FinancialUpdate8609_DevelopmentBudget/FinancialUpdate8609_Dev_Budget_Building19/FinancialUpdate8609_Dev_Budget_Building19_Rehab_Basis/Tax_Opinion" xmlDataType="string"/>
    </xmlCellPr>
  </singleXmlCell>
  <singleXmlCell id="4408" xr6:uid="{00000000-000C-0000-FFFF-FFFF1E110000}" r="CF52" connectionId="1">
    <xmlCellPr id="1" xr6:uid="{00000000-0010-0000-1E11-000001000000}" uniqueName="Accounting_Cost_Certification">
      <xmlPr mapId="1" xpath="/FinancialUpdate8609/FinancialUpdate8609_DevelopmentBudget/FinancialUpdate8609_Dev_Budget_Building19/FinancialUpdate8609_Dev_Budget_Building19_Rehab_Basis/Accounting_Cost_Certification" xmlDataType="string"/>
    </xmlCellPr>
  </singleXmlCell>
  <singleXmlCell id="4409" xr6:uid="{00000000-000C-0000-FFFF-FFFF1F110000}" r="CF53" connectionId="1">
    <xmlCellPr id="1" xr6:uid="{00000000-0010-0000-1F11-000001000000}" uniqueName="Partnership_Management_Fee">
      <xmlPr mapId="1" xpath="/FinancialUpdate8609/FinancialUpdate8609_DevelopmentBudget/FinancialUpdate8609_Dev_Budget_Building19/FinancialUpdate8609_Dev_Budget_Building19_Rehab_Basis/Partnership_Management_Fee" xmlDataType="string"/>
    </xmlCellPr>
  </singleXmlCell>
  <singleXmlCell id="4410" xr6:uid="{00000000-000C-0000-FFFF-FFFF20110000}" r="CF54" connectionId="1">
    <xmlCellPr id="1" xr6:uid="{00000000-0010-0000-2011-000001000000}" uniqueName="Partnership_Publication">
      <xmlPr mapId="1" xpath="/FinancialUpdate8609/FinancialUpdate8609_DevelopmentBudget/FinancialUpdate8609_Dev_Budget_Building19/FinancialUpdate8609_Dev_Budget_Building19_Rehab_Basis/Partnership_Publication" xmlDataType="string"/>
    </xmlCellPr>
  </singleXmlCell>
  <singleXmlCell id="4411" xr6:uid="{00000000-000C-0000-FFFF-FFFF21110000}" r="CF55" connectionId="1">
    <xmlCellPr id="1" xr6:uid="{00000000-0010-0000-2111-000001000000}" uniqueName="Bridge_Loan_Fees_and_Interest">
      <xmlPr mapId="1" xpath="/FinancialUpdate8609/FinancialUpdate8609_DevelopmentBudget/FinancialUpdate8609_Dev_Budget_Building19/FinancialUpdate8609_Dev_Budget_Building19_Rehab_Basis/Bridge_Loan_Fees_and_Interest" xmlDataType="string"/>
    </xmlCellPr>
  </singleXmlCell>
  <singleXmlCell id="4412" xr6:uid="{00000000-000C-0000-FFFF-FFFF22110000}" r="CF56" connectionId="1">
    <xmlCellPr id="1" xr6:uid="{00000000-0010-0000-2211-000001000000}" uniqueName="Partnership_Organization_Legal">
      <xmlPr mapId="1" xpath="/FinancialUpdate8609/FinancialUpdate8609_DevelopmentBudget/FinancialUpdate8609_Dev_Budget_Building19/FinancialUpdate8609_Dev_Budget_Building19_Rehab_Basis/Partnership_Organization_Legal" xmlDataType="string"/>
    </xmlCellPr>
  </singleXmlCell>
  <singleXmlCell id="4413" xr6:uid="{00000000-000C-0000-FFFF-FFFF23110000}" r="CF57" connectionId="1">
    <xmlCellPr id="1" xr6:uid="{00000000-0010-0000-2311-000001000000}" uniqueName="Syndication_Expense_Other_Description1">
      <xmlPr mapId="1" xpath="/FinancialUpdate8609/FinancialUpdate8609_DevelopmentBudget/FinancialUpdate8609_Dev_Budget_Building19/FinancialUpdate8609_Dev_Budget_Building19_Rehab_Basis/Syndication_Expense_Other_Description1" xmlDataType="string"/>
    </xmlCellPr>
  </singleXmlCell>
  <singleXmlCell id="4414" xr6:uid="{00000000-000C-0000-FFFF-FFFF24110000}" r="CF60" connectionId="1">
    <xmlCellPr id="1" xr6:uid="{00000000-0010-0000-2411-000001000000}" uniqueName="Operating_Reserve">
      <xmlPr mapId="1" xpath="/FinancialUpdate8609/FinancialUpdate8609_DevelopmentBudget/FinancialUpdate8609_Dev_Budget_Building19/FinancialUpdate8609_Dev_Budget_Building19_Rehab_Basis/Operating_Reserve" xmlDataType="string"/>
    </xmlCellPr>
  </singleXmlCell>
  <singleXmlCell id="4415" xr6:uid="{00000000-000C-0000-FFFF-FFFF25110000}" r="CF61" connectionId="1">
    <xmlCellPr id="1" xr6:uid="{00000000-0010-0000-2511-000001000000}" uniqueName="Social_Service_Reserves">
      <xmlPr mapId="1" xpath="/FinancialUpdate8609/FinancialUpdate8609_DevelopmentBudget/FinancialUpdate8609_Dev_Budget_Building19/FinancialUpdate8609_Dev_Budget_Building19_Rehab_Basis/Social_Service_Reserves" xmlDataType="string"/>
    </xmlCellPr>
  </singleXmlCell>
  <singleXmlCell id="4416" xr6:uid="{00000000-000C-0000-FFFF-FFFF26110000}" r="CF62" connectionId="1">
    <xmlCellPr id="1" xr6:uid="{00000000-0010-0000-2611-000001000000}" uniqueName="Reserve_Other_Description1">
      <xmlPr mapId="1" xpath="/FinancialUpdate8609/FinancialUpdate8609_DevelopmentBudget/FinancialUpdate8609_Dev_Budget_Building19/FinancialUpdate8609_Dev_Budget_Building19_Rehab_Basis/Reserve_Other_Description1" xmlDataType="string"/>
    </xmlCellPr>
  </singleXmlCell>
  <singleXmlCell id="4417" xr6:uid="{00000000-000C-0000-FFFF-FFFF27110000}" r="CI1" connectionId="1">
    <xmlCellPr id="1" xr6:uid="{00000000-0010-0000-2711-000001000000}" uniqueName="ApplicationNumber">
      <xmlPr mapId="1" xpath="/FinancialUpdate8609/FinancialUpdate8609_DevelopmentBudget/FinancialUpdate8609_Dev_Budget_Building20/FinancialUpdate8609_Dev_Budget_Building20_Total_Costs/ApplicationNumber" xmlDataType="string"/>
    </xmlCellPr>
  </singleXmlCell>
  <singleXmlCell id="4418" xr6:uid="{00000000-000C-0000-FFFF-FFFF28110000}" r="CI2" connectionId="1">
    <xmlCellPr id="1" xr6:uid="{00000000-0010-0000-2811-000001000000}" uniqueName="BIN">
      <xmlPr mapId="1" xpath="/FinancialUpdate8609/FinancialUpdate8609_DevelopmentBudget/FinancialUpdate8609_Dev_Budget_Building20/FinancialUpdate8609_Dev_Budget_Building20_Total_Costs/BIN" xmlDataType="string"/>
    </xmlCellPr>
  </singleXmlCell>
  <singleXmlCell id="4420" xr6:uid="{00000000-000C-0000-FFFF-FFFF29110000}" r="CH7" connectionId="1">
    <xmlCellPr id="1" xr6:uid="{00000000-0010-0000-2911-000001000000}" uniqueName="Land_Acquisition">
      <xmlPr mapId="1" xpath="/FinancialUpdate8609/FinancialUpdate8609_DevelopmentBudget/FinancialUpdate8609_Dev_Budget_Building20/FinancialUpdate8609_Dev_Budget_Building20_Total_Costs/Land_Acquisition" xmlDataType="string"/>
    </xmlCellPr>
  </singleXmlCell>
  <singleXmlCell id="4421" xr6:uid="{00000000-000C-0000-FFFF-FFFF2A110000}" r="CH8" connectionId="1">
    <xmlCellPr id="1" xr6:uid="{00000000-0010-0000-2A11-000001000000}" uniqueName="Building_Acquisition">
      <xmlPr mapId="1" xpath="/FinancialUpdate8609/FinancialUpdate8609_DevelopmentBudget/FinancialUpdate8609_Dev_Budget_Building20/FinancialUpdate8609_Dev_Budget_Building20_Total_Costs/Building_Acquisition" xmlDataType="string"/>
    </xmlCellPr>
  </singleXmlCell>
  <singleXmlCell id="4422" xr6:uid="{00000000-000C-0000-FFFF-FFFF2B110000}" r="CH9" connectionId="1">
    <xmlCellPr id="1" xr6:uid="{00000000-0010-0000-2B11-000001000000}" uniqueName="Contractor_Price">
      <xmlPr mapId="1" xpath="/FinancialUpdate8609/FinancialUpdate8609_DevelopmentBudget/FinancialUpdate8609_Dev_Budget_Building20/FinancialUpdate8609_Dev_Budget_Building20_Total_Costs/Contractor_Price" xmlDataType="string"/>
    </xmlCellPr>
  </singleXmlCell>
  <singleXmlCell id="4423" xr6:uid="{00000000-000C-0000-FFFF-FFFF2C110000}" r="CH10" connectionId="1">
    <xmlCellPr id="1" xr6:uid="{00000000-0010-0000-2C11-000001000000}" uniqueName="Furnishings">
      <xmlPr mapId="1" xpath="/FinancialUpdate8609/FinancialUpdate8609_DevelopmentBudget/FinancialUpdate8609_Dev_Budget_Building20/FinancialUpdate8609_Dev_Budget_Building20_Total_Costs/Furnishings" xmlDataType="string"/>
    </xmlCellPr>
  </singleXmlCell>
  <singleXmlCell id="4424" xr6:uid="{00000000-000C-0000-FFFF-FFFF2D110000}" r="CH11" connectionId="1">
    <xmlCellPr id="1" xr6:uid="{00000000-0010-0000-2D11-000001000000}" uniqueName="Hard_Cost_Other_Description1">
      <xmlPr mapId="1" xpath="/FinancialUpdate8609/FinancialUpdate8609_DevelopmentBudget/FinancialUpdate8609_Dev_Budget_Building20/FinancialUpdate8609_Dev_Budget_Building20_Total_Costs/Hard_Cost_Other_Description1" xmlDataType="string"/>
    </xmlCellPr>
  </singleXmlCell>
  <singleXmlCell id="4425" xr6:uid="{00000000-000C-0000-FFFF-FFFF2E110000}" r="CH14" connectionId="1">
    <xmlCellPr id="1" xr6:uid="{00000000-0010-0000-2E11-000001000000}" uniqueName="Architect">
      <xmlPr mapId="1" xpath="/FinancialUpdate8609/FinancialUpdate8609_DevelopmentBudget/FinancialUpdate8609_Dev_Budget_Building20/FinancialUpdate8609_Dev_Budget_Building20_Total_Costs/Architect" xmlDataType="string"/>
    </xmlCellPr>
  </singleXmlCell>
  <singleXmlCell id="4426" xr6:uid="{00000000-000C-0000-FFFF-FFFF2F110000}" r="CH15" connectionId="1">
    <xmlCellPr id="1" xr6:uid="{00000000-0010-0000-2F11-000001000000}" uniqueName="Owners_Legal">
      <xmlPr mapId="1" xpath="/FinancialUpdate8609/FinancialUpdate8609_DevelopmentBudget/FinancialUpdate8609_Dev_Budget_Building20/FinancialUpdate8609_Dev_Budget_Building20_Total_Costs/Owners_Legal" xmlDataType="string"/>
    </xmlCellPr>
  </singleXmlCell>
  <singleXmlCell id="4427" xr6:uid="{00000000-000C-0000-FFFF-FFFF30110000}" r="CH16" connectionId="1">
    <xmlCellPr id="1" xr6:uid="{00000000-0010-0000-3011-000001000000}" uniqueName="Development_Consultant">
      <xmlPr mapId="1" xpath="/FinancialUpdate8609/FinancialUpdate8609_DevelopmentBudget/FinancialUpdate8609_Dev_Budget_Building20/FinancialUpdate8609_Dev_Budget_Building20_Total_Costs/Development_Consultant" xmlDataType="string"/>
    </xmlCellPr>
  </singleXmlCell>
  <singleXmlCell id="4428" xr6:uid="{00000000-000C-0000-FFFF-FFFF31110000}" r="CH17" connectionId="1">
    <xmlCellPr id="1" xr6:uid="{00000000-0010-0000-3111-000001000000}" uniqueName="J51_421a_421b_Filing_Fees">
      <xmlPr mapId="1" xpath="/FinancialUpdate8609/FinancialUpdate8609_DevelopmentBudget/FinancialUpdate8609_Dev_Budget_Building20/FinancialUpdate8609_Dev_Budget_Building20_Total_Costs/J51_421a_421b_Filing_Fees" xmlDataType="string"/>
    </xmlCellPr>
  </singleXmlCell>
  <singleXmlCell id="4429" xr6:uid="{00000000-000C-0000-FFFF-FFFF32110000}" r="CH18" connectionId="1">
    <xmlCellPr id="1" xr6:uid="{00000000-0010-0000-3211-000001000000}" uniqueName="Construction_Interest">
      <xmlPr mapId="1" xpath="/FinancialUpdate8609/FinancialUpdate8609_DevelopmentBudget/FinancialUpdate8609_Dev_Budget_Building20/FinancialUpdate8609_Dev_Budget_Building20_Total_Costs/Construction_Interest" xmlDataType="string"/>
    </xmlCellPr>
  </singleXmlCell>
  <singleXmlCell id="4430" xr6:uid="{00000000-000C-0000-FFFF-FFFF33110000}" r="CH19" connectionId="1">
    <xmlCellPr id="1" xr6:uid="{00000000-0010-0000-3311-000001000000}" uniqueName="Real_Estate_Taxes">
      <xmlPr mapId="1" xpath="/FinancialUpdate8609/FinancialUpdate8609_DevelopmentBudget/FinancialUpdate8609_Dev_Budget_Building20/FinancialUpdate8609_Dev_Budget_Building20_Total_Costs/Real_Estate_Taxes" xmlDataType="string"/>
    </xmlCellPr>
  </singleXmlCell>
  <singleXmlCell id="4431" xr6:uid="{00000000-000C-0000-FFFF-FFFF34110000}" r="CH20" connectionId="1">
    <xmlCellPr id="1" xr6:uid="{00000000-0010-0000-3411-000001000000}" uniqueName="Water_Sewer">
      <xmlPr mapId="1" xpath="/FinancialUpdate8609/FinancialUpdate8609_DevelopmentBudget/FinancialUpdate8609_Dev_Budget_Building20/FinancialUpdate8609_Dev_Budget_Building20_Total_Costs/Water_Sewer" xmlDataType="string"/>
    </xmlCellPr>
  </singleXmlCell>
  <singleXmlCell id="4432" xr6:uid="{00000000-000C-0000-FFFF-FFFF35110000}" r="CH21" connectionId="1">
    <xmlCellPr id="1" xr6:uid="{00000000-0010-0000-3511-000001000000}" uniqueName="Title_Insurance">
      <xmlPr mapId="1" xpath="/FinancialUpdate8609/FinancialUpdate8609_DevelopmentBudget/FinancialUpdate8609_Dev_Budget_Building20/FinancialUpdate8609_Dev_Budget_Building20_Total_Costs/Title_Insurance" xmlDataType="string"/>
    </xmlCellPr>
  </singleXmlCell>
  <singleXmlCell id="4433" xr6:uid="{00000000-000C-0000-FFFF-FFFF36110000}" r="CH22" connectionId="1">
    <xmlCellPr id="1" xr6:uid="{00000000-0010-0000-3611-000001000000}" uniqueName="Constr_Insurance">
      <xmlPr mapId="1" xpath="/FinancialUpdate8609/FinancialUpdate8609_DevelopmentBudget/FinancialUpdate8609_Dev_Budget_Building20/FinancialUpdate8609_Dev_Budget_Building20_Total_Costs/Constr_Insurance" xmlDataType="string"/>
    </xmlCellPr>
  </singleXmlCell>
  <singleXmlCell id="4434" xr6:uid="{00000000-000C-0000-FFFF-FFFF37110000}" r="CH23" connectionId="1">
    <xmlCellPr id="1" xr6:uid="{00000000-0010-0000-3711-000001000000}" uniqueName="License_Agreement_Insurance">
      <xmlPr mapId="1" xpath="/FinancialUpdate8609/FinancialUpdate8609_DevelopmentBudget/FinancialUpdate8609_Dev_Budget_Building20/FinancialUpdate8609_Dev_Budget_Building20_Total_Costs/License_Agreement_Insurance" xmlDataType="string"/>
    </xmlCellPr>
  </singleXmlCell>
  <singleXmlCell id="4435" xr6:uid="{00000000-000C-0000-FFFF-FFFF38110000}" r="CH24" connectionId="1">
    <xmlCellPr id="1" xr6:uid="{00000000-0010-0000-3811-000001000000}" uniqueName="Leasing_Marketing_Expense">
      <xmlPr mapId="1" xpath="/FinancialUpdate8609/FinancialUpdate8609_DevelopmentBudget/FinancialUpdate8609_Dev_Budget_Building20/FinancialUpdate8609_Dev_Budget_Building20_Total_Costs/Leasing_Marketing_Expense" xmlDataType="string"/>
    </xmlCellPr>
  </singleXmlCell>
  <singleXmlCell id="4436" xr6:uid="{00000000-000C-0000-FFFF-FFFF39110000}" r="CH25" connectionId="1">
    <xmlCellPr id="1" xr6:uid="{00000000-0010-0000-3911-000001000000}" uniqueName="Lease_Up_Period_Expense">
      <xmlPr mapId="1" xpath="/FinancialUpdate8609/FinancialUpdate8609_DevelopmentBudget/FinancialUpdate8609_Dev_Budget_Building20/FinancialUpdate8609_Dev_Budget_Building20_Total_Costs/Lease_Up_Period_Expense" xmlDataType="string"/>
    </xmlCellPr>
  </singleXmlCell>
  <singleXmlCell id="4437" xr6:uid="{00000000-000C-0000-FFFF-FFFF3A110000}" r="CH26" connectionId="1">
    <xmlCellPr id="1" xr6:uid="{00000000-0010-0000-3A11-000001000000}" uniqueName="Working_Capital">
      <xmlPr mapId="1" xpath="/FinancialUpdate8609/FinancialUpdate8609_DevelopmentBudget/FinancialUpdate8609_Dev_Budget_Building20/FinancialUpdate8609_Dev_Budget_Building20_Total_Costs/Working_Capital" xmlDataType="string"/>
    </xmlCellPr>
  </singleXmlCell>
  <singleXmlCell id="4438" xr6:uid="{00000000-000C-0000-FFFF-FFFF3B110000}" r="CH27" connectionId="1">
    <xmlCellPr id="1" xr6:uid="{00000000-0010-0000-3B11-000001000000}" uniqueName="Survey_Environmental_Reports">
      <xmlPr mapId="1" xpath="/FinancialUpdate8609/FinancialUpdate8609_DevelopmentBudget/FinancialUpdate8609_Dev_Budget_Building20/FinancialUpdate8609_Dev_Budget_Building20_Total_Costs/Survey_Environmental_Reports" xmlDataType="string"/>
    </xmlCellPr>
  </singleXmlCell>
  <singleXmlCell id="4439" xr6:uid="{00000000-000C-0000-FFFF-FFFF3C110000}" r="CH28" connectionId="1">
    <xmlCellPr id="1" xr6:uid="{00000000-0010-0000-3C11-000001000000}" uniqueName="Loan_Commitment_Fees">
      <xmlPr mapId="1" xpath="/FinancialUpdate8609/FinancialUpdate8609_DevelopmentBudget/FinancialUpdate8609_Dev_Budget_Building20/FinancialUpdate8609_Dev_Budget_Building20_Total_Costs/Loan_Commitment_Fees" xmlDataType="string"/>
    </xmlCellPr>
  </singleXmlCell>
  <singleXmlCell id="4440" xr6:uid="{00000000-000C-0000-FFFF-FFFF3D110000}" r="CH29" connectionId="1">
    <xmlCellPr id="1" xr6:uid="{00000000-0010-0000-3D11-000001000000}" uniqueName="Relocation">
      <xmlPr mapId="1" xpath="/FinancialUpdate8609/FinancialUpdate8609_DevelopmentBudget/FinancialUpdate8609_Dev_Budget_Building20/FinancialUpdate8609_Dev_Budget_Building20_Total_Costs/Relocation" xmlDataType="string"/>
    </xmlCellPr>
  </singleXmlCell>
  <singleXmlCell id="4441" xr6:uid="{00000000-000C-0000-FFFF-FFFF3E110000}" r="CH30" connectionId="1">
    <xmlCellPr id="1" xr6:uid="{00000000-0010-0000-3E11-000001000000}" uniqueName="NPHDFC_Administration_Fee">
      <xmlPr mapId="1" xpath="/FinancialUpdate8609/FinancialUpdate8609_DevelopmentBudget/FinancialUpdate8609_Dev_Budget_Building20/FinancialUpdate8609_Dev_Budget_Building20_Total_Costs/NPHDFC_Administration_Fee" xmlDataType="string"/>
    </xmlCellPr>
  </singleXmlCell>
  <singleXmlCell id="4442" xr6:uid="{00000000-000C-0000-FFFF-FFFF3F110000}" r="CH31" connectionId="1">
    <xmlCellPr id="1" xr6:uid="{00000000-0010-0000-3F11-000001000000}" uniqueName="Project_Supervision">
      <xmlPr mapId="1" xpath="/FinancialUpdate8609/FinancialUpdate8609_DevelopmentBudget/FinancialUpdate8609_Dev_Budget_Building20/FinancialUpdate8609_Dev_Budget_Building20_Total_Costs/Project_Supervision" xmlDataType="string"/>
    </xmlCellPr>
  </singleXmlCell>
  <singleXmlCell id="4443" xr6:uid="{00000000-000C-0000-FFFF-FFFF40110000}" r="CH32" connectionId="1">
    <xmlCellPr id="1" xr6:uid="{00000000-0010-0000-4011-000001000000}" uniqueName="Tax_Credit_Allocation_Fee">
      <xmlPr mapId="1" xpath="/FinancialUpdate8609/FinancialUpdate8609_DevelopmentBudget/FinancialUpdate8609_Dev_Budget_Building20/FinancialUpdate8609_Dev_Budget_Building20_Total_Costs/Tax_Credit_Allocation_Fee" xmlDataType="string"/>
    </xmlCellPr>
  </singleXmlCell>
  <singleXmlCell id="4444" xr6:uid="{00000000-000C-0000-FFFF-FFFF41110000}" r="CH33" connectionId="1">
    <xmlCellPr id="1" xr6:uid="{00000000-0010-0000-4111-000001000000}" uniqueName="Bond_Fees_Cost_of_Issuance_Fee">
      <xmlPr mapId="1" xpath="/FinancialUpdate8609/FinancialUpdate8609_DevelopmentBudget/FinancialUpdate8609_Dev_Budget_Building20/FinancialUpdate8609_Dev_Budget_Building20_Total_Costs/Bond_Fees_Cost_of_Issuance_Fee" xmlDataType="string"/>
    </xmlCellPr>
  </singleXmlCell>
  <singleXmlCell id="4445" xr6:uid="{00000000-000C-0000-FFFF-FFFF42110000}" r="CH34" connectionId="1">
    <xmlCellPr id="1" xr6:uid="{00000000-0010-0000-4211-000001000000}" uniqueName="Letter_of_Credit_Fee">
      <xmlPr mapId="1" xpath="/FinancialUpdate8609/FinancialUpdate8609_DevelopmentBudget/FinancialUpdate8609_Dev_Budget_Building20/FinancialUpdate8609_Dev_Budget_Building20_Total_Costs/Letter_of_Credit_Fee" xmlDataType="string"/>
    </xmlCellPr>
  </singleXmlCell>
  <singleXmlCell id="4446" xr6:uid="{00000000-000C-0000-FFFF-FFFF43110000}" r="CH35" connectionId="1">
    <xmlCellPr id="1" xr6:uid="{00000000-0010-0000-4311-000001000000}" uniqueName="Interest_Rate_Cap">
      <xmlPr mapId="1" xpath="/FinancialUpdate8609/FinancialUpdate8609_DevelopmentBudget/FinancialUpdate8609_Dev_Budget_Building20/FinancialUpdate8609_Dev_Budget_Building20_Total_Costs/Interest_Rate_Cap" xmlDataType="string"/>
    </xmlCellPr>
  </singleXmlCell>
  <singleXmlCell id="4447" xr6:uid="{00000000-000C-0000-FFFF-FFFF44110000}" r="CH36" connectionId="1">
    <xmlCellPr id="1" xr6:uid="{00000000-0010-0000-4411-000001000000}" uniqueName="Bank_Engineering_Fee">
      <xmlPr mapId="1" xpath="/FinancialUpdate8609/FinancialUpdate8609_DevelopmentBudget/FinancialUpdate8609_Dev_Budget_Building20/FinancialUpdate8609_Dev_Budget_Building20_Total_Costs/Bank_Engineering_Fee" xmlDataType="string"/>
    </xmlCellPr>
  </singleXmlCell>
  <singleXmlCell id="4448" xr6:uid="{00000000-000C-0000-FFFF-FFFF45110000}" r="CH37" connectionId="1">
    <xmlCellPr id="1" xr6:uid="{00000000-0010-0000-4511-000001000000}" uniqueName="NYS_Transfer_Tax">
      <xmlPr mapId="1" xpath="/FinancialUpdate8609/FinancialUpdate8609_DevelopmentBudget/FinancialUpdate8609_Dev_Budget_Building20/FinancialUpdate8609_Dev_Budget_Building20_Total_Costs/NYS_Transfer_Tax" xmlDataType="string"/>
    </xmlCellPr>
  </singleXmlCell>
  <singleXmlCell id="4449" xr6:uid="{00000000-000C-0000-FFFF-FFFF46110000}" r="CH38" connectionId="1">
    <xmlCellPr id="1" xr6:uid="{00000000-0010-0000-4611-000001000000}" uniqueName="Soft_Cost_Other_Description1">
      <xmlPr mapId="1" xpath="/FinancialUpdate8609/FinancialUpdate8609_DevelopmentBudget/FinancialUpdate8609_Dev_Budget_Building20/FinancialUpdate8609_Dev_Budget_Building20_Total_Costs/Soft_Cost_Other_Description1" xmlDataType="string"/>
    </xmlCellPr>
  </singleXmlCell>
  <singleXmlCell id="4450" xr6:uid="{00000000-000C-0000-FFFF-FFFF47110000}" r="CH39" connectionId="1">
    <xmlCellPr id="1" xr6:uid="{00000000-0010-0000-4711-000001000000}" uniqueName="Soft_Cost_Other_Description2">
      <xmlPr mapId="1" xpath="/FinancialUpdate8609/FinancialUpdate8609_DevelopmentBudget/FinancialUpdate8609_Dev_Budget_Building20/FinancialUpdate8609_Dev_Budget_Building20_Total_Costs/Soft_Cost_Other_Description2" xmlDataType="string"/>
    </xmlCellPr>
  </singleXmlCell>
  <singleXmlCell id="4451" xr6:uid="{00000000-000C-0000-FFFF-FFFF48110000}" r="CH40" connectionId="1">
    <xmlCellPr id="1" xr6:uid="{00000000-0010-0000-4811-000001000000}" uniqueName="Soft_Cost_Other_Description3">
      <xmlPr mapId="1" xpath="/FinancialUpdate8609/FinancialUpdate8609_DevelopmentBudget/FinancialUpdate8609_Dev_Budget_Building20/FinancialUpdate8609_Dev_Budget_Building20_Total_Costs/Soft_Cost_Other_Description3" xmlDataType="string"/>
    </xmlCellPr>
  </singleXmlCell>
  <singleXmlCell id="4452" xr6:uid="{00000000-000C-0000-FFFF-FFFF49110000}" r="CH41" connectionId="1">
    <xmlCellPr id="1" xr6:uid="{00000000-0010-0000-4911-000001000000}" uniqueName="Soft_Cost_Other_Description4">
      <xmlPr mapId="1" xpath="/FinancialUpdate8609/FinancialUpdate8609_DevelopmentBudget/FinancialUpdate8609_Dev_Budget_Building20/FinancialUpdate8609_Dev_Budget_Building20_Total_Costs/Soft_Cost_Other_Description4" xmlDataType="string"/>
    </xmlCellPr>
  </singleXmlCell>
  <singleXmlCell id="4453" xr6:uid="{00000000-000C-0000-FFFF-FFFF4A110000}" r="CH44" connectionId="1">
    <xmlCellPr id="1" xr6:uid="{00000000-0010-0000-4A11-000001000000}" uniqueName="Developer_Financing_or_Equity">
      <xmlPr mapId="1" xpath="/FinancialUpdate8609/FinancialUpdate8609_DevelopmentBudget/FinancialUpdate8609_Dev_Budget_Building20/FinancialUpdate8609_Dev_Budget_Building20_Total_Costs/Developer_Financing_or_Equity" xmlDataType="string"/>
    </xmlCellPr>
  </singleXmlCell>
  <singleXmlCell id="4454" xr6:uid="{00000000-000C-0000-FFFF-FFFF4B110000}" r="CH45" connectionId="1">
    <xmlCellPr id="1" xr6:uid="{00000000-0010-0000-4B11-000001000000}" uniqueName="Deferred_Developer_Fee">
      <xmlPr mapId="1" xpath="/FinancialUpdate8609/FinancialUpdate8609_DevelopmentBudget/FinancialUpdate8609_Dev_Budget_Building20/FinancialUpdate8609_Dev_Budget_Building20_Total_Costs/Deferred_Developer_Fee" xmlDataType="string"/>
    </xmlCellPr>
  </singleXmlCell>
  <singleXmlCell id="4455" xr6:uid="{00000000-000C-0000-FFFF-FFFF4C110000}" r="CH48" connectionId="1">
    <xmlCellPr id="1" xr6:uid="{00000000-0010-0000-4C11-000001000000}" uniqueName="Syndicator_Fee_and_Overhead">
      <xmlPr mapId="1" xpath="/FinancialUpdate8609/FinancialUpdate8609_DevelopmentBudget/FinancialUpdate8609_Dev_Budget_Building20/FinancialUpdate8609_Dev_Budget_Building20_Total_Costs/Syndicator_Fee_and_Overhead" xmlDataType="string"/>
    </xmlCellPr>
  </singleXmlCell>
  <singleXmlCell id="4456" xr6:uid="{00000000-000C-0000-FFFF-FFFF4D110000}" r="CH49" connectionId="1">
    <xmlCellPr id="1" xr6:uid="{00000000-0010-0000-4D11-000001000000}" uniqueName="LP_Upper_Tier_Reserves">
      <xmlPr mapId="1" xpath="/FinancialUpdate8609/FinancialUpdate8609_DevelopmentBudget/FinancialUpdate8609_Dev_Budget_Building20/FinancialUpdate8609_Dev_Budget_Building20_Total_Costs/LP_Upper_Tier_Reserves" xmlDataType="string"/>
    </xmlCellPr>
  </singleXmlCell>
  <singleXmlCell id="4457" xr6:uid="{00000000-000C-0000-FFFF-FFFF4E110000}" r="CH50" connectionId="1">
    <xmlCellPr id="1" xr6:uid="{00000000-0010-0000-4E11-000001000000}" uniqueName="Tax_Credit_Consultant">
      <xmlPr mapId="1" xpath="/FinancialUpdate8609/FinancialUpdate8609_DevelopmentBudget/FinancialUpdate8609_Dev_Budget_Building20/FinancialUpdate8609_Dev_Budget_Building20_Total_Costs/Tax_Credit_Consultant" xmlDataType="string"/>
    </xmlCellPr>
  </singleXmlCell>
  <singleXmlCell id="4458" xr6:uid="{00000000-000C-0000-FFFF-FFFF4F110000}" r="CH51" connectionId="1">
    <xmlCellPr id="1" xr6:uid="{00000000-0010-0000-4F11-000001000000}" uniqueName="Tax_Opinion">
      <xmlPr mapId="1" xpath="/FinancialUpdate8609/FinancialUpdate8609_DevelopmentBudget/FinancialUpdate8609_Dev_Budget_Building20/FinancialUpdate8609_Dev_Budget_Building20_Total_Costs/Tax_Opinion" xmlDataType="string"/>
    </xmlCellPr>
  </singleXmlCell>
  <singleXmlCell id="4459" xr6:uid="{00000000-000C-0000-FFFF-FFFF50110000}" r="CH52" connectionId="1">
    <xmlCellPr id="1" xr6:uid="{00000000-0010-0000-5011-000001000000}" uniqueName="Accounting_Cost_Certification">
      <xmlPr mapId="1" xpath="/FinancialUpdate8609/FinancialUpdate8609_DevelopmentBudget/FinancialUpdate8609_Dev_Budget_Building20/FinancialUpdate8609_Dev_Budget_Building20_Total_Costs/Accounting_Cost_Certification" xmlDataType="string"/>
    </xmlCellPr>
  </singleXmlCell>
  <singleXmlCell id="4460" xr6:uid="{00000000-000C-0000-FFFF-FFFF51110000}" r="CH53" connectionId="1">
    <xmlCellPr id="1" xr6:uid="{00000000-0010-0000-5111-000001000000}" uniqueName="Partnership_Management_Fee">
      <xmlPr mapId="1" xpath="/FinancialUpdate8609/FinancialUpdate8609_DevelopmentBudget/FinancialUpdate8609_Dev_Budget_Building20/FinancialUpdate8609_Dev_Budget_Building20_Total_Costs/Partnership_Management_Fee" xmlDataType="string"/>
    </xmlCellPr>
  </singleXmlCell>
  <singleXmlCell id="4461" xr6:uid="{00000000-000C-0000-FFFF-FFFF52110000}" r="CH54" connectionId="1">
    <xmlCellPr id="1" xr6:uid="{00000000-0010-0000-5211-000001000000}" uniqueName="Partnership_Publication">
      <xmlPr mapId="1" xpath="/FinancialUpdate8609/FinancialUpdate8609_DevelopmentBudget/FinancialUpdate8609_Dev_Budget_Building20/FinancialUpdate8609_Dev_Budget_Building20_Total_Costs/Partnership_Publication" xmlDataType="string"/>
    </xmlCellPr>
  </singleXmlCell>
  <singleXmlCell id="4462" xr6:uid="{00000000-000C-0000-FFFF-FFFF53110000}" r="CH55" connectionId="1">
    <xmlCellPr id="1" xr6:uid="{00000000-0010-0000-5311-000001000000}" uniqueName="Bridge_Loan_Fees_and_Interest">
      <xmlPr mapId="1" xpath="/FinancialUpdate8609/FinancialUpdate8609_DevelopmentBudget/FinancialUpdate8609_Dev_Budget_Building20/FinancialUpdate8609_Dev_Budget_Building20_Total_Costs/Bridge_Loan_Fees_and_Interest" xmlDataType="string"/>
    </xmlCellPr>
  </singleXmlCell>
  <singleXmlCell id="4463" xr6:uid="{00000000-000C-0000-FFFF-FFFF54110000}" r="CH56" connectionId="1">
    <xmlCellPr id="1" xr6:uid="{00000000-0010-0000-5411-000001000000}" uniqueName="Partnership_Organization_Legal">
      <xmlPr mapId="1" xpath="/FinancialUpdate8609/FinancialUpdate8609_DevelopmentBudget/FinancialUpdate8609_Dev_Budget_Building20/FinancialUpdate8609_Dev_Budget_Building20_Total_Costs/Partnership_Organization_Legal" xmlDataType="string"/>
    </xmlCellPr>
  </singleXmlCell>
  <singleXmlCell id="4464" xr6:uid="{00000000-000C-0000-FFFF-FFFF55110000}" r="CH57" connectionId="1">
    <xmlCellPr id="1" xr6:uid="{00000000-0010-0000-5511-000001000000}" uniqueName="Syndication_Expense_Other_Description1">
      <xmlPr mapId="1" xpath="/FinancialUpdate8609/FinancialUpdate8609_DevelopmentBudget/FinancialUpdate8609_Dev_Budget_Building20/FinancialUpdate8609_Dev_Budget_Building20_Total_Costs/Syndication_Expense_Other_Description1" xmlDataType="string"/>
    </xmlCellPr>
  </singleXmlCell>
  <singleXmlCell id="4465" xr6:uid="{00000000-000C-0000-FFFF-FFFF56110000}" r="CH60" connectionId="1">
    <xmlCellPr id="1" xr6:uid="{00000000-0010-0000-5611-000001000000}" uniqueName="Operating_Reserve">
      <xmlPr mapId="1" xpath="/FinancialUpdate8609/FinancialUpdate8609_DevelopmentBudget/FinancialUpdate8609_Dev_Budget_Building20/FinancialUpdate8609_Dev_Budget_Building20_Total_Costs/Operating_Reserve" xmlDataType="string"/>
    </xmlCellPr>
  </singleXmlCell>
  <singleXmlCell id="4466" xr6:uid="{00000000-000C-0000-FFFF-FFFF57110000}" r="CH61" connectionId="1">
    <xmlCellPr id="1" xr6:uid="{00000000-0010-0000-5711-000001000000}" uniqueName="Social_Service_Reserves">
      <xmlPr mapId="1" xpath="/FinancialUpdate8609/FinancialUpdate8609_DevelopmentBudget/FinancialUpdate8609_Dev_Budget_Building20/FinancialUpdate8609_Dev_Budget_Building20_Total_Costs/Social_Service_Reserves" xmlDataType="string"/>
    </xmlCellPr>
  </singleXmlCell>
  <singleXmlCell id="4467" xr6:uid="{00000000-000C-0000-FFFF-FFFF58110000}" r="CH62" connectionId="1">
    <xmlCellPr id="1" xr6:uid="{00000000-0010-0000-5811-000001000000}" uniqueName="Reserve_Other_Description1">
      <xmlPr mapId="1" xpath="/FinancialUpdate8609/FinancialUpdate8609_DevelopmentBudget/FinancialUpdate8609_Dev_Budget_Building20/FinancialUpdate8609_Dev_Budget_Building20_Total_Costs/Reserve_Other_Description1" xmlDataType="string"/>
    </xmlCellPr>
  </singleXmlCell>
  <singleXmlCell id="4468" xr6:uid="{00000000-000C-0000-FFFF-FFFF59110000}" r="CJ1" connectionId="1">
    <xmlCellPr id="1" xr6:uid="{00000000-0010-0000-5911-000001000000}" uniqueName="ApplicationNumber">
      <xmlPr mapId="1" xpath="/FinancialUpdate8609/FinancialUpdate8609_DevelopmentBudget/FinancialUpdate8609_Dev_Budget_Building20/FinancialUpdate8609_Dev_Budget_Building20_Acquisition_Basis/ApplicationNumber" xmlDataType="string"/>
    </xmlCellPr>
  </singleXmlCell>
  <singleXmlCell id="4469" xr6:uid="{00000000-000C-0000-FFFF-FFFF5A110000}" r="CJ2" connectionId="1">
    <xmlCellPr id="1" xr6:uid="{00000000-0010-0000-5A11-000001000000}" uniqueName="BIN">
      <xmlPr mapId="1" xpath="/FinancialUpdate8609/FinancialUpdate8609_DevelopmentBudget/FinancialUpdate8609_Dev_Budget_Building20/FinancialUpdate8609_Dev_Budget_Building20_Acquisition_Basis/BIN" xmlDataType="string"/>
    </xmlCellPr>
  </singleXmlCell>
  <singleXmlCell id="4470" xr6:uid="{00000000-000C-0000-FFFF-FFFF5B110000}" r="CI7" connectionId="1">
    <xmlCellPr id="1" xr6:uid="{00000000-0010-0000-5B11-000001000000}" uniqueName="Land_Acquisition">
      <xmlPr mapId="1" xpath="/FinancialUpdate8609/FinancialUpdate8609_DevelopmentBudget/FinancialUpdate8609_Dev_Budget_Building20/FinancialUpdate8609_Dev_Budget_Building20_Acquisition_Basis/Land_Acquisition" xmlDataType="string"/>
    </xmlCellPr>
  </singleXmlCell>
  <singleXmlCell id="4471" xr6:uid="{00000000-000C-0000-FFFF-FFFF5C110000}" r="CI8" connectionId="1">
    <xmlCellPr id="1" xr6:uid="{00000000-0010-0000-5C11-000001000000}" uniqueName="Building_Acquisition">
      <xmlPr mapId="1" xpath="/FinancialUpdate8609/FinancialUpdate8609_DevelopmentBudget/FinancialUpdate8609_Dev_Budget_Building20/FinancialUpdate8609_Dev_Budget_Building20_Acquisition_Basis/Building_Acquisition" xmlDataType="string"/>
    </xmlCellPr>
  </singleXmlCell>
  <singleXmlCell id="4472" xr6:uid="{00000000-000C-0000-FFFF-FFFF5D110000}" r="CI9" connectionId="1">
    <xmlCellPr id="1" xr6:uid="{00000000-0010-0000-5D11-000001000000}" uniqueName="Contractor_Price">
      <xmlPr mapId="1" xpath="/FinancialUpdate8609/FinancialUpdate8609_DevelopmentBudget/FinancialUpdate8609_Dev_Budget_Building20/FinancialUpdate8609_Dev_Budget_Building20_Acquisition_Basis/Contractor_Price" xmlDataType="string"/>
    </xmlCellPr>
  </singleXmlCell>
  <singleXmlCell id="4473" xr6:uid="{00000000-000C-0000-FFFF-FFFF5E110000}" r="CI10" connectionId="1">
    <xmlCellPr id="1" xr6:uid="{00000000-0010-0000-5E11-000001000000}" uniqueName="Furnishings">
      <xmlPr mapId="1" xpath="/FinancialUpdate8609/FinancialUpdate8609_DevelopmentBudget/FinancialUpdate8609_Dev_Budget_Building20/FinancialUpdate8609_Dev_Budget_Building20_Acquisition_Basis/Furnishings" xmlDataType="string"/>
    </xmlCellPr>
  </singleXmlCell>
  <singleXmlCell id="4474" xr6:uid="{00000000-000C-0000-FFFF-FFFF5F110000}" r="CI11" connectionId="1">
    <xmlCellPr id="1" xr6:uid="{00000000-0010-0000-5F11-000001000000}" uniqueName="Hard_Cost_Other_Description1">
      <xmlPr mapId="1" xpath="/FinancialUpdate8609/FinancialUpdate8609_DevelopmentBudget/FinancialUpdate8609_Dev_Budget_Building20/FinancialUpdate8609_Dev_Budget_Building20_Acquisition_Basis/Hard_Cost_Other_Description1" xmlDataType="string"/>
    </xmlCellPr>
  </singleXmlCell>
  <singleXmlCell id="4475" xr6:uid="{00000000-000C-0000-FFFF-FFFF60110000}" r="CI14" connectionId="1">
    <xmlCellPr id="1" xr6:uid="{00000000-0010-0000-6011-000001000000}" uniqueName="Architect">
      <xmlPr mapId="1" xpath="/FinancialUpdate8609/FinancialUpdate8609_DevelopmentBudget/FinancialUpdate8609_Dev_Budget_Building20/FinancialUpdate8609_Dev_Budget_Building20_Acquisition_Basis/Architect" xmlDataType="string"/>
    </xmlCellPr>
  </singleXmlCell>
  <singleXmlCell id="4476" xr6:uid="{00000000-000C-0000-FFFF-FFFF61110000}" r="CI15" connectionId="1">
    <xmlCellPr id="1" xr6:uid="{00000000-0010-0000-6111-000001000000}" uniqueName="Owners_Legal">
      <xmlPr mapId="1" xpath="/FinancialUpdate8609/FinancialUpdate8609_DevelopmentBudget/FinancialUpdate8609_Dev_Budget_Building20/FinancialUpdate8609_Dev_Budget_Building20_Acquisition_Basis/Owners_Legal" xmlDataType="string"/>
    </xmlCellPr>
  </singleXmlCell>
  <singleXmlCell id="4477" xr6:uid="{00000000-000C-0000-FFFF-FFFF62110000}" r="CI16" connectionId="1">
    <xmlCellPr id="1" xr6:uid="{00000000-0010-0000-6211-000001000000}" uniqueName="Development_Consultant">
      <xmlPr mapId="1" xpath="/FinancialUpdate8609/FinancialUpdate8609_DevelopmentBudget/FinancialUpdate8609_Dev_Budget_Building20/FinancialUpdate8609_Dev_Budget_Building20_Acquisition_Basis/Development_Consultant" xmlDataType="string"/>
    </xmlCellPr>
  </singleXmlCell>
  <singleXmlCell id="4478" xr6:uid="{00000000-000C-0000-FFFF-FFFF63110000}" r="CI17" connectionId="1">
    <xmlCellPr id="1" xr6:uid="{00000000-0010-0000-6311-000001000000}" uniqueName="J51_421a_421b_Filing_Fees">
      <xmlPr mapId="1" xpath="/FinancialUpdate8609/FinancialUpdate8609_DevelopmentBudget/FinancialUpdate8609_Dev_Budget_Building20/FinancialUpdate8609_Dev_Budget_Building20_Acquisition_Basis/J51_421a_421b_Filing_Fees" xmlDataType="string"/>
    </xmlCellPr>
  </singleXmlCell>
  <singleXmlCell id="4479" xr6:uid="{00000000-000C-0000-FFFF-FFFF64110000}" r="CI18" connectionId="1">
    <xmlCellPr id="1" xr6:uid="{00000000-0010-0000-6411-000001000000}" uniqueName="Construction_Interest">
      <xmlPr mapId="1" xpath="/FinancialUpdate8609/FinancialUpdate8609_DevelopmentBudget/FinancialUpdate8609_Dev_Budget_Building20/FinancialUpdate8609_Dev_Budget_Building20_Acquisition_Basis/Construction_Interest" xmlDataType="string"/>
    </xmlCellPr>
  </singleXmlCell>
  <singleXmlCell id="4480" xr6:uid="{00000000-000C-0000-FFFF-FFFF65110000}" r="CI19" connectionId="1">
    <xmlCellPr id="1" xr6:uid="{00000000-0010-0000-6511-000001000000}" uniqueName="Real_Estate_Taxes">
      <xmlPr mapId="1" xpath="/FinancialUpdate8609/FinancialUpdate8609_DevelopmentBudget/FinancialUpdate8609_Dev_Budget_Building20/FinancialUpdate8609_Dev_Budget_Building20_Acquisition_Basis/Real_Estate_Taxes" xmlDataType="string"/>
    </xmlCellPr>
  </singleXmlCell>
  <singleXmlCell id="4481" xr6:uid="{00000000-000C-0000-FFFF-FFFF66110000}" r="CI20" connectionId="1">
    <xmlCellPr id="1" xr6:uid="{00000000-0010-0000-6611-000001000000}" uniqueName="Water_Sewer">
      <xmlPr mapId="1" xpath="/FinancialUpdate8609/FinancialUpdate8609_DevelopmentBudget/FinancialUpdate8609_Dev_Budget_Building20/FinancialUpdate8609_Dev_Budget_Building20_Acquisition_Basis/Water_Sewer" xmlDataType="string"/>
    </xmlCellPr>
  </singleXmlCell>
  <singleXmlCell id="4482" xr6:uid="{00000000-000C-0000-FFFF-FFFF67110000}" r="CI21" connectionId="1">
    <xmlCellPr id="1" xr6:uid="{00000000-0010-0000-6711-000001000000}" uniqueName="Title_Insurance">
      <xmlPr mapId="1" xpath="/FinancialUpdate8609/FinancialUpdate8609_DevelopmentBudget/FinancialUpdate8609_Dev_Budget_Building20/FinancialUpdate8609_Dev_Budget_Building20_Acquisition_Basis/Title_Insurance" xmlDataType="string"/>
    </xmlCellPr>
  </singleXmlCell>
  <singleXmlCell id="4483" xr6:uid="{00000000-000C-0000-FFFF-FFFF68110000}" r="CI22" connectionId="1">
    <xmlCellPr id="1" xr6:uid="{00000000-0010-0000-6811-000001000000}" uniqueName="Constr_Insurance">
      <xmlPr mapId="1" xpath="/FinancialUpdate8609/FinancialUpdate8609_DevelopmentBudget/FinancialUpdate8609_Dev_Budget_Building20/FinancialUpdate8609_Dev_Budget_Building20_Acquisition_Basis/Constr_Insurance" xmlDataType="string"/>
    </xmlCellPr>
  </singleXmlCell>
  <singleXmlCell id="4484" xr6:uid="{00000000-000C-0000-FFFF-FFFF69110000}" r="CI23" connectionId="1">
    <xmlCellPr id="1" xr6:uid="{00000000-0010-0000-6911-000001000000}" uniqueName="License_Agreement_Insurance">
      <xmlPr mapId="1" xpath="/FinancialUpdate8609/FinancialUpdate8609_DevelopmentBudget/FinancialUpdate8609_Dev_Budget_Building20/FinancialUpdate8609_Dev_Budget_Building20_Acquisition_Basis/License_Agreement_Insurance" xmlDataType="string"/>
    </xmlCellPr>
  </singleXmlCell>
  <singleXmlCell id="4485" xr6:uid="{00000000-000C-0000-FFFF-FFFF6A110000}" r="CI24" connectionId="1">
    <xmlCellPr id="1" xr6:uid="{00000000-0010-0000-6A11-000001000000}" uniqueName="Leasing_Marketing_Expense">
      <xmlPr mapId="1" xpath="/FinancialUpdate8609/FinancialUpdate8609_DevelopmentBudget/FinancialUpdate8609_Dev_Budget_Building20/FinancialUpdate8609_Dev_Budget_Building20_Acquisition_Basis/Leasing_Marketing_Expense" xmlDataType="string"/>
    </xmlCellPr>
  </singleXmlCell>
  <singleXmlCell id="4486" xr6:uid="{00000000-000C-0000-FFFF-FFFF6B110000}" r="CI25" connectionId="1">
    <xmlCellPr id="1" xr6:uid="{00000000-0010-0000-6B11-000001000000}" uniqueName="Lease_Up_Period_Expense">
      <xmlPr mapId="1" xpath="/FinancialUpdate8609/FinancialUpdate8609_DevelopmentBudget/FinancialUpdate8609_Dev_Budget_Building20/FinancialUpdate8609_Dev_Budget_Building20_Acquisition_Basis/Lease_Up_Period_Expense" xmlDataType="string"/>
    </xmlCellPr>
  </singleXmlCell>
  <singleXmlCell id="4487" xr6:uid="{00000000-000C-0000-FFFF-FFFF6C110000}" r="CI26" connectionId="1">
    <xmlCellPr id="1" xr6:uid="{00000000-0010-0000-6C11-000001000000}" uniqueName="Working_Capital">
      <xmlPr mapId="1" xpath="/FinancialUpdate8609/FinancialUpdate8609_DevelopmentBudget/FinancialUpdate8609_Dev_Budget_Building20/FinancialUpdate8609_Dev_Budget_Building20_Acquisition_Basis/Working_Capital" xmlDataType="string"/>
    </xmlCellPr>
  </singleXmlCell>
  <singleXmlCell id="4488" xr6:uid="{00000000-000C-0000-FFFF-FFFF6D110000}" r="CI27" connectionId="1">
    <xmlCellPr id="1" xr6:uid="{00000000-0010-0000-6D11-000001000000}" uniqueName="Survey_Environmental_Reports">
      <xmlPr mapId="1" xpath="/FinancialUpdate8609/FinancialUpdate8609_DevelopmentBudget/FinancialUpdate8609_Dev_Budget_Building20/FinancialUpdate8609_Dev_Budget_Building20_Acquisition_Basis/Survey_Environmental_Reports" xmlDataType="string"/>
    </xmlCellPr>
  </singleXmlCell>
  <singleXmlCell id="4489" xr6:uid="{00000000-000C-0000-FFFF-FFFF6E110000}" r="CI28" connectionId="1">
    <xmlCellPr id="1" xr6:uid="{00000000-0010-0000-6E11-000001000000}" uniqueName="Loan_Commitment_Fees">
      <xmlPr mapId="1" xpath="/FinancialUpdate8609/FinancialUpdate8609_DevelopmentBudget/FinancialUpdate8609_Dev_Budget_Building20/FinancialUpdate8609_Dev_Budget_Building20_Acquisition_Basis/Loan_Commitment_Fees" xmlDataType="string"/>
    </xmlCellPr>
  </singleXmlCell>
  <singleXmlCell id="4490" xr6:uid="{00000000-000C-0000-FFFF-FFFF6F110000}" r="CI29" connectionId="1">
    <xmlCellPr id="1" xr6:uid="{00000000-0010-0000-6F11-000001000000}" uniqueName="Relocation">
      <xmlPr mapId="1" xpath="/FinancialUpdate8609/FinancialUpdate8609_DevelopmentBudget/FinancialUpdate8609_Dev_Budget_Building20/FinancialUpdate8609_Dev_Budget_Building20_Acquisition_Basis/Relocation" xmlDataType="string"/>
    </xmlCellPr>
  </singleXmlCell>
  <singleXmlCell id="4491" xr6:uid="{00000000-000C-0000-FFFF-FFFF70110000}" r="CI30" connectionId="1">
    <xmlCellPr id="1" xr6:uid="{00000000-0010-0000-7011-000001000000}" uniqueName="NPHDFC_Administration_Fee">
      <xmlPr mapId="1" xpath="/FinancialUpdate8609/FinancialUpdate8609_DevelopmentBudget/FinancialUpdate8609_Dev_Budget_Building20/FinancialUpdate8609_Dev_Budget_Building20_Acquisition_Basis/NPHDFC_Administration_Fee" xmlDataType="string"/>
    </xmlCellPr>
  </singleXmlCell>
  <singleXmlCell id="4492" xr6:uid="{00000000-000C-0000-FFFF-FFFF71110000}" r="CI31" connectionId="1">
    <xmlCellPr id="1" xr6:uid="{00000000-0010-0000-7111-000001000000}" uniqueName="Project_Supervision">
      <xmlPr mapId="1" xpath="/FinancialUpdate8609/FinancialUpdate8609_DevelopmentBudget/FinancialUpdate8609_Dev_Budget_Building20/FinancialUpdate8609_Dev_Budget_Building20_Acquisition_Basis/Project_Supervision" xmlDataType="string"/>
    </xmlCellPr>
  </singleXmlCell>
  <singleXmlCell id="4493" xr6:uid="{00000000-000C-0000-FFFF-FFFF72110000}" r="CI32" connectionId="1">
    <xmlCellPr id="1" xr6:uid="{00000000-0010-0000-7211-000001000000}" uniqueName="Tax_Credit_Allocation_Fee">
      <xmlPr mapId="1" xpath="/FinancialUpdate8609/FinancialUpdate8609_DevelopmentBudget/FinancialUpdate8609_Dev_Budget_Building20/FinancialUpdate8609_Dev_Budget_Building20_Acquisition_Basis/Tax_Credit_Allocation_Fee" xmlDataType="string"/>
    </xmlCellPr>
  </singleXmlCell>
  <singleXmlCell id="4494" xr6:uid="{00000000-000C-0000-FFFF-FFFF73110000}" r="CI33" connectionId="1">
    <xmlCellPr id="1" xr6:uid="{00000000-0010-0000-7311-000001000000}" uniqueName="Bond_Fees_Cost_of_Issuance_Fee">
      <xmlPr mapId="1" xpath="/FinancialUpdate8609/FinancialUpdate8609_DevelopmentBudget/FinancialUpdate8609_Dev_Budget_Building20/FinancialUpdate8609_Dev_Budget_Building20_Acquisition_Basis/Bond_Fees_Cost_of_Issuance_Fee" xmlDataType="string"/>
    </xmlCellPr>
  </singleXmlCell>
  <singleXmlCell id="4495" xr6:uid="{00000000-000C-0000-FFFF-FFFF74110000}" r="CI34" connectionId="1">
    <xmlCellPr id="1" xr6:uid="{00000000-0010-0000-7411-000001000000}" uniqueName="Letter_of_Credit_Fee">
      <xmlPr mapId="1" xpath="/FinancialUpdate8609/FinancialUpdate8609_DevelopmentBudget/FinancialUpdate8609_Dev_Budget_Building20/FinancialUpdate8609_Dev_Budget_Building20_Acquisition_Basis/Letter_of_Credit_Fee" xmlDataType="string"/>
    </xmlCellPr>
  </singleXmlCell>
  <singleXmlCell id="4496" xr6:uid="{00000000-000C-0000-FFFF-FFFF75110000}" r="CI35" connectionId="1">
    <xmlCellPr id="1" xr6:uid="{00000000-0010-0000-7511-000001000000}" uniqueName="Interest_Rate_Cap">
      <xmlPr mapId="1" xpath="/FinancialUpdate8609/FinancialUpdate8609_DevelopmentBudget/FinancialUpdate8609_Dev_Budget_Building20/FinancialUpdate8609_Dev_Budget_Building20_Acquisition_Basis/Interest_Rate_Cap" xmlDataType="string"/>
    </xmlCellPr>
  </singleXmlCell>
  <singleXmlCell id="4497" xr6:uid="{00000000-000C-0000-FFFF-FFFF76110000}" r="CI36" connectionId="1">
    <xmlCellPr id="1" xr6:uid="{00000000-0010-0000-7611-000001000000}" uniqueName="Bank_Engineering_Fee">
      <xmlPr mapId="1" xpath="/FinancialUpdate8609/FinancialUpdate8609_DevelopmentBudget/FinancialUpdate8609_Dev_Budget_Building20/FinancialUpdate8609_Dev_Budget_Building20_Acquisition_Basis/Bank_Engineering_Fee" xmlDataType="string"/>
    </xmlCellPr>
  </singleXmlCell>
  <singleXmlCell id="4498" xr6:uid="{00000000-000C-0000-FFFF-FFFF77110000}" r="CI37" connectionId="1">
    <xmlCellPr id="1" xr6:uid="{00000000-0010-0000-7711-000001000000}" uniqueName="NYS_Transfer_Tax">
      <xmlPr mapId="1" xpath="/FinancialUpdate8609/FinancialUpdate8609_DevelopmentBudget/FinancialUpdate8609_Dev_Budget_Building20/FinancialUpdate8609_Dev_Budget_Building20_Acquisition_Basis/NYS_Transfer_Tax" xmlDataType="string"/>
    </xmlCellPr>
  </singleXmlCell>
  <singleXmlCell id="4499" xr6:uid="{00000000-000C-0000-FFFF-FFFF78110000}" r="CI38" connectionId="1">
    <xmlCellPr id="1" xr6:uid="{00000000-0010-0000-7811-000001000000}" uniqueName="Soft_Cost_Other_Description1">
      <xmlPr mapId="1" xpath="/FinancialUpdate8609/FinancialUpdate8609_DevelopmentBudget/FinancialUpdate8609_Dev_Budget_Building20/FinancialUpdate8609_Dev_Budget_Building20_Acquisition_Basis/Soft_Cost_Other_Description1" xmlDataType="string"/>
    </xmlCellPr>
  </singleXmlCell>
  <singleXmlCell id="4500" xr6:uid="{00000000-000C-0000-FFFF-FFFF79110000}" r="CI39" connectionId="1">
    <xmlCellPr id="1" xr6:uid="{00000000-0010-0000-7911-000001000000}" uniqueName="Soft_Cost_Other_Description2">
      <xmlPr mapId="1" xpath="/FinancialUpdate8609/FinancialUpdate8609_DevelopmentBudget/FinancialUpdate8609_Dev_Budget_Building20/FinancialUpdate8609_Dev_Budget_Building20_Acquisition_Basis/Soft_Cost_Other_Description2" xmlDataType="string"/>
    </xmlCellPr>
  </singleXmlCell>
  <singleXmlCell id="4501" xr6:uid="{00000000-000C-0000-FFFF-FFFF7A110000}" r="CI40" connectionId="1">
    <xmlCellPr id="1" xr6:uid="{00000000-0010-0000-7A11-000001000000}" uniqueName="Soft_Cost_Other_Description3">
      <xmlPr mapId="1" xpath="/FinancialUpdate8609/FinancialUpdate8609_DevelopmentBudget/FinancialUpdate8609_Dev_Budget_Building20/FinancialUpdate8609_Dev_Budget_Building20_Acquisition_Basis/Soft_Cost_Other_Description3" xmlDataType="string"/>
    </xmlCellPr>
  </singleXmlCell>
  <singleXmlCell id="4502" xr6:uid="{00000000-000C-0000-FFFF-FFFF7B110000}" r="CI41" connectionId="1">
    <xmlCellPr id="1" xr6:uid="{00000000-0010-0000-7B11-000001000000}" uniqueName="Soft_Cost_Other_Description4">
      <xmlPr mapId="1" xpath="/FinancialUpdate8609/FinancialUpdate8609_DevelopmentBudget/FinancialUpdate8609_Dev_Budget_Building20/FinancialUpdate8609_Dev_Budget_Building20_Acquisition_Basis/Soft_Cost_Other_Description4" xmlDataType="string"/>
    </xmlCellPr>
  </singleXmlCell>
  <singleXmlCell id="4503" xr6:uid="{00000000-000C-0000-FFFF-FFFF7C110000}" r="CI44" connectionId="1">
    <xmlCellPr id="1" xr6:uid="{00000000-0010-0000-7C11-000001000000}" uniqueName="Developer_Financing_or_Equity">
      <xmlPr mapId="1" xpath="/FinancialUpdate8609/FinancialUpdate8609_DevelopmentBudget/FinancialUpdate8609_Dev_Budget_Building20/FinancialUpdate8609_Dev_Budget_Building20_Acquisition_Basis/Developer_Financing_or_Equity" xmlDataType="string"/>
    </xmlCellPr>
  </singleXmlCell>
  <singleXmlCell id="4504" xr6:uid="{00000000-000C-0000-FFFF-FFFF7D110000}" r="CI45" connectionId="1">
    <xmlCellPr id="1" xr6:uid="{00000000-0010-0000-7D11-000001000000}" uniqueName="Deferred_Developer_Fee">
      <xmlPr mapId="1" xpath="/FinancialUpdate8609/FinancialUpdate8609_DevelopmentBudget/FinancialUpdate8609_Dev_Budget_Building20/FinancialUpdate8609_Dev_Budget_Building20_Acquisition_Basis/Deferred_Developer_Fee" xmlDataType="string"/>
    </xmlCellPr>
  </singleXmlCell>
  <singleXmlCell id="4505" xr6:uid="{00000000-000C-0000-FFFF-FFFF7E110000}" r="CI48" connectionId="1">
    <xmlCellPr id="1" xr6:uid="{00000000-0010-0000-7E11-000001000000}" uniqueName="Syndicator_Fee_and_Overhead">
      <xmlPr mapId="1" xpath="/FinancialUpdate8609/FinancialUpdate8609_DevelopmentBudget/FinancialUpdate8609_Dev_Budget_Building20/FinancialUpdate8609_Dev_Budget_Building20_Acquisition_Basis/Syndicator_Fee_and_Overhead" xmlDataType="string"/>
    </xmlCellPr>
  </singleXmlCell>
  <singleXmlCell id="4506" xr6:uid="{00000000-000C-0000-FFFF-FFFF7F110000}" r="CI49" connectionId="1">
    <xmlCellPr id="1" xr6:uid="{00000000-0010-0000-7F11-000001000000}" uniqueName="LP_Upper_Tier_Reserves">
      <xmlPr mapId="1" xpath="/FinancialUpdate8609/FinancialUpdate8609_DevelopmentBudget/FinancialUpdate8609_Dev_Budget_Building20/FinancialUpdate8609_Dev_Budget_Building20_Acquisition_Basis/LP_Upper_Tier_Reserves" xmlDataType="string"/>
    </xmlCellPr>
  </singleXmlCell>
  <singleXmlCell id="4507" xr6:uid="{00000000-000C-0000-FFFF-FFFF80110000}" r="CI50" connectionId="1">
    <xmlCellPr id="1" xr6:uid="{00000000-0010-0000-8011-000001000000}" uniqueName="Tax_Credit_Consultant">
      <xmlPr mapId="1" xpath="/FinancialUpdate8609/FinancialUpdate8609_DevelopmentBudget/FinancialUpdate8609_Dev_Budget_Building20/FinancialUpdate8609_Dev_Budget_Building20_Acquisition_Basis/Tax_Credit_Consultant" xmlDataType="string"/>
    </xmlCellPr>
  </singleXmlCell>
  <singleXmlCell id="4508" xr6:uid="{00000000-000C-0000-FFFF-FFFF81110000}" r="CI51" connectionId="1">
    <xmlCellPr id="1" xr6:uid="{00000000-0010-0000-8111-000001000000}" uniqueName="Tax_Opinion">
      <xmlPr mapId="1" xpath="/FinancialUpdate8609/FinancialUpdate8609_DevelopmentBudget/FinancialUpdate8609_Dev_Budget_Building20/FinancialUpdate8609_Dev_Budget_Building20_Acquisition_Basis/Tax_Opinion" xmlDataType="string"/>
    </xmlCellPr>
  </singleXmlCell>
  <singleXmlCell id="4509" xr6:uid="{00000000-000C-0000-FFFF-FFFF82110000}" r="CI52" connectionId="1">
    <xmlCellPr id="1" xr6:uid="{00000000-0010-0000-8211-000001000000}" uniqueName="Accounting_Cost_Certification">
      <xmlPr mapId="1" xpath="/FinancialUpdate8609/FinancialUpdate8609_DevelopmentBudget/FinancialUpdate8609_Dev_Budget_Building20/FinancialUpdate8609_Dev_Budget_Building20_Acquisition_Basis/Accounting_Cost_Certification" xmlDataType="string"/>
    </xmlCellPr>
  </singleXmlCell>
  <singleXmlCell id="4510" xr6:uid="{00000000-000C-0000-FFFF-FFFF83110000}" r="CI53" connectionId="1">
    <xmlCellPr id="1" xr6:uid="{00000000-0010-0000-8311-000001000000}" uniqueName="Partnership_Management_Fee">
      <xmlPr mapId="1" xpath="/FinancialUpdate8609/FinancialUpdate8609_DevelopmentBudget/FinancialUpdate8609_Dev_Budget_Building20/FinancialUpdate8609_Dev_Budget_Building20_Acquisition_Basis/Partnership_Management_Fee" xmlDataType="string"/>
    </xmlCellPr>
  </singleXmlCell>
  <singleXmlCell id="4511" xr6:uid="{00000000-000C-0000-FFFF-FFFF84110000}" r="CI54" connectionId="1">
    <xmlCellPr id="1" xr6:uid="{00000000-0010-0000-8411-000001000000}" uniqueName="Partnership_Publication">
      <xmlPr mapId="1" xpath="/FinancialUpdate8609/FinancialUpdate8609_DevelopmentBudget/FinancialUpdate8609_Dev_Budget_Building20/FinancialUpdate8609_Dev_Budget_Building20_Acquisition_Basis/Partnership_Publication" xmlDataType="string"/>
    </xmlCellPr>
  </singleXmlCell>
  <singleXmlCell id="4512" xr6:uid="{00000000-000C-0000-FFFF-FFFF85110000}" r="CI55" connectionId="1">
    <xmlCellPr id="1" xr6:uid="{00000000-0010-0000-8511-000001000000}" uniqueName="Bridge_Loan_Fees_and_Interest">
      <xmlPr mapId="1" xpath="/FinancialUpdate8609/FinancialUpdate8609_DevelopmentBudget/FinancialUpdate8609_Dev_Budget_Building20/FinancialUpdate8609_Dev_Budget_Building20_Acquisition_Basis/Bridge_Loan_Fees_and_Interest" xmlDataType="string"/>
    </xmlCellPr>
  </singleXmlCell>
  <singleXmlCell id="4513" xr6:uid="{00000000-000C-0000-FFFF-FFFF86110000}" r="CI56" connectionId="1">
    <xmlCellPr id="1" xr6:uid="{00000000-0010-0000-8611-000001000000}" uniqueName="Partnership_Organization_Legal">
      <xmlPr mapId="1" xpath="/FinancialUpdate8609/FinancialUpdate8609_DevelopmentBudget/FinancialUpdate8609_Dev_Budget_Building20/FinancialUpdate8609_Dev_Budget_Building20_Acquisition_Basis/Partnership_Organization_Legal" xmlDataType="string"/>
    </xmlCellPr>
  </singleXmlCell>
  <singleXmlCell id="4514" xr6:uid="{00000000-000C-0000-FFFF-FFFF87110000}" r="CI57" connectionId="1">
    <xmlCellPr id="1" xr6:uid="{00000000-0010-0000-8711-000001000000}" uniqueName="Syndication_Expense_Other_Description1">
      <xmlPr mapId="1" xpath="/FinancialUpdate8609/FinancialUpdate8609_DevelopmentBudget/FinancialUpdate8609_Dev_Budget_Building20/FinancialUpdate8609_Dev_Budget_Building20_Acquisition_Basis/Syndication_Expense_Other_Description1" xmlDataType="string"/>
    </xmlCellPr>
  </singleXmlCell>
  <singleXmlCell id="4515" xr6:uid="{00000000-000C-0000-FFFF-FFFF88110000}" r="CI60" connectionId="1">
    <xmlCellPr id="1" xr6:uid="{00000000-0010-0000-8811-000001000000}" uniqueName="Operating_Reserve">
      <xmlPr mapId="1" xpath="/FinancialUpdate8609/FinancialUpdate8609_DevelopmentBudget/FinancialUpdate8609_Dev_Budget_Building20/FinancialUpdate8609_Dev_Budget_Building20_Acquisition_Basis/Operating_Reserve" xmlDataType="string"/>
    </xmlCellPr>
  </singleXmlCell>
  <singleXmlCell id="4516" xr6:uid="{00000000-000C-0000-FFFF-FFFF89110000}" r="CI61" connectionId="1">
    <xmlCellPr id="1" xr6:uid="{00000000-0010-0000-8911-000001000000}" uniqueName="Social_Service_Reserves">
      <xmlPr mapId="1" xpath="/FinancialUpdate8609/FinancialUpdate8609_DevelopmentBudget/FinancialUpdate8609_Dev_Budget_Building20/FinancialUpdate8609_Dev_Budget_Building20_Acquisition_Basis/Social_Service_Reserves" xmlDataType="string"/>
    </xmlCellPr>
  </singleXmlCell>
  <singleXmlCell id="4517" xr6:uid="{00000000-000C-0000-FFFF-FFFF8A110000}" r="CI62" connectionId="1">
    <xmlCellPr id="1" xr6:uid="{00000000-0010-0000-8A11-000001000000}" uniqueName="Reserve_Other_Description1">
      <xmlPr mapId="1" xpath="/FinancialUpdate8609/FinancialUpdate8609_DevelopmentBudget/FinancialUpdate8609_Dev_Budget_Building20/FinancialUpdate8609_Dev_Budget_Building20_Acquisition_Basis/Reserve_Other_Description1" xmlDataType="string"/>
    </xmlCellPr>
  </singleXmlCell>
  <singleXmlCell id="4518" xr6:uid="{00000000-000C-0000-FFFF-FFFF8B110000}" r="CK1" connectionId="1">
    <xmlCellPr id="1" xr6:uid="{00000000-0010-0000-8B11-000001000000}" uniqueName="ApplicationNumber">
      <xmlPr mapId="1" xpath="/FinancialUpdate8609/FinancialUpdate8609_DevelopmentBudget/FinancialUpdate8609_Dev_Budget_Building20/FinancialUpdate8609_Dev_Budget_Building20_Rehab_Basis/ApplicationNumber" xmlDataType="string"/>
    </xmlCellPr>
  </singleXmlCell>
  <singleXmlCell id="4519" xr6:uid="{00000000-000C-0000-FFFF-FFFF8C110000}" r="CK2" connectionId="1">
    <xmlCellPr id="1" xr6:uid="{00000000-0010-0000-8C11-000001000000}" uniqueName="BIN">
      <xmlPr mapId="1" xpath="/FinancialUpdate8609/FinancialUpdate8609_DevelopmentBudget/FinancialUpdate8609_Dev_Budget_Building20/FinancialUpdate8609_Dev_Budget_Building20_Rehab_Basis/BIN" xmlDataType="string"/>
    </xmlCellPr>
  </singleXmlCell>
  <singleXmlCell id="4520" xr6:uid="{00000000-000C-0000-FFFF-FFFF8D110000}" r="CJ7" connectionId="1">
    <xmlCellPr id="1" xr6:uid="{00000000-0010-0000-8D11-000001000000}" uniqueName="Land_Acquisition">
      <xmlPr mapId="1" xpath="/FinancialUpdate8609/FinancialUpdate8609_DevelopmentBudget/FinancialUpdate8609_Dev_Budget_Building20/FinancialUpdate8609_Dev_Budget_Building20_Rehab_Basis/Land_Acquisition" xmlDataType="string"/>
    </xmlCellPr>
  </singleXmlCell>
  <singleXmlCell id="4521" xr6:uid="{00000000-000C-0000-FFFF-FFFF8E110000}" r="CJ8" connectionId="1">
    <xmlCellPr id="1" xr6:uid="{00000000-0010-0000-8E11-000001000000}" uniqueName="Building_Acquisition">
      <xmlPr mapId="1" xpath="/FinancialUpdate8609/FinancialUpdate8609_DevelopmentBudget/FinancialUpdate8609_Dev_Budget_Building20/FinancialUpdate8609_Dev_Budget_Building20_Rehab_Basis/Building_Acquisition" xmlDataType="string"/>
    </xmlCellPr>
  </singleXmlCell>
  <singleXmlCell id="4522" xr6:uid="{00000000-000C-0000-FFFF-FFFF8F110000}" r="CJ9" connectionId="1">
    <xmlCellPr id="1" xr6:uid="{00000000-0010-0000-8F11-000001000000}" uniqueName="Contractor_Price">
      <xmlPr mapId="1" xpath="/FinancialUpdate8609/FinancialUpdate8609_DevelopmentBudget/FinancialUpdate8609_Dev_Budget_Building20/FinancialUpdate8609_Dev_Budget_Building20_Rehab_Basis/Contractor_Price" xmlDataType="string"/>
    </xmlCellPr>
  </singleXmlCell>
  <singleXmlCell id="4523" xr6:uid="{00000000-000C-0000-FFFF-FFFF90110000}" r="CJ10" connectionId="1">
    <xmlCellPr id="1" xr6:uid="{00000000-0010-0000-9011-000001000000}" uniqueName="Furnishings">
      <xmlPr mapId="1" xpath="/FinancialUpdate8609/FinancialUpdate8609_DevelopmentBudget/FinancialUpdate8609_Dev_Budget_Building20/FinancialUpdate8609_Dev_Budget_Building20_Rehab_Basis/Furnishings" xmlDataType="string"/>
    </xmlCellPr>
  </singleXmlCell>
  <singleXmlCell id="4524" xr6:uid="{00000000-000C-0000-FFFF-FFFF91110000}" r="CJ11" connectionId="1">
    <xmlCellPr id="1" xr6:uid="{00000000-0010-0000-9111-000001000000}" uniqueName="Hard_Cost_Other_Description1">
      <xmlPr mapId="1" xpath="/FinancialUpdate8609/FinancialUpdate8609_DevelopmentBudget/FinancialUpdate8609_Dev_Budget_Building20/FinancialUpdate8609_Dev_Budget_Building20_Rehab_Basis/Hard_Cost_Other_Description1" xmlDataType="string"/>
    </xmlCellPr>
  </singleXmlCell>
  <singleXmlCell id="4525" xr6:uid="{00000000-000C-0000-FFFF-FFFF92110000}" r="CJ14" connectionId="1">
    <xmlCellPr id="1" xr6:uid="{00000000-0010-0000-9211-000001000000}" uniqueName="Architect">
      <xmlPr mapId="1" xpath="/FinancialUpdate8609/FinancialUpdate8609_DevelopmentBudget/FinancialUpdate8609_Dev_Budget_Building20/FinancialUpdate8609_Dev_Budget_Building20_Rehab_Basis/Architect" xmlDataType="string"/>
    </xmlCellPr>
  </singleXmlCell>
  <singleXmlCell id="4526" xr6:uid="{00000000-000C-0000-FFFF-FFFF93110000}" r="CJ15" connectionId="1">
    <xmlCellPr id="1" xr6:uid="{00000000-0010-0000-9311-000001000000}" uniqueName="Owners_Legal">
      <xmlPr mapId="1" xpath="/FinancialUpdate8609/FinancialUpdate8609_DevelopmentBudget/FinancialUpdate8609_Dev_Budget_Building20/FinancialUpdate8609_Dev_Budget_Building20_Rehab_Basis/Owners_Legal" xmlDataType="string"/>
    </xmlCellPr>
  </singleXmlCell>
  <singleXmlCell id="4527" xr6:uid="{00000000-000C-0000-FFFF-FFFF94110000}" r="CJ16" connectionId="1">
    <xmlCellPr id="1" xr6:uid="{00000000-0010-0000-9411-000001000000}" uniqueName="Development_Consultant">
      <xmlPr mapId="1" xpath="/FinancialUpdate8609/FinancialUpdate8609_DevelopmentBudget/FinancialUpdate8609_Dev_Budget_Building20/FinancialUpdate8609_Dev_Budget_Building20_Rehab_Basis/Development_Consultant" xmlDataType="string"/>
    </xmlCellPr>
  </singleXmlCell>
  <singleXmlCell id="4528" xr6:uid="{00000000-000C-0000-FFFF-FFFF95110000}" r="CJ17" connectionId="1">
    <xmlCellPr id="1" xr6:uid="{00000000-0010-0000-9511-000001000000}" uniqueName="J51_421a_421b_Filing_Fees">
      <xmlPr mapId="1" xpath="/FinancialUpdate8609/FinancialUpdate8609_DevelopmentBudget/FinancialUpdate8609_Dev_Budget_Building20/FinancialUpdate8609_Dev_Budget_Building20_Rehab_Basis/J51_421a_421b_Filing_Fees" xmlDataType="string"/>
    </xmlCellPr>
  </singleXmlCell>
  <singleXmlCell id="4529" xr6:uid="{00000000-000C-0000-FFFF-FFFF96110000}" r="CJ18" connectionId="1">
    <xmlCellPr id="1" xr6:uid="{00000000-0010-0000-9611-000001000000}" uniqueName="Construction_Interest">
      <xmlPr mapId="1" xpath="/FinancialUpdate8609/FinancialUpdate8609_DevelopmentBudget/FinancialUpdate8609_Dev_Budget_Building20/FinancialUpdate8609_Dev_Budget_Building20_Rehab_Basis/Construction_Interest" xmlDataType="string"/>
    </xmlCellPr>
  </singleXmlCell>
  <singleXmlCell id="4530" xr6:uid="{00000000-000C-0000-FFFF-FFFF97110000}" r="CJ19" connectionId="1">
    <xmlCellPr id="1" xr6:uid="{00000000-0010-0000-9711-000001000000}" uniqueName="Real_Estate_Taxes">
      <xmlPr mapId="1" xpath="/FinancialUpdate8609/FinancialUpdate8609_DevelopmentBudget/FinancialUpdate8609_Dev_Budget_Building20/FinancialUpdate8609_Dev_Budget_Building20_Rehab_Basis/Real_Estate_Taxes" xmlDataType="string"/>
    </xmlCellPr>
  </singleXmlCell>
  <singleXmlCell id="4531" xr6:uid="{00000000-000C-0000-FFFF-FFFF98110000}" r="CJ20" connectionId="1">
    <xmlCellPr id="1" xr6:uid="{00000000-0010-0000-9811-000001000000}" uniqueName="Water_Sewer">
      <xmlPr mapId="1" xpath="/FinancialUpdate8609/FinancialUpdate8609_DevelopmentBudget/FinancialUpdate8609_Dev_Budget_Building20/FinancialUpdate8609_Dev_Budget_Building20_Rehab_Basis/Water_Sewer" xmlDataType="string"/>
    </xmlCellPr>
  </singleXmlCell>
  <singleXmlCell id="4532" xr6:uid="{00000000-000C-0000-FFFF-FFFF99110000}" r="CJ21" connectionId="1">
    <xmlCellPr id="1" xr6:uid="{00000000-0010-0000-9911-000001000000}" uniqueName="Title_Insurance">
      <xmlPr mapId="1" xpath="/FinancialUpdate8609/FinancialUpdate8609_DevelopmentBudget/FinancialUpdate8609_Dev_Budget_Building20/FinancialUpdate8609_Dev_Budget_Building20_Rehab_Basis/Title_Insurance" xmlDataType="string"/>
    </xmlCellPr>
  </singleXmlCell>
  <singleXmlCell id="4533" xr6:uid="{00000000-000C-0000-FFFF-FFFF9A110000}" r="CJ22" connectionId="1">
    <xmlCellPr id="1" xr6:uid="{00000000-0010-0000-9A11-000001000000}" uniqueName="Constr_Insurance">
      <xmlPr mapId="1" xpath="/FinancialUpdate8609/FinancialUpdate8609_DevelopmentBudget/FinancialUpdate8609_Dev_Budget_Building20/FinancialUpdate8609_Dev_Budget_Building20_Rehab_Basis/Constr_Insurance" xmlDataType="string"/>
    </xmlCellPr>
  </singleXmlCell>
  <singleXmlCell id="4534" xr6:uid="{00000000-000C-0000-FFFF-FFFF9B110000}" r="CJ23" connectionId="1">
    <xmlCellPr id="1" xr6:uid="{00000000-0010-0000-9B11-000001000000}" uniqueName="License_Agreement_Insurance">
      <xmlPr mapId="1" xpath="/FinancialUpdate8609/FinancialUpdate8609_DevelopmentBudget/FinancialUpdate8609_Dev_Budget_Building20/FinancialUpdate8609_Dev_Budget_Building20_Rehab_Basis/License_Agreement_Insurance" xmlDataType="string"/>
    </xmlCellPr>
  </singleXmlCell>
  <singleXmlCell id="4535" xr6:uid="{00000000-000C-0000-FFFF-FFFF9C110000}" r="CJ24" connectionId="1">
    <xmlCellPr id="1" xr6:uid="{00000000-0010-0000-9C11-000001000000}" uniqueName="Leasing_Marketing_Expense">
      <xmlPr mapId="1" xpath="/FinancialUpdate8609/FinancialUpdate8609_DevelopmentBudget/FinancialUpdate8609_Dev_Budget_Building20/FinancialUpdate8609_Dev_Budget_Building20_Rehab_Basis/Leasing_Marketing_Expense" xmlDataType="string"/>
    </xmlCellPr>
  </singleXmlCell>
  <singleXmlCell id="4536" xr6:uid="{00000000-000C-0000-FFFF-FFFF9D110000}" r="CJ25" connectionId="1">
    <xmlCellPr id="1" xr6:uid="{00000000-0010-0000-9D11-000001000000}" uniqueName="Lease_Up_Period_Expense">
      <xmlPr mapId="1" xpath="/FinancialUpdate8609/FinancialUpdate8609_DevelopmentBudget/FinancialUpdate8609_Dev_Budget_Building20/FinancialUpdate8609_Dev_Budget_Building20_Rehab_Basis/Lease_Up_Period_Expense" xmlDataType="string"/>
    </xmlCellPr>
  </singleXmlCell>
  <singleXmlCell id="4537" xr6:uid="{00000000-000C-0000-FFFF-FFFF9E110000}" r="CJ26" connectionId="1">
    <xmlCellPr id="1" xr6:uid="{00000000-0010-0000-9E11-000001000000}" uniqueName="Working_Capital">
      <xmlPr mapId="1" xpath="/FinancialUpdate8609/FinancialUpdate8609_DevelopmentBudget/FinancialUpdate8609_Dev_Budget_Building20/FinancialUpdate8609_Dev_Budget_Building20_Rehab_Basis/Working_Capital" xmlDataType="string"/>
    </xmlCellPr>
  </singleXmlCell>
  <singleXmlCell id="4538" xr6:uid="{00000000-000C-0000-FFFF-FFFF9F110000}" r="CJ27" connectionId="1">
    <xmlCellPr id="1" xr6:uid="{00000000-0010-0000-9F11-000001000000}" uniqueName="Survey_Environmental_Reports">
      <xmlPr mapId="1" xpath="/FinancialUpdate8609/FinancialUpdate8609_DevelopmentBudget/FinancialUpdate8609_Dev_Budget_Building20/FinancialUpdate8609_Dev_Budget_Building20_Rehab_Basis/Survey_Environmental_Reports" xmlDataType="string"/>
    </xmlCellPr>
  </singleXmlCell>
  <singleXmlCell id="4539" xr6:uid="{00000000-000C-0000-FFFF-FFFFA0110000}" r="CJ28" connectionId="1">
    <xmlCellPr id="1" xr6:uid="{00000000-0010-0000-A011-000001000000}" uniqueName="Loan_Commitment_Fees">
      <xmlPr mapId="1" xpath="/FinancialUpdate8609/FinancialUpdate8609_DevelopmentBudget/FinancialUpdate8609_Dev_Budget_Building20/FinancialUpdate8609_Dev_Budget_Building20_Rehab_Basis/Loan_Commitment_Fees" xmlDataType="string"/>
    </xmlCellPr>
  </singleXmlCell>
  <singleXmlCell id="4540" xr6:uid="{00000000-000C-0000-FFFF-FFFFA1110000}" r="CJ29" connectionId="1">
    <xmlCellPr id="1" xr6:uid="{00000000-0010-0000-A111-000001000000}" uniqueName="Relocation">
      <xmlPr mapId="1" xpath="/FinancialUpdate8609/FinancialUpdate8609_DevelopmentBudget/FinancialUpdate8609_Dev_Budget_Building20/FinancialUpdate8609_Dev_Budget_Building20_Rehab_Basis/Relocation" xmlDataType="string"/>
    </xmlCellPr>
  </singleXmlCell>
  <singleXmlCell id="4541" xr6:uid="{00000000-000C-0000-FFFF-FFFFA2110000}" r="CJ30" connectionId="1">
    <xmlCellPr id="1" xr6:uid="{00000000-0010-0000-A211-000001000000}" uniqueName="NPHDFC_Administration_Fee">
      <xmlPr mapId="1" xpath="/FinancialUpdate8609/FinancialUpdate8609_DevelopmentBudget/FinancialUpdate8609_Dev_Budget_Building20/FinancialUpdate8609_Dev_Budget_Building20_Rehab_Basis/NPHDFC_Administration_Fee" xmlDataType="string"/>
    </xmlCellPr>
  </singleXmlCell>
  <singleXmlCell id="4542" xr6:uid="{00000000-000C-0000-FFFF-FFFFA3110000}" r="CJ31" connectionId="1">
    <xmlCellPr id="1" xr6:uid="{00000000-0010-0000-A311-000001000000}" uniqueName="Project_Supervision">
      <xmlPr mapId="1" xpath="/FinancialUpdate8609/FinancialUpdate8609_DevelopmentBudget/FinancialUpdate8609_Dev_Budget_Building20/FinancialUpdate8609_Dev_Budget_Building20_Rehab_Basis/Project_Supervision" xmlDataType="string"/>
    </xmlCellPr>
  </singleXmlCell>
  <singleXmlCell id="4543" xr6:uid="{00000000-000C-0000-FFFF-FFFFA4110000}" r="CJ32" connectionId="1">
    <xmlCellPr id="1" xr6:uid="{00000000-0010-0000-A411-000001000000}" uniqueName="Tax_Credit_Allocation_Fee">
      <xmlPr mapId="1" xpath="/FinancialUpdate8609/FinancialUpdate8609_DevelopmentBudget/FinancialUpdate8609_Dev_Budget_Building20/FinancialUpdate8609_Dev_Budget_Building20_Rehab_Basis/Tax_Credit_Allocation_Fee" xmlDataType="string"/>
    </xmlCellPr>
  </singleXmlCell>
  <singleXmlCell id="4544" xr6:uid="{00000000-000C-0000-FFFF-FFFFA5110000}" r="CJ33" connectionId="1">
    <xmlCellPr id="1" xr6:uid="{00000000-0010-0000-A511-000001000000}" uniqueName="Bond_Fees_Cost_of_Issuance_Fee">
      <xmlPr mapId="1" xpath="/FinancialUpdate8609/FinancialUpdate8609_DevelopmentBudget/FinancialUpdate8609_Dev_Budget_Building20/FinancialUpdate8609_Dev_Budget_Building20_Rehab_Basis/Bond_Fees_Cost_of_Issuance_Fee" xmlDataType="string"/>
    </xmlCellPr>
  </singleXmlCell>
  <singleXmlCell id="4545" xr6:uid="{00000000-000C-0000-FFFF-FFFFA6110000}" r="CJ34" connectionId="1">
    <xmlCellPr id="1" xr6:uid="{00000000-0010-0000-A611-000001000000}" uniqueName="Letter_of_Credit_Fee">
      <xmlPr mapId="1" xpath="/FinancialUpdate8609/FinancialUpdate8609_DevelopmentBudget/FinancialUpdate8609_Dev_Budget_Building20/FinancialUpdate8609_Dev_Budget_Building20_Rehab_Basis/Letter_of_Credit_Fee" xmlDataType="string"/>
    </xmlCellPr>
  </singleXmlCell>
  <singleXmlCell id="4546" xr6:uid="{00000000-000C-0000-FFFF-FFFFA7110000}" r="CJ35" connectionId="1">
    <xmlCellPr id="1" xr6:uid="{00000000-0010-0000-A711-000001000000}" uniqueName="Interest_Rate_Cap">
      <xmlPr mapId="1" xpath="/FinancialUpdate8609/FinancialUpdate8609_DevelopmentBudget/FinancialUpdate8609_Dev_Budget_Building20/FinancialUpdate8609_Dev_Budget_Building20_Rehab_Basis/Interest_Rate_Cap" xmlDataType="string"/>
    </xmlCellPr>
  </singleXmlCell>
  <singleXmlCell id="4547" xr6:uid="{00000000-000C-0000-FFFF-FFFFA8110000}" r="CJ36" connectionId="1">
    <xmlCellPr id="1" xr6:uid="{00000000-0010-0000-A811-000001000000}" uniqueName="Bank_Engineering_Fee">
      <xmlPr mapId="1" xpath="/FinancialUpdate8609/FinancialUpdate8609_DevelopmentBudget/FinancialUpdate8609_Dev_Budget_Building20/FinancialUpdate8609_Dev_Budget_Building20_Rehab_Basis/Bank_Engineering_Fee" xmlDataType="string"/>
    </xmlCellPr>
  </singleXmlCell>
  <singleXmlCell id="4548" xr6:uid="{00000000-000C-0000-FFFF-FFFFA9110000}" r="CJ37" connectionId="1">
    <xmlCellPr id="1" xr6:uid="{00000000-0010-0000-A911-000001000000}" uniqueName="NYS_Transfer_Tax">
      <xmlPr mapId="1" xpath="/FinancialUpdate8609/FinancialUpdate8609_DevelopmentBudget/FinancialUpdate8609_Dev_Budget_Building20/FinancialUpdate8609_Dev_Budget_Building20_Rehab_Basis/NYS_Transfer_Tax" xmlDataType="string"/>
    </xmlCellPr>
  </singleXmlCell>
  <singleXmlCell id="4549" xr6:uid="{00000000-000C-0000-FFFF-FFFFAA110000}" r="CJ38" connectionId="1">
    <xmlCellPr id="1" xr6:uid="{00000000-0010-0000-AA11-000001000000}" uniqueName="Soft_Cost_Other_Description1">
      <xmlPr mapId="1" xpath="/FinancialUpdate8609/FinancialUpdate8609_DevelopmentBudget/FinancialUpdate8609_Dev_Budget_Building20/FinancialUpdate8609_Dev_Budget_Building20_Rehab_Basis/Soft_Cost_Other_Description1" xmlDataType="string"/>
    </xmlCellPr>
  </singleXmlCell>
  <singleXmlCell id="4550" xr6:uid="{00000000-000C-0000-FFFF-FFFFAB110000}" r="CJ39" connectionId="1">
    <xmlCellPr id="1" xr6:uid="{00000000-0010-0000-AB11-000001000000}" uniqueName="Soft_Cost_Other_Description2">
      <xmlPr mapId="1" xpath="/FinancialUpdate8609/FinancialUpdate8609_DevelopmentBudget/FinancialUpdate8609_Dev_Budget_Building20/FinancialUpdate8609_Dev_Budget_Building20_Rehab_Basis/Soft_Cost_Other_Description2" xmlDataType="string"/>
    </xmlCellPr>
  </singleXmlCell>
  <singleXmlCell id="4551" xr6:uid="{00000000-000C-0000-FFFF-FFFFAC110000}" r="CJ40" connectionId="1">
    <xmlCellPr id="1" xr6:uid="{00000000-0010-0000-AC11-000001000000}" uniqueName="Soft_Cost_Other_Description3">
      <xmlPr mapId="1" xpath="/FinancialUpdate8609/FinancialUpdate8609_DevelopmentBudget/FinancialUpdate8609_Dev_Budget_Building20/FinancialUpdate8609_Dev_Budget_Building20_Rehab_Basis/Soft_Cost_Other_Description3" xmlDataType="string"/>
    </xmlCellPr>
  </singleXmlCell>
  <singleXmlCell id="4552" xr6:uid="{00000000-000C-0000-FFFF-FFFFAD110000}" r="CJ41" connectionId="1">
    <xmlCellPr id="1" xr6:uid="{00000000-0010-0000-AD11-000001000000}" uniqueName="Soft_Cost_Other_Description4">
      <xmlPr mapId="1" xpath="/FinancialUpdate8609/FinancialUpdate8609_DevelopmentBudget/FinancialUpdate8609_Dev_Budget_Building20/FinancialUpdate8609_Dev_Budget_Building20_Rehab_Basis/Soft_Cost_Other_Description4" xmlDataType="string"/>
    </xmlCellPr>
  </singleXmlCell>
  <singleXmlCell id="4553" xr6:uid="{00000000-000C-0000-FFFF-FFFFAE110000}" r="CJ44" connectionId="1">
    <xmlCellPr id="1" xr6:uid="{00000000-0010-0000-AE11-000001000000}" uniqueName="Developer_Financing_or_Equity">
      <xmlPr mapId="1" xpath="/FinancialUpdate8609/FinancialUpdate8609_DevelopmentBudget/FinancialUpdate8609_Dev_Budget_Building20/FinancialUpdate8609_Dev_Budget_Building20_Rehab_Basis/Developer_Financing_or_Equity" xmlDataType="string"/>
    </xmlCellPr>
  </singleXmlCell>
  <singleXmlCell id="4554" xr6:uid="{00000000-000C-0000-FFFF-FFFFAF110000}" r="CJ45" connectionId="1">
    <xmlCellPr id="1" xr6:uid="{00000000-0010-0000-AF11-000001000000}" uniqueName="Deferred_Developer_Fee">
      <xmlPr mapId="1" xpath="/FinancialUpdate8609/FinancialUpdate8609_DevelopmentBudget/FinancialUpdate8609_Dev_Budget_Building20/FinancialUpdate8609_Dev_Budget_Building20_Rehab_Basis/Deferred_Developer_Fee" xmlDataType="string"/>
    </xmlCellPr>
  </singleXmlCell>
  <singleXmlCell id="4555" xr6:uid="{00000000-000C-0000-FFFF-FFFFB0110000}" r="CJ48" connectionId="1">
    <xmlCellPr id="1" xr6:uid="{00000000-0010-0000-B011-000001000000}" uniqueName="Syndicator_Fee_and_Overhead">
      <xmlPr mapId="1" xpath="/FinancialUpdate8609/FinancialUpdate8609_DevelopmentBudget/FinancialUpdate8609_Dev_Budget_Building20/FinancialUpdate8609_Dev_Budget_Building20_Rehab_Basis/Syndicator_Fee_and_Overhead" xmlDataType="string"/>
    </xmlCellPr>
  </singleXmlCell>
  <singleXmlCell id="4556" xr6:uid="{00000000-000C-0000-FFFF-FFFFB1110000}" r="CJ49" connectionId="1">
    <xmlCellPr id="1" xr6:uid="{00000000-0010-0000-B111-000001000000}" uniqueName="LP_Upper_Tier_Reserves">
      <xmlPr mapId="1" xpath="/FinancialUpdate8609/FinancialUpdate8609_DevelopmentBudget/FinancialUpdate8609_Dev_Budget_Building20/FinancialUpdate8609_Dev_Budget_Building20_Rehab_Basis/LP_Upper_Tier_Reserves" xmlDataType="string"/>
    </xmlCellPr>
  </singleXmlCell>
  <singleXmlCell id="4557" xr6:uid="{00000000-000C-0000-FFFF-FFFFB2110000}" r="CJ50" connectionId="1">
    <xmlCellPr id="1" xr6:uid="{00000000-0010-0000-B211-000001000000}" uniqueName="Tax_Credit_Consultant">
      <xmlPr mapId="1" xpath="/FinancialUpdate8609/FinancialUpdate8609_DevelopmentBudget/FinancialUpdate8609_Dev_Budget_Building20/FinancialUpdate8609_Dev_Budget_Building20_Rehab_Basis/Tax_Credit_Consultant" xmlDataType="string"/>
    </xmlCellPr>
  </singleXmlCell>
  <singleXmlCell id="4558" xr6:uid="{00000000-000C-0000-FFFF-FFFFB3110000}" r="CJ51" connectionId="1">
    <xmlCellPr id="1" xr6:uid="{00000000-0010-0000-B311-000001000000}" uniqueName="Tax_Opinion">
      <xmlPr mapId="1" xpath="/FinancialUpdate8609/FinancialUpdate8609_DevelopmentBudget/FinancialUpdate8609_Dev_Budget_Building20/FinancialUpdate8609_Dev_Budget_Building20_Rehab_Basis/Tax_Opinion" xmlDataType="string"/>
    </xmlCellPr>
  </singleXmlCell>
  <singleXmlCell id="4559" xr6:uid="{00000000-000C-0000-FFFF-FFFFB4110000}" r="CJ52" connectionId="1">
    <xmlCellPr id="1" xr6:uid="{00000000-0010-0000-B411-000001000000}" uniqueName="Accounting_Cost_Certification">
      <xmlPr mapId="1" xpath="/FinancialUpdate8609/FinancialUpdate8609_DevelopmentBudget/FinancialUpdate8609_Dev_Budget_Building20/FinancialUpdate8609_Dev_Budget_Building20_Rehab_Basis/Accounting_Cost_Certification" xmlDataType="string"/>
    </xmlCellPr>
  </singleXmlCell>
  <singleXmlCell id="4560" xr6:uid="{00000000-000C-0000-FFFF-FFFFB5110000}" r="CJ53" connectionId="1">
    <xmlCellPr id="1" xr6:uid="{00000000-0010-0000-B511-000001000000}" uniqueName="Partnership_Management_Fee">
      <xmlPr mapId="1" xpath="/FinancialUpdate8609/FinancialUpdate8609_DevelopmentBudget/FinancialUpdate8609_Dev_Budget_Building20/FinancialUpdate8609_Dev_Budget_Building20_Rehab_Basis/Partnership_Management_Fee" xmlDataType="string"/>
    </xmlCellPr>
  </singleXmlCell>
  <singleXmlCell id="4561" xr6:uid="{00000000-000C-0000-FFFF-FFFFB6110000}" r="CJ54" connectionId="1">
    <xmlCellPr id="1" xr6:uid="{00000000-0010-0000-B611-000001000000}" uniqueName="Partnership_Publication">
      <xmlPr mapId="1" xpath="/FinancialUpdate8609/FinancialUpdate8609_DevelopmentBudget/FinancialUpdate8609_Dev_Budget_Building20/FinancialUpdate8609_Dev_Budget_Building20_Rehab_Basis/Partnership_Publication" xmlDataType="string"/>
    </xmlCellPr>
  </singleXmlCell>
  <singleXmlCell id="4562" xr6:uid="{00000000-000C-0000-FFFF-FFFFB7110000}" r="CJ55" connectionId="1">
    <xmlCellPr id="1" xr6:uid="{00000000-0010-0000-B711-000001000000}" uniqueName="Bridge_Loan_Fees_and_Interest">
      <xmlPr mapId="1" xpath="/FinancialUpdate8609/FinancialUpdate8609_DevelopmentBudget/FinancialUpdate8609_Dev_Budget_Building20/FinancialUpdate8609_Dev_Budget_Building20_Rehab_Basis/Bridge_Loan_Fees_and_Interest" xmlDataType="string"/>
    </xmlCellPr>
  </singleXmlCell>
  <singleXmlCell id="4563" xr6:uid="{00000000-000C-0000-FFFF-FFFFB8110000}" r="CJ56" connectionId="1">
    <xmlCellPr id="1" xr6:uid="{00000000-0010-0000-B811-000001000000}" uniqueName="Partnership_Organization_Legal">
      <xmlPr mapId="1" xpath="/FinancialUpdate8609/FinancialUpdate8609_DevelopmentBudget/FinancialUpdate8609_Dev_Budget_Building20/FinancialUpdate8609_Dev_Budget_Building20_Rehab_Basis/Partnership_Organization_Legal" xmlDataType="string"/>
    </xmlCellPr>
  </singleXmlCell>
  <singleXmlCell id="4564" xr6:uid="{00000000-000C-0000-FFFF-FFFFB9110000}" r="CJ57" connectionId="1">
    <xmlCellPr id="1" xr6:uid="{00000000-0010-0000-B911-000001000000}" uniqueName="Syndication_Expense_Other_Description1">
      <xmlPr mapId="1" xpath="/FinancialUpdate8609/FinancialUpdate8609_DevelopmentBudget/FinancialUpdate8609_Dev_Budget_Building20/FinancialUpdate8609_Dev_Budget_Building20_Rehab_Basis/Syndication_Expense_Other_Description1" xmlDataType="string"/>
    </xmlCellPr>
  </singleXmlCell>
  <singleXmlCell id="4565" xr6:uid="{00000000-000C-0000-FFFF-FFFFBA110000}" r="CJ60" connectionId="1">
    <xmlCellPr id="1" xr6:uid="{00000000-0010-0000-BA11-000001000000}" uniqueName="Operating_Reserve">
      <xmlPr mapId="1" xpath="/FinancialUpdate8609/FinancialUpdate8609_DevelopmentBudget/FinancialUpdate8609_Dev_Budget_Building20/FinancialUpdate8609_Dev_Budget_Building20_Rehab_Basis/Operating_Reserve" xmlDataType="string"/>
    </xmlCellPr>
  </singleXmlCell>
  <singleXmlCell id="4566" xr6:uid="{00000000-000C-0000-FFFF-FFFFBB110000}" r="CJ61" connectionId="1">
    <xmlCellPr id="1" xr6:uid="{00000000-0010-0000-BB11-000001000000}" uniqueName="Social_Service_Reserves">
      <xmlPr mapId="1" xpath="/FinancialUpdate8609/FinancialUpdate8609_DevelopmentBudget/FinancialUpdate8609_Dev_Budget_Building20/FinancialUpdate8609_Dev_Budget_Building20_Rehab_Basis/Social_Service_Reserves" xmlDataType="string"/>
    </xmlCellPr>
  </singleXmlCell>
  <singleXmlCell id="4567" xr6:uid="{00000000-000C-0000-FFFF-FFFFBC110000}" r="CJ62" connectionId="1">
    <xmlCellPr id="1" xr6:uid="{00000000-0010-0000-BC11-000001000000}" uniqueName="Reserve_Other_Description1">
      <xmlPr mapId="1" xpath="/FinancialUpdate8609/FinancialUpdate8609_DevelopmentBudget/FinancialUpdate8609_Dev_Budget_Building20/FinancialUpdate8609_Dev_Budget_Building20_Rehab_Basis/Reserve_Other_Description1" xmlDataType="string"/>
    </xmlCellPr>
  </singleXmlCell>
  <singleXmlCell id="4568" xr6:uid="{00000000-000C-0000-FFFF-FFFFBD110000}" r="CQ867" connectionId="1">
    <xmlCellPr id="1" xr6:uid="{00000000-0010-0000-BD11-000001000000}" uniqueName="ApplicationNumber">
      <xmlPr mapId="1" xpath="/FinancialUpdate8609/FinancialUpdate8609_Construction_Financing_Bldg18/ApplicationNumber" xmlDataType="string"/>
    </xmlCellPr>
  </singleXmlCell>
  <singleXmlCell id="4569" xr6:uid="{00000000-000C-0000-FFFF-FFFFBE110000}" r="CQ868" connectionId="1">
    <xmlCellPr id="1" xr6:uid="{00000000-0010-0000-BE11-000001000000}" uniqueName="BIN">
      <xmlPr mapId="1" xpath="/FinancialUpdate8609/FinancialUpdate8609_Construction_Financing_Bldg18/BIN" xmlDataType="string"/>
    </xmlCellPr>
  </singleXmlCell>
  <singleXmlCell id="4570" xr6:uid="{00000000-000C-0000-FFFF-FFFFBF110000}" r="CQ871" connectionId="1">
    <xmlCellPr id="1" xr6:uid="{00000000-0010-0000-BF11-000001000000}" uniqueName="HPD_Loan">
      <xmlPr mapId="1" xpath="/FinancialUpdate8609/FinancialUpdate8609_Construction_Financing_Bldg18/HPD_Loan" xmlDataType="string"/>
    </xmlCellPr>
  </singleXmlCell>
  <singleXmlCell id="4571" xr6:uid="{00000000-000C-0000-FFFF-FFFFC0110000}" r="CQ872" connectionId="1">
    <xmlCellPr id="1" xr6:uid="{00000000-0010-0000-C011-000001000000}" uniqueName="HDC_Tax_Exempt_Bonds">
      <xmlPr mapId="1" xpath="/FinancialUpdate8609/FinancialUpdate8609_Construction_Financing_Bldg18/HDC_Tax_Exempt_Bonds" xmlDataType="string"/>
    </xmlCellPr>
  </singleXmlCell>
  <singleXmlCell id="4572" xr6:uid="{00000000-000C-0000-FFFF-FFFFC1110000}" r="CQ873" connectionId="1">
    <xmlCellPr id="1" xr6:uid="{00000000-0010-0000-C111-000001000000}" uniqueName="HDC_Loan">
      <xmlPr mapId="1" xpath="/FinancialUpdate8609/FinancialUpdate8609_Construction_Financing_Bldg18/HDC_Loan" xmlDataType="string"/>
    </xmlCellPr>
  </singleXmlCell>
  <singleXmlCell id="4573" xr6:uid="{00000000-000C-0000-FFFF-FFFFC2110000}" r="CQ874" connectionId="1">
    <xmlCellPr id="1" xr6:uid="{00000000-0010-0000-C211-000001000000}" uniqueName="Deferred_Developer_Fee">
      <xmlPr mapId="1" xpath="/FinancialUpdate8609/FinancialUpdate8609_Construction_Financing_Bldg18/Deferred_Developer_Fee" xmlDataType="string"/>
    </xmlCellPr>
  </singleXmlCell>
  <singleXmlCell id="4574" xr6:uid="{00000000-000C-0000-FFFF-FFFFC3110000}" r="CO875" connectionId="1">
    <xmlCellPr id="1" xr6:uid="{00000000-0010-0000-C311-000001000000}" uniqueName="Other_Line_Description1">
      <xmlPr mapId="1" xpath="/FinancialUpdate8609/FinancialUpdate8609_Construction_Financing_Bldg18/Other_Line_Description1" xmlDataType="string"/>
    </xmlCellPr>
  </singleXmlCell>
  <singleXmlCell id="4575" xr6:uid="{00000000-000C-0000-FFFF-FFFFC4110000}" r="CO876" connectionId="1">
    <xmlCellPr id="1" xr6:uid="{00000000-0010-0000-C411-000001000000}" uniqueName="Other_Line_Description2">
      <xmlPr mapId="1" xpath="/FinancialUpdate8609/FinancialUpdate8609_Construction_Financing_Bldg18/Other_Line_Description2" xmlDataType="string"/>
    </xmlCellPr>
  </singleXmlCell>
  <singleXmlCell id="4576" xr6:uid="{00000000-000C-0000-FFFF-FFFFC5110000}" r="CO877" connectionId="1">
    <xmlCellPr id="1" xr6:uid="{00000000-0010-0000-C511-000001000000}" uniqueName="Other_Line_Description3">
      <xmlPr mapId="1" xpath="/FinancialUpdate8609/FinancialUpdate8609_Construction_Financing_Bldg18/Other_Line_Description3" xmlDataType="string"/>
    </xmlCellPr>
  </singleXmlCell>
  <singleXmlCell id="4577" xr6:uid="{00000000-000C-0000-FFFF-FFFFC6110000}" r="CO878" connectionId="1">
    <xmlCellPr id="1" xr6:uid="{00000000-0010-0000-C611-000001000000}" uniqueName="Other_Line_Description4">
      <xmlPr mapId="1" xpath="/FinancialUpdate8609/FinancialUpdate8609_Construction_Financing_Bldg18/Other_Line_Description4" xmlDataType="string"/>
    </xmlCellPr>
  </singleXmlCell>
  <singleXmlCell id="4578" xr6:uid="{00000000-000C-0000-FFFF-FFFFC7110000}" r="CO879" connectionId="1">
    <xmlCellPr id="1" xr6:uid="{00000000-0010-0000-C711-000001000000}" uniqueName="Other_Line_Description5">
      <xmlPr mapId="1" xpath="/FinancialUpdate8609/FinancialUpdate8609_Construction_Financing_Bldg18/Other_Line_Description5" xmlDataType="string"/>
    </xmlCellPr>
  </singleXmlCell>
  <singleXmlCell id="4579" xr6:uid="{00000000-000C-0000-FFFF-FFFFC8110000}" r="CQ875" connectionId="1">
    <xmlCellPr id="1" xr6:uid="{00000000-0010-0000-C811-000001000000}" uniqueName="Other_Financing_Amount1">
      <xmlPr mapId="1" xpath="/FinancialUpdate8609/FinancialUpdate8609_Construction_Financing_Bldg18/Other_Financing_Amount1" xmlDataType="string"/>
    </xmlCellPr>
  </singleXmlCell>
  <singleXmlCell id="4580" xr6:uid="{00000000-000C-0000-FFFF-FFFFC9110000}" r="CQ876" connectionId="1">
    <xmlCellPr id="1" xr6:uid="{00000000-0010-0000-C911-000001000000}" uniqueName="Other_Financing_Amount2">
      <xmlPr mapId="1" xpath="/FinancialUpdate8609/FinancialUpdate8609_Construction_Financing_Bldg18/Other_Financing_Amount2" xmlDataType="string"/>
    </xmlCellPr>
  </singleXmlCell>
  <singleXmlCell id="4581" xr6:uid="{00000000-000C-0000-FFFF-FFFFCA110000}" r="CQ877" connectionId="1">
    <xmlCellPr id="1" xr6:uid="{00000000-0010-0000-CA11-000001000000}" uniqueName="Other_Financing_Amount3">
      <xmlPr mapId="1" xpath="/FinancialUpdate8609/FinancialUpdate8609_Construction_Financing_Bldg18/Other_Financing_Amount3" xmlDataType="string"/>
    </xmlCellPr>
  </singleXmlCell>
  <singleXmlCell id="4582" xr6:uid="{00000000-000C-0000-FFFF-FFFFCB110000}" r="CQ878" connectionId="1">
    <xmlCellPr id="1" xr6:uid="{00000000-0010-0000-CB11-000001000000}" uniqueName="Other_Financing_Amount4">
      <xmlPr mapId="1" xpath="/FinancialUpdate8609/FinancialUpdate8609_Construction_Financing_Bldg18/Other_Financing_Amount4" xmlDataType="string"/>
    </xmlCellPr>
  </singleXmlCell>
  <singleXmlCell id="4583" xr6:uid="{00000000-000C-0000-FFFF-FFFFCC110000}" r="CQ879" connectionId="1">
    <xmlCellPr id="1" xr6:uid="{00000000-0010-0000-CC11-000001000000}" uniqueName="Other_Financing_Amount5">
      <xmlPr mapId="1" xpath="/FinancialUpdate8609/FinancialUpdate8609_Construction_Financing_Bldg18/Other_Financing_Amount5" xmlDataType="string"/>
    </xmlCellPr>
  </singleXmlCell>
  <singleXmlCell id="4584" xr6:uid="{00000000-000C-0000-FFFF-FFFFCD110000}" r="CQ880" connectionId="1">
    <xmlCellPr id="1" xr6:uid="{00000000-0010-0000-CD11-000001000000}" uniqueName="Total_Construction_Financing">
      <xmlPr mapId="1" xpath="/FinancialUpdate8609/FinancialUpdate8609_Construction_Financing_Bldg18/Total_Construction_Financing" xmlDataType="string"/>
    </xmlCellPr>
  </singleXmlCell>
  <singleXmlCell id="4585" xr6:uid="{00000000-000C-0000-FFFF-FFFFCE110000}" r="CQ882" connectionId="1">
    <xmlCellPr id="1" xr6:uid="{00000000-0010-0000-CE11-000001000000}" uniqueName="ApplicationNumber">
      <xmlPr mapId="1" xpath="/FinancialUpdate8609/FinancialUpdate8609_Permanent_Financing_Bldg18/ApplicationNumber" xmlDataType="string"/>
    </xmlCellPr>
  </singleXmlCell>
  <singleXmlCell id="4586" xr6:uid="{00000000-000C-0000-FFFF-FFFFCF110000}" r="CQ883" connectionId="1">
    <xmlCellPr id="1" xr6:uid="{00000000-0010-0000-CF11-000001000000}" uniqueName="BIN">
      <xmlPr mapId="1" xpath="/FinancialUpdate8609/FinancialUpdate8609_Permanent_Financing_Bldg18/BIN" xmlDataType="string"/>
    </xmlCellPr>
  </singleXmlCell>
  <singleXmlCell id="4587" xr6:uid="{00000000-000C-0000-FFFF-FFFFD0110000}" r="CQ886" connectionId="1">
    <xmlCellPr id="1" xr6:uid="{00000000-0010-0000-D011-000001000000}" uniqueName="HPD_Loan">
      <xmlPr mapId="1" xpath="/FinancialUpdate8609/FinancialUpdate8609_Permanent_Financing_Bldg18/HPD_Loan" xmlDataType="string"/>
    </xmlCellPr>
  </singleXmlCell>
  <singleXmlCell id="4588" xr6:uid="{00000000-000C-0000-FFFF-FFFFD1110000}" r="CQ887" connectionId="1">
    <xmlCellPr id="1" xr6:uid="{00000000-0010-0000-D111-000001000000}" uniqueName="HDC_Tax_Exempt_Bonds">
      <xmlPr mapId="1" xpath="/FinancialUpdate8609/FinancialUpdate8609_Permanent_Financing_Bldg18/HDC_Tax_Exempt_Bonds" xmlDataType="string"/>
    </xmlCellPr>
  </singleXmlCell>
  <singleXmlCell id="4589" xr6:uid="{00000000-000C-0000-FFFF-FFFFD2110000}" r="CQ888" connectionId="1">
    <xmlCellPr id="1" xr6:uid="{00000000-0010-0000-D211-000001000000}" uniqueName="HDC_Loan">
      <xmlPr mapId="1" xpath="/FinancialUpdate8609/FinancialUpdate8609_Permanent_Financing_Bldg18/HDC_Loan" xmlDataType="string"/>
    </xmlCellPr>
  </singleXmlCell>
  <singleXmlCell id="4590" xr6:uid="{00000000-000C-0000-FFFF-FFFFD3110000}" r="CQ889" connectionId="1">
    <xmlCellPr id="1" xr6:uid="{00000000-0010-0000-D311-000001000000}" uniqueName="Deferred_Developer_Fee">
      <xmlPr mapId="1" xpath="/FinancialUpdate8609/FinancialUpdate8609_Permanent_Financing_Bldg18/Deferred_Developer_Fee" xmlDataType="string"/>
    </xmlCellPr>
  </singleXmlCell>
  <singleXmlCell id="4591" xr6:uid="{00000000-000C-0000-FFFF-FFFFD4110000}" r="CO890" connectionId="1">
    <xmlCellPr id="1" xr6:uid="{00000000-0010-0000-D411-000001000000}" uniqueName="Other_Line_Description1">
      <xmlPr mapId="1" xpath="/FinancialUpdate8609/FinancialUpdate8609_Permanent_Financing_Bldg18/Other_Line_Description1" xmlDataType="string"/>
    </xmlCellPr>
  </singleXmlCell>
  <singleXmlCell id="4592" xr6:uid="{00000000-000C-0000-FFFF-FFFFD5110000}" r="CO891" connectionId="1">
    <xmlCellPr id="1" xr6:uid="{00000000-0010-0000-D511-000001000000}" uniqueName="Other_Line_Description2">
      <xmlPr mapId="1" xpath="/FinancialUpdate8609/FinancialUpdate8609_Permanent_Financing_Bldg18/Other_Line_Description2" xmlDataType="string"/>
    </xmlCellPr>
  </singleXmlCell>
  <singleXmlCell id="4593" xr6:uid="{00000000-000C-0000-FFFF-FFFFD6110000}" r="CO892" connectionId="1">
    <xmlCellPr id="1" xr6:uid="{00000000-0010-0000-D611-000001000000}" uniqueName="Other_Line_Description3">
      <xmlPr mapId="1" xpath="/FinancialUpdate8609/FinancialUpdate8609_Permanent_Financing_Bldg18/Other_Line_Description3" xmlDataType="string"/>
    </xmlCellPr>
  </singleXmlCell>
  <singleXmlCell id="4594" xr6:uid="{00000000-000C-0000-FFFF-FFFFD7110000}" r="CO893" connectionId="1">
    <xmlCellPr id="1" xr6:uid="{00000000-0010-0000-D711-000001000000}" uniqueName="Other_Line_Description4">
      <xmlPr mapId="1" xpath="/FinancialUpdate8609/FinancialUpdate8609_Permanent_Financing_Bldg18/Other_Line_Description4" xmlDataType="string"/>
    </xmlCellPr>
  </singleXmlCell>
  <singleXmlCell id="4595" xr6:uid="{00000000-000C-0000-FFFF-FFFFD8110000}" r="CO894" connectionId="1">
    <xmlCellPr id="1" xr6:uid="{00000000-0010-0000-D811-000001000000}" uniqueName="Other_Line_Description5">
      <xmlPr mapId="1" xpath="/FinancialUpdate8609/FinancialUpdate8609_Permanent_Financing_Bldg18/Other_Line_Description5" xmlDataType="string"/>
    </xmlCellPr>
  </singleXmlCell>
  <singleXmlCell id="4596" xr6:uid="{00000000-000C-0000-FFFF-FFFFD9110000}" r="CQ890" connectionId="1">
    <xmlCellPr id="1" xr6:uid="{00000000-0010-0000-D911-000001000000}" uniqueName="Other_Financing_Amount1">
      <xmlPr mapId="1" xpath="/FinancialUpdate8609/FinancialUpdate8609_Permanent_Financing_Bldg18/Other_Financing_Amount1" xmlDataType="string"/>
    </xmlCellPr>
  </singleXmlCell>
  <singleXmlCell id="4597" xr6:uid="{00000000-000C-0000-FFFF-FFFFDA110000}" r="CQ891" connectionId="1">
    <xmlCellPr id="1" xr6:uid="{00000000-0010-0000-DA11-000001000000}" uniqueName="Other_Financing_Amount2">
      <xmlPr mapId="1" xpath="/FinancialUpdate8609/FinancialUpdate8609_Permanent_Financing_Bldg18/Other_Financing_Amount2" xmlDataType="string"/>
    </xmlCellPr>
  </singleXmlCell>
  <singleXmlCell id="4598" xr6:uid="{00000000-000C-0000-FFFF-FFFFDB110000}" r="CQ892" connectionId="1">
    <xmlCellPr id="1" xr6:uid="{00000000-0010-0000-DB11-000001000000}" uniqueName="Other_Financing_Amount3">
      <xmlPr mapId="1" xpath="/FinancialUpdate8609/FinancialUpdate8609_Permanent_Financing_Bldg18/Other_Financing_Amount3" xmlDataType="string"/>
    </xmlCellPr>
  </singleXmlCell>
  <singleXmlCell id="4599" xr6:uid="{00000000-000C-0000-FFFF-FFFFDC110000}" r="CQ893" connectionId="1">
    <xmlCellPr id="1" xr6:uid="{00000000-0010-0000-DC11-000001000000}" uniqueName="Other_Financing_Amount4">
      <xmlPr mapId="1" xpath="/FinancialUpdate8609/FinancialUpdate8609_Permanent_Financing_Bldg18/Other_Financing_Amount4" xmlDataType="string"/>
    </xmlCellPr>
  </singleXmlCell>
  <singleXmlCell id="4600" xr6:uid="{00000000-000C-0000-FFFF-FFFFDD110000}" r="CQ894" connectionId="1">
    <xmlCellPr id="1" xr6:uid="{00000000-0010-0000-DD11-000001000000}" uniqueName="Other_Financing_Amount5">
      <xmlPr mapId="1" xpath="/FinancialUpdate8609/FinancialUpdate8609_Permanent_Financing_Bldg18/Other_Financing_Amount5" xmlDataType="string"/>
    </xmlCellPr>
  </singleXmlCell>
  <singleXmlCell id="4601" xr6:uid="{00000000-000C-0000-FFFF-FFFFDE110000}" r="CQ895" connectionId="1">
    <xmlCellPr id="1" xr6:uid="{00000000-0010-0000-DE11-000001000000}" uniqueName="Total_Permanent_Financing">
      <xmlPr mapId="1" xpath="/FinancialUpdate8609/FinancialUpdate8609_Permanent_Financing_Bldg18/Total_Permanent_Financing" xmlDataType="string"/>
    </xmlCellPr>
  </singleXmlCell>
  <singleXmlCell id="4602" xr6:uid="{00000000-000C-0000-FFFF-FFFFDF110000}" r="CQ915" connectionId="1">
    <xmlCellPr id="1" xr6:uid="{00000000-0010-0000-DF11-000001000000}" uniqueName="ApplicationNumber">
      <xmlPr mapId="1" xpath="/FinancialUpdate8609/FinancialUpdate8609_Construction_Financing_Bldg19/ApplicationNumber" xmlDataType="string"/>
    </xmlCellPr>
  </singleXmlCell>
  <singleXmlCell id="4603" xr6:uid="{00000000-000C-0000-FFFF-FFFFE0110000}" r="CQ916" connectionId="1">
    <xmlCellPr id="1" xr6:uid="{00000000-0010-0000-E011-000001000000}" uniqueName="BIN">
      <xmlPr mapId="1" xpath="/FinancialUpdate8609/FinancialUpdate8609_Construction_Financing_Bldg19/BIN" xmlDataType="string"/>
    </xmlCellPr>
  </singleXmlCell>
  <singleXmlCell id="4604" xr6:uid="{00000000-000C-0000-FFFF-FFFFE1110000}" r="CQ919" connectionId="1">
    <xmlCellPr id="1" xr6:uid="{00000000-0010-0000-E111-000001000000}" uniqueName="HPD_Loan">
      <xmlPr mapId="1" xpath="/FinancialUpdate8609/FinancialUpdate8609_Construction_Financing_Bldg19/HPD_Loan" xmlDataType="string"/>
    </xmlCellPr>
  </singleXmlCell>
  <singleXmlCell id="4605" xr6:uid="{00000000-000C-0000-FFFF-FFFFE2110000}" r="CQ920" connectionId="1">
    <xmlCellPr id="1" xr6:uid="{00000000-0010-0000-E211-000001000000}" uniqueName="HDC_Tax_Exempt_Bonds">
      <xmlPr mapId="1" xpath="/FinancialUpdate8609/FinancialUpdate8609_Construction_Financing_Bldg19/HDC_Tax_Exempt_Bonds" xmlDataType="string"/>
    </xmlCellPr>
  </singleXmlCell>
  <singleXmlCell id="4606" xr6:uid="{00000000-000C-0000-FFFF-FFFFE3110000}" r="CQ921" connectionId="1">
    <xmlCellPr id="1" xr6:uid="{00000000-0010-0000-E311-000001000000}" uniqueName="HDC_Loan">
      <xmlPr mapId="1" xpath="/FinancialUpdate8609/FinancialUpdate8609_Construction_Financing_Bldg19/HDC_Loan" xmlDataType="string"/>
    </xmlCellPr>
  </singleXmlCell>
  <singleXmlCell id="4607" xr6:uid="{00000000-000C-0000-FFFF-FFFFE4110000}" r="CQ922" connectionId="1">
    <xmlCellPr id="1" xr6:uid="{00000000-0010-0000-E411-000001000000}" uniqueName="Deferred_Developer_Fee">
      <xmlPr mapId="1" xpath="/FinancialUpdate8609/FinancialUpdate8609_Construction_Financing_Bldg19/Deferred_Developer_Fee" xmlDataType="string"/>
    </xmlCellPr>
  </singleXmlCell>
  <singleXmlCell id="4608" xr6:uid="{00000000-000C-0000-FFFF-FFFFE5110000}" r="CO923" connectionId="1">
    <xmlCellPr id="1" xr6:uid="{00000000-0010-0000-E511-000001000000}" uniqueName="Other_Line_Description1">
      <xmlPr mapId="1" xpath="/FinancialUpdate8609/FinancialUpdate8609_Construction_Financing_Bldg19/Other_Line_Description1" xmlDataType="string"/>
    </xmlCellPr>
  </singleXmlCell>
  <singleXmlCell id="4609" xr6:uid="{00000000-000C-0000-FFFF-FFFFE6110000}" r="CO924" connectionId="1">
    <xmlCellPr id="1" xr6:uid="{00000000-0010-0000-E611-000001000000}" uniqueName="Other_Line_Description2">
      <xmlPr mapId="1" xpath="/FinancialUpdate8609/FinancialUpdate8609_Construction_Financing_Bldg19/Other_Line_Description2" xmlDataType="string"/>
    </xmlCellPr>
  </singleXmlCell>
  <singleXmlCell id="4610" xr6:uid="{00000000-000C-0000-FFFF-FFFFE7110000}" r="CO925" connectionId="1">
    <xmlCellPr id="1" xr6:uid="{00000000-0010-0000-E711-000001000000}" uniqueName="Other_Line_Description3">
      <xmlPr mapId="1" xpath="/FinancialUpdate8609/FinancialUpdate8609_Construction_Financing_Bldg19/Other_Line_Description3" xmlDataType="string"/>
    </xmlCellPr>
  </singleXmlCell>
  <singleXmlCell id="4611" xr6:uid="{00000000-000C-0000-FFFF-FFFFE8110000}" r="CO926" connectionId="1">
    <xmlCellPr id="1" xr6:uid="{00000000-0010-0000-E811-000001000000}" uniqueName="Other_Line_Description4">
      <xmlPr mapId="1" xpath="/FinancialUpdate8609/FinancialUpdate8609_Construction_Financing_Bldg19/Other_Line_Description4" xmlDataType="string"/>
    </xmlCellPr>
  </singleXmlCell>
  <singleXmlCell id="4612" xr6:uid="{00000000-000C-0000-FFFF-FFFFE9110000}" r="CO927" connectionId="1">
    <xmlCellPr id="1" xr6:uid="{00000000-0010-0000-E911-000001000000}" uniqueName="Other_Line_Description5">
      <xmlPr mapId="1" xpath="/FinancialUpdate8609/FinancialUpdate8609_Construction_Financing_Bldg19/Other_Line_Description5" xmlDataType="string"/>
    </xmlCellPr>
  </singleXmlCell>
  <singleXmlCell id="4613" xr6:uid="{00000000-000C-0000-FFFF-FFFFEA110000}" r="CQ923" connectionId="1">
    <xmlCellPr id="1" xr6:uid="{00000000-0010-0000-EA11-000001000000}" uniqueName="Other_Financing_Amount1">
      <xmlPr mapId="1" xpath="/FinancialUpdate8609/FinancialUpdate8609_Construction_Financing_Bldg19/Other_Financing_Amount1" xmlDataType="string"/>
    </xmlCellPr>
  </singleXmlCell>
  <singleXmlCell id="4614" xr6:uid="{00000000-000C-0000-FFFF-FFFFEB110000}" r="CQ924" connectionId="1">
    <xmlCellPr id="1" xr6:uid="{00000000-0010-0000-EB11-000001000000}" uniqueName="Other_Financing_Amount2">
      <xmlPr mapId="1" xpath="/FinancialUpdate8609/FinancialUpdate8609_Construction_Financing_Bldg19/Other_Financing_Amount2" xmlDataType="string"/>
    </xmlCellPr>
  </singleXmlCell>
  <singleXmlCell id="4615" xr6:uid="{00000000-000C-0000-FFFF-FFFFEC110000}" r="CQ925" connectionId="1">
    <xmlCellPr id="1" xr6:uid="{00000000-0010-0000-EC11-000001000000}" uniqueName="Other_Financing_Amount3">
      <xmlPr mapId="1" xpath="/FinancialUpdate8609/FinancialUpdate8609_Construction_Financing_Bldg19/Other_Financing_Amount3" xmlDataType="string"/>
    </xmlCellPr>
  </singleXmlCell>
  <singleXmlCell id="4616" xr6:uid="{00000000-000C-0000-FFFF-FFFFED110000}" r="CQ926" connectionId="1">
    <xmlCellPr id="1" xr6:uid="{00000000-0010-0000-ED11-000001000000}" uniqueName="Other_Financing_Amount4">
      <xmlPr mapId="1" xpath="/FinancialUpdate8609/FinancialUpdate8609_Construction_Financing_Bldg19/Other_Financing_Amount4" xmlDataType="string"/>
    </xmlCellPr>
  </singleXmlCell>
  <singleXmlCell id="4617" xr6:uid="{00000000-000C-0000-FFFF-FFFFEE110000}" r="CQ927" connectionId="1">
    <xmlCellPr id="1" xr6:uid="{00000000-0010-0000-EE11-000001000000}" uniqueName="Other_Financing_Amount5">
      <xmlPr mapId="1" xpath="/FinancialUpdate8609/FinancialUpdate8609_Construction_Financing_Bldg19/Other_Financing_Amount5" xmlDataType="string"/>
    </xmlCellPr>
  </singleXmlCell>
  <singleXmlCell id="4618" xr6:uid="{00000000-000C-0000-FFFF-FFFFEF110000}" r="CQ928" connectionId="1">
    <xmlCellPr id="1" xr6:uid="{00000000-0010-0000-EF11-000001000000}" uniqueName="Total_Construction_Financing">
      <xmlPr mapId="1" xpath="/FinancialUpdate8609/FinancialUpdate8609_Construction_Financing_Bldg19/Total_Construction_Financing" xmlDataType="string"/>
    </xmlCellPr>
  </singleXmlCell>
  <singleXmlCell id="4619" xr6:uid="{00000000-000C-0000-FFFF-FFFFF0110000}" r="CQ930" connectionId="1">
    <xmlCellPr id="1" xr6:uid="{00000000-0010-0000-F011-000001000000}" uniqueName="ApplicationNumber">
      <xmlPr mapId="1" xpath="/FinancialUpdate8609/FinancialUpdate8609_Permanent_Financing_Bldg19/ApplicationNumber" xmlDataType="string"/>
    </xmlCellPr>
  </singleXmlCell>
  <singleXmlCell id="4620" xr6:uid="{00000000-000C-0000-FFFF-FFFFF1110000}" r="CQ931" connectionId="1">
    <xmlCellPr id="1" xr6:uid="{00000000-0010-0000-F111-000001000000}" uniqueName="BIN">
      <xmlPr mapId="1" xpath="/FinancialUpdate8609/FinancialUpdate8609_Permanent_Financing_Bldg19/BIN" xmlDataType="string"/>
    </xmlCellPr>
  </singleXmlCell>
  <singleXmlCell id="4621" xr6:uid="{00000000-000C-0000-FFFF-FFFFF2110000}" r="CQ934" connectionId="1">
    <xmlCellPr id="1" xr6:uid="{00000000-0010-0000-F211-000001000000}" uniqueName="HPD_Loan">
      <xmlPr mapId="1" xpath="/FinancialUpdate8609/FinancialUpdate8609_Permanent_Financing_Bldg19/HPD_Loan" xmlDataType="string"/>
    </xmlCellPr>
  </singleXmlCell>
  <singleXmlCell id="4622" xr6:uid="{00000000-000C-0000-FFFF-FFFFF3110000}" r="CQ935" connectionId="1">
    <xmlCellPr id="1" xr6:uid="{00000000-0010-0000-F311-000001000000}" uniqueName="HDC_Tax_Exempt_Bonds">
      <xmlPr mapId="1" xpath="/FinancialUpdate8609/FinancialUpdate8609_Permanent_Financing_Bldg19/HDC_Tax_Exempt_Bonds" xmlDataType="string"/>
    </xmlCellPr>
  </singleXmlCell>
  <singleXmlCell id="4623" xr6:uid="{00000000-000C-0000-FFFF-FFFFF4110000}" r="CQ936" connectionId="1">
    <xmlCellPr id="1" xr6:uid="{00000000-0010-0000-F411-000001000000}" uniqueName="HDC_Loan">
      <xmlPr mapId="1" xpath="/FinancialUpdate8609/FinancialUpdate8609_Permanent_Financing_Bldg19/HDC_Loan" xmlDataType="string"/>
    </xmlCellPr>
  </singleXmlCell>
  <singleXmlCell id="4624" xr6:uid="{00000000-000C-0000-FFFF-FFFFF5110000}" r="CQ937" connectionId="1">
    <xmlCellPr id="1" xr6:uid="{00000000-0010-0000-F511-000001000000}" uniqueName="Deferred_Developer_Fee">
      <xmlPr mapId="1" xpath="/FinancialUpdate8609/FinancialUpdate8609_Permanent_Financing_Bldg19/Deferred_Developer_Fee" xmlDataType="string"/>
    </xmlCellPr>
  </singleXmlCell>
  <singleXmlCell id="4625" xr6:uid="{00000000-000C-0000-FFFF-FFFFF6110000}" r="CO938" connectionId="1">
    <xmlCellPr id="1" xr6:uid="{00000000-0010-0000-F611-000001000000}" uniqueName="Other_Line_Description1">
      <xmlPr mapId="1" xpath="/FinancialUpdate8609/FinancialUpdate8609_Permanent_Financing_Bldg19/Other_Line_Description1" xmlDataType="string"/>
    </xmlCellPr>
  </singleXmlCell>
  <singleXmlCell id="4626" xr6:uid="{00000000-000C-0000-FFFF-FFFFF7110000}" r="CO939" connectionId="1">
    <xmlCellPr id="1" xr6:uid="{00000000-0010-0000-F711-000001000000}" uniqueName="Other_Line_Description2">
      <xmlPr mapId="1" xpath="/FinancialUpdate8609/FinancialUpdate8609_Permanent_Financing_Bldg19/Other_Line_Description2" xmlDataType="string"/>
    </xmlCellPr>
  </singleXmlCell>
  <singleXmlCell id="4627" xr6:uid="{00000000-000C-0000-FFFF-FFFFF8110000}" r="CO940" connectionId="1">
    <xmlCellPr id="1" xr6:uid="{00000000-0010-0000-F811-000001000000}" uniqueName="Other_Line_Description3">
      <xmlPr mapId="1" xpath="/FinancialUpdate8609/FinancialUpdate8609_Permanent_Financing_Bldg19/Other_Line_Description3" xmlDataType="string"/>
    </xmlCellPr>
  </singleXmlCell>
  <singleXmlCell id="4628" xr6:uid="{00000000-000C-0000-FFFF-FFFFF9110000}" r="CO941" connectionId="1">
    <xmlCellPr id="1" xr6:uid="{00000000-0010-0000-F911-000001000000}" uniqueName="Other_Line_Description4">
      <xmlPr mapId="1" xpath="/FinancialUpdate8609/FinancialUpdate8609_Permanent_Financing_Bldg19/Other_Line_Description4" xmlDataType="string"/>
    </xmlCellPr>
  </singleXmlCell>
  <singleXmlCell id="4629" xr6:uid="{00000000-000C-0000-FFFF-FFFFFA110000}" r="CO942" connectionId="1">
    <xmlCellPr id="1" xr6:uid="{00000000-0010-0000-FA11-000001000000}" uniqueName="Other_Line_Description5">
      <xmlPr mapId="1" xpath="/FinancialUpdate8609/FinancialUpdate8609_Permanent_Financing_Bldg19/Other_Line_Description5" xmlDataType="string"/>
    </xmlCellPr>
  </singleXmlCell>
  <singleXmlCell id="4630" xr6:uid="{00000000-000C-0000-FFFF-FFFFFB110000}" r="CQ938" connectionId="1">
    <xmlCellPr id="1" xr6:uid="{00000000-0010-0000-FB11-000001000000}" uniqueName="Other_Financing_Amount1">
      <xmlPr mapId="1" xpath="/FinancialUpdate8609/FinancialUpdate8609_Permanent_Financing_Bldg19/Other_Financing_Amount1" xmlDataType="string"/>
    </xmlCellPr>
  </singleXmlCell>
  <singleXmlCell id="4631" xr6:uid="{00000000-000C-0000-FFFF-FFFFFC110000}" r="CQ939" connectionId="1">
    <xmlCellPr id="1" xr6:uid="{00000000-0010-0000-FC11-000001000000}" uniqueName="Other_Financing_Amount2">
      <xmlPr mapId="1" xpath="/FinancialUpdate8609/FinancialUpdate8609_Permanent_Financing_Bldg19/Other_Financing_Amount2" xmlDataType="string"/>
    </xmlCellPr>
  </singleXmlCell>
  <singleXmlCell id="4632" xr6:uid="{00000000-000C-0000-FFFF-FFFFFD110000}" r="CQ940" connectionId="1">
    <xmlCellPr id="1" xr6:uid="{00000000-0010-0000-FD11-000001000000}" uniqueName="Other_Financing_Amount3">
      <xmlPr mapId="1" xpath="/FinancialUpdate8609/FinancialUpdate8609_Permanent_Financing_Bldg19/Other_Financing_Amount3" xmlDataType="string"/>
    </xmlCellPr>
  </singleXmlCell>
  <singleXmlCell id="4633" xr6:uid="{00000000-000C-0000-FFFF-FFFFFE110000}" r="CQ941" connectionId="1">
    <xmlCellPr id="1" xr6:uid="{00000000-0010-0000-FE11-000001000000}" uniqueName="Other_Financing_Amount4">
      <xmlPr mapId="1" xpath="/FinancialUpdate8609/FinancialUpdate8609_Permanent_Financing_Bldg19/Other_Financing_Amount4" xmlDataType="string"/>
    </xmlCellPr>
  </singleXmlCell>
  <singleXmlCell id="4634" xr6:uid="{00000000-000C-0000-FFFF-FFFFFF110000}" r="CQ942" connectionId="1">
    <xmlCellPr id="1" xr6:uid="{00000000-0010-0000-FF11-000001000000}" uniqueName="Other_Financing_Amount5">
      <xmlPr mapId="1" xpath="/FinancialUpdate8609/FinancialUpdate8609_Permanent_Financing_Bldg19/Other_Financing_Amount5" xmlDataType="string"/>
    </xmlCellPr>
  </singleXmlCell>
  <singleXmlCell id="4635" xr6:uid="{00000000-000C-0000-FFFF-FFFF00120000}" r="CQ943" connectionId="1">
    <xmlCellPr id="1" xr6:uid="{00000000-0010-0000-0012-000001000000}" uniqueName="Total_Permanent_Financing">
      <xmlPr mapId="1" xpath="/FinancialUpdate8609/FinancialUpdate8609_Permanent_Financing_Bldg19/Total_Permanent_Financing" xmlDataType="string"/>
    </xmlCellPr>
  </singleXmlCell>
  <singleXmlCell id="4636" xr6:uid="{00000000-000C-0000-FFFF-FFFF01120000}" r="CQ963" connectionId="1">
    <xmlCellPr id="1" xr6:uid="{00000000-0010-0000-0112-000001000000}" uniqueName="ApplicationNumber">
      <xmlPr mapId="1" xpath="/FinancialUpdate8609/FinancialUpdate8609_Construction_Financing_Bldg20/ApplicationNumber" xmlDataType="string"/>
    </xmlCellPr>
  </singleXmlCell>
  <singleXmlCell id="4637" xr6:uid="{00000000-000C-0000-FFFF-FFFF02120000}" r="CQ964" connectionId="1">
    <xmlCellPr id="1" xr6:uid="{00000000-0010-0000-0212-000001000000}" uniqueName="BIN">
      <xmlPr mapId="1" xpath="/FinancialUpdate8609/FinancialUpdate8609_Construction_Financing_Bldg20/BIN" xmlDataType="string"/>
    </xmlCellPr>
  </singleXmlCell>
  <singleXmlCell id="4638" xr6:uid="{00000000-000C-0000-FFFF-FFFF03120000}" r="CQ967" connectionId="1">
    <xmlCellPr id="1" xr6:uid="{00000000-0010-0000-0312-000001000000}" uniqueName="HPD_Loan">
      <xmlPr mapId="1" xpath="/FinancialUpdate8609/FinancialUpdate8609_Construction_Financing_Bldg20/HPD_Loan" xmlDataType="string"/>
    </xmlCellPr>
  </singleXmlCell>
  <singleXmlCell id="4639" xr6:uid="{00000000-000C-0000-FFFF-FFFF04120000}" r="CQ968" connectionId="1">
    <xmlCellPr id="1" xr6:uid="{00000000-0010-0000-0412-000001000000}" uniqueName="HDC_Tax_Exempt_Bonds">
      <xmlPr mapId="1" xpath="/FinancialUpdate8609/FinancialUpdate8609_Construction_Financing_Bldg20/HDC_Tax_Exempt_Bonds" xmlDataType="string"/>
    </xmlCellPr>
  </singleXmlCell>
  <singleXmlCell id="4640" xr6:uid="{00000000-000C-0000-FFFF-FFFF05120000}" r="CQ969" connectionId="1">
    <xmlCellPr id="1" xr6:uid="{00000000-0010-0000-0512-000001000000}" uniqueName="HDC_Loan">
      <xmlPr mapId="1" xpath="/FinancialUpdate8609/FinancialUpdate8609_Construction_Financing_Bldg20/HDC_Loan" xmlDataType="string"/>
    </xmlCellPr>
  </singleXmlCell>
  <singleXmlCell id="4641" xr6:uid="{00000000-000C-0000-FFFF-FFFF06120000}" r="CQ970" connectionId="1">
    <xmlCellPr id="1" xr6:uid="{00000000-0010-0000-0612-000001000000}" uniqueName="Deferred_Developer_Fee">
      <xmlPr mapId="1" xpath="/FinancialUpdate8609/FinancialUpdate8609_Construction_Financing_Bldg20/Deferred_Developer_Fee" xmlDataType="string"/>
    </xmlCellPr>
  </singleXmlCell>
  <singleXmlCell id="4642" xr6:uid="{00000000-000C-0000-FFFF-FFFF07120000}" r="CO971" connectionId="1">
    <xmlCellPr id="1" xr6:uid="{00000000-0010-0000-0712-000001000000}" uniqueName="Other_Line_Description1">
      <xmlPr mapId="1" xpath="/FinancialUpdate8609/FinancialUpdate8609_Construction_Financing_Bldg20/Other_Line_Description1" xmlDataType="string"/>
    </xmlCellPr>
  </singleXmlCell>
  <singleXmlCell id="4643" xr6:uid="{00000000-000C-0000-FFFF-FFFF08120000}" r="CO972" connectionId="1">
    <xmlCellPr id="1" xr6:uid="{00000000-0010-0000-0812-000001000000}" uniqueName="Other_Line_Description2">
      <xmlPr mapId="1" xpath="/FinancialUpdate8609/FinancialUpdate8609_Construction_Financing_Bldg20/Other_Line_Description2" xmlDataType="string"/>
    </xmlCellPr>
  </singleXmlCell>
  <singleXmlCell id="4644" xr6:uid="{00000000-000C-0000-FFFF-FFFF09120000}" r="CO973" connectionId="1">
    <xmlCellPr id="1" xr6:uid="{00000000-0010-0000-0912-000001000000}" uniqueName="Other_Line_Description3">
      <xmlPr mapId="1" xpath="/FinancialUpdate8609/FinancialUpdate8609_Construction_Financing_Bldg20/Other_Line_Description3" xmlDataType="string"/>
    </xmlCellPr>
  </singleXmlCell>
  <singleXmlCell id="4645" xr6:uid="{00000000-000C-0000-FFFF-FFFF0A120000}" r="CO974" connectionId="1">
    <xmlCellPr id="1" xr6:uid="{00000000-0010-0000-0A12-000001000000}" uniqueName="Other_Line_Description4">
      <xmlPr mapId="1" xpath="/FinancialUpdate8609/FinancialUpdate8609_Construction_Financing_Bldg20/Other_Line_Description4" xmlDataType="string"/>
    </xmlCellPr>
  </singleXmlCell>
  <singleXmlCell id="4646" xr6:uid="{00000000-000C-0000-FFFF-FFFF0B120000}" r="CO975" connectionId="1">
    <xmlCellPr id="1" xr6:uid="{00000000-0010-0000-0B12-000001000000}" uniqueName="Other_Line_Description5">
      <xmlPr mapId="1" xpath="/FinancialUpdate8609/FinancialUpdate8609_Construction_Financing_Bldg20/Other_Line_Description5" xmlDataType="string"/>
    </xmlCellPr>
  </singleXmlCell>
  <singleXmlCell id="4647" xr6:uid="{00000000-000C-0000-FFFF-FFFF0C120000}" r="CQ971" connectionId="1">
    <xmlCellPr id="1" xr6:uid="{00000000-0010-0000-0C12-000001000000}" uniqueName="Other_Financing_Amount1">
      <xmlPr mapId="1" xpath="/FinancialUpdate8609/FinancialUpdate8609_Construction_Financing_Bldg20/Other_Financing_Amount1" xmlDataType="string"/>
    </xmlCellPr>
  </singleXmlCell>
  <singleXmlCell id="4648" xr6:uid="{00000000-000C-0000-FFFF-FFFF0D120000}" r="CQ972" connectionId="1">
    <xmlCellPr id="1" xr6:uid="{00000000-0010-0000-0D12-000001000000}" uniqueName="Other_Financing_Amount2">
      <xmlPr mapId="1" xpath="/FinancialUpdate8609/FinancialUpdate8609_Construction_Financing_Bldg20/Other_Financing_Amount2" xmlDataType="string"/>
    </xmlCellPr>
  </singleXmlCell>
  <singleXmlCell id="4649" xr6:uid="{00000000-000C-0000-FFFF-FFFF0E120000}" r="CQ973" connectionId="1">
    <xmlCellPr id="1" xr6:uid="{00000000-0010-0000-0E12-000001000000}" uniqueName="Other_Financing_Amount3">
      <xmlPr mapId="1" xpath="/FinancialUpdate8609/FinancialUpdate8609_Construction_Financing_Bldg20/Other_Financing_Amount3" xmlDataType="string"/>
    </xmlCellPr>
  </singleXmlCell>
  <singleXmlCell id="4650" xr6:uid="{00000000-000C-0000-FFFF-FFFF0F120000}" r="CQ974" connectionId="1">
    <xmlCellPr id="1" xr6:uid="{00000000-0010-0000-0F12-000001000000}" uniqueName="Other_Financing_Amount4">
      <xmlPr mapId="1" xpath="/FinancialUpdate8609/FinancialUpdate8609_Construction_Financing_Bldg20/Other_Financing_Amount4" xmlDataType="string"/>
    </xmlCellPr>
  </singleXmlCell>
  <singleXmlCell id="4651" xr6:uid="{00000000-000C-0000-FFFF-FFFF10120000}" r="CQ975" connectionId="1">
    <xmlCellPr id="1" xr6:uid="{00000000-0010-0000-1012-000001000000}" uniqueName="Other_Financing_Amount5">
      <xmlPr mapId="1" xpath="/FinancialUpdate8609/FinancialUpdate8609_Construction_Financing_Bldg20/Other_Financing_Amount5" xmlDataType="string"/>
    </xmlCellPr>
  </singleXmlCell>
  <singleXmlCell id="4652" xr6:uid="{00000000-000C-0000-FFFF-FFFF11120000}" r="CQ976" connectionId="1">
    <xmlCellPr id="1" xr6:uid="{00000000-0010-0000-1112-000001000000}" uniqueName="Total_Construction_Financing">
      <xmlPr mapId="1" xpath="/FinancialUpdate8609/FinancialUpdate8609_Construction_Financing_Bldg20/Total_Construction_Financing" xmlDataType="string"/>
    </xmlCellPr>
  </singleXmlCell>
  <singleXmlCell id="4653" xr6:uid="{00000000-000C-0000-FFFF-FFFF12120000}" r="CQ978" connectionId="1">
    <xmlCellPr id="1" xr6:uid="{00000000-0010-0000-1212-000001000000}" uniqueName="ApplicationNumber">
      <xmlPr mapId="1" xpath="/FinancialUpdate8609/FinancialUpdate8609_Permanent_Financing_Bldg20/ApplicationNumber" xmlDataType="string"/>
    </xmlCellPr>
  </singleXmlCell>
  <singleXmlCell id="4654" xr6:uid="{00000000-000C-0000-FFFF-FFFF13120000}" r="CQ979" connectionId="1">
    <xmlCellPr id="1" xr6:uid="{00000000-0010-0000-1312-000001000000}" uniqueName="BIN">
      <xmlPr mapId="1" xpath="/FinancialUpdate8609/FinancialUpdate8609_Permanent_Financing_Bldg20/BIN" xmlDataType="string"/>
    </xmlCellPr>
  </singleXmlCell>
  <singleXmlCell id="4655" xr6:uid="{00000000-000C-0000-FFFF-FFFF14120000}" r="CQ982" connectionId="1">
    <xmlCellPr id="1" xr6:uid="{00000000-0010-0000-1412-000001000000}" uniqueName="HPD_Loan">
      <xmlPr mapId="1" xpath="/FinancialUpdate8609/FinancialUpdate8609_Permanent_Financing_Bldg20/HPD_Loan" xmlDataType="string"/>
    </xmlCellPr>
  </singleXmlCell>
  <singleXmlCell id="4656" xr6:uid="{00000000-000C-0000-FFFF-FFFF15120000}" r="CQ983" connectionId="1">
    <xmlCellPr id="1" xr6:uid="{00000000-0010-0000-1512-000001000000}" uniqueName="HDC_Tax_Exempt_Bonds">
      <xmlPr mapId="1" xpath="/FinancialUpdate8609/FinancialUpdate8609_Permanent_Financing_Bldg20/HDC_Tax_Exempt_Bonds" xmlDataType="string"/>
    </xmlCellPr>
  </singleXmlCell>
  <singleXmlCell id="4657" xr6:uid="{00000000-000C-0000-FFFF-FFFF16120000}" r="CQ984" connectionId="1">
    <xmlCellPr id="1" xr6:uid="{00000000-0010-0000-1612-000001000000}" uniqueName="HDC_Loan">
      <xmlPr mapId="1" xpath="/FinancialUpdate8609/FinancialUpdate8609_Permanent_Financing_Bldg20/HDC_Loan" xmlDataType="string"/>
    </xmlCellPr>
  </singleXmlCell>
  <singleXmlCell id="4658" xr6:uid="{00000000-000C-0000-FFFF-FFFF17120000}" r="CQ985" connectionId="1">
    <xmlCellPr id="1" xr6:uid="{00000000-0010-0000-1712-000001000000}" uniqueName="Deferred_Developer_Fee">
      <xmlPr mapId="1" xpath="/FinancialUpdate8609/FinancialUpdate8609_Permanent_Financing_Bldg20/Deferred_Developer_Fee" xmlDataType="string"/>
    </xmlCellPr>
  </singleXmlCell>
  <singleXmlCell id="4663" xr6:uid="{00000000-000C-0000-FFFF-FFFF18120000}" r="CO986" connectionId="1">
    <xmlCellPr id="1" xr6:uid="{00000000-0010-0000-1812-000001000000}" uniqueName="Other_Line_Description1">
      <xmlPr mapId="1" xpath="/FinancialUpdate8609/FinancialUpdate8609_Permanent_Financing_Bldg20/Other_Line_Description1" xmlDataType="string"/>
    </xmlCellPr>
  </singleXmlCell>
  <singleXmlCell id="4664" xr6:uid="{00000000-000C-0000-FFFF-FFFF19120000}" r="CO987" connectionId="1">
    <xmlCellPr id="1" xr6:uid="{00000000-0010-0000-1912-000001000000}" uniqueName="Other_Line_Description2">
      <xmlPr mapId="1" xpath="/FinancialUpdate8609/FinancialUpdate8609_Permanent_Financing_Bldg20/Other_Line_Description2" xmlDataType="string"/>
    </xmlCellPr>
  </singleXmlCell>
  <singleXmlCell id="4665" xr6:uid="{00000000-000C-0000-FFFF-FFFF1A120000}" r="CO988" connectionId="1">
    <xmlCellPr id="1" xr6:uid="{00000000-0010-0000-1A12-000001000000}" uniqueName="Other_Line_Description3">
      <xmlPr mapId="1" xpath="/FinancialUpdate8609/FinancialUpdate8609_Permanent_Financing_Bldg20/Other_Line_Description3" xmlDataType="string"/>
    </xmlCellPr>
  </singleXmlCell>
  <singleXmlCell id="4666" xr6:uid="{00000000-000C-0000-FFFF-FFFF1B120000}" r="CO989" connectionId="1">
    <xmlCellPr id="1" xr6:uid="{00000000-0010-0000-1B12-000001000000}" uniqueName="Other_Line_Description4">
      <xmlPr mapId="1" xpath="/FinancialUpdate8609/FinancialUpdate8609_Permanent_Financing_Bldg20/Other_Line_Description4" xmlDataType="string"/>
    </xmlCellPr>
  </singleXmlCell>
  <singleXmlCell id="4667" xr6:uid="{00000000-000C-0000-FFFF-FFFF1C120000}" r="CO990" connectionId="1">
    <xmlCellPr id="1" xr6:uid="{00000000-0010-0000-1C12-000001000000}" uniqueName="Other_Line_Description5">
      <xmlPr mapId="1" xpath="/FinancialUpdate8609/FinancialUpdate8609_Permanent_Financing_Bldg20/Other_Line_Description5" xmlDataType="string"/>
    </xmlCellPr>
  </singleXmlCell>
  <singleXmlCell id="4668" xr6:uid="{00000000-000C-0000-FFFF-FFFF1D120000}" r="CQ986" connectionId="1">
    <xmlCellPr id="1" xr6:uid="{00000000-0010-0000-1D12-000001000000}" uniqueName="Other_Financing_Amount1">
      <xmlPr mapId="1" xpath="/FinancialUpdate8609/FinancialUpdate8609_Permanent_Financing_Bldg20/Other_Financing_Amount1" xmlDataType="string"/>
    </xmlCellPr>
  </singleXmlCell>
  <singleXmlCell id="4669" xr6:uid="{00000000-000C-0000-FFFF-FFFF1E120000}" r="CQ987" connectionId="1">
    <xmlCellPr id="1" xr6:uid="{00000000-0010-0000-1E12-000001000000}" uniqueName="Other_Financing_Amount2">
      <xmlPr mapId="1" xpath="/FinancialUpdate8609/FinancialUpdate8609_Permanent_Financing_Bldg20/Other_Financing_Amount2" xmlDataType="string"/>
    </xmlCellPr>
  </singleXmlCell>
  <singleXmlCell id="4670" xr6:uid="{00000000-000C-0000-FFFF-FFFF1F120000}" r="CQ988" connectionId="1">
    <xmlCellPr id="1" xr6:uid="{00000000-0010-0000-1F12-000001000000}" uniqueName="Other_Financing_Amount3">
      <xmlPr mapId="1" xpath="/FinancialUpdate8609/FinancialUpdate8609_Permanent_Financing_Bldg20/Other_Financing_Amount3" xmlDataType="string"/>
    </xmlCellPr>
  </singleXmlCell>
  <singleXmlCell id="4671" xr6:uid="{00000000-000C-0000-FFFF-FFFF20120000}" r="CQ989" connectionId="1">
    <xmlCellPr id="1" xr6:uid="{00000000-0010-0000-2012-000001000000}" uniqueName="Other_Financing_Amount4">
      <xmlPr mapId="1" xpath="/FinancialUpdate8609/FinancialUpdate8609_Permanent_Financing_Bldg20/Other_Financing_Amount4" xmlDataType="string"/>
    </xmlCellPr>
  </singleXmlCell>
  <singleXmlCell id="4672" xr6:uid="{00000000-000C-0000-FFFF-FFFF21120000}" r="CQ990" connectionId="1">
    <xmlCellPr id="1" xr6:uid="{00000000-0010-0000-2112-000001000000}" uniqueName="Other_Financing_Amount5">
      <xmlPr mapId="1" xpath="/FinancialUpdate8609/FinancialUpdate8609_Permanent_Financing_Bldg20/Other_Financing_Amount5" xmlDataType="string"/>
    </xmlCellPr>
  </singleXmlCell>
  <singleXmlCell id="4673" xr6:uid="{00000000-000C-0000-FFFF-FFFF22120000}" r="CQ991" connectionId="1">
    <xmlCellPr id="1" xr6:uid="{00000000-0010-0000-2212-000001000000}" uniqueName="Total_Permanent_Financing">
      <xmlPr mapId="1" xpath="/FinancialUpdate8609/FinancialUpdate8609_Permanent_Financing_Bldg20/Total_Permanent_Financing" xmlDataType="string"/>
    </xmlCellPr>
  </singleXmlCell>
  <singleXmlCell id="4676" xr6:uid="{00000000-000C-0000-FFFF-FFFF23120000}" r="CQ532" connectionId="1">
    <xmlCellPr id="1" xr6:uid="{00000000-0010-0000-2312-000001000000}" uniqueName="BIN">
      <xmlPr mapId="1" xpath="/FinancialUpdate8609/FinancialUpdate8609_Construction_Financing_Bldg11/BIN" xmlDataType="string"/>
    </xmlCellPr>
  </singleXmlCell>
  <singleXmlCell id="4677" xr6:uid="{00000000-000C-0000-FFFF-FFFF24120000}" r="AH219" connectionId="1">
    <xmlCellPr id="1" xr6:uid="{00000000-0010-0000-2412-000001000000}" uniqueName="ApplicationNumber">
      <xmlPr mapId="1" xpath="/FinancialUpdate8609/FinancialUpdate8609_UnitDistribution/FinancialUpdate8609_UnitDistribution_Building18/ApplicationNumber" xmlDataType="string"/>
    </xmlCellPr>
  </singleXmlCell>
  <singleXmlCell id="4678" xr6:uid="{00000000-000C-0000-FFFF-FFFF25120000}" r="AJ219" connectionId="1">
    <xmlCellPr id="1" xr6:uid="{00000000-0010-0000-2512-000001000000}" uniqueName="BIN">
      <xmlPr mapId="1" xpath="/FinancialUpdate8609/FinancialUpdate8609_UnitDistribution/FinancialUpdate8609_UnitDistribution_Building18/BIN" xmlDataType="string"/>
    </xmlCellPr>
  </singleXmlCell>
  <singleXmlCell id="4679" xr6:uid="{00000000-000C-0000-FFFF-FFFF26120000}" r="AC219" connectionId="1">
    <xmlCellPr id="1" xr6:uid="{00000000-0010-0000-2612-000001000000}" uniqueName="Super_Unit">
      <xmlPr mapId="1" xpath="/FinancialUpdate8609/FinancialUpdate8609_UnitDistribution/FinancialUpdate8609_UnitDistribution_Building18/Super_Unit" xmlDataType="string"/>
    </xmlCellPr>
  </singleXmlCell>
  <singleXmlCell id="4680" xr6:uid="{00000000-000C-0000-FFFF-FFFF27120000}" r="D219" connectionId="1">
    <xmlCellPr id="1" xr6:uid="{00000000-0010-0000-2712-000001000000}" uniqueName="AMI_30_or_Less_BR_0">
      <xmlPr mapId="1" xpath="/FinancialUpdate8609/FinancialUpdate8609_UnitDistribution/FinancialUpdate8609_UnitDistribution_Building18/AMI_30_or_Less_BR_0" xmlDataType="string"/>
    </xmlCellPr>
  </singleXmlCell>
  <singleXmlCell id="4681" xr6:uid="{00000000-000C-0000-FFFF-FFFF28120000}" r="E219" connectionId="1">
    <xmlCellPr id="1" xr6:uid="{00000000-0010-0000-2812-000001000000}" uniqueName="AMI_30_or_Less_BR_1">
      <xmlPr mapId="1" xpath="/FinancialUpdate8609/FinancialUpdate8609_UnitDistribution/FinancialUpdate8609_UnitDistribution_Building18/AMI_30_or_Less_BR_1" xmlDataType="string"/>
    </xmlCellPr>
  </singleXmlCell>
  <singleXmlCell id="4682" xr6:uid="{00000000-000C-0000-FFFF-FFFF29120000}" r="F219" connectionId="1">
    <xmlCellPr id="1" xr6:uid="{00000000-0010-0000-2912-000001000000}" uniqueName="AMI_30_or_Less_BR_2">
      <xmlPr mapId="1" xpath="/FinancialUpdate8609/FinancialUpdate8609_UnitDistribution/FinancialUpdate8609_UnitDistribution_Building18/AMI_30_or_Less_BR_2" xmlDataType="string"/>
    </xmlCellPr>
  </singleXmlCell>
  <singleXmlCell id="4683" xr6:uid="{00000000-000C-0000-FFFF-FFFF2A120000}" r="G219" connectionId="1">
    <xmlCellPr id="1" xr6:uid="{00000000-0010-0000-2A12-000001000000}" uniqueName="AMI_30_or_Less_BR_3">
      <xmlPr mapId="1" xpath="/FinancialUpdate8609/FinancialUpdate8609_UnitDistribution/FinancialUpdate8609_UnitDistribution_Building18/AMI_30_or_Less_BR_3" xmlDataType="string"/>
    </xmlCellPr>
  </singleXmlCell>
  <singleXmlCell id="4684" xr6:uid="{00000000-000C-0000-FFFF-FFFF2B120000}" r="H219" connectionId="1">
    <xmlCellPr id="1" xr6:uid="{00000000-0010-0000-2B12-000001000000}" uniqueName="AMI_30_or_Less_BR_4">
      <xmlPr mapId="1" xpath="/FinancialUpdate8609/FinancialUpdate8609_UnitDistribution/FinancialUpdate8609_UnitDistribution_Building18/AMI_30_or_Less_BR_4" xmlDataType="string"/>
    </xmlCellPr>
  </singleXmlCell>
  <singleXmlCell id="4685" xr6:uid="{00000000-000C-0000-FFFF-FFFF2C120000}" r="I219" connectionId="1">
    <xmlCellPr id="1" xr6:uid="{00000000-0010-0000-2C12-000001000000}" uniqueName="AMI_31to40_BR_0">
      <xmlPr mapId="1" xpath="/FinancialUpdate8609/FinancialUpdate8609_UnitDistribution/FinancialUpdate8609_UnitDistribution_Building18/AMI_31to40_BR_0" xmlDataType="string"/>
    </xmlCellPr>
  </singleXmlCell>
  <singleXmlCell id="4686" xr6:uid="{00000000-000C-0000-FFFF-FFFF2D120000}" r="J219" connectionId="1">
    <xmlCellPr id="1" xr6:uid="{00000000-0010-0000-2D12-000001000000}" uniqueName="AMI_31to40_BR_1">
      <xmlPr mapId="1" xpath="/FinancialUpdate8609/FinancialUpdate8609_UnitDistribution/FinancialUpdate8609_UnitDistribution_Building18/AMI_31to40_BR_1" xmlDataType="string"/>
    </xmlCellPr>
  </singleXmlCell>
  <singleXmlCell id="4687" xr6:uid="{00000000-000C-0000-FFFF-FFFF2E120000}" r="K219" connectionId="1">
    <xmlCellPr id="1" xr6:uid="{00000000-0010-0000-2E12-000001000000}" uniqueName="AMI_31to40_BR_2">
      <xmlPr mapId="1" xpath="/FinancialUpdate8609/FinancialUpdate8609_UnitDistribution/FinancialUpdate8609_UnitDistribution_Building18/AMI_31to40_BR_2" xmlDataType="string"/>
    </xmlCellPr>
  </singleXmlCell>
  <singleXmlCell id="4688" xr6:uid="{00000000-000C-0000-FFFF-FFFF2F120000}" r="L219" connectionId="1">
    <xmlCellPr id="1" xr6:uid="{00000000-0010-0000-2F12-000001000000}" uniqueName="AMI_31to40_BR_3">
      <xmlPr mapId="1" xpath="/FinancialUpdate8609/FinancialUpdate8609_UnitDistribution/FinancialUpdate8609_UnitDistribution_Building18/AMI_31to40_BR_3" xmlDataType="string"/>
    </xmlCellPr>
  </singleXmlCell>
  <singleXmlCell id="4689" xr6:uid="{00000000-000C-0000-FFFF-FFFF30120000}" r="M219" connectionId="1">
    <xmlCellPr id="1" xr6:uid="{00000000-0010-0000-3012-000001000000}" uniqueName="AMI_31to40_BR_4">
      <xmlPr mapId="1" xpath="/FinancialUpdate8609/FinancialUpdate8609_UnitDistribution/FinancialUpdate8609_UnitDistribution_Building18/AMI_31to40_BR_4" xmlDataType="string"/>
    </xmlCellPr>
  </singleXmlCell>
  <singleXmlCell id="4690" xr6:uid="{00000000-000C-0000-FFFF-FFFF31120000}" r="N219" connectionId="1">
    <xmlCellPr id="1" xr6:uid="{00000000-0010-0000-3112-000001000000}" uniqueName="AMI_41to50_BR_0">
      <xmlPr mapId="1" xpath="/FinancialUpdate8609/FinancialUpdate8609_UnitDistribution/FinancialUpdate8609_UnitDistribution_Building18/AMI_41to50_BR_0" xmlDataType="string"/>
    </xmlCellPr>
  </singleXmlCell>
  <singleXmlCell id="4691" xr6:uid="{00000000-000C-0000-FFFF-FFFF32120000}" r="O219" connectionId="1">
    <xmlCellPr id="1" xr6:uid="{00000000-0010-0000-3212-000001000000}" uniqueName="AMI_41to50_BR_1">
      <xmlPr mapId="1" xpath="/FinancialUpdate8609/FinancialUpdate8609_UnitDistribution/FinancialUpdate8609_UnitDistribution_Building18/AMI_41to50_BR_1" xmlDataType="string"/>
    </xmlCellPr>
  </singleXmlCell>
  <singleXmlCell id="4692" xr6:uid="{00000000-000C-0000-FFFF-FFFF33120000}" r="P219" connectionId="1">
    <xmlCellPr id="1" xr6:uid="{00000000-0010-0000-3312-000001000000}" uniqueName="AMI_41to50_BR_2">
      <xmlPr mapId="1" xpath="/FinancialUpdate8609/FinancialUpdate8609_UnitDistribution/FinancialUpdate8609_UnitDistribution_Building18/AMI_41to50_BR_2" xmlDataType="string"/>
    </xmlCellPr>
  </singleXmlCell>
  <singleXmlCell id="4693" xr6:uid="{00000000-000C-0000-FFFF-FFFF34120000}" r="Q219" connectionId="1">
    <xmlCellPr id="1" xr6:uid="{00000000-0010-0000-3412-000001000000}" uniqueName="AMI_41to50_BR_3">
      <xmlPr mapId="1" xpath="/FinancialUpdate8609/FinancialUpdate8609_UnitDistribution/FinancialUpdate8609_UnitDistribution_Building18/AMI_41to50_BR_3" xmlDataType="string"/>
    </xmlCellPr>
  </singleXmlCell>
  <singleXmlCell id="4694" xr6:uid="{00000000-000C-0000-FFFF-FFFF35120000}" r="R219" connectionId="1">
    <xmlCellPr id="1" xr6:uid="{00000000-0010-0000-3512-000001000000}" uniqueName="AMI_41to50_BR_4">
      <xmlPr mapId="1" xpath="/FinancialUpdate8609/FinancialUpdate8609_UnitDistribution/FinancialUpdate8609_UnitDistribution_Building18/AMI_41to50_BR_4" xmlDataType="string"/>
    </xmlCellPr>
  </singleXmlCell>
  <singleXmlCell id="4695" xr6:uid="{00000000-000C-0000-FFFF-FFFF36120000}" r="S219" connectionId="1">
    <xmlCellPr id="1" xr6:uid="{00000000-0010-0000-3612-000001000000}" uniqueName="AMI_51to60_BR_0">
      <xmlPr mapId="1" xpath="/FinancialUpdate8609/FinancialUpdate8609_UnitDistribution/FinancialUpdate8609_UnitDistribution_Building18/AMI_51to60_BR_0" xmlDataType="string"/>
    </xmlCellPr>
  </singleXmlCell>
  <singleXmlCell id="4696" xr6:uid="{00000000-000C-0000-FFFF-FFFF37120000}" r="T219" connectionId="1">
    <xmlCellPr id="1" xr6:uid="{00000000-0010-0000-3712-000001000000}" uniqueName="AMI_51to60_BR_1">
      <xmlPr mapId="1" xpath="/FinancialUpdate8609/FinancialUpdate8609_UnitDistribution/FinancialUpdate8609_UnitDistribution_Building18/AMI_51to60_BR_1" xmlDataType="string"/>
    </xmlCellPr>
  </singleXmlCell>
  <singleXmlCell id="4697" xr6:uid="{00000000-000C-0000-FFFF-FFFF38120000}" r="U219" connectionId="1">
    <xmlCellPr id="1" xr6:uid="{00000000-0010-0000-3812-000001000000}" uniqueName="AMI_51to60_BR_2">
      <xmlPr mapId="1" xpath="/FinancialUpdate8609/FinancialUpdate8609_UnitDistribution/FinancialUpdate8609_UnitDistribution_Building18/AMI_51to60_BR_2" xmlDataType="string"/>
    </xmlCellPr>
  </singleXmlCell>
  <singleXmlCell id="4698" xr6:uid="{00000000-000C-0000-FFFF-FFFF39120000}" r="V219" connectionId="1">
    <xmlCellPr id="1" xr6:uid="{00000000-0010-0000-3912-000001000000}" uniqueName="AMI_51to60_BR_3">
      <xmlPr mapId="1" xpath="/FinancialUpdate8609/FinancialUpdate8609_UnitDistribution/FinancialUpdate8609_UnitDistribution_Building18/AMI_51to60_BR_3" xmlDataType="string"/>
    </xmlCellPr>
  </singleXmlCell>
  <singleXmlCell id="4699" xr6:uid="{00000000-000C-0000-FFFF-FFFF3A120000}" r="W219" connectionId="1">
    <xmlCellPr id="1" xr6:uid="{00000000-0010-0000-3A12-000001000000}" uniqueName="AMI_51to60_BR_4">
      <xmlPr mapId="1" xpath="/FinancialUpdate8609/FinancialUpdate8609_UnitDistribution/FinancialUpdate8609_UnitDistribution_Building18/AMI_51to60_BR_4" xmlDataType="string"/>
    </xmlCellPr>
  </singleXmlCell>
  <singleXmlCell id="4700" xr6:uid="{00000000-000C-0000-FFFF-FFFF3B120000}" r="X219" connectionId="1">
    <xmlCellPr id="1" xr6:uid="{00000000-0010-0000-3B12-000001000000}" uniqueName="Greater_Than_60_AMI_BR_0">
      <xmlPr mapId="1" xpath="/FinancialUpdate8609/FinancialUpdate8609_UnitDistribution/FinancialUpdate8609_UnitDistribution_Building18/Greater_Than_60_AMI_BR_0" xmlDataType="string"/>
    </xmlCellPr>
  </singleXmlCell>
  <singleXmlCell id="4701" xr6:uid="{00000000-000C-0000-FFFF-FFFF3C120000}" r="Y219" connectionId="1">
    <xmlCellPr id="1" xr6:uid="{00000000-0010-0000-3C12-000001000000}" uniqueName="Greater_Than_60_AMI_BR_1">
      <xmlPr mapId="1" xpath="/FinancialUpdate8609/FinancialUpdate8609_UnitDistribution/FinancialUpdate8609_UnitDistribution_Building18/Greater_Than_60_AMI_BR_1" xmlDataType="string"/>
    </xmlCellPr>
  </singleXmlCell>
  <singleXmlCell id="4702" xr6:uid="{00000000-000C-0000-FFFF-FFFF3D120000}" r="Z219" connectionId="1">
    <xmlCellPr id="1" xr6:uid="{00000000-0010-0000-3D12-000001000000}" uniqueName="Greater_Than_60_AMI_BR_2">
      <xmlPr mapId="1" xpath="/FinancialUpdate8609/FinancialUpdate8609_UnitDistribution/FinancialUpdate8609_UnitDistribution_Building18/Greater_Than_60_AMI_BR_2" xmlDataType="string"/>
    </xmlCellPr>
  </singleXmlCell>
  <singleXmlCell id="4703" xr6:uid="{00000000-000C-0000-FFFF-FFFF3E120000}" r="AA219" connectionId="1">
    <xmlCellPr id="1" xr6:uid="{00000000-0010-0000-3E12-000001000000}" uniqueName="Greater_Than_60_AMI_BR_3">
      <xmlPr mapId="1" xpath="/FinancialUpdate8609/FinancialUpdate8609_UnitDistribution/FinancialUpdate8609_UnitDistribution_Building18/Greater_Than_60_AMI_BR_3" xmlDataType="string"/>
    </xmlCellPr>
  </singleXmlCell>
  <singleXmlCell id="4704" xr6:uid="{00000000-000C-0000-FFFF-FFFF3F120000}" r="AB219" connectionId="1">
    <xmlCellPr id="1" xr6:uid="{00000000-0010-0000-3F12-000001000000}" uniqueName="Greater_Than_60_AMI_BR_4">
      <xmlPr mapId="1" xpath="/FinancialUpdate8609/FinancialUpdate8609_UnitDistribution/FinancialUpdate8609_UnitDistribution_Building18/Greater_Than_60_AMI_BR_4" xmlDataType="string"/>
    </xmlCellPr>
  </singleXmlCell>
  <singleXmlCell id="4705" xr6:uid="{00000000-000C-0000-FFFF-FFFF40120000}" r="AH220" connectionId="1">
    <xmlCellPr id="1" xr6:uid="{00000000-0010-0000-4012-000001000000}" uniqueName="ApplicationNumber">
      <xmlPr mapId="1" xpath="/FinancialUpdate8609/FinancialUpdate8609_UnitDistribution/FinancialUpdate8609_UnitDistribution_Building19/ApplicationNumber" xmlDataType="string"/>
    </xmlCellPr>
  </singleXmlCell>
  <singleXmlCell id="4706" xr6:uid="{00000000-000C-0000-FFFF-FFFF41120000}" r="AJ220" connectionId="1">
    <xmlCellPr id="1" xr6:uid="{00000000-0010-0000-4112-000001000000}" uniqueName="BIN">
      <xmlPr mapId="1" xpath="/FinancialUpdate8609/FinancialUpdate8609_UnitDistribution/FinancialUpdate8609_UnitDistribution_Building19/BIN" xmlDataType="string"/>
    </xmlCellPr>
  </singleXmlCell>
  <singleXmlCell id="4707" xr6:uid="{00000000-000C-0000-FFFF-FFFF42120000}" r="AC220" connectionId="1">
    <xmlCellPr id="1" xr6:uid="{00000000-0010-0000-4212-000001000000}" uniqueName="Super_Unit">
      <xmlPr mapId="1" xpath="/FinancialUpdate8609/FinancialUpdate8609_UnitDistribution/FinancialUpdate8609_UnitDistribution_Building19/Super_Unit" xmlDataType="string"/>
    </xmlCellPr>
  </singleXmlCell>
  <singleXmlCell id="4708" xr6:uid="{00000000-000C-0000-FFFF-FFFF43120000}" r="D220" connectionId="1">
    <xmlCellPr id="1" xr6:uid="{00000000-0010-0000-4312-000001000000}" uniqueName="AMI_30_or_Less_BR_0">
      <xmlPr mapId="1" xpath="/FinancialUpdate8609/FinancialUpdate8609_UnitDistribution/FinancialUpdate8609_UnitDistribution_Building19/AMI_30_or_Less_BR_0" xmlDataType="string"/>
    </xmlCellPr>
  </singleXmlCell>
  <singleXmlCell id="4709" xr6:uid="{00000000-000C-0000-FFFF-FFFF44120000}" r="E220" connectionId="1">
    <xmlCellPr id="1" xr6:uid="{00000000-0010-0000-4412-000001000000}" uniqueName="AMI_30_or_Less_BR_1">
      <xmlPr mapId="1" xpath="/FinancialUpdate8609/FinancialUpdate8609_UnitDistribution/FinancialUpdate8609_UnitDistribution_Building19/AMI_30_or_Less_BR_1" xmlDataType="string"/>
    </xmlCellPr>
  </singleXmlCell>
  <singleXmlCell id="4710" xr6:uid="{00000000-000C-0000-FFFF-FFFF45120000}" r="F220" connectionId="1">
    <xmlCellPr id="1" xr6:uid="{00000000-0010-0000-4512-000001000000}" uniqueName="AMI_30_or_Less_BR_2">
      <xmlPr mapId="1" xpath="/FinancialUpdate8609/FinancialUpdate8609_UnitDistribution/FinancialUpdate8609_UnitDistribution_Building19/AMI_30_or_Less_BR_2" xmlDataType="string"/>
    </xmlCellPr>
  </singleXmlCell>
  <singleXmlCell id="4711" xr6:uid="{00000000-000C-0000-FFFF-FFFF46120000}" r="G220" connectionId="1">
    <xmlCellPr id="1" xr6:uid="{00000000-0010-0000-4612-000001000000}" uniqueName="AMI_30_or_Less_BR_3">
      <xmlPr mapId="1" xpath="/FinancialUpdate8609/FinancialUpdate8609_UnitDistribution/FinancialUpdate8609_UnitDistribution_Building19/AMI_30_or_Less_BR_3" xmlDataType="string"/>
    </xmlCellPr>
  </singleXmlCell>
  <singleXmlCell id="4712" xr6:uid="{00000000-000C-0000-FFFF-FFFF47120000}" r="H220" connectionId="1">
    <xmlCellPr id="1" xr6:uid="{00000000-0010-0000-4712-000001000000}" uniqueName="AMI_30_or_Less_BR_4">
      <xmlPr mapId="1" xpath="/FinancialUpdate8609/FinancialUpdate8609_UnitDistribution/FinancialUpdate8609_UnitDistribution_Building19/AMI_30_or_Less_BR_4" xmlDataType="string"/>
    </xmlCellPr>
  </singleXmlCell>
  <singleXmlCell id="4713" xr6:uid="{00000000-000C-0000-FFFF-FFFF48120000}" r="I220" connectionId="1">
    <xmlCellPr id="1" xr6:uid="{00000000-0010-0000-4812-000001000000}" uniqueName="AMI_31to40_BR_0">
      <xmlPr mapId="1" xpath="/FinancialUpdate8609/FinancialUpdate8609_UnitDistribution/FinancialUpdate8609_UnitDistribution_Building19/AMI_31to40_BR_0" xmlDataType="string"/>
    </xmlCellPr>
  </singleXmlCell>
  <singleXmlCell id="4714" xr6:uid="{00000000-000C-0000-FFFF-FFFF49120000}" r="J220" connectionId="1">
    <xmlCellPr id="1" xr6:uid="{00000000-0010-0000-4912-000001000000}" uniqueName="AMI_31to40_BR_1">
      <xmlPr mapId="1" xpath="/FinancialUpdate8609/FinancialUpdate8609_UnitDistribution/FinancialUpdate8609_UnitDistribution_Building19/AMI_31to40_BR_1" xmlDataType="string"/>
    </xmlCellPr>
  </singleXmlCell>
  <singleXmlCell id="4715" xr6:uid="{00000000-000C-0000-FFFF-FFFF4A120000}" r="K220" connectionId="1">
    <xmlCellPr id="1" xr6:uid="{00000000-0010-0000-4A12-000001000000}" uniqueName="AMI_31to40_BR_2">
      <xmlPr mapId="1" xpath="/FinancialUpdate8609/FinancialUpdate8609_UnitDistribution/FinancialUpdate8609_UnitDistribution_Building19/AMI_31to40_BR_2" xmlDataType="string"/>
    </xmlCellPr>
  </singleXmlCell>
  <singleXmlCell id="4716" xr6:uid="{00000000-000C-0000-FFFF-FFFF4B120000}" r="L220" connectionId="1">
    <xmlCellPr id="1" xr6:uid="{00000000-0010-0000-4B12-000001000000}" uniqueName="AMI_31to40_BR_3">
      <xmlPr mapId="1" xpath="/FinancialUpdate8609/FinancialUpdate8609_UnitDistribution/FinancialUpdate8609_UnitDistribution_Building19/AMI_31to40_BR_3" xmlDataType="string"/>
    </xmlCellPr>
  </singleXmlCell>
  <singleXmlCell id="4717" xr6:uid="{00000000-000C-0000-FFFF-FFFF4C120000}" r="M220" connectionId="1">
    <xmlCellPr id="1" xr6:uid="{00000000-0010-0000-4C12-000001000000}" uniqueName="AMI_31to40_BR_4">
      <xmlPr mapId="1" xpath="/FinancialUpdate8609/FinancialUpdate8609_UnitDistribution/FinancialUpdate8609_UnitDistribution_Building19/AMI_31to40_BR_4" xmlDataType="string"/>
    </xmlCellPr>
  </singleXmlCell>
  <singleXmlCell id="4718" xr6:uid="{00000000-000C-0000-FFFF-FFFF4D120000}" r="N220" connectionId="1">
    <xmlCellPr id="1" xr6:uid="{00000000-0010-0000-4D12-000001000000}" uniqueName="AMI_41to50_BR_0">
      <xmlPr mapId="1" xpath="/FinancialUpdate8609/FinancialUpdate8609_UnitDistribution/FinancialUpdate8609_UnitDistribution_Building19/AMI_41to50_BR_0" xmlDataType="string"/>
    </xmlCellPr>
  </singleXmlCell>
  <singleXmlCell id="4719" xr6:uid="{00000000-000C-0000-FFFF-FFFF4E120000}" r="O220" connectionId="1">
    <xmlCellPr id="1" xr6:uid="{00000000-0010-0000-4E12-000001000000}" uniqueName="AMI_41to50_BR_1">
      <xmlPr mapId="1" xpath="/FinancialUpdate8609/FinancialUpdate8609_UnitDistribution/FinancialUpdate8609_UnitDistribution_Building19/AMI_41to50_BR_1" xmlDataType="string"/>
    </xmlCellPr>
  </singleXmlCell>
  <singleXmlCell id="4720" xr6:uid="{00000000-000C-0000-FFFF-FFFF4F120000}" r="P220" connectionId="1">
    <xmlCellPr id="1" xr6:uid="{00000000-0010-0000-4F12-000001000000}" uniqueName="AMI_41to50_BR_2">
      <xmlPr mapId="1" xpath="/FinancialUpdate8609/FinancialUpdate8609_UnitDistribution/FinancialUpdate8609_UnitDistribution_Building19/AMI_41to50_BR_2" xmlDataType="string"/>
    </xmlCellPr>
  </singleXmlCell>
  <singleXmlCell id="4721" xr6:uid="{00000000-000C-0000-FFFF-FFFF50120000}" r="Q220" connectionId="1">
    <xmlCellPr id="1" xr6:uid="{00000000-0010-0000-5012-000001000000}" uniqueName="AMI_41to50_BR_3">
      <xmlPr mapId="1" xpath="/FinancialUpdate8609/FinancialUpdate8609_UnitDistribution/FinancialUpdate8609_UnitDistribution_Building19/AMI_41to50_BR_3" xmlDataType="string"/>
    </xmlCellPr>
  </singleXmlCell>
  <singleXmlCell id="4722" xr6:uid="{00000000-000C-0000-FFFF-FFFF51120000}" r="R220" connectionId="1">
    <xmlCellPr id="1" xr6:uid="{00000000-0010-0000-5112-000001000000}" uniqueName="AMI_41to50_BR_4">
      <xmlPr mapId="1" xpath="/FinancialUpdate8609/FinancialUpdate8609_UnitDistribution/FinancialUpdate8609_UnitDistribution_Building19/AMI_41to50_BR_4" xmlDataType="string"/>
    </xmlCellPr>
  </singleXmlCell>
  <singleXmlCell id="4723" xr6:uid="{00000000-000C-0000-FFFF-FFFF52120000}" r="S220" connectionId="1">
    <xmlCellPr id="1" xr6:uid="{00000000-0010-0000-5212-000001000000}" uniqueName="AMI_51to60_BR_0">
      <xmlPr mapId="1" xpath="/FinancialUpdate8609/FinancialUpdate8609_UnitDistribution/FinancialUpdate8609_UnitDistribution_Building19/AMI_51to60_BR_0" xmlDataType="string"/>
    </xmlCellPr>
  </singleXmlCell>
  <singleXmlCell id="4724" xr6:uid="{00000000-000C-0000-FFFF-FFFF53120000}" r="T220" connectionId="1">
    <xmlCellPr id="1" xr6:uid="{00000000-0010-0000-5312-000001000000}" uniqueName="AMI_51to60_BR_1">
      <xmlPr mapId="1" xpath="/FinancialUpdate8609/FinancialUpdate8609_UnitDistribution/FinancialUpdate8609_UnitDistribution_Building19/AMI_51to60_BR_1" xmlDataType="string"/>
    </xmlCellPr>
  </singleXmlCell>
  <singleXmlCell id="4725" xr6:uid="{00000000-000C-0000-FFFF-FFFF54120000}" r="U220" connectionId="1">
    <xmlCellPr id="1" xr6:uid="{00000000-0010-0000-5412-000001000000}" uniqueName="AMI_51to60_BR_2">
      <xmlPr mapId="1" xpath="/FinancialUpdate8609/FinancialUpdate8609_UnitDistribution/FinancialUpdate8609_UnitDistribution_Building19/AMI_51to60_BR_2" xmlDataType="string"/>
    </xmlCellPr>
  </singleXmlCell>
  <singleXmlCell id="4726" xr6:uid="{00000000-000C-0000-FFFF-FFFF55120000}" r="V220" connectionId="1">
    <xmlCellPr id="1" xr6:uid="{00000000-0010-0000-5512-000001000000}" uniqueName="AMI_51to60_BR_3">
      <xmlPr mapId="1" xpath="/FinancialUpdate8609/FinancialUpdate8609_UnitDistribution/FinancialUpdate8609_UnitDistribution_Building19/AMI_51to60_BR_3" xmlDataType="string"/>
    </xmlCellPr>
  </singleXmlCell>
  <singleXmlCell id="4727" xr6:uid="{00000000-000C-0000-FFFF-FFFF56120000}" r="W220" connectionId="1">
    <xmlCellPr id="1" xr6:uid="{00000000-0010-0000-5612-000001000000}" uniqueName="AMI_51to60_BR_4">
      <xmlPr mapId="1" xpath="/FinancialUpdate8609/FinancialUpdate8609_UnitDistribution/FinancialUpdate8609_UnitDistribution_Building19/AMI_51to60_BR_4" xmlDataType="string"/>
    </xmlCellPr>
  </singleXmlCell>
  <singleXmlCell id="4728" xr6:uid="{00000000-000C-0000-FFFF-FFFF57120000}" r="X220" connectionId="1">
    <xmlCellPr id="1" xr6:uid="{00000000-0010-0000-5712-000001000000}" uniqueName="Greater_Than_60_AMI_BR_0">
      <xmlPr mapId="1" xpath="/FinancialUpdate8609/FinancialUpdate8609_UnitDistribution/FinancialUpdate8609_UnitDistribution_Building19/Greater_Than_60_AMI_BR_0" xmlDataType="string"/>
    </xmlCellPr>
  </singleXmlCell>
  <singleXmlCell id="4729" xr6:uid="{00000000-000C-0000-FFFF-FFFF58120000}" r="Y220" connectionId="1">
    <xmlCellPr id="1" xr6:uid="{00000000-0010-0000-5812-000001000000}" uniqueName="Greater_Than_60_AMI_BR_1">
      <xmlPr mapId="1" xpath="/FinancialUpdate8609/FinancialUpdate8609_UnitDistribution/FinancialUpdate8609_UnitDistribution_Building19/Greater_Than_60_AMI_BR_1" xmlDataType="string"/>
    </xmlCellPr>
  </singleXmlCell>
  <singleXmlCell id="4730" xr6:uid="{00000000-000C-0000-FFFF-FFFF59120000}" r="Z220" connectionId="1">
    <xmlCellPr id="1" xr6:uid="{00000000-0010-0000-5912-000001000000}" uniqueName="Greater_Than_60_AMI_BR_2">
      <xmlPr mapId="1" xpath="/FinancialUpdate8609/FinancialUpdate8609_UnitDistribution/FinancialUpdate8609_UnitDistribution_Building19/Greater_Than_60_AMI_BR_2" xmlDataType="string"/>
    </xmlCellPr>
  </singleXmlCell>
  <singleXmlCell id="4731" xr6:uid="{00000000-000C-0000-FFFF-FFFF5A120000}" r="AA220" connectionId="1">
    <xmlCellPr id="1" xr6:uid="{00000000-0010-0000-5A12-000001000000}" uniqueName="Greater_Than_60_AMI_BR_3">
      <xmlPr mapId="1" xpath="/FinancialUpdate8609/FinancialUpdate8609_UnitDistribution/FinancialUpdate8609_UnitDistribution_Building19/Greater_Than_60_AMI_BR_3" xmlDataType="string"/>
    </xmlCellPr>
  </singleXmlCell>
  <singleXmlCell id="4732" xr6:uid="{00000000-000C-0000-FFFF-FFFF5B120000}" r="AB220" connectionId="1">
    <xmlCellPr id="1" xr6:uid="{00000000-0010-0000-5B12-000001000000}" uniqueName="Greater_Than_60_AMI_BR_4">
      <xmlPr mapId="1" xpath="/FinancialUpdate8609/FinancialUpdate8609_UnitDistribution/FinancialUpdate8609_UnitDistribution_Building19/Greater_Than_60_AMI_BR_4" xmlDataType="string"/>
    </xmlCellPr>
  </singleXmlCell>
  <singleXmlCell id="4733" xr6:uid="{00000000-000C-0000-FFFF-FFFF5C120000}" r="AH221" connectionId="1">
    <xmlCellPr id="1" xr6:uid="{00000000-0010-0000-5C12-000001000000}" uniqueName="ApplicationNumber">
      <xmlPr mapId="1" xpath="/FinancialUpdate8609/FinancialUpdate8609_UnitDistribution/FinancialUpdate8609_UnitDistribution_Building20/ApplicationNumber" xmlDataType="string"/>
    </xmlCellPr>
  </singleXmlCell>
  <singleXmlCell id="4734" xr6:uid="{00000000-000C-0000-FFFF-FFFF5D120000}" r="AJ221" connectionId="1">
    <xmlCellPr id="1" xr6:uid="{00000000-0010-0000-5D12-000001000000}" uniqueName="BIN">
      <xmlPr mapId="1" xpath="/FinancialUpdate8609/FinancialUpdate8609_UnitDistribution/FinancialUpdate8609_UnitDistribution_Building20/BIN" xmlDataType="string"/>
    </xmlCellPr>
  </singleXmlCell>
  <singleXmlCell id="4735" xr6:uid="{00000000-000C-0000-FFFF-FFFF5E120000}" r="AC221" connectionId="1">
    <xmlCellPr id="1" xr6:uid="{00000000-0010-0000-5E12-000001000000}" uniqueName="Super_Unit">
      <xmlPr mapId="1" xpath="/FinancialUpdate8609/FinancialUpdate8609_UnitDistribution/FinancialUpdate8609_UnitDistribution_Building20/Super_Unit" xmlDataType="string"/>
    </xmlCellPr>
  </singleXmlCell>
  <singleXmlCell id="4736" xr6:uid="{00000000-000C-0000-FFFF-FFFF5F120000}" r="D221" connectionId="1">
    <xmlCellPr id="1" xr6:uid="{00000000-0010-0000-5F12-000001000000}" uniqueName="AMI_30_or_Less_BR_0">
      <xmlPr mapId="1" xpath="/FinancialUpdate8609/FinancialUpdate8609_UnitDistribution/FinancialUpdate8609_UnitDistribution_Building20/AMI_30_or_Less_BR_0" xmlDataType="string"/>
    </xmlCellPr>
  </singleXmlCell>
  <singleXmlCell id="4737" xr6:uid="{00000000-000C-0000-FFFF-FFFF60120000}" r="E221" connectionId="1">
    <xmlCellPr id="1" xr6:uid="{00000000-0010-0000-6012-000001000000}" uniqueName="AMI_30_or_Less_BR_1">
      <xmlPr mapId="1" xpath="/FinancialUpdate8609/FinancialUpdate8609_UnitDistribution/FinancialUpdate8609_UnitDistribution_Building20/AMI_30_or_Less_BR_1" xmlDataType="string"/>
    </xmlCellPr>
  </singleXmlCell>
  <singleXmlCell id="4738" xr6:uid="{00000000-000C-0000-FFFF-FFFF61120000}" r="F221" connectionId="1">
    <xmlCellPr id="1" xr6:uid="{00000000-0010-0000-6112-000001000000}" uniqueName="AMI_30_or_Less_BR_2">
      <xmlPr mapId="1" xpath="/FinancialUpdate8609/FinancialUpdate8609_UnitDistribution/FinancialUpdate8609_UnitDistribution_Building20/AMI_30_or_Less_BR_2" xmlDataType="string"/>
    </xmlCellPr>
  </singleXmlCell>
  <singleXmlCell id="4739" xr6:uid="{00000000-000C-0000-FFFF-FFFF62120000}" r="G221" connectionId="1">
    <xmlCellPr id="1" xr6:uid="{00000000-0010-0000-6212-000001000000}" uniqueName="AMI_30_or_Less_BR_3">
      <xmlPr mapId="1" xpath="/FinancialUpdate8609/FinancialUpdate8609_UnitDistribution/FinancialUpdate8609_UnitDistribution_Building20/AMI_30_or_Less_BR_3" xmlDataType="string"/>
    </xmlCellPr>
  </singleXmlCell>
  <singleXmlCell id="4740" xr6:uid="{00000000-000C-0000-FFFF-FFFF63120000}" r="H221" connectionId="1">
    <xmlCellPr id="1" xr6:uid="{00000000-0010-0000-6312-000001000000}" uniqueName="AMI_30_or_Less_BR_4">
      <xmlPr mapId="1" xpath="/FinancialUpdate8609/FinancialUpdate8609_UnitDistribution/FinancialUpdate8609_UnitDistribution_Building20/AMI_30_or_Less_BR_4" xmlDataType="string"/>
    </xmlCellPr>
  </singleXmlCell>
  <singleXmlCell id="4741" xr6:uid="{00000000-000C-0000-FFFF-FFFF64120000}" r="I221" connectionId="1">
    <xmlCellPr id="1" xr6:uid="{00000000-0010-0000-6412-000001000000}" uniqueName="AMI_31to40_BR_0">
      <xmlPr mapId="1" xpath="/FinancialUpdate8609/FinancialUpdate8609_UnitDistribution/FinancialUpdate8609_UnitDistribution_Building20/AMI_31to40_BR_0" xmlDataType="string"/>
    </xmlCellPr>
  </singleXmlCell>
  <singleXmlCell id="4742" xr6:uid="{00000000-000C-0000-FFFF-FFFF65120000}" r="J221" connectionId="1">
    <xmlCellPr id="1" xr6:uid="{00000000-0010-0000-6512-000001000000}" uniqueName="AMI_31to40_BR_1">
      <xmlPr mapId="1" xpath="/FinancialUpdate8609/FinancialUpdate8609_UnitDistribution/FinancialUpdate8609_UnitDistribution_Building20/AMI_31to40_BR_1" xmlDataType="string"/>
    </xmlCellPr>
  </singleXmlCell>
  <singleXmlCell id="4743" xr6:uid="{00000000-000C-0000-FFFF-FFFF66120000}" r="K221" connectionId="1">
    <xmlCellPr id="1" xr6:uid="{00000000-0010-0000-6612-000001000000}" uniqueName="AMI_31to40_BR_2">
      <xmlPr mapId="1" xpath="/FinancialUpdate8609/FinancialUpdate8609_UnitDistribution/FinancialUpdate8609_UnitDistribution_Building20/AMI_31to40_BR_2" xmlDataType="string"/>
    </xmlCellPr>
  </singleXmlCell>
  <singleXmlCell id="4744" xr6:uid="{00000000-000C-0000-FFFF-FFFF67120000}" r="L221" connectionId="1">
    <xmlCellPr id="1" xr6:uid="{00000000-0010-0000-6712-000001000000}" uniqueName="AMI_31to40_BR_3">
      <xmlPr mapId="1" xpath="/FinancialUpdate8609/FinancialUpdate8609_UnitDistribution/FinancialUpdate8609_UnitDistribution_Building20/AMI_31to40_BR_3" xmlDataType="string"/>
    </xmlCellPr>
  </singleXmlCell>
  <singleXmlCell id="4745" xr6:uid="{00000000-000C-0000-FFFF-FFFF68120000}" r="M221" connectionId="1">
    <xmlCellPr id="1" xr6:uid="{00000000-0010-0000-6812-000001000000}" uniqueName="AMI_31to40_BR_4">
      <xmlPr mapId="1" xpath="/FinancialUpdate8609/FinancialUpdate8609_UnitDistribution/FinancialUpdate8609_UnitDistribution_Building20/AMI_31to40_BR_4" xmlDataType="string"/>
    </xmlCellPr>
  </singleXmlCell>
  <singleXmlCell id="4746" xr6:uid="{00000000-000C-0000-FFFF-FFFF69120000}" r="N221" connectionId="1">
    <xmlCellPr id="1" xr6:uid="{00000000-0010-0000-6912-000001000000}" uniqueName="AMI_41to50_BR_0">
      <xmlPr mapId="1" xpath="/FinancialUpdate8609/FinancialUpdate8609_UnitDistribution/FinancialUpdate8609_UnitDistribution_Building20/AMI_41to50_BR_0" xmlDataType="string"/>
    </xmlCellPr>
  </singleXmlCell>
  <singleXmlCell id="4747" xr6:uid="{00000000-000C-0000-FFFF-FFFF6A120000}" r="O221" connectionId="1">
    <xmlCellPr id="1" xr6:uid="{00000000-0010-0000-6A12-000001000000}" uniqueName="AMI_41to50_BR_1">
      <xmlPr mapId="1" xpath="/FinancialUpdate8609/FinancialUpdate8609_UnitDistribution/FinancialUpdate8609_UnitDistribution_Building20/AMI_41to50_BR_1" xmlDataType="string"/>
    </xmlCellPr>
  </singleXmlCell>
  <singleXmlCell id="4748" xr6:uid="{00000000-000C-0000-FFFF-FFFF6B120000}" r="P221" connectionId="1">
    <xmlCellPr id="1" xr6:uid="{00000000-0010-0000-6B12-000001000000}" uniqueName="AMI_41to50_BR_2">
      <xmlPr mapId="1" xpath="/FinancialUpdate8609/FinancialUpdate8609_UnitDistribution/FinancialUpdate8609_UnitDistribution_Building20/AMI_41to50_BR_2" xmlDataType="string"/>
    </xmlCellPr>
  </singleXmlCell>
  <singleXmlCell id="4749" xr6:uid="{00000000-000C-0000-FFFF-FFFF6C120000}" r="Q221" connectionId="1">
    <xmlCellPr id="1" xr6:uid="{00000000-0010-0000-6C12-000001000000}" uniqueName="AMI_41to50_BR_3">
      <xmlPr mapId="1" xpath="/FinancialUpdate8609/FinancialUpdate8609_UnitDistribution/FinancialUpdate8609_UnitDistribution_Building20/AMI_41to50_BR_3" xmlDataType="string"/>
    </xmlCellPr>
  </singleXmlCell>
  <singleXmlCell id="4750" xr6:uid="{00000000-000C-0000-FFFF-FFFF6D120000}" r="R221" connectionId="1">
    <xmlCellPr id="1" xr6:uid="{00000000-0010-0000-6D12-000001000000}" uniqueName="AMI_41to50_BR_4">
      <xmlPr mapId="1" xpath="/FinancialUpdate8609/FinancialUpdate8609_UnitDistribution/FinancialUpdate8609_UnitDistribution_Building20/AMI_41to50_BR_4" xmlDataType="string"/>
    </xmlCellPr>
  </singleXmlCell>
  <singleXmlCell id="4751" xr6:uid="{00000000-000C-0000-FFFF-FFFF6E120000}" r="S221" connectionId="1">
    <xmlCellPr id="1" xr6:uid="{00000000-0010-0000-6E12-000001000000}" uniqueName="AMI_51to60_BR_0">
      <xmlPr mapId="1" xpath="/FinancialUpdate8609/FinancialUpdate8609_UnitDistribution/FinancialUpdate8609_UnitDistribution_Building20/AMI_51to60_BR_0" xmlDataType="string"/>
    </xmlCellPr>
  </singleXmlCell>
  <singleXmlCell id="4752" xr6:uid="{00000000-000C-0000-FFFF-FFFF6F120000}" r="T221" connectionId="1">
    <xmlCellPr id="1" xr6:uid="{00000000-0010-0000-6F12-000001000000}" uniqueName="AMI_51to60_BR_1">
      <xmlPr mapId="1" xpath="/FinancialUpdate8609/FinancialUpdate8609_UnitDistribution/FinancialUpdate8609_UnitDistribution_Building20/AMI_51to60_BR_1" xmlDataType="string"/>
    </xmlCellPr>
  </singleXmlCell>
  <singleXmlCell id="4753" xr6:uid="{00000000-000C-0000-FFFF-FFFF70120000}" r="U221" connectionId="1">
    <xmlCellPr id="1" xr6:uid="{00000000-0010-0000-7012-000001000000}" uniqueName="AMI_51to60_BR_2">
      <xmlPr mapId="1" xpath="/FinancialUpdate8609/FinancialUpdate8609_UnitDistribution/FinancialUpdate8609_UnitDistribution_Building20/AMI_51to60_BR_2" xmlDataType="string"/>
    </xmlCellPr>
  </singleXmlCell>
  <singleXmlCell id="4754" xr6:uid="{00000000-000C-0000-FFFF-FFFF71120000}" r="V221" connectionId="1">
    <xmlCellPr id="1" xr6:uid="{00000000-0010-0000-7112-000001000000}" uniqueName="AMI_51to60_BR_3">
      <xmlPr mapId="1" xpath="/FinancialUpdate8609/FinancialUpdate8609_UnitDistribution/FinancialUpdate8609_UnitDistribution_Building20/AMI_51to60_BR_3" xmlDataType="string"/>
    </xmlCellPr>
  </singleXmlCell>
  <singleXmlCell id="4755" xr6:uid="{00000000-000C-0000-FFFF-FFFF72120000}" r="W221" connectionId="1">
    <xmlCellPr id="1" xr6:uid="{00000000-0010-0000-7212-000001000000}" uniqueName="AMI_51to60_BR_4">
      <xmlPr mapId="1" xpath="/FinancialUpdate8609/FinancialUpdate8609_UnitDistribution/FinancialUpdate8609_UnitDistribution_Building20/AMI_51to60_BR_4" xmlDataType="string"/>
    </xmlCellPr>
  </singleXmlCell>
  <singleXmlCell id="4756" xr6:uid="{00000000-000C-0000-FFFF-FFFF73120000}" r="X221" connectionId="1">
    <xmlCellPr id="1" xr6:uid="{00000000-0010-0000-7312-000001000000}" uniqueName="Greater_Than_60_AMI_BR_0">
      <xmlPr mapId="1" xpath="/FinancialUpdate8609/FinancialUpdate8609_UnitDistribution/FinancialUpdate8609_UnitDistribution_Building20/Greater_Than_60_AMI_BR_0" xmlDataType="string"/>
    </xmlCellPr>
  </singleXmlCell>
  <singleXmlCell id="4757" xr6:uid="{00000000-000C-0000-FFFF-FFFF74120000}" r="Y221" connectionId="1">
    <xmlCellPr id="1" xr6:uid="{00000000-0010-0000-7412-000001000000}" uniqueName="Greater_Than_60_AMI_BR_1">
      <xmlPr mapId="1" xpath="/FinancialUpdate8609/FinancialUpdate8609_UnitDistribution/FinancialUpdate8609_UnitDistribution_Building20/Greater_Than_60_AMI_BR_1" xmlDataType="string"/>
    </xmlCellPr>
  </singleXmlCell>
  <singleXmlCell id="4758" xr6:uid="{00000000-000C-0000-FFFF-FFFF75120000}" r="Z221" connectionId="1">
    <xmlCellPr id="1" xr6:uid="{00000000-0010-0000-7512-000001000000}" uniqueName="Greater_Than_60_AMI_BR_2">
      <xmlPr mapId="1" xpath="/FinancialUpdate8609/FinancialUpdate8609_UnitDistribution/FinancialUpdate8609_UnitDistribution_Building20/Greater_Than_60_AMI_BR_2" xmlDataType="string"/>
    </xmlCellPr>
  </singleXmlCell>
  <singleXmlCell id="4759" xr6:uid="{00000000-000C-0000-FFFF-FFFF76120000}" r="AA221" connectionId="1">
    <xmlCellPr id="1" xr6:uid="{00000000-0010-0000-7612-000001000000}" uniqueName="Greater_Than_60_AMI_BR_3">
      <xmlPr mapId="1" xpath="/FinancialUpdate8609/FinancialUpdate8609_UnitDistribution/FinancialUpdate8609_UnitDistribution_Building20/Greater_Than_60_AMI_BR_3" xmlDataType="string"/>
    </xmlCellPr>
  </singleXmlCell>
  <singleXmlCell id="4760" xr6:uid="{00000000-000C-0000-FFFF-FFFF77120000}" r="AB221" connectionId="1">
    <xmlCellPr id="1" xr6:uid="{00000000-0010-0000-7712-000001000000}" uniqueName="Greater_Than_60_AMI_BR_4">
      <xmlPr mapId="1" xpath="/FinancialUpdate8609/FinancialUpdate8609_UnitDistribution/FinancialUpdate8609_UnitDistribution_Building20/Greater_Than_60_AMI_BR_4" xmlDataType="string"/>
    </xmlCellPr>
  </singleXmlCell>
  <singleXmlCell id="4761" xr6:uid="{00000000-000C-0000-FFFF-FFFF78120000}" r="AP125" connectionId="1">
    <xmlCellPr id="1" xr6:uid="{00000000-0010-0000-7812-000001000000}" uniqueName="ApplicationNumber">
      <xmlPr mapId="1" xpath="/FinancialUpdate8609/FinancialUpdate8609_Unit_SQ_FT/FinancialUpdate8609_Unit_SQ_FT_Building18/ApplicationNumber" xmlDataType="string"/>
    </xmlCellPr>
  </singleXmlCell>
  <singleXmlCell id="4762" xr6:uid="{00000000-000C-0000-FFFF-FFFF79120000}" r="AP126" connectionId="1">
    <xmlCellPr id="1" xr6:uid="{00000000-0010-0000-7912-000001000000}" uniqueName="BIN">
      <xmlPr mapId="1" xpath="/FinancialUpdate8609/FinancialUpdate8609_Unit_SQ_FT/FinancialUpdate8609_Unit_SQ_FT_Building18/BIN" xmlDataType="string"/>
    </xmlCellPr>
  </singleXmlCell>
  <singleXmlCell id="4763" xr6:uid="{00000000-000C-0000-FFFF-FFFF7A120000}" r="AP127" connectionId="1">
    <xmlCellPr id="1" xr6:uid="{00000000-0010-0000-7A12-000001000000}" uniqueName="Credit_Eligible_Sq_Ft">
      <xmlPr mapId="1" xpath="/FinancialUpdate8609/FinancialUpdate8609_Unit_SQ_FT/FinancialUpdate8609_Unit_SQ_FT_Building18/Credit_Eligible_Sq_Ft" xmlDataType="string"/>
    </xmlCellPr>
  </singleXmlCell>
  <singleXmlCell id="4764" xr6:uid="{00000000-000C-0000-FFFF-FFFF7B120000}" r="AP128" connectionId="1">
    <xmlCellPr id="1" xr6:uid="{00000000-0010-0000-7B12-000001000000}" uniqueName="Other_Resid_Rental_Sq_Ft">
      <xmlPr mapId="1" xpath="/FinancialUpdate8609/FinancialUpdate8609_Unit_SQ_FT/FinancialUpdate8609_Unit_SQ_FT_Building18/Other_Resid_Rental_Sq_Ft" xmlDataType="string"/>
    </xmlCellPr>
  </singleXmlCell>
  <singleXmlCell id="4765" xr6:uid="{00000000-000C-0000-FFFF-FFFF7C120000}" r="AP129" connectionId="1">
    <xmlCellPr id="1" xr6:uid="{00000000-0010-0000-7C12-000001000000}" uniqueName="Total_Resid_Rental_Sq_Ft">
      <xmlPr mapId="1" xpath="/FinancialUpdate8609/FinancialUpdate8609_Unit_SQ_FT/FinancialUpdate8609_Unit_SQ_FT_Building18/Total_Resid_Rental_Sq_Ft" xmlDataType="string"/>
    </xmlCellPr>
  </singleXmlCell>
  <singleXmlCell id="4766" xr6:uid="{00000000-000C-0000-FFFF-FFFF7D120000}" r="AP130" connectionId="1">
    <xmlCellPr id="1" xr6:uid="{00000000-0010-0000-7D12-000001000000}" uniqueName="Non_Rent_paying_Super_Sq_Ft">
      <xmlPr mapId="1" xpath="/FinancialUpdate8609/FinancialUpdate8609_Unit_SQ_FT/FinancialUpdate8609_Unit_SQ_FT_Building18/Non_Rent_paying_Super_Sq_Ft" xmlDataType="string"/>
    </xmlCellPr>
  </singleXmlCell>
  <singleXmlCell id="4767" xr6:uid="{00000000-000C-0000-FFFF-FFFF7E120000}" r="AP131" connectionId="1">
    <xmlCellPr id="1" xr6:uid="{00000000-0010-0000-7E12-000001000000}" uniqueName="Total_Residential_Sq_Ft">
      <xmlPr mapId="1" xpath="/FinancialUpdate8609/FinancialUpdate8609_Unit_SQ_FT/FinancialUpdate8609_Unit_SQ_FT_Building18/Total_Residential_Sq_Ft" xmlDataType="string"/>
    </xmlCellPr>
  </singleXmlCell>
  <singleXmlCell id="4768" xr6:uid="{00000000-000C-0000-FFFF-FFFF7F120000}" r="AP132" connectionId="1">
    <xmlCellPr id="1" xr6:uid="{00000000-0010-0000-7F12-000001000000}" uniqueName="Commercial_Sq_Ft">
      <xmlPr mapId="1" xpath="/FinancialUpdate8609/FinancialUpdate8609_Unit_SQ_FT/FinancialUpdate8609_Unit_SQ_FT_Building18/Commercial_Sq_Ft" xmlDataType="string"/>
    </xmlCellPr>
  </singleXmlCell>
  <singleXmlCell id="4769" xr6:uid="{00000000-000C-0000-FFFF-FFFF80120000}" r="AR125" connectionId="1">
    <xmlCellPr id="1" xr6:uid="{00000000-0010-0000-8012-000001000000}" uniqueName="ApplicationNumber">
      <xmlPr mapId="1" xpath="/FinancialUpdate8609/FinancialUpdate8609_Unit_SQ_FT/FinancialUpdate8609_Unit_SQ_FT_Building19/ApplicationNumber" xmlDataType="string"/>
    </xmlCellPr>
  </singleXmlCell>
  <singleXmlCell id="4770" xr6:uid="{00000000-000C-0000-FFFF-FFFF81120000}" r="AR126" connectionId="1">
    <xmlCellPr id="1" xr6:uid="{00000000-0010-0000-8112-000001000000}" uniqueName="BIN">
      <xmlPr mapId="1" xpath="/FinancialUpdate8609/FinancialUpdate8609_Unit_SQ_FT/FinancialUpdate8609_Unit_SQ_FT_Building19/BIN" xmlDataType="string"/>
    </xmlCellPr>
  </singleXmlCell>
  <singleXmlCell id="4771" xr6:uid="{00000000-000C-0000-FFFF-FFFF82120000}" r="AR127" connectionId="1">
    <xmlCellPr id="1" xr6:uid="{00000000-0010-0000-8212-000001000000}" uniqueName="Credit_Eligible_Sq_Ft">
      <xmlPr mapId="1" xpath="/FinancialUpdate8609/FinancialUpdate8609_Unit_SQ_FT/FinancialUpdate8609_Unit_SQ_FT_Building19/Credit_Eligible_Sq_Ft" xmlDataType="string"/>
    </xmlCellPr>
  </singleXmlCell>
  <singleXmlCell id="4772" xr6:uid="{00000000-000C-0000-FFFF-FFFF83120000}" r="AR128" connectionId="1">
    <xmlCellPr id="1" xr6:uid="{00000000-0010-0000-8312-000001000000}" uniqueName="Other_Resid_Rental_Sq_Ft">
      <xmlPr mapId="1" xpath="/FinancialUpdate8609/FinancialUpdate8609_Unit_SQ_FT/FinancialUpdate8609_Unit_SQ_FT_Building19/Other_Resid_Rental_Sq_Ft" xmlDataType="string"/>
    </xmlCellPr>
  </singleXmlCell>
  <singleXmlCell id="4773" xr6:uid="{00000000-000C-0000-FFFF-FFFF84120000}" r="AR129" connectionId="1">
    <xmlCellPr id="1" xr6:uid="{00000000-0010-0000-8412-000001000000}" uniqueName="Total_Resid_Rental_Sq_Ft">
      <xmlPr mapId="1" xpath="/FinancialUpdate8609/FinancialUpdate8609_Unit_SQ_FT/FinancialUpdate8609_Unit_SQ_FT_Building19/Total_Resid_Rental_Sq_Ft" xmlDataType="string"/>
    </xmlCellPr>
  </singleXmlCell>
  <singleXmlCell id="4774" xr6:uid="{00000000-000C-0000-FFFF-FFFF85120000}" r="AR130" connectionId="1">
    <xmlCellPr id="1" xr6:uid="{00000000-0010-0000-8512-000001000000}" uniqueName="Non_Rent_paying_Super_Sq_Ft">
      <xmlPr mapId="1" xpath="/FinancialUpdate8609/FinancialUpdate8609_Unit_SQ_FT/FinancialUpdate8609_Unit_SQ_FT_Building19/Non_Rent_paying_Super_Sq_Ft" xmlDataType="string"/>
    </xmlCellPr>
  </singleXmlCell>
  <singleXmlCell id="4775" xr6:uid="{00000000-000C-0000-FFFF-FFFF86120000}" r="AR131" connectionId="1">
    <xmlCellPr id="1" xr6:uid="{00000000-0010-0000-8612-000001000000}" uniqueName="Total_Residential_Sq_Ft">
      <xmlPr mapId="1" xpath="/FinancialUpdate8609/FinancialUpdate8609_Unit_SQ_FT/FinancialUpdate8609_Unit_SQ_FT_Building19/Total_Residential_Sq_Ft" xmlDataType="string"/>
    </xmlCellPr>
  </singleXmlCell>
  <singleXmlCell id="4776" xr6:uid="{00000000-000C-0000-FFFF-FFFF87120000}" r="AR132" connectionId="1">
    <xmlCellPr id="1" xr6:uid="{00000000-0010-0000-8712-000001000000}" uniqueName="Commercial_Sq_Ft">
      <xmlPr mapId="1" xpath="/FinancialUpdate8609/FinancialUpdate8609_Unit_SQ_FT/FinancialUpdate8609_Unit_SQ_FT_Building19/Commercial_Sq_Ft" xmlDataType="string"/>
    </xmlCellPr>
  </singleXmlCell>
  <singleXmlCell id="4777" xr6:uid="{00000000-000C-0000-FFFF-FFFF88120000}" r="AT125" connectionId="1">
    <xmlCellPr id="1" xr6:uid="{00000000-0010-0000-8812-000001000000}" uniqueName="ApplicationNumber">
      <xmlPr mapId="1" xpath="/FinancialUpdate8609/FinancialUpdate8609_Unit_SQ_FT/FinancialUpdate8609_Unit_SQ_FT_Building20/ApplicationNumber" xmlDataType="string"/>
    </xmlCellPr>
  </singleXmlCell>
  <singleXmlCell id="4778" xr6:uid="{00000000-000C-0000-FFFF-FFFF89120000}" r="AT126" connectionId="1">
    <xmlCellPr id="1" xr6:uid="{00000000-0010-0000-8912-000001000000}" uniqueName="BIN">
      <xmlPr mapId="1" xpath="/FinancialUpdate8609/FinancialUpdate8609_Unit_SQ_FT/FinancialUpdate8609_Unit_SQ_FT_Building20/BIN" xmlDataType="string"/>
    </xmlCellPr>
  </singleXmlCell>
  <singleXmlCell id="4779" xr6:uid="{00000000-000C-0000-FFFF-FFFF8A120000}" r="AT127" connectionId="1">
    <xmlCellPr id="1" xr6:uid="{00000000-0010-0000-8A12-000001000000}" uniqueName="Credit_Eligible_Sq_Ft">
      <xmlPr mapId="1" xpath="/FinancialUpdate8609/FinancialUpdate8609_Unit_SQ_FT/FinancialUpdate8609_Unit_SQ_FT_Building20/Credit_Eligible_Sq_Ft" xmlDataType="string"/>
    </xmlCellPr>
  </singleXmlCell>
  <singleXmlCell id="4780" xr6:uid="{00000000-000C-0000-FFFF-FFFF8B120000}" r="AT128" connectionId="1">
    <xmlCellPr id="1" xr6:uid="{00000000-0010-0000-8B12-000001000000}" uniqueName="Other_Resid_Rental_Sq_Ft">
      <xmlPr mapId="1" xpath="/FinancialUpdate8609/FinancialUpdate8609_Unit_SQ_FT/FinancialUpdate8609_Unit_SQ_FT_Building20/Other_Resid_Rental_Sq_Ft" xmlDataType="string"/>
    </xmlCellPr>
  </singleXmlCell>
  <singleXmlCell id="4781" xr6:uid="{00000000-000C-0000-FFFF-FFFF8C120000}" r="AT129" connectionId="1">
    <xmlCellPr id="1" xr6:uid="{00000000-0010-0000-8C12-000001000000}" uniqueName="Total_Resid_Rental_Sq_Ft">
      <xmlPr mapId="1" xpath="/FinancialUpdate8609/FinancialUpdate8609_Unit_SQ_FT/FinancialUpdate8609_Unit_SQ_FT_Building20/Total_Resid_Rental_Sq_Ft" xmlDataType="string"/>
    </xmlCellPr>
  </singleXmlCell>
  <singleXmlCell id="4782" xr6:uid="{00000000-000C-0000-FFFF-FFFF8D120000}" r="AT130" connectionId="1">
    <xmlCellPr id="1" xr6:uid="{00000000-0010-0000-8D12-000001000000}" uniqueName="Non_Rent_paying_Super_Sq_Ft">
      <xmlPr mapId="1" xpath="/FinancialUpdate8609/FinancialUpdate8609_Unit_SQ_FT/FinancialUpdate8609_Unit_SQ_FT_Building20/Non_Rent_paying_Super_Sq_Ft" xmlDataType="string"/>
    </xmlCellPr>
  </singleXmlCell>
  <singleXmlCell id="4783" xr6:uid="{00000000-000C-0000-FFFF-FFFF8E120000}" r="AT131" connectionId="1">
    <xmlCellPr id="1" xr6:uid="{00000000-0010-0000-8E12-000001000000}" uniqueName="Total_Residential_Sq_Ft">
      <xmlPr mapId="1" xpath="/FinancialUpdate8609/FinancialUpdate8609_Unit_SQ_FT/FinancialUpdate8609_Unit_SQ_FT_Building20/Total_Residential_Sq_Ft" xmlDataType="string"/>
    </xmlCellPr>
  </singleXmlCell>
  <singleXmlCell id="4784" xr6:uid="{00000000-000C-0000-FFFF-FFFF8F120000}" r="AT132" connectionId="1">
    <xmlCellPr id="1" xr6:uid="{00000000-0010-0000-8F12-000001000000}" uniqueName="Commercial_Sq_Ft">
      <xmlPr mapId="1" xpath="/FinancialUpdate8609/FinancialUpdate8609_Unit_SQ_FT/FinancialUpdate8609_Unit_SQ_FT_Building20/Commercial_Sq_Ft" xmlDataType="string"/>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PDLIHTC@hpd.nyc.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3.bin"/><Relationship Id="rId1" Type="http://schemas.openxmlformats.org/officeDocument/2006/relationships/hyperlink" Target="http://www.op.nysed.gov/opsearches.htm" TargetMode="External"/><Relationship Id="rId4" Type="http://schemas.openxmlformats.org/officeDocument/2006/relationships/vmlDrawing" Target="../drawings/vmlDrawing1.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T42"/>
  <sheetViews>
    <sheetView showGridLines="0" showRowColHeaders="0" zoomScaleNormal="100" zoomScaleSheetLayoutView="100" workbookViewId="0">
      <selection activeCell="F11" sqref="F11"/>
    </sheetView>
  </sheetViews>
  <sheetFormatPr defaultColWidth="9.140625" defaultRowHeight="12.75"/>
  <cols>
    <col min="1" max="1" width="9.85546875" bestFit="1" customWidth="1"/>
    <col min="2" max="2" width="24.42578125" bestFit="1" customWidth="1"/>
    <col min="3" max="3" width="21.5703125" customWidth="1"/>
    <col min="7" max="7" width="11.5703125" bestFit="1" customWidth="1"/>
    <col min="9" max="9" width="11.28515625" customWidth="1"/>
    <col min="10" max="10" width="10.85546875" customWidth="1"/>
    <col min="12" max="12" width="10.140625" bestFit="1" customWidth="1"/>
    <col min="14" max="14" width="10.42578125" customWidth="1"/>
    <col min="17" max="17" width="10.28515625" customWidth="1"/>
    <col min="20" max="20" width="10.5703125" bestFit="1" customWidth="1"/>
    <col min="28" max="30" width="13.140625" customWidth="1"/>
    <col min="31" max="31" width="12.140625" bestFit="1" customWidth="1"/>
    <col min="32" max="32" width="9.28515625" bestFit="1" customWidth="1"/>
    <col min="33" max="33" width="10.28515625" bestFit="1" customWidth="1"/>
    <col min="35" max="39" width="14.28515625" customWidth="1"/>
    <col min="40" max="40" width="13.85546875" bestFit="1" customWidth="1"/>
    <col min="41" max="41" width="12.140625" bestFit="1" customWidth="1"/>
    <col min="42" max="42" width="14.28515625" bestFit="1" customWidth="1"/>
    <col min="43" max="43" width="12.140625" bestFit="1" customWidth="1"/>
    <col min="44" max="44" width="14.28515625" bestFit="1" customWidth="1"/>
    <col min="45" max="45" width="12.140625" bestFit="1" customWidth="1"/>
    <col min="46" max="46" width="14.28515625" bestFit="1" customWidth="1"/>
    <col min="47" max="47" width="12.140625" bestFit="1" customWidth="1"/>
    <col min="48" max="48" width="14.28515625" bestFit="1" customWidth="1"/>
    <col min="49" max="49" width="12.140625" bestFit="1" customWidth="1"/>
    <col min="50" max="50" width="12.140625" customWidth="1"/>
    <col min="51" max="51" width="12.140625" bestFit="1" customWidth="1"/>
    <col min="52" max="52" width="12.140625" customWidth="1"/>
    <col min="53" max="53" width="12.140625" bestFit="1" customWidth="1"/>
    <col min="54" max="54" width="12.140625" customWidth="1"/>
    <col min="55" max="55" width="12.140625" bestFit="1" customWidth="1"/>
    <col min="56" max="56" width="12.140625" customWidth="1"/>
    <col min="57" max="57" width="12.140625" bestFit="1" customWidth="1"/>
    <col min="58" max="58" width="12.140625" customWidth="1"/>
    <col min="59" max="59" width="12.140625" bestFit="1" customWidth="1"/>
    <col min="60" max="60" width="12.140625" customWidth="1"/>
    <col min="61" max="61" width="12.140625" bestFit="1" customWidth="1"/>
    <col min="62" max="62" width="12.140625" customWidth="1"/>
    <col min="63" max="63" width="12.140625" bestFit="1" customWidth="1"/>
    <col min="64" max="64" width="12.140625" customWidth="1"/>
    <col min="65" max="65" width="12.140625" bestFit="1" customWidth="1"/>
    <col min="66" max="66" width="12.140625" customWidth="1"/>
    <col min="67" max="67" width="12.140625" bestFit="1" customWidth="1"/>
    <col min="68" max="68" width="12.28515625" bestFit="1" customWidth="1"/>
    <col min="96" max="96" width="10.5703125" bestFit="1" customWidth="1"/>
    <col min="97" max="97" width="10" bestFit="1" customWidth="1"/>
    <col min="98" max="98" width="11.140625" bestFit="1" customWidth="1"/>
  </cols>
  <sheetData>
    <row r="1" spans="2:98">
      <c r="L1" s="281"/>
      <c r="AE1" s="51"/>
      <c r="AF1" s="282"/>
      <c r="AG1" s="283"/>
      <c r="AH1" s="67"/>
      <c r="AI1" s="67"/>
      <c r="AJ1" s="66"/>
      <c r="AK1" s="66"/>
      <c r="AL1" s="66"/>
      <c r="AM1" s="66"/>
      <c r="CR1" s="284"/>
      <c r="CS1" s="284"/>
      <c r="CT1" s="284"/>
    </row>
    <row r="2" spans="2:98">
      <c r="L2" s="281"/>
      <c r="AE2" s="51"/>
      <c r="AF2" s="282"/>
      <c r="AG2" s="283"/>
      <c r="AH2" s="67"/>
      <c r="AI2" s="67"/>
      <c r="AJ2" s="66"/>
      <c r="AK2" s="66"/>
      <c r="AL2" s="66"/>
      <c r="AM2" s="66"/>
      <c r="CR2" s="284"/>
      <c r="CS2" s="284"/>
      <c r="CT2" s="284"/>
    </row>
    <row r="3" spans="2:98">
      <c r="L3" s="281"/>
      <c r="AE3" s="51"/>
      <c r="AF3" s="282"/>
      <c r="AG3" s="283"/>
      <c r="AH3" s="67"/>
      <c r="AI3" s="67"/>
      <c r="AJ3" s="66"/>
      <c r="AK3" s="66"/>
      <c r="AL3" s="66"/>
      <c r="AM3" s="66"/>
      <c r="CR3" s="284"/>
      <c r="CS3" s="284"/>
      <c r="CT3" s="284"/>
    </row>
    <row r="4" spans="2:98">
      <c r="L4" s="281"/>
      <c r="AE4" s="51"/>
      <c r="AF4" s="282"/>
      <c r="AG4" s="283"/>
      <c r="AH4" s="67"/>
      <c r="AI4" s="67"/>
      <c r="AJ4" s="66"/>
      <c r="AK4" s="66"/>
      <c r="AL4" s="66"/>
      <c r="AM4" s="66"/>
      <c r="CR4" s="284"/>
      <c r="CS4" s="284"/>
      <c r="CT4" s="284"/>
    </row>
    <row r="5" spans="2:98">
      <c r="L5" s="281"/>
      <c r="AE5" s="51"/>
      <c r="AF5" s="282"/>
      <c r="AG5" s="283"/>
      <c r="AH5" s="67"/>
      <c r="AI5" s="67"/>
      <c r="AJ5" s="66"/>
      <c r="AK5" s="66"/>
      <c r="AL5" s="66"/>
      <c r="AM5" s="66"/>
      <c r="CR5" s="284"/>
      <c r="CS5" s="284"/>
      <c r="CT5" s="284"/>
    </row>
    <row r="6" spans="2:98">
      <c r="L6" s="281"/>
      <c r="AE6" s="51"/>
      <c r="AF6" s="282"/>
      <c r="AG6" s="283"/>
      <c r="AH6" s="67"/>
      <c r="AI6" s="67"/>
      <c r="AJ6" s="66"/>
      <c r="AK6" s="66"/>
      <c r="AL6" s="66"/>
      <c r="AM6" s="66"/>
      <c r="CR6" s="284"/>
      <c r="CS6" s="284"/>
      <c r="CT6" s="284"/>
    </row>
    <row r="7" spans="2:98" ht="25.5">
      <c r="B7" s="680" t="s">
        <v>325</v>
      </c>
      <c r="L7" s="281"/>
      <c r="AE7" s="51"/>
      <c r="AF7" s="282"/>
      <c r="AG7" s="283"/>
      <c r="AI7" s="67"/>
      <c r="AJ7" s="66"/>
      <c r="AK7" s="66"/>
      <c r="AL7" s="66"/>
      <c r="AM7" s="66"/>
      <c r="CR7" s="284"/>
      <c r="CS7" s="284"/>
      <c r="CT7" s="284"/>
    </row>
    <row r="8" spans="2:98">
      <c r="F8" s="445"/>
      <c r="L8" s="281"/>
      <c r="AE8" s="51"/>
      <c r="AF8" s="282"/>
      <c r="AG8" s="283"/>
      <c r="AH8" s="67"/>
      <c r="AI8" s="67"/>
      <c r="AJ8" s="66"/>
      <c r="AK8" s="66"/>
      <c r="AL8" s="66"/>
      <c r="AM8" s="66"/>
      <c r="CR8" s="284"/>
      <c r="CS8" s="284"/>
      <c r="CT8" s="284"/>
    </row>
    <row r="9" spans="2:98">
      <c r="F9" s="445"/>
      <c r="L9" s="281"/>
      <c r="AE9" s="51"/>
      <c r="AF9" s="282"/>
      <c r="AG9" s="283"/>
      <c r="AH9" s="67"/>
      <c r="AI9" s="67"/>
      <c r="AJ9" s="66"/>
      <c r="AK9" s="66"/>
      <c r="AL9" s="66"/>
      <c r="AM9" s="66"/>
      <c r="CR9" s="284"/>
      <c r="CS9" s="284"/>
      <c r="CT9" s="284"/>
    </row>
    <row r="10" spans="2:98">
      <c r="B10" s="734" t="s">
        <v>356</v>
      </c>
      <c r="C10" s="735"/>
      <c r="D10" s="736"/>
      <c r="F10" s="445"/>
      <c r="L10" s="281"/>
      <c r="AE10" s="51"/>
      <c r="AF10" s="282"/>
      <c r="AG10" s="283"/>
      <c r="AI10" s="67"/>
      <c r="AJ10" s="66"/>
      <c r="AK10" s="66"/>
      <c r="AL10" s="66"/>
      <c r="AM10" s="66"/>
      <c r="CR10" s="284"/>
      <c r="CS10" s="284"/>
      <c r="CT10" s="284"/>
    </row>
    <row r="11" spans="2:98">
      <c r="B11" s="737"/>
      <c r="C11" s="738"/>
      <c r="D11" s="739"/>
      <c r="F11" s="445"/>
      <c r="L11" s="281"/>
      <c r="AE11" s="51"/>
      <c r="AF11" s="282"/>
      <c r="AG11" s="283"/>
      <c r="AH11" s="67"/>
      <c r="AI11" s="67"/>
      <c r="AJ11" s="66"/>
      <c r="AK11" s="66"/>
      <c r="AL11" s="66"/>
      <c r="AM11" s="66"/>
      <c r="CR11" s="284"/>
      <c r="CS11" s="284"/>
      <c r="CT11" s="284"/>
    </row>
    <row r="12" spans="2:98">
      <c r="B12" s="737"/>
      <c r="C12" s="738"/>
      <c r="D12" s="739"/>
      <c r="F12" s="445"/>
      <c r="L12" s="281"/>
      <c r="AE12" s="51"/>
      <c r="AF12" s="282"/>
      <c r="AG12" s="283"/>
      <c r="AI12" s="67"/>
      <c r="AJ12" s="66"/>
      <c r="AK12" s="66"/>
      <c r="AL12" s="66"/>
      <c r="AM12" s="66"/>
      <c r="CR12" s="284"/>
      <c r="CS12" s="284"/>
      <c r="CT12" s="284"/>
    </row>
    <row r="13" spans="2:98">
      <c r="B13" s="737"/>
      <c r="C13" s="738"/>
      <c r="D13" s="739"/>
      <c r="F13" s="445"/>
      <c r="L13" s="281"/>
      <c r="AE13" s="51"/>
      <c r="AF13" s="282"/>
      <c r="AG13" s="283"/>
      <c r="AH13" s="67"/>
      <c r="AI13" s="67"/>
      <c r="AJ13" s="66"/>
      <c r="AK13" s="66"/>
      <c r="AL13" s="66"/>
      <c r="AM13" s="66"/>
      <c r="CR13" s="284"/>
      <c r="CS13" s="284"/>
      <c r="CT13" s="284"/>
    </row>
    <row r="14" spans="2:98">
      <c r="B14" s="740"/>
      <c r="C14" s="741"/>
      <c r="D14" s="742"/>
      <c r="F14" s="445"/>
      <c r="L14" s="281"/>
      <c r="AE14" s="51"/>
      <c r="AF14" s="282"/>
      <c r="AG14" s="283"/>
      <c r="AI14" s="67"/>
      <c r="AJ14" s="66"/>
      <c r="AK14" s="66"/>
      <c r="AL14" s="66"/>
      <c r="AM14" s="66"/>
      <c r="CR14" s="284"/>
      <c r="CS14" s="284"/>
      <c r="CT14" s="284"/>
    </row>
    <row r="15" spans="2:98">
      <c r="F15" s="445"/>
      <c r="L15" s="281"/>
      <c r="AE15" s="51"/>
      <c r="AF15" s="282"/>
      <c r="AG15" s="283"/>
      <c r="AH15" s="67"/>
      <c r="AI15" s="67"/>
      <c r="AJ15" s="66"/>
      <c r="AK15" s="66"/>
      <c r="AL15" s="66"/>
      <c r="AM15" s="66"/>
      <c r="CR15" s="284"/>
      <c r="CS15" s="284"/>
      <c r="CT15" s="284"/>
    </row>
    <row r="16" spans="2:98" ht="12.75" customHeight="1">
      <c r="B16" s="744" t="s">
        <v>389</v>
      </c>
      <c r="C16" s="745"/>
      <c r="D16" s="745"/>
      <c r="F16" s="445"/>
      <c r="L16" s="281"/>
      <c r="AE16" s="51"/>
      <c r="AF16" s="282"/>
      <c r="AG16" s="283"/>
      <c r="AI16" s="67"/>
      <c r="AJ16" s="66"/>
      <c r="AK16" s="66"/>
      <c r="AL16" s="66"/>
      <c r="AM16" s="66"/>
      <c r="CR16" s="284"/>
      <c r="CS16" s="284"/>
      <c r="CT16" s="284"/>
    </row>
    <row r="17" spans="2:98">
      <c r="B17" s="745"/>
      <c r="C17" s="745"/>
      <c r="D17" s="745"/>
      <c r="F17" s="445"/>
      <c r="L17" s="281"/>
      <c r="AE17" s="51"/>
      <c r="AF17" s="282"/>
      <c r="AG17" s="283"/>
      <c r="AH17" s="67"/>
      <c r="AI17" s="67"/>
      <c r="AJ17" s="66"/>
      <c r="AK17" s="66"/>
      <c r="AL17" s="66"/>
      <c r="AM17" s="66"/>
      <c r="CR17" s="284"/>
      <c r="CS17" s="284"/>
      <c r="CT17" s="284"/>
    </row>
    <row r="18" spans="2:98">
      <c r="B18" s="745"/>
      <c r="C18" s="745"/>
      <c r="D18" s="745"/>
      <c r="F18" s="445"/>
      <c r="L18" s="281"/>
      <c r="AE18" s="51"/>
      <c r="AF18" s="282"/>
      <c r="AG18" s="283"/>
      <c r="AI18" s="67"/>
      <c r="AJ18" s="66"/>
      <c r="AK18" s="66"/>
      <c r="AL18" s="66"/>
      <c r="AM18" s="66"/>
      <c r="CR18" s="284"/>
      <c r="CS18" s="284"/>
      <c r="CT18" s="284"/>
    </row>
    <row r="19" spans="2:98">
      <c r="B19" s="745"/>
      <c r="C19" s="745"/>
      <c r="D19" s="745"/>
      <c r="F19" s="445"/>
      <c r="L19" s="281"/>
      <c r="AE19" s="51"/>
      <c r="AF19" s="282"/>
      <c r="AG19" s="283"/>
      <c r="AH19" s="67"/>
      <c r="AI19" s="67"/>
      <c r="AJ19" s="66"/>
      <c r="AK19" s="66"/>
      <c r="AL19" s="66"/>
      <c r="AM19" s="66"/>
      <c r="CR19" s="284"/>
      <c r="CS19" s="284"/>
      <c r="CT19" s="284"/>
    </row>
    <row r="20" spans="2:98">
      <c r="B20" s="745"/>
      <c r="C20" s="745"/>
      <c r="D20" s="745"/>
      <c r="F20" s="445"/>
      <c r="L20" s="281"/>
      <c r="AE20" s="51"/>
      <c r="AF20" s="282"/>
      <c r="AG20" s="283"/>
      <c r="AI20" s="67"/>
      <c r="AJ20" s="66"/>
      <c r="AK20" s="66"/>
      <c r="AL20" s="66"/>
      <c r="AM20" s="66"/>
      <c r="CR20" s="284"/>
      <c r="CS20" s="284"/>
      <c r="CT20" s="284"/>
    </row>
    <row r="21" spans="2:98" ht="25.5" customHeight="1">
      <c r="B21" s="745"/>
      <c r="C21" s="745"/>
      <c r="D21" s="745"/>
      <c r="F21" s="445"/>
      <c r="L21" s="281"/>
      <c r="AE21" s="51"/>
      <c r="AF21" s="282"/>
      <c r="AG21" s="283"/>
      <c r="AH21" s="67"/>
      <c r="AI21" s="67"/>
      <c r="AJ21" s="66"/>
      <c r="AK21" s="66"/>
      <c r="AL21" s="66"/>
      <c r="AM21" s="66"/>
      <c r="CR21" s="284"/>
      <c r="CS21" s="284"/>
      <c r="CT21" s="284"/>
    </row>
    <row r="22" spans="2:98">
      <c r="B22" s="745"/>
      <c r="C22" s="745"/>
      <c r="D22" s="745"/>
      <c r="F22" s="445"/>
      <c r="L22" s="281"/>
      <c r="AE22" s="51"/>
      <c r="AF22" s="282"/>
      <c r="AG22" s="283"/>
      <c r="AI22" s="67"/>
      <c r="AJ22" s="66"/>
      <c r="AK22" s="66"/>
      <c r="AL22" s="66"/>
      <c r="AM22" s="66"/>
      <c r="CR22" s="284"/>
      <c r="CS22" s="284"/>
      <c r="CT22" s="284"/>
    </row>
    <row r="23" spans="2:98">
      <c r="B23" s="745"/>
      <c r="C23" s="745"/>
      <c r="D23" s="745"/>
      <c r="F23" s="445"/>
    </row>
    <row r="24" spans="2:98">
      <c r="B24" s="745"/>
      <c r="C24" s="745"/>
      <c r="D24" s="745"/>
      <c r="F24" s="445"/>
    </row>
    <row r="25" spans="2:98">
      <c r="B25" s="745"/>
      <c r="C25" s="745"/>
      <c r="D25" s="745"/>
      <c r="F25" s="445"/>
    </row>
    <row r="26" spans="2:98">
      <c r="B26" s="745"/>
      <c r="C26" s="745"/>
      <c r="D26" s="745"/>
      <c r="F26" s="445"/>
    </row>
    <row r="27" spans="2:98">
      <c r="B27" s="745"/>
      <c r="C27" s="745"/>
      <c r="D27" s="745"/>
      <c r="F27" s="445"/>
    </row>
    <row r="28" spans="2:98">
      <c r="B28" s="745"/>
      <c r="C28" s="745"/>
      <c r="D28" s="745"/>
      <c r="F28" s="445"/>
    </row>
    <row r="29" spans="2:98">
      <c r="B29" s="745"/>
      <c r="C29" s="745"/>
      <c r="D29" s="745"/>
      <c r="F29" s="445"/>
    </row>
    <row r="30" spans="2:98">
      <c r="B30" s="745"/>
      <c r="C30" s="745"/>
      <c r="D30" s="745"/>
      <c r="F30" s="445"/>
    </row>
    <row r="31" spans="2:98">
      <c r="B31" s="745"/>
      <c r="C31" s="745"/>
      <c r="D31" s="745"/>
      <c r="F31" s="445"/>
    </row>
    <row r="32" spans="2:98">
      <c r="B32" s="745"/>
      <c r="C32" s="745"/>
      <c r="D32" s="745"/>
      <c r="F32" s="445"/>
    </row>
    <row r="33" spans="2:6">
      <c r="B33" s="745"/>
      <c r="C33" s="745"/>
      <c r="D33" s="745"/>
      <c r="F33" s="445"/>
    </row>
    <row r="34" spans="2:6">
      <c r="F34" s="445"/>
    </row>
    <row r="35" spans="2:6">
      <c r="B35" s="743" t="s">
        <v>326</v>
      </c>
      <c r="C35" s="743"/>
      <c r="D35" s="743"/>
      <c r="F35" s="445"/>
    </row>
    <row r="36" spans="2:6" ht="13.5" thickBot="1">
      <c r="C36" s="589"/>
      <c r="D36" s="589"/>
      <c r="F36" s="445"/>
    </row>
    <row r="37" spans="2:6" ht="13.5" thickBot="1">
      <c r="B37" s="590" t="s">
        <v>387</v>
      </c>
      <c r="C37" s="589"/>
      <c r="D37" s="589"/>
      <c r="F37" s="445"/>
    </row>
    <row r="38" spans="2:6">
      <c r="B38" s="589"/>
      <c r="C38" s="589"/>
      <c r="D38" s="589"/>
      <c r="F38" s="445"/>
    </row>
    <row r="39" spans="2:6">
      <c r="B39" s="620" t="s">
        <v>341</v>
      </c>
      <c r="C39" s="621"/>
      <c r="D39" s="622"/>
      <c r="F39" s="445"/>
    </row>
    <row r="40" spans="2:6">
      <c r="B40" s="623" t="s">
        <v>342</v>
      </c>
      <c r="C40" s="625"/>
      <c r="D40" s="624"/>
      <c r="F40" s="445"/>
    </row>
    <row r="41" spans="2:6">
      <c r="B41" s="589"/>
      <c r="C41" s="674"/>
      <c r="D41" s="589"/>
      <c r="F41" s="445"/>
    </row>
    <row r="42" spans="2:6">
      <c r="E42" s="673" t="s">
        <v>390</v>
      </c>
    </row>
  </sheetData>
  <sheetProtection password="C14E" sheet="1" objects="1" scenarios="1" selectLockedCells="1"/>
  <mergeCells count="3">
    <mergeCell ref="B10:D14"/>
    <mergeCell ref="B35:D35"/>
    <mergeCell ref="B16:D33"/>
  </mergeCells>
  <phoneticPr fontId="22" type="noConversion"/>
  <dataValidations count="1">
    <dataValidation type="textLength" allowBlank="1" showInputMessage="1" showErrorMessage="1" error="Enter Application number with format: YYYY-XXX" sqref="C40:C41" xr:uid="{00000000-0002-0000-0000-000000000000}">
      <formula1>8</formula1>
      <formula2>8</formula2>
    </dataValidation>
  </dataValidations>
  <hyperlinks>
    <hyperlink ref="B37" r:id="rId1" xr:uid="{00000000-0004-0000-0000-000000000000}"/>
  </hyperlinks>
  <pageMargins left="0.75" right="0.75" top="1" bottom="1" header="0.5" footer="0.5"/>
  <pageSetup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N32"/>
  <sheetViews>
    <sheetView showGridLines="0" showRowColHeaders="0" zoomScale="130" zoomScaleNormal="130" zoomScaleSheetLayoutView="75" workbookViewId="0">
      <selection activeCell="C27" sqref="C27:C31"/>
    </sheetView>
  </sheetViews>
  <sheetFormatPr defaultRowHeight="12.75"/>
  <cols>
    <col min="1" max="1" width="4" bestFit="1" customWidth="1"/>
    <col min="2" max="2" width="14.42578125" bestFit="1" customWidth="1"/>
    <col min="3" max="3" width="29" customWidth="1"/>
    <col min="4" max="4" width="3.28515625" customWidth="1"/>
    <col min="5" max="5" width="11.28515625" customWidth="1"/>
    <col min="6" max="6" width="15.42578125" bestFit="1" customWidth="1"/>
    <col min="7" max="7" width="14" customWidth="1"/>
    <col min="8" max="8" width="10.42578125" customWidth="1"/>
    <col min="9" max="9" width="11.42578125" bestFit="1" customWidth="1"/>
    <col min="10" max="10" width="7.5703125" customWidth="1"/>
    <col min="11" max="11" width="4.42578125" customWidth="1"/>
    <col min="12" max="12" width="3.42578125" customWidth="1"/>
    <col min="13" max="13" width="5.28515625" customWidth="1"/>
    <col min="14" max="14" width="3.85546875" customWidth="1"/>
    <col min="15" max="15" width="3.5703125" customWidth="1"/>
    <col min="16" max="16" width="5.7109375" customWidth="1"/>
  </cols>
  <sheetData>
    <row r="1" spans="2:40" ht="13.5" thickBot="1">
      <c r="B1" s="27" t="s">
        <v>150</v>
      </c>
    </row>
    <row r="2" spans="2:40">
      <c r="B2" s="53" t="s">
        <v>97</v>
      </c>
      <c r="C2" s="725"/>
      <c r="D2" s="270"/>
      <c r="E2" s="54"/>
      <c r="F2" s="54"/>
      <c r="G2" s="54"/>
      <c r="H2" s="54"/>
      <c r="I2" s="54"/>
      <c r="J2" s="54"/>
      <c r="K2" s="54"/>
      <c r="L2" s="54"/>
      <c r="M2" s="54"/>
      <c r="N2" s="54"/>
      <c r="O2" s="54"/>
      <c r="P2" s="55"/>
    </row>
    <row r="3" spans="2:40">
      <c r="B3" s="56" t="s">
        <v>23</v>
      </c>
      <c r="C3" s="726"/>
      <c r="D3" s="271"/>
      <c r="P3" s="57"/>
    </row>
    <row r="4" spans="2:40">
      <c r="B4" s="56" t="s">
        <v>100</v>
      </c>
      <c r="C4" s="726"/>
      <c r="D4" s="271"/>
      <c r="E4" t="s">
        <v>101</v>
      </c>
      <c r="F4" s="133"/>
      <c r="G4" t="s">
        <v>102</v>
      </c>
      <c r="H4" s="133"/>
      <c r="I4" t="s">
        <v>103</v>
      </c>
      <c r="J4" s="177"/>
      <c r="P4" s="57"/>
    </row>
    <row r="5" spans="2:40">
      <c r="B5" s="56" t="s">
        <v>111</v>
      </c>
      <c r="C5" s="726"/>
      <c r="D5" s="271"/>
      <c r="P5" s="57"/>
    </row>
    <row r="6" spans="2:40">
      <c r="B6" s="56" t="s">
        <v>98</v>
      </c>
      <c r="C6" s="726"/>
      <c r="D6" s="271"/>
      <c r="P6" s="57"/>
    </row>
    <row r="7" spans="2:40">
      <c r="B7" s="56" t="s">
        <v>99</v>
      </c>
      <c r="C7" s="726"/>
      <c r="D7" s="271"/>
      <c r="P7" s="57"/>
    </row>
    <row r="8" spans="2:40">
      <c r="B8" s="56" t="s">
        <v>228</v>
      </c>
      <c r="C8" s="726"/>
      <c r="D8" s="271"/>
      <c r="E8" t="str">
        <f>IF(C8="9% Competitive","Enter the credit amount per the Carryover Allocation document:","")</f>
        <v/>
      </c>
      <c r="F8" s="268"/>
      <c r="H8" s="269"/>
      <c r="I8" s="592"/>
      <c r="P8" s="57"/>
    </row>
    <row r="9" spans="2:40">
      <c r="B9" s="56"/>
      <c r="C9" s="594"/>
      <c r="D9" s="595"/>
      <c r="P9" s="57"/>
      <c r="AN9" s="267" t="s">
        <v>229</v>
      </c>
    </row>
    <row r="10" spans="2:40" ht="13.5" thickBot="1">
      <c r="B10" s="68"/>
      <c r="C10" s="593"/>
      <c r="D10" s="69"/>
      <c r="E10" s="58"/>
      <c r="F10" s="58"/>
      <c r="G10" s="58"/>
      <c r="H10" s="58"/>
      <c r="I10" s="58"/>
      <c r="J10" s="58"/>
      <c r="K10" s="58"/>
      <c r="L10" s="58"/>
      <c r="M10" s="58"/>
      <c r="N10" s="58"/>
      <c r="O10" s="58"/>
      <c r="P10" s="59"/>
      <c r="AN10" s="267" t="s">
        <v>230</v>
      </c>
    </row>
    <row r="11" spans="2:40">
      <c r="C11" s="271"/>
      <c r="D11" s="268"/>
    </row>
    <row r="12" spans="2:40" ht="13.5" thickBot="1">
      <c r="B12" s="27" t="s">
        <v>231</v>
      </c>
      <c r="C12" s="271"/>
      <c r="D12" s="268"/>
    </row>
    <row r="13" spans="2:40">
      <c r="B13" s="53" t="s">
        <v>234</v>
      </c>
      <c r="C13" s="725"/>
      <c r="D13" s="596"/>
      <c r="E13" s="54"/>
      <c r="F13" s="54"/>
      <c r="G13" s="54"/>
      <c r="H13" s="54"/>
      <c r="I13" s="54"/>
      <c r="J13" s="54"/>
      <c r="K13" s="54"/>
      <c r="L13" s="54"/>
      <c r="M13" s="54"/>
      <c r="N13" s="54"/>
      <c r="O13" s="54"/>
      <c r="P13" s="55"/>
    </row>
    <row r="14" spans="2:40">
      <c r="B14" s="56" t="s">
        <v>233</v>
      </c>
      <c r="C14" s="727"/>
      <c r="D14" s="268"/>
      <c r="E14" t="s">
        <v>327</v>
      </c>
      <c r="P14" s="57"/>
    </row>
    <row r="15" spans="2:40">
      <c r="B15" s="56" t="s">
        <v>232</v>
      </c>
      <c r="C15" s="726"/>
      <c r="D15" s="268"/>
      <c r="P15" s="57"/>
    </row>
    <row r="16" spans="2:40" ht="13.5" thickBot="1">
      <c r="B16" s="68"/>
      <c r="C16" s="593"/>
      <c r="D16" s="69"/>
      <c r="E16" s="58"/>
      <c r="F16" s="58"/>
      <c r="G16" s="58"/>
      <c r="H16" s="58"/>
      <c r="I16" s="58"/>
      <c r="J16" s="58"/>
      <c r="K16" s="58"/>
      <c r="L16" s="58"/>
      <c r="M16" s="58"/>
      <c r="N16" s="58"/>
      <c r="O16" s="58"/>
      <c r="P16" s="59"/>
    </row>
    <row r="17" spans="2:16">
      <c r="C17" s="271"/>
      <c r="D17" s="268"/>
    </row>
    <row r="18" spans="2:16" ht="13.5" thickBot="1">
      <c r="B18" s="27" t="s">
        <v>286</v>
      </c>
      <c r="C18" s="271"/>
      <c r="D18" s="268"/>
    </row>
    <row r="19" spans="2:16">
      <c r="B19" s="53" t="s">
        <v>234</v>
      </c>
      <c r="C19" s="725"/>
      <c r="D19" s="596"/>
      <c r="E19" s="54"/>
      <c r="F19" s="54"/>
      <c r="G19" s="54"/>
      <c r="H19" s="54"/>
      <c r="I19" s="54"/>
      <c r="J19" s="54"/>
      <c r="K19" s="54"/>
      <c r="L19" s="54"/>
      <c r="M19" s="54"/>
      <c r="N19" s="54"/>
      <c r="O19" s="54"/>
      <c r="P19" s="55"/>
    </row>
    <row r="20" spans="2:16">
      <c r="B20" s="56" t="s">
        <v>289</v>
      </c>
      <c r="C20" s="726"/>
      <c r="D20" s="268"/>
      <c r="P20" s="57"/>
    </row>
    <row r="21" spans="2:16">
      <c r="B21" s="56" t="s">
        <v>288</v>
      </c>
      <c r="C21" s="726"/>
      <c r="D21" s="268"/>
      <c r="P21" s="57"/>
    </row>
    <row r="22" spans="2:16">
      <c r="B22" s="56" t="s">
        <v>287</v>
      </c>
      <c r="C22" s="726"/>
      <c r="D22" s="268"/>
      <c r="P22" s="57"/>
    </row>
    <row r="23" spans="2:16">
      <c r="B23" s="56" t="s">
        <v>233</v>
      </c>
      <c r="C23" s="727"/>
      <c r="D23" s="268"/>
      <c r="E23" t="s">
        <v>327</v>
      </c>
      <c r="P23" s="57"/>
    </row>
    <row r="24" spans="2:16" ht="13.5" thickBot="1">
      <c r="B24" s="68" t="s">
        <v>232</v>
      </c>
      <c r="C24" s="593"/>
      <c r="D24" s="69"/>
      <c r="E24" s="58"/>
      <c r="F24" s="58"/>
      <c r="G24" s="58"/>
      <c r="H24" s="58"/>
      <c r="I24" s="58"/>
      <c r="J24" s="58"/>
      <c r="K24" s="58"/>
      <c r="L24" s="58"/>
      <c r="M24" s="58"/>
      <c r="N24" s="58"/>
      <c r="O24" s="58"/>
      <c r="P24" s="59"/>
    </row>
    <row r="25" spans="2:16">
      <c r="C25" s="271"/>
      <c r="D25" s="268"/>
    </row>
    <row r="26" spans="2:16" ht="13.5" thickBot="1">
      <c r="B26" s="27" t="s">
        <v>290</v>
      </c>
      <c r="C26" s="271"/>
      <c r="D26" s="268"/>
    </row>
    <row r="27" spans="2:16">
      <c r="B27" s="53" t="s">
        <v>234</v>
      </c>
      <c r="C27" s="725"/>
      <c r="D27" s="596"/>
      <c r="E27" s="54"/>
      <c r="F27" s="54"/>
      <c r="G27" s="54"/>
      <c r="H27" s="54"/>
      <c r="I27" s="54"/>
      <c r="J27" s="54"/>
      <c r="K27" s="54"/>
      <c r="L27" s="54"/>
      <c r="M27" s="54"/>
      <c r="N27" s="54"/>
      <c r="O27" s="54"/>
      <c r="P27" s="55"/>
    </row>
    <row r="28" spans="2:16">
      <c r="B28" s="56" t="s">
        <v>289</v>
      </c>
      <c r="C28" s="726"/>
      <c r="D28" s="268"/>
      <c r="P28" s="57"/>
    </row>
    <row r="29" spans="2:16">
      <c r="B29" s="56" t="s">
        <v>288</v>
      </c>
      <c r="C29" s="726"/>
      <c r="D29" s="268"/>
      <c r="P29" s="57"/>
    </row>
    <row r="30" spans="2:16">
      <c r="B30" s="56" t="s">
        <v>287</v>
      </c>
      <c r="C30" s="726"/>
      <c r="D30" s="268"/>
      <c r="P30" s="57"/>
    </row>
    <row r="31" spans="2:16">
      <c r="B31" s="56" t="s">
        <v>233</v>
      </c>
      <c r="C31" s="727"/>
      <c r="D31" s="268"/>
      <c r="E31" t="s">
        <v>327</v>
      </c>
      <c r="P31" s="57"/>
    </row>
    <row r="32" spans="2:16" ht="13.5" thickBot="1">
      <c r="B32" s="68"/>
      <c r="C32" s="593"/>
      <c r="D32" s="69"/>
      <c r="E32" s="58"/>
      <c r="F32" s="58"/>
      <c r="G32" s="58"/>
      <c r="H32" s="58"/>
      <c r="I32" s="58"/>
      <c r="J32" s="58"/>
      <c r="K32" s="58"/>
      <c r="L32" s="58"/>
      <c r="M32" s="58"/>
      <c r="N32" s="58"/>
      <c r="O32" s="58"/>
      <c r="P32" s="59"/>
    </row>
  </sheetData>
  <sheetProtection password="C14E" sheet="1" objects="1" scenarios="1" selectLockedCells="1"/>
  <phoneticPr fontId="22" type="noConversion"/>
  <conditionalFormatting sqref="I8">
    <cfRule type="expression" dxfId="2" priority="1" stopIfTrue="1">
      <formula>IF($C$8="9% Competitive",TRUE,FALSE)</formula>
    </cfRule>
  </conditionalFormatting>
  <dataValidations count="1">
    <dataValidation type="list" allowBlank="1" showInputMessage="1" showErrorMessage="1" sqref="C8" xr:uid="{00000000-0002-0000-0100-000000000000}">
      <formula1>$AN$9:$AN$10</formula1>
    </dataValidation>
  </dataValidations>
  <pageMargins left="0.75" right="0.75" top="1" bottom="1" header="0.5" footer="0.5"/>
  <pageSetup scale="83" orientation="landscape" r:id="rId1"/>
  <headerFooter alignWithMargins="0">
    <oddFooter>&amp;L&amp;Z&amp;F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64"/>
  <sheetViews>
    <sheetView showGridLines="0" zoomScale="96" zoomScaleNormal="96" zoomScaleSheetLayoutView="75" workbookViewId="0">
      <selection activeCell="E32" sqref="E32"/>
    </sheetView>
  </sheetViews>
  <sheetFormatPr defaultColWidth="9.140625" defaultRowHeight="12.75"/>
  <cols>
    <col min="1" max="1" width="3" style="9" customWidth="1"/>
    <col min="2" max="2" width="3.85546875" customWidth="1"/>
    <col min="3" max="3" width="11.140625" customWidth="1"/>
    <col min="4" max="4" width="8.42578125" customWidth="1"/>
    <col min="5" max="5" width="32.28515625" bestFit="1" customWidth="1"/>
    <col min="6" max="6" width="12.42578125" customWidth="1"/>
    <col min="7" max="7" width="9.42578125" bestFit="1" customWidth="1"/>
    <col min="9" max="9" width="9.85546875" bestFit="1" customWidth="1"/>
    <col min="12" max="12" width="5" customWidth="1"/>
    <col min="13" max="13" width="3.140625" bestFit="1" customWidth="1"/>
    <col min="14" max="14" width="5.140625" bestFit="1" customWidth="1"/>
    <col min="15" max="15" width="4.42578125" customWidth="1"/>
    <col min="16" max="16" width="4.5703125" customWidth="1"/>
    <col min="17" max="19" width="5.140625" customWidth="1"/>
    <col min="20" max="20" width="6.5703125" customWidth="1"/>
    <col min="21" max="21" width="10" bestFit="1" customWidth="1"/>
  </cols>
  <sheetData>
    <row r="1" spans="1:48" s="96" customFormat="1" ht="14.25">
      <c r="A1" s="98"/>
      <c r="B1" s="27" t="s">
        <v>328</v>
      </c>
      <c r="C1" s="27"/>
      <c r="D1" s="27"/>
      <c r="E1"/>
      <c r="F1"/>
      <c r="G1"/>
      <c r="H1"/>
      <c r="I1"/>
      <c r="J1"/>
      <c r="K1" s="699" t="s">
        <v>392</v>
      </c>
      <c r="L1"/>
      <c r="M1"/>
      <c r="N1"/>
      <c r="O1"/>
      <c r="P1"/>
      <c r="Q1"/>
      <c r="R1"/>
      <c r="S1"/>
    </row>
    <row r="2" spans="1:48" s="96" customFormat="1" ht="14.25">
      <c r="A2" s="98"/>
      <c r="B2" s="27"/>
      <c r="C2" s="718" t="s">
        <v>391</v>
      </c>
      <c r="D2" s="27"/>
      <c r="E2"/>
      <c r="F2"/>
      <c r="G2"/>
      <c r="H2"/>
      <c r="I2"/>
      <c r="J2"/>
      <c r="K2" s="719" t="s">
        <v>109</v>
      </c>
      <c r="L2"/>
      <c r="M2"/>
      <c r="N2"/>
      <c r="O2"/>
      <c r="P2"/>
      <c r="Q2"/>
      <c r="R2"/>
      <c r="S2"/>
    </row>
    <row r="3" spans="1:48" s="96" customFormat="1" ht="14.25">
      <c r="A3" s="98"/>
      <c r="B3" s="27"/>
      <c r="C3" s="718" t="s">
        <v>405</v>
      </c>
      <c r="D3" s="27"/>
      <c r="E3"/>
      <c r="F3"/>
      <c r="G3"/>
      <c r="H3"/>
      <c r="I3"/>
      <c r="J3"/>
      <c r="K3"/>
      <c r="L3"/>
      <c r="M3"/>
      <c r="N3"/>
      <c r="O3"/>
      <c r="P3"/>
      <c r="Q3"/>
      <c r="R3"/>
      <c r="S3"/>
    </row>
    <row r="4" spans="1:48" s="96" customFormat="1" ht="14.25">
      <c r="A4" s="98"/>
      <c r="B4" s="27"/>
      <c r="C4" s="27"/>
      <c r="D4" s="27"/>
      <c r="E4"/>
      <c r="F4"/>
      <c r="G4"/>
      <c r="H4"/>
      <c r="I4"/>
      <c r="J4"/>
      <c r="K4"/>
      <c r="L4" s="752" t="s">
        <v>65</v>
      </c>
      <c r="M4" s="753"/>
      <c r="N4" s="754"/>
      <c r="O4" s="752" t="s">
        <v>66</v>
      </c>
      <c r="P4" s="753"/>
      <c r="Q4" s="754"/>
      <c r="R4" s="50"/>
      <c r="S4" s="50"/>
    </row>
    <row r="5" spans="1:48" ht="25.5" customHeight="1">
      <c r="B5" s="746" t="s">
        <v>96</v>
      </c>
      <c r="C5" s="747"/>
      <c r="D5" s="60" t="s">
        <v>214</v>
      </c>
      <c r="E5" s="60" t="s">
        <v>221</v>
      </c>
      <c r="F5" s="60" t="s">
        <v>149</v>
      </c>
      <c r="G5" s="60" t="s">
        <v>203</v>
      </c>
      <c r="H5" s="60" t="s">
        <v>104</v>
      </c>
      <c r="I5" s="60" t="s">
        <v>105</v>
      </c>
      <c r="J5" s="60" t="s">
        <v>106</v>
      </c>
      <c r="K5" s="61" t="s">
        <v>107</v>
      </c>
      <c r="L5" s="746" t="s">
        <v>151</v>
      </c>
      <c r="M5" s="751"/>
      <c r="N5" s="747"/>
      <c r="O5" s="746" t="s">
        <v>151</v>
      </c>
      <c r="P5" s="751"/>
      <c r="Q5" s="747"/>
      <c r="R5" s="746" t="s">
        <v>202</v>
      </c>
      <c r="S5" s="751"/>
      <c r="T5" s="747"/>
      <c r="U5" s="301" t="s">
        <v>206</v>
      </c>
    </row>
    <row r="6" spans="1:48">
      <c r="B6" s="62"/>
      <c r="C6" s="62" t="s">
        <v>220</v>
      </c>
      <c r="D6" s="62"/>
      <c r="E6" s="184"/>
      <c r="F6" s="62"/>
      <c r="G6" s="184" t="s">
        <v>205</v>
      </c>
      <c r="H6" s="62"/>
      <c r="I6" s="62"/>
      <c r="J6" s="62"/>
      <c r="K6" s="62"/>
      <c r="L6" s="748" t="s">
        <v>222</v>
      </c>
      <c r="M6" s="749"/>
      <c r="N6" s="750"/>
      <c r="O6" s="748" t="s">
        <v>222</v>
      </c>
      <c r="P6" s="749"/>
      <c r="Q6" s="750"/>
      <c r="R6" s="748" t="s">
        <v>222</v>
      </c>
      <c r="S6" s="749"/>
      <c r="T6" s="750"/>
      <c r="U6" s="183" t="s">
        <v>207</v>
      </c>
      <c r="AV6" t="s">
        <v>215</v>
      </c>
    </row>
    <row r="7" spans="1:48">
      <c r="A7" s="9">
        <v>1</v>
      </c>
      <c r="B7" s="587" t="s">
        <v>204</v>
      </c>
      <c r="C7" s="728"/>
      <c r="D7" s="185"/>
      <c r="E7" s="711"/>
      <c r="F7" s="711"/>
      <c r="G7" s="719" t="s">
        <v>204</v>
      </c>
      <c r="H7" s="600"/>
      <c r="I7" s="185"/>
      <c r="J7" s="185"/>
      <c r="K7" s="185"/>
      <c r="L7" s="597"/>
      <c r="M7" s="597"/>
      <c r="N7" s="597"/>
      <c r="O7" s="597"/>
      <c r="P7" s="597"/>
      <c r="Q7" s="597"/>
      <c r="R7" s="597"/>
      <c r="S7" s="597"/>
      <c r="T7" s="597"/>
      <c r="U7" s="598"/>
      <c r="AV7" t="s">
        <v>216</v>
      </c>
    </row>
    <row r="8" spans="1:48">
      <c r="A8" s="9">
        <v>2</v>
      </c>
      <c r="B8" s="587" t="s">
        <v>204</v>
      </c>
      <c r="C8" s="728"/>
      <c r="D8" s="185"/>
      <c r="E8" s="711"/>
      <c r="F8" s="711"/>
      <c r="G8" s="599" t="s">
        <v>204</v>
      </c>
      <c r="H8" s="600"/>
      <c r="I8" s="185"/>
      <c r="J8" s="185"/>
      <c r="K8" s="185"/>
      <c r="L8" s="597"/>
      <c r="M8" s="597"/>
      <c r="N8" s="597"/>
      <c r="O8" s="597"/>
      <c r="P8" s="597"/>
      <c r="Q8" s="597"/>
      <c r="R8" s="597"/>
      <c r="S8" s="597"/>
      <c r="T8" s="597"/>
      <c r="U8" s="598"/>
      <c r="AV8" t="s">
        <v>217</v>
      </c>
    </row>
    <row r="9" spans="1:48">
      <c r="A9" s="9">
        <v>3</v>
      </c>
      <c r="B9" s="587" t="s">
        <v>204</v>
      </c>
      <c r="C9" s="189"/>
      <c r="D9" s="185"/>
      <c r="E9" s="185"/>
      <c r="F9" s="185"/>
      <c r="G9" s="599" t="s">
        <v>204</v>
      </c>
      <c r="H9" s="600"/>
      <c r="I9" s="185"/>
      <c r="J9" s="185"/>
      <c r="K9" s="185"/>
      <c r="L9" s="597"/>
      <c r="M9" s="597"/>
      <c r="N9" s="597"/>
      <c r="O9" s="597"/>
      <c r="P9" s="597"/>
      <c r="Q9" s="597"/>
      <c r="R9" s="597"/>
      <c r="S9" s="597"/>
      <c r="T9" s="597"/>
      <c r="U9" s="598"/>
      <c r="AV9" t="s">
        <v>218</v>
      </c>
    </row>
    <row r="10" spans="1:48">
      <c r="A10" s="9">
        <v>4</v>
      </c>
      <c r="B10" s="587" t="s">
        <v>204</v>
      </c>
      <c r="C10" s="189"/>
      <c r="D10" s="185"/>
      <c r="E10" s="711"/>
      <c r="F10" s="185"/>
      <c r="G10" s="599" t="s">
        <v>204</v>
      </c>
      <c r="H10" s="600"/>
      <c r="I10" s="185"/>
      <c r="J10" s="185"/>
      <c r="K10" s="185"/>
      <c r="L10" s="597"/>
      <c r="M10" s="597"/>
      <c r="N10" s="597"/>
      <c r="O10" s="597"/>
      <c r="P10" s="597"/>
      <c r="Q10" s="597"/>
      <c r="R10" s="597"/>
      <c r="S10" s="597"/>
      <c r="T10" s="597"/>
      <c r="U10" s="598"/>
      <c r="AV10" t="s">
        <v>219</v>
      </c>
    </row>
    <row r="11" spans="1:48">
      <c r="A11" s="9">
        <v>5</v>
      </c>
      <c r="B11" s="587" t="s">
        <v>204</v>
      </c>
      <c r="C11" s="189"/>
      <c r="D11" s="185"/>
      <c r="E11" s="711"/>
      <c r="F11" s="185"/>
      <c r="G11" s="599" t="s">
        <v>204</v>
      </c>
      <c r="H11" s="600"/>
      <c r="I11" s="185"/>
      <c r="J11" s="185"/>
      <c r="K11" s="185"/>
      <c r="L11" s="597"/>
      <c r="M11" s="597"/>
      <c r="N11" s="597"/>
      <c r="O11" s="597"/>
      <c r="P11" s="597"/>
      <c r="Q11" s="597"/>
      <c r="R11" s="597"/>
      <c r="S11" s="597"/>
      <c r="T11" s="597"/>
      <c r="U11" s="598"/>
    </row>
    <row r="12" spans="1:48">
      <c r="A12" s="9">
        <v>6</v>
      </c>
      <c r="B12" s="587" t="s">
        <v>204</v>
      </c>
      <c r="C12" s="189"/>
      <c r="D12" s="185"/>
      <c r="E12" s="185"/>
      <c r="F12" s="185"/>
      <c r="G12" s="599" t="s">
        <v>204</v>
      </c>
      <c r="H12" s="600"/>
      <c r="I12" s="185"/>
      <c r="J12" s="185"/>
      <c r="K12" s="185"/>
      <c r="L12" s="597"/>
      <c r="M12" s="597"/>
      <c r="N12" s="597"/>
      <c r="O12" s="597"/>
      <c r="P12" s="597"/>
      <c r="Q12" s="597"/>
      <c r="R12" s="597"/>
      <c r="S12" s="597"/>
      <c r="T12" s="597"/>
      <c r="U12" s="598"/>
    </row>
    <row r="13" spans="1:48">
      <c r="A13" s="9">
        <v>7</v>
      </c>
      <c r="B13" s="587" t="s">
        <v>204</v>
      </c>
      <c r="C13" s="189"/>
      <c r="D13" s="185"/>
      <c r="E13" s="185"/>
      <c r="F13" s="185"/>
      <c r="G13" s="599" t="s">
        <v>204</v>
      </c>
      <c r="H13" s="600"/>
      <c r="I13" s="185"/>
      <c r="J13" s="185"/>
      <c r="K13" s="185"/>
      <c r="L13" s="597"/>
      <c r="M13" s="597"/>
      <c r="N13" s="597"/>
      <c r="O13" s="597"/>
      <c r="P13" s="597"/>
      <c r="Q13" s="597"/>
      <c r="R13" s="597"/>
      <c r="S13" s="597"/>
      <c r="T13" s="597"/>
      <c r="U13" s="598"/>
    </row>
    <row r="14" spans="1:48">
      <c r="A14" s="9">
        <v>8</v>
      </c>
      <c r="B14" s="587" t="s">
        <v>204</v>
      </c>
      <c r="C14" s="189"/>
      <c r="D14" s="185"/>
      <c r="E14" s="185"/>
      <c r="F14" s="185"/>
      <c r="G14" s="599" t="s">
        <v>204</v>
      </c>
      <c r="H14" s="600"/>
      <c r="I14" s="185"/>
      <c r="J14" s="185"/>
      <c r="K14" s="185"/>
      <c r="L14" s="597"/>
      <c r="M14" s="597"/>
      <c r="N14" s="597"/>
      <c r="O14" s="597"/>
      <c r="P14" s="597"/>
      <c r="Q14" s="597"/>
      <c r="R14" s="597"/>
      <c r="S14" s="597"/>
      <c r="T14" s="597"/>
      <c r="U14" s="598"/>
    </row>
    <row r="15" spans="1:48">
      <c r="A15" s="9">
        <v>9</v>
      </c>
      <c r="B15" s="587" t="s">
        <v>204</v>
      </c>
      <c r="C15" s="189"/>
      <c r="D15" s="185"/>
      <c r="E15" s="185"/>
      <c r="F15" s="185"/>
      <c r="G15" s="599" t="s">
        <v>204</v>
      </c>
      <c r="H15" s="600"/>
      <c r="I15" s="185"/>
      <c r="J15" s="185"/>
      <c r="K15" s="185"/>
      <c r="L15" s="597"/>
      <c r="M15" s="597"/>
      <c r="N15" s="597"/>
      <c r="O15" s="597"/>
      <c r="P15" s="597"/>
      <c r="Q15" s="597"/>
      <c r="R15" s="597"/>
      <c r="S15" s="597"/>
      <c r="T15" s="597"/>
      <c r="U15" s="598"/>
    </row>
    <row r="16" spans="1:48">
      <c r="A16" s="9">
        <v>10</v>
      </c>
      <c r="B16" s="587" t="s">
        <v>204</v>
      </c>
      <c r="C16" s="189"/>
      <c r="D16" s="185"/>
      <c r="E16" s="185"/>
      <c r="F16" s="185"/>
      <c r="G16" s="599" t="s">
        <v>204</v>
      </c>
      <c r="H16" s="600"/>
      <c r="I16" s="185"/>
      <c r="J16" s="185"/>
      <c r="K16" s="185"/>
      <c r="L16" s="597"/>
      <c r="M16" s="597"/>
      <c r="N16" s="597"/>
      <c r="O16" s="597"/>
      <c r="P16" s="597"/>
      <c r="Q16" s="597"/>
      <c r="R16" s="597"/>
      <c r="S16" s="597"/>
      <c r="T16" s="597"/>
      <c r="U16" s="598"/>
    </row>
    <row r="17" spans="1:21">
      <c r="A17" s="9">
        <v>11</v>
      </c>
      <c r="B17" s="587" t="s">
        <v>204</v>
      </c>
      <c r="C17" s="189"/>
      <c r="D17" s="185"/>
      <c r="E17" s="185"/>
      <c r="F17" s="185"/>
      <c r="G17" s="599" t="s">
        <v>204</v>
      </c>
      <c r="H17" s="600"/>
      <c r="I17" s="185"/>
      <c r="J17" s="185"/>
      <c r="K17" s="185"/>
      <c r="L17" s="597"/>
      <c r="M17" s="597"/>
      <c r="N17" s="597"/>
      <c r="O17" s="597"/>
      <c r="P17" s="597"/>
      <c r="Q17" s="597"/>
      <c r="R17" s="597"/>
      <c r="S17" s="597"/>
      <c r="T17" s="597"/>
      <c r="U17" s="598"/>
    </row>
    <row r="18" spans="1:21">
      <c r="A18" s="9">
        <v>12</v>
      </c>
      <c r="B18" s="587" t="s">
        <v>204</v>
      </c>
      <c r="C18" s="189"/>
      <c r="D18" s="185"/>
      <c r="E18" s="185"/>
      <c r="F18" s="185"/>
      <c r="G18" s="599" t="s">
        <v>204</v>
      </c>
      <c r="H18" s="600"/>
      <c r="I18" s="185"/>
      <c r="J18" s="185"/>
      <c r="K18" s="185"/>
      <c r="L18" s="597"/>
      <c r="M18" s="597"/>
      <c r="N18" s="597"/>
      <c r="O18" s="597"/>
      <c r="P18" s="597"/>
      <c r="Q18" s="597"/>
      <c r="R18" s="597"/>
      <c r="S18" s="597"/>
      <c r="T18" s="597"/>
      <c r="U18" s="598"/>
    </row>
    <row r="19" spans="1:21">
      <c r="A19" s="9">
        <v>13</v>
      </c>
      <c r="B19" s="587" t="s">
        <v>204</v>
      </c>
      <c r="C19" s="189"/>
      <c r="D19" s="185"/>
      <c r="E19" s="185"/>
      <c r="F19" s="185"/>
      <c r="G19" s="599" t="s">
        <v>204</v>
      </c>
      <c r="H19" s="600"/>
      <c r="I19" s="185"/>
      <c r="J19" s="185"/>
      <c r="K19" s="185"/>
      <c r="L19" s="597"/>
      <c r="M19" s="597"/>
      <c r="N19" s="597"/>
      <c r="O19" s="597"/>
      <c r="P19" s="597"/>
      <c r="Q19" s="597"/>
      <c r="R19" s="597"/>
      <c r="S19" s="597"/>
      <c r="T19" s="597"/>
      <c r="U19" s="598"/>
    </row>
    <row r="20" spans="1:21">
      <c r="A20" s="9">
        <v>14</v>
      </c>
      <c r="B20" s="587" t="s">
        <v>204</v>
      </c>
      <c r="C20" s="189"/>
      <c r="D20" s="185"/>
      <c r="E20" s="185"/>
      <c r="F20" s="185"/>
      <c r="G20" s="599" t="s">
        <v>204</v>
      </c>
      <c r="H20" s="600"/>
      <c r="I20" s="185"/>
      <c r="J20" s="185"/>
      <c r="K20" s="185"/>
      <c r="L20" s="597"/>
      <c r="M20" s="597"/>
      <c r="N20" s="597"/>
      <c r="O20" s="597"/>
      <c r="P20" s="597"/>
      <c r="Q20" s="597"/>
      <c r="R20" s="597"/>
      <c r="S20" s="597"/>
      <c r="T20" s="597"/>
      <c r="U20" s="598"/>
    </row>
    <row r="21" spans="1:21">
      <c r="A21" s="9">
        <v>15</v>
      </c>
      <c r="B21" s="587" t="s">
        <v>204</v>
      </c>
      <c r="C21" s="189"/>
      <c r="D21" s="185"/>
      <c r="E21" s="185"/>
      <c r="F21" s="185"/>
      <c r="G21" s="599" t="s">
        <v>204</v>
      </c>
      <c r="H21" s="600"/>
      <c r="I21" s="185"/>
      <c r="J21" s="185"/>
      <c r="K21" s="185"/>
      <c r="L21" s="597"/>
      <c r="M21" s="597"/>
      <c r="N21" s="597"/>
      <c r="O21" s="597"/>
      <c r="P21" s="597"/>
      <c r="Q21" s="597"/>
      <c r="R21" s="597"/>
      <c r="S21" s="597"/>
      <c r="T21" s="597"/>
      <c r="U21" s="598"/>
    </row>
    <row r="22" spans="1:21">
      <c r="A22" s="9">
        <v>16</v>
      </c>
      <c r="B22" s="587" t="s">
        <v>204</v>
      </c>
      <c r="C22" s="189"/>
      <c r="D22" s="185"/>
      <c r="E22" s="185"/>
      <c r="F22" s="185"/>
      <c r="G22" s="599" t="s">
        <v>204</v>
      </c>
      <c r="H22" s="600"/>
      <c r="I22" s="185"/>
      <c r="J22" s="185"/>
      <c r="K22" s="185"/>
      <c r="L22" s="597"/>
      <c r="M22" s="597"/>
      <c r="N22" s="597"/>
      <c r="O22" s="597"/>
      <c r="P22" s="597"/>
      <c r="Q22" s="597"/>
      <c r="R22" s="597"/>
      <c r="S22" s="597"/>
      <c r="T22" s="597"/>
      <c r="U22" s="598"/>
    </row>
    <row r="23" spans="1:21">
      <c r="A23" s="9">
        <v>17</v>
      </c>
      <c r="B23" s="587" t="s">
        <v>204</v>
      </c>
      <c r="C23" s="189"/>
      <c r="D23" s="185"/>
      <c r="E23" s="185"/>
      <c r="F23" s="185"/>
      <c r="G23" s="599" t="s">
        <v>204</v>
      </c>
      <c r="H23" s="600"/>
      <c r="I23" s="185"/>
      <c r="J23" s="185"/>
      <c r="K23" s="185"/>
      <c r="L23" s="597"/>
      <c r="M23" s="597"/>
      <c r="N23" s="597"/>
      <c r="O23" s="597"/>
      <c r="P23" s="597"/>
      <c r="Q23" s="597"/>
      <c r="R23" s="597"/>
      <c r="S23" s="597"/>
      <c r="T23" s="597"/>
      <c r="U23" s="598"/>
    </row>
    <row r="24" spans="1:21">
      <c r="A24" s="9">
        <v>18</v>
      </c>
      <c r="B24" s="587" t="s">
        <v>204</v>
      </c>
      <c r="C24" s="189"/>
      <c r="D24" s="185"/>
      <c r="E24" s="185"/>
      <c r="F24" s="185"/>
      <c r="G24" s="599" t="s">
        <v>204</v>
      </c>
      <c r="H24" s="600"/>
      <c r="I24" s="185"/>
      <c r="J24" s="185"/>
      <c r="K24" s="185"/>
      <c r="L24" s="597"/>
      <c r="M24" s="597"/>
      <c r="N24" s="597"/>
      <c r="O24" s="597"/>
      <c r="P24" s="597"/>
      <c r="Q24" s="597"/>
      <c r="R24" s="597"/>
      <c r="S24" s="597"/>
      <c r="T24" s="597"/>
      <c r="U24" s="598"/>
    </row>
    <row r="25" spans="1:21">
      <c r="A25" s="9">
        <v>19</v>
      </c>
      <c r="B25" s="587" t="s">
        <v>204</v>
      </c>
      <c r="C25" s="189"/>
      <c r="D25" s="185"/>
      <c r="E25" s="185"/>
      <c r="F25" s="185"/>
      <c r="G25" s="599" t="s">
        <v>204</v>
      </c>
      <c r="H25" s="600"/>
      <c r="I25" s="185"/>
      <c r="J25" s="185"/>
      <c r="K25" s="185"/>
      <c r="L25" s="597"/>
      <c r="M25" s="597"/>
      <c r="N25" s="597"/>
      <c r="O25" s="597"/>
      <c r="P25" s="597"/>
      <c r="Q25" s="597"/>
      <c r="R25" s="597"/>
      <c r="S25" s="597"/>
      <c r="T25" s="597"/>
      <c r="U25" s="598"/>
    </row>
    <row r="26" spans="1:21">
      <c r="A26" s="9">
        <v>20</v>
      </c>
      <c r="B26" s="587" t="s">
        <v>204</v>
      </c>
      <c r="C26" s="189"/>
      <c r="D26" s="185"/>
      <c r="E26" s="185"/>
      <c r="F26" s="185"/>
      <c r="G26" s="599" t="s">
        <v>204</v>
      </c>
      <c r="H26" s="600"/>
      <c r="I26" s="185"/>
      <c r="J26" s="185"/>
      <c r="K26" s="185"/>
      <c r="L26" s="597"/>
      <c r="M26" s="597"/>
      <c r="N26" s="597"/>
      <c r="O26" s="597"/>
      <c r="P26" s="597"/>
      <c r="Q26" s="597"/>
      <c r="R26" s="597"/>
      <c r="S26" s="597"/>
      <c r="T26" s="597"/>
      <c r="U26" s="598"/>
    </row>
    <row r="27" spans="1:21">
      <c r="A27" s="99"/>
      <c r="B27" s="64"/>
      <c r="C27" s="64"/>
      <c r="D27" s="64"/>
      <c r="E27" s="70"/>
      <c r="F27" s="63"/>
    </row>
    <row r="28" spans="1:21">
      <c r="A28" s="99"/>
      <c r="B28" s="97"/>
      <c r="C28" s="97"/>
      <c r="D28" s="97"/>
      <c r="E28" s="70"/>
      <c r="F28" s="63"/>
      <c r="L28" s="743" t="s">
        <v>355</v>
      </c>
      <c r="M28" s="743"/>
      <c r="N28" s="743"/>
      <c r="O28" s="743"/>
      <c r="P28" s="743"/>
      <c r="Q28" s="743"/>
      <c r="R28" s="743"/>
      <c r="S28" s="743"/>
      <c r="T28" s="743"/>
      <c r="U28" s="743"/>
    </row>
    <row r="29" spans="1:21">
      <c r="A29" s="99"/>
      <c r="B29" s="97"/>
      <c r="C29" s="97"/>
      <c r="D29" s="97"/>
      <c r="E29" s="70"/>
      <c r="F29" s="63"/>
      <c r="L29" s="743"/>
      <c r="M29" s="743"/>
      <c r="N29" s="743"/>
      <c r="O29" s="743"/>
      <c r="P29" s="743"/>
      <c r="Q29" s="743"/>
      <c r="R29" s="743"/>
      <c r="S29" s="743"/>
      <c r="T29" s="743"/>
      <c r="U29" s="743"/>
    </row>
    <row r="30" spans="1:21">
      <c r="A30" s="99"/>
      <c r="B30" s="97"/>
      <c r="C30" s="97"/>
      <c r="D30" s="97"/>
      <c r="E30" s="70"/>
      <c r="F30" s="63"/>
      <c r="L30" s="743"/>
      <c r="M30" s="743"/>
      <c r="N30" s="743"/>
      <c r="O30" s="743"/>
      <c r="P30" s="743"/>
      <c r="Q30" s="743"/>
      <c r="R30" s="743"/>
      <c r="S30" s="743"/>
      <c r="T30" s="743"/>
      <c r="U30" s="743"/>
    </row>
    <row r="31" spans="1:21">
      <c r="A31" s="99"/>
      <c r="B31" s="97"/>
      <c r="C31" s="97"/>
      <c r="D31" s="97"/>
      <c r="E31" s="70"/>
      <c r="F31" s="63"/>
      <c r="L31" s="743"/>
      <c r="M31" s="743"/>
      <c r="N31" s="743"/>
      <c r="O31" s="743"/>
      <c r="P31" s="743"/>
      <c r="Q31" s="743"/>
      <c r="R31" s="743"/>
      <c r="S31" s="743"/>
      <c r="T31" s="743"/>
      <c r="U31" s="743"/>
    </row>
    <row r="32" spans="1:21">
      <c r="A32" s="99"/>
      <c r="B32" s="97"/>
      <c r="C32" s="97"/>
      <c r="D32" s="97"/>
      <c r="E32" s="70"/>
      <c r="F32" s="63"/>
      <c r="L32" s="743"/>
      <c r="M32" s="743"/>
      <c r="N32" s="743"/>
      <c r="O32" s="743"/>
      <c r="P32" s="743"/>
      <c r="Q32" s="743"/>
      <c r="R32" s="743"/>
      <c r="S32" s="743"/>
      <c r="T32" s="743"/>
      <c r="U32" s="743"/>
    </row>
    <row r="33" spans="1:21">
      <c r="A33" s="99"/>
      <c r="B33" s="97"/>
      <c r="C33" s="97"/>
      <c r="D33" s="97"/>
      <c r="E33" s="70"/>
      <c r="F33" s="63"/>
      <c r="L33" s="743"/>
      <c r="M33" s="743"/>
      <c r="N33" s="743"/>
      <c r="O33" s="743"/>
      <c r="P33" s="743"/>
      <c r="Q33" s="743"/>
      <c r="R33" s="743"/>
      <c r="S33" s="743"/>
      <c r="T33" s="743"/>
      <c r="U33" s="743"/>
    </row>
    <row r="34" spans="1:21">
      <c r="A34" s="99"/>
      <c r="B34" s="97"/>
      <c r="C34" s="97"/>
      <c r="D34" s="97"/>
      <c r="E34" s="70"/>
      <c r="F34" s="63"/>
    </row>
    <row r="35" spans="1:21">
      <c r="A35" s="99"/>
      <c r="B35" s="97"/>
      <c r="C35" s="97"/>
      <c r="D35" s="97"/>
      <c r="E35" s="70"/>
      <c r="F35" s="63"/>
    </row>
    <row r="36" spans="1:21">
      <c r="A36" s="99"/>
      <c r="B36" s="97"/>
      <c r="C36" s="97"/>
      <c r="D36" s="97"/>
      <c r="E36" s="70"/>
      <c r="F36" s="63"/>
    </row>
    <row r="37" spans="1:21">
      <c r="A37" s="99"/>
      <c r="B37" s="97"/>
      <c r="C37" s="97"/>
      <c r="D37" s="97"/>
      <c r="E37" s="70"/>
      <c r="F37" s="63"/>
    </row>
    <row r="38" spans="1:21">
      <c r="A38" s="99"/>
      <c r="B38" s="97"/>
      <c r="C38" s="97"/>
      <c r="D38" s="97"/>
      <c r="E38" s="70"/>
      <c r="F38" s="63"/>
    </row>
    <row r="39" spans="1:21">
      <c r="A39" s="99"/>
      <c r="B39" s="97"/>
      <c r="C39" s="97"/>
      <c r="D39" s="97"/>
      <c r="E39" s="70"/>
      <c r="F39" s="63"/>
    </row>
    <row r="40" spans="1:21">
      <c r="A40" s="99"/>
      <c r="B40" s="97"/>
      <c r="C40" s="97"/>
      <c r="D40" s="97"/>
      <c r="E40" s="70"/>
      <c r="F40" s="63"/>
    </row>
    <row r="41" spans="1:21">
      <c r="A41" s="99"/>
      <c r="B41" s="97"/>
      <c r="C41" s="97"/>
      <c r="D41" s="97"/>
      <c r="E41" s="70"/>
      <c r="F41" s="63"/>
    </row>
    <row r="42" spans="1:21">
      <c r="A42" s="99"/>
      <c r="B42" s="97"/>
      <c r="C42" s="97"/>
      <c r="D42" s="97"/>
      <c r="E42" s="70"/>
      <c r="F42" s="63"/>
    </row>
    <row r="43" spans="1:21">
      <c r="A43" s="99"/>
      <c r="B43" s="97"/>
      <c r="C43" s="97"/>
      <c r="D43" s="97"/>
      <c r="E43" s="70"/>
      <c r="F43" s="63"/>
    </row>
    <row r="44" spans="1:21">
      <c r="A44" s="99"/>
      <c r="B44" s="97"/>
      <c r="C44" s="97"/>
      <c r="D44" s="97"/>
      <c r="E44" s="70"/>
      <c r="F44" s="63"/>
    </row>
    <row r="45" spans="1:21">
      <c r="A45" s="99"/>
      <c r="B45" s="97"/>
      <c r="C45" s="97"/>
      <c r="D45" s="97"/>
      <c r="E45" s="70"/>
      <c r="F45" s="63"/>
    </row>
    <row r="46" spans="1:21">
      <c r="A46" s="99"/>
      <c r="B46" s="97"/>
      <c r="C46" s="97"/>
      <c r="D46" s="97"/>
      <c r="E46" s="70"/>
      <c r="F46" s="63"/>
    </row>
    <row r="47" spans="1:21">
      <c r="A47" s="99"/>
      <c r="B47" s="97"/>
      <c r="C47" s="97"/>
      <c r="D47" s="97"/>
      <c r="E47" s="70"/>
      <c r="F47" s="63"/>
    </row>
    <row r="48" spans="1:21">
      <c r="A48" s="99"/>
      <c r="B48" s="97"/>
      <c r="C48" s="97"/>
      <c r="D48" s="97"/>
      <c r="E48" s="70"/>
      <c r="F48" s="63"/>
    </row>
    <row r="49" spans="1:6">
      <c r="A49" s="99"/>
      <c r="B49" s="97"/>
      <c r="C49" s="97"/>
      <c r="D49" s="97"/>
      <c r="E49" s="70"/>
      <c r="F49" s="63"/>
    </row>
    <row r="50" spans="1:6">
      <c r="A50" s="99"/>
      <c r="B50" s="97"/>
      <c r="C50" s="97"/>
      <c r="D50" s="97"/>
      <c r="E50" s="70"/>
      <c r="F50" s="63"/>
    </row>
    <row r="51" spans="1:6">
      <c r="A51" s="99"/>
      <c r="B51" s="97"/>
      <c r="C51" s="97"/>
      <c r="D51" s="97"/>
      <c r="E51" s="70"/>
      <c r="F51" s="63"/>
    </row>
    <row r="52" spans="1:6">
      <c r="A52" s="99"/>
      <c r="B52" s="97"/>
      <c r="C52" s="97"/>
      <c r="D52" s="97"/>
      <c r="E52" s="70"/>
      <c r="F52" s="63"/>
    </row>
    <row r="53" spans="1:6">
      <c r="A53" s="99"/>
      <c r="B53" s="97"/>
      <c r="C53" s="97"/>
      <c r="D53" s="97"/>
      <c r="E53" s="70"/>
      <c r="F53" s="63"/>
    </row>
    <row r="54" spans="1:6">
      <c r="A54" s="99"/>
      <c r="B54" s="97"/>
      <c r="C54" s="97"/>
      <c r="D54" s="97"/>
      <c r="E54" s="70"/>
      <c r="F54" s="63"/>
    </row>
    <row r="55" spans="1:6">
      <c r="A55" s="99"/>
      <c r="B55" s="97"/>
      <c r="C55" s="97"/>
      <c r="D55" s="97"/>
      <c r="E55" s="70"/>
      <c r="F55" s="63"/>
    </row>
    <row r="56" spans="1:6">
      <c r="A56" s="99"/>
      <c r="B56" s="97"/>
      <c r="C56" s="97"/>
      <c r="D56" s="97"/>
      <c r="E56" s="70"/>
      <c r="F56" s="63"/>
    </row>
    <row r="57" spans="1:6">
      <c r="A57" s="99"/>
      <c r="B57" s="97"/>
      <c r="C57" s="97"/>
      <c r="D57" s="97"/>
      <c r="E57" s="70"/>
      <c r="F57" s="63"/>
    </row>
    <row r="58" spans="1:6">
      <c r="A58" s="99"/>
      <c r="B58" s="97"/>
      <c r="C58" s="97"/>
      <c r="D58" s="97"/>
      <c r="E58" s="70"/>
      <c r="F58" s="63"/>
    </row>
    <row r="59" spans="1:6">
      <c r="A59" s="99"/>
      <c r="B59" s="97"/>
      <c r="C59" s="97"/>
      <c r="D59" s="97"/>
      <c r="E59" s="70"/>
      <c r="F59" s="63"/>
    </row>
    <row r="60" spans="1:6">
      <c r="A60" s="99"/>
      <c r="B60" s="97"/>
      <c r="C60" s="97"/>
      <c r="D60" s="97"/>
      <c r="E60" s="70"/>
      <c r="F60" s="63"/>
    </row>
    <row r="61" spans="1:6">
      <c r="A61" s="99"/>
      <c r="B61" s="97"/>
      <c r="C61" s="97"/>
      <c r="D61" s="97"/>
      <c r="E61" s="70"/>
      <c r="F61" s="63"/>
    </row>
    <row r="62" spans="1:6">
      <c r="A62" s="99"/>
      <c r="B62" s="97"/>
      <c r="C62" s="97"/>
      <c r="D62" s="97"/>
      <c r="E62" s="70"/>
      <c r="F62" s="63"/>
    </row>
    <row r="63" spans="1:6">
      <c r="A63" s="99"/>
      <c r="B63" s="97"/>
      <c r="C63" s="97"/>
      <c r="D63" s="97"/>
      <c r="E63" s="70"/>
      <c r="F63" s="63"/>
    </row>
    <row r="64" spans="1:6">
      <c r="A64" s="99"/>
      <c r="B64" s="97"/>
      <c r="C64" s="97"/>
      <c r="D64" s="97"/>
      <c r="E64" s="70"/>
      <c r="F64" s="63"/>
    </row>
  </sheetData>
  <sheetProtection password="C14E" sheet="1" selectLockedCells="1"/>
  <mergeCells count="10">
    <mergeCell ref="B5:C5"/>
    <mergeCell ref="L6:N6"/>
    <mergeCell ref="L5:N5"/>
    <mergeCell ref="L4:N4"/>
    <mergeCell ref="L28:U33"/>
    <mergeCell ref="O5:Q5"/>
    <mergeCell ref="O6:Q6"/>
    <mergeCell ref="O4:Q4"/>
    <mergeCell ref="R5:T5"/>
    <mergeCell ref="R6:T6"/>
  </mergeCells>
  <phoneticPr fontId="22" type="noConversion"/>
  <dataValidations count="10">
    <dataValidation type="list" allowBlank="1" showInputMessage="1" showErrorMessage="1" sqref="A42:A64 A27" xr:uid="{00000000-0002-0000-0200-000000000000}">
      <formula1>$AB$10:$AB$12</formula1>
    </dataValidation>
    <dataValidation type="list" allowBlank="1" showInputMessage="1" showErrorMessage="1" sqref="A28:A41" xr:uid="{00000000-0002-0000-0200-000001000000}">
      <formula1>$AB$11:$AB$12</formula1>
    </dataValidation>
    <dataValidation type="list" allowBlank="1" showInputMessage="1" showErrorMessage="1" errorTitle="Boro Selection" error="Please select from drop down menu" sqref="I7:I26" xr:uid="{00000000-0002-0000-0200-000002000000}">
      <formula1>$AV$6:$AV$10</formula1>
    </dataValidation>
    <dataValidation type="textLength" allowBlank="1" showInputMessage="1" showErrorMessage="1" errorTitle="Bin Error" error="Please enter the 7 digits of your BIN number.  Do not include the &quot;NY&quot; prefix or any dashes or spaces in this cell." promptTitle="BIN Information" prompt="Enter only the 7 digits of your BIN.  Do not include the &quot;NY&quot; prefix or any dashes or spaces." sqref="C7:C26" xr:uid="{00000000-0002-0000-0200-000003000000}">
      <formula1>7</formula1>
      <formula2>7</formula2>
    </dataValidation>
    <dataValidation type="whole" allowBlank="1" showInputMessage="1" showErrorMessage="1" error="Please enter 2 digit month" promptTitle="Month Format" prompt="Enter numeric month, ie for January enter 1, enter 2 for February etc._x000a_" sqref="L7:L26 O7:O26 R7:R26" xr:uid="{00000000-0002-0000-0200-000004000000}">
      <formula1>1</formula1>
      <formula2>12</formula2>
    </dataValidation>
    <dataValidation type="whole" allowBlank="1" showInputMessage="1" showErrorMessage="1" error="Enter day, not exceeding 31" prompt="Enter day" sqref="M7:M26 P7:P26 S7:S26" xr:uid="{00000000-0002-0000-0200-000005000000}">
      <formula1>1</formula1>
      <formula2>31</formula2>
    </dataValidation>
    <dataValidation type="textLength" allowBlank="1" showInputMessage="1" showErrorMessage="1" error="Enter 4 digit year" promptTitle="Year Format" prompt="Enter 4 digit year" sqref="N7:N26 Q7:Q26 T7:T26" xr:uid="{00000000-0002-0000-0200-000006000000}">
      <formula1>4</formula1>
      <formula2>4</formula2>
    </dataValidation>
    <dataValidation type="decimal" allowBlank="1" showInputMessage="1" showErrorMessage="1" promptTitle="Percentage Format" prompt="Enter percentage without sign, ie for 50% enter 50.  " sqref="U7:U26" xr:uid="{00000000-0002-0000-0200-000007000000}">
      <formula1>0</formula1>
      <formula2>1</formula2>
    </dataValidation>
    <dataValidation type="textLength" allowBlank="1" showInputMessage="1" showErrorMessage="1" error="Enter 5 digit zip_x000a_" promptTitle="digit zip code format" prompt="Input 5 digit zip code" sqref="H7:H26" xr:uid="{00000000-0002-0000-0200-000008000000}">
      <formula1>5</formula1>
      <formula2>5</formula2>
    </dataValidation>
    <dataValidation type="list" showInputMessage="1" showErrorMessage="1" sqref="K2" xr:uid="{00000000-0002-0000-0200-000009000000}">
      <formula1>"Yes,No,   , "</formula1>
    </dataValidation>
  </dataValidations>
  <pageMargins left="0.75" right="0.75" top="1" bottom="1" header="0.5" footer="0.5"/>
  <pageSetup scale="7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G25"/>
  <sheetViews>
    <sheetView showGridLines="0" zoomScale="70" zoomScaleNormal="70" zoomScaleSheetLayoutView="75" workbookViewId="0">
      <selection activeCell="Q15" sqref="Q15"/>
    </sheetView>
  </sheetViews>
  <sheetFormatPr defaultRowHeight="12.75"/>
  <cols>
    <col min="1" max="1" width="5.140625" customWidth="1"/>
    <col min="2" max="2" width="36.28515625" customWidth="1"/>
    <col min="3" max="12" width="6" customWidth="1"/>
    <col min="13" max="21" width="6.140625" customWidth="1"/>
    <col min="22" max="22" width="6.7109375" customWidth="1"/>
    <col min="23" max="37" width="6.140625" customWidth="1"/>
    <col min="38" max="38" width="10.42578125" customWidth="1"/>
    <col min="39" max="39" width="7.5703125" bestFit="1" customWidth="1"/>
    <col min="40" max="40" width="8" bestFit="1" customWidth="1"/>
    <col min="42" max="42" width="0" hidden="1" customWidth="1"/>
    <col min="43" max="43" width="2.5703125" customWidth="1"/>
    <col min="44" max="44" width="21" bestFit="1" customWidth="1"/>
    <col min="45" max="45" width="10.28515625" customWidth="1"/>
    <col min="46" max="46" width="16.7109375" customWidth="1"/>
  </cols>
  <sheetData>
    <row r="1" spans="1:59">
      <c r="A1" s="27" t="s">
        <v>329</v>
      </c>
    </row>
    <row r="2" spans="1:59" ht="13.5" thickBot="1"/>
    <row r="3" spans="1:59" ht="39.75">
      <c r="B3" s="370" t="s">
        <v>240</v>
      </c>
      <c r="C3" s="755" t="s">
        <v>292</v>
      </c>
      <c r="D3" s="756"/>
      <c r="E3" s="756"/>
      <c r="F3" s="756"/>
      <c r="G3" s="757"/>
      <c r="H3" s="755" t="s">
        <v>293</v>
      </c>
      <c r="I3" s="756"/>
      <c r="J3" s="756"/>
      <c r="K3" s="756"/>
      <c r="L3" s="757"/>
      <c r="M3" s="755" t="s">
        <v>294</v>
      </c>
      <c r="N3" s="756"/>
      <c r="O3" s="756"/>
      <c r="P3" s="756"/>
      <c r="Q3" s="757"/>
      <c r="R3" s="755" t="s">
        <v>247</v>
      </c>
      <c r="S3" s="756"/>
      <c r="T3" s="756"/>
      <c r="U3" s="756"/>
      <c r="V3" s="757"/>
      <c r="W3" s="755" t="s">
        <v>410</v>
      </c>
      <c r="X3" s="756"/>
      <c r="Y3" s="756"/>
      <c r="Z3" s="756"/>
      <c r="AA3" s="757"/>
      <c r="AB3" s="755" t="s">
        <v>411</v>
      </c>
      <c r="AC3" s="756"/>
      <c r="AD3" s="756"/>
      <c r="AE3" s="756"/>
      <c r="AF3" s="757"/>
      <c r="AG3" s="755" t="s">
        <v>401</v>
      </c>
      <c r="AH3" s="756"/>
      <c r="AI3" s="756"/>
      <c r="AJ3" s="756"/>
      <c r="AK3" s="757"/>
      <c r="AL3" s="302" t="s">
        <v>344</v>
      </c>
      <c r="AM3" s="303" t="s">
        <v>249</v>
      </c>
      <c r="AN3" s="302" t="s">
        <v>250</v>
      </c>
      <c r="AO3" s="303" t="s">
        <v>295</v>
      </c>
      <c r="AR3" s="758" t="s">
        <v>393</v>
      </c>
      <c r="AS3" s="758"/>
      <c r="AT3" s="758"/>
    </row>
    <row r="4" spans="1:59" ht="16.5" thickBot="1">
      <c r="B4" s="68"/>
      <c r="C4" s="68" t="s">
        <v>241</v>
      </c>
      <c r="D4" s="58" t="s">
        <v>242</v>
      </c>
      <c r="E4" s="58" t="s">
        <v>243</v>
      </c>
      <c r="F4" s="58" t="s">
        <v>244</v>
      </c>
      <c r="G4" s="59" t="s">
        <v>245</v>
      </c>
      <c r="H4" s="56" t="s">
        <v>241</v>
      </c>
      <c r="I4" t="s">
        <v>242</v>
      </c>
      <c r="J4" t="s">
        <v>243</v>
      </c>
      <c r="K4" t="s">
        <v>244</v>
      </c>
      <c r="L4" s="57" t="s">
        <v>245</v>
      </c>
      <c r="M4" s="68" t="s">
        <v>241</v>
      </c>
      <c r="N4" s="58" t="s">
        <v>242</v>
      </c>
      <c r="O4" s="58" t="s">
        <v>243</v>
      </c>
      <c r="P4" s="58" t="s">
        <v>244</v>
      </c>
      <c r="Q4" s="59" t="s">
        <v>245</v>
      </c>
      <c r="R4" s="68" t="s">
        <v>241</v>
      </c>
      <c r="S4" s="58" t="s">
        <v>242</v>
      </c>
      <c r="T4" s="58" t="s">
        <v>243</v>
      </c>
      <c r="U4" s="58" t="s">
        <v>244</v>
      </c>
      <c r="V4" s="59" t="s">
        <v>245</v>
      </c>
      <c r="W4" s="68" t="s">
        <v>241</v>
      </c>
      <c r="X4" s="58" t="s">
        <v>242</v>
      </c>
      <c r="Y4" s="58" t="s">
        <v>243</v>
      </c>
      <c r="Z4" s="58" t="s">
        <v>244</v>
      </c>
      <c r="AA4" s="59" t="s">
        <v>245</v>
      </c>
      <c r="AB4" s="68" t="s">
        <v>241</v>
      </c>
      <c r="AC4" s="58" t="s">
        <v>242</v>
      </c>
      <c r="AD4" s="58" t="s">
        <v>243</v>
      </c>
      <c r="AE4" s="58" t="s">
        <v>244</v>
      </c>
      <c r="AF4" s="59" t="s">
        <v>245</v>
      </c>
      <c r="AG4" s="68" t="s">
        <v>241</v>
      </c>
      <c r="AH4" s="58" t="s">
        <v>242</v>
      </c>
      <c r="AI4" s="58" t="s">
        <v>243</v>
      </c>
      <c r="AJ4" s="58" t="s">
        <v>244</v>
      </c>
      <c r="AK4" s="59" t="s">
        <v>245</v>
      </c>
      <c r="AL4" s="68"/>
      <c r="AM4" s="304"/>
      <c r="AN4" s="68"/>
      <c r="AO4" s="381"/>
      <c r="AR4" s="700" t="s">
        <v>394</v>
      </c>
      <c r="AS4" s="701" t="s">
        <v>395</v>
      </c>
      <c r="AT4" s="701" t="s">
        <v>396</v>
      </c>
    </row>
    <row r="5" spans="1:59" ht="19.5" customHeight="1">
      <c r="A5">
        <v>1</v>
      </c>
      <c r="B5" s="371" t="str">
        <f>CONCATENATE('Building Information'!D7," ",'Building Information'!E7)</f>
        <v xml:space="preserve"> </v>
      </c>
      <c r="C5" s="720"/>
      <c r="D5" s="369"/>
      <c r="E5" s="369"/>
      <c r="F5" s="369"/>
      <c r="G5" s="377"/>
      <c r="H5" s="368"/>
      <c r="I5" s="369"/>
      <c r="J5" s="369"/>
      <c r="K5" s="369"/>
      <c r="L5" s="376"/>
      <c r="M5" s="373"/>
      <c r="N5" s="306"/>
      <c r="O5" s="306"/>
      <c r="P5" s="306"/>
      <c r="Q5" s="307"/>
      <c r="R5" s="305"/>
      <c r="S5" s="306"/>
      <c r="T5" s="306"/>
      <c r="U5" s="306"/>
      <c r="V5" s="307"/>
      <c r="W5" s="305"/>
      <c r="X5" s="309"/>
      <c r="Y5" s="306"/>
      <c r="Z5" s="306"/>
      <c r="AA5" s="708"/>
      <c r="AB5" s="305"/>
      <c r="AC5" s="306"/>
      <c r="AD5" s="306"/>
      <c r="AE5" s="306"/>
      <c r="AF5" s="708"/>
      <c r="AG5" s="368"/>
      <c r="AH5" s="369"/>
      <c r="AI5" s="369"/>
      <c r="AJ5" s="369"/>
      <c r="AK5" s="376"/>
      <c r="AL5" s="179"/>
      <c r="AM5" s="380">
        <f>SUM(C5:AF5)</f>
        <v>0</v>
      </c>
      <c r="AN5" s="588"/>
      <c r="AO5" s="382">
        <f>SUM(C5:AL5)</f>
        <v>0</v>
      </c>
      <c r="AP5">
        <v>1</v>
      </c>
      <c r="AR5" s="702" t="s">
        <v>402</v>
      </c>
      <c r="AS5" s="716">
        <f>SUM(C25:G25)</f>
        <v>0</v>
      </c>
      <c r="AT5" s="721">
        <v>0.3</v>
      </c>
      <c r="BG5" s="643">
        <v>0</v>
      </c>
    </row>
    <row r="6" spans="1:59">
      <c r="A6">
        <v>2</v>
      </c>
      <c r="B6" s="371" t="str">
        <f>CONCATENATE('Building Information'!D8," ",'Building Information'!E8)</f>
        <v xml:space="preserve"> </v>
      </c>
      <c r="C6" s="308"/>
      <c r="D6" s="309"/>
      <c r="E6" s="309"/>
      <c r="F6" s="309"/>
      <c r="G6" s="378"/>
      <c r="H6" s="308"/>
      <c r="I6" s="309"/>
      <c r="J6" s="309"/>
      <c r="K6" s="309"/>
      <c r="L6" s="310"/>
      <c r="M6" s="374"/>
      <c r="N6" s="309"/>
      <c r="O6" s="309"/>
      <c r="P6" s="309"/>
      <c r="Q6" s="310"/>
      <c r="R6" s="308"/>
      <c r="S6" s="309"/>
      <c r="T6" s="309"/>
      <c r="U6" s="309"/>
      <c r="V6" s="310"/>
      <c r="W6" s="308"/>
      <c r="X6" s="309"/>
      <c r="Y6" s="309"/>
      <c r="Z6" s="309"/>
      <c r="AA6" s="378"/>
      <c r="AB6" s="308"/>
      <c r="AC6" s="309"/>
      <c r="AD6" s="309"/>
      <c r="AE6" s="309"/>
      <c r="AF6" s="378"/>
      <c r="AG6" s="308"/>
      <c r="AH6" s="309"/>
      <c r="AI6" s="309"/>
      <c r="AJ6" s="309"/>
      <c r="AK6" s="310"/>
      <c r="AL6" s="706"/>
      <c r="AM6" s="382">
        <f t="shared" ref="AM6:AM23" si="0">SUM(C6:AF6)</f>
        <v>0</v>
      </c>
      <c r="AN6" s="544"/>
      <c r="AO6" s="382">
        <f t="shared" ref="AO6:AO24" si="1">SUM(C6:AL6)</f>
        <v>0</v>
      </c>
      <c r="AP6">
        <v>2</v>
      </c>
      <c r="AR6" s="702" t="s">
        <v>397</v>
      </c>
      <c r="AS6" s="716">
        <f>SUM(H25:L25)</f>
        <v>0</v>
      </c>
      <c r="AT6" s="721">
        <v>0.4</v>
      </c>
      <c r="BG6" s="643">
        <v>1</v>
      </c>
    </row>
    <row r="7" spans="1:59">
      <c r="A7">
        <v>3</v>
      </c>
      <c r="B7" s="371" t="str">
        <f>CONCATENATE('Building Information'!D9," ",'Building Information'!E9)</f>
        <v xml:space="preserve"> </v>
      </c>
      <c r="C7" s="308"/>
      <c r="D7" s="309"/>
      <c r="E7" s="309"/>
      <c r="F7" s="309"/>
      <c r="G7" s="378"/>
      <c r="H7" s="308"/>
      <c r="I7" s="309"/>
      <c r="J7" s="309"/>
      <c r="K7" s="309"/>
      <c r="L7" s="310"/>
      <c r="M7" s="374"/>
      <c r="N7" s="309"/>
      <c r="O7" s="309"/>
      <c r="P7" s="309"/>
      <c r="Q7" s="310"/>
      <c r="R7" s="308"/>
      <c r="S7" s="309"/>
      <c r="T7" s="309"/>
      <c r="U7" s="309"/>
      <c r="V7" s="310"/>
      <c r="W7" s="308"/>
      <c r="X7" s="309"/>
      <c r="Y7" s="309"/>
      <c r="Z7" s="309"/>
      <c r="AA7" s="378"/>
      <c r="AB7" s="308"/>
      <c r="AC7" s="309"/>
      <c r="AD7" s="309"/>
      <c r="AE7" s="309"/>
      <c r="AF7" s="378"/>
      <c r="AG7" s="308"/>
      <c r="AH7" s="309"/>
      <c r="AI7" s="309"/>
      <c r="AJ7" s="309"/>
      <c r="AK7" s="310"/>
      <c r="AL7" s="706"/>
      <c r="AM7" s="382">
        <f t="shared" si="0"/>
        <v>0</v>
      </c>
      <c r="AN7" s="544"/>
      <c r="AO7" s="382">
        <f t="shared" si="1"/>
        <v>0</v>
      </c>
      <c r="AP7">
        <v>3</v>
      </c>
      <c r="AR7" s="702" t="s">
        <v>398</v>
      </c>
      <c r="AS7" s="716">
        <f>SUM(M25:Q25)</f>
        <v>0</v>
      </c>
      <c r="AT7" s="721">
        <v>0.5</v>
      </c>
      <c r="BG7" s="643">
        <v>2</v>
      </c>
    </row>
    <row r="8" spans="1:59">
      <c r="A8">
        <v>4</v>
      </c>
      <c r="B8" s="371" t="str">
        <f>CONCATENATE('Building Information'!D10," ",'Building Information'!E10)</f>
        <v xml:space="preserve"> </v>
      </c>
      <c r="C8" s="308"/>
      <c r="D8" s="309"/>
      <c r="E8" s="309"/>
      <c r="F8" s="309"/>
      <c r="G8" s="378"/>
      <c r="H8" s="308"/>
      <c r="I8" s="309"/>
      <c r="J8" s="309"/>
      <c r="K8" s="309"/>
      <c r="L8" s="310"/>
      <c r="M8" s="374"/>
      <c r="N8" s="309"/>
      <c r="O8" s="309"/>
      <c r="P8" s="309"/>
      <c r="Q8" s="310"/>
      <c r="R8" s="308"/>
      <c r="S8" s="309"/>
      <c r="T8" s="309"/>
      <c r="U8" s="309"/>
      <c r="V8" s="310"/>
      <c r="W8" s="308"/>
      <c r="X8" s="309"/>
      <c r="Y8" s="309"/>
      <c r="Z8" s="309"/>
      <c r="AA8" s="378"/>
      <c r="AB8" s="308"/>
      <c r="AC8" s="309"/>
      <c r="AD8" s="309"/>
      <c r="AE8" s="309"/>
      <c r="AF8" s="378"/>
      <c r="AG8" s="308"/>
      <c r="AH8" s="309"/>
      <c r="AI8" s="309"/>
      <c r="AJ8" s="309"/>
      <c r="AK8" s="310"/>
      <c r="AL8" s="706"/>
      <c r="AM8" s="382">
        <f t="shared" si="0"/>
        <v>0</v>
      </c>
      <c r="AN8" s="544"/>
      <c r="AO8" s="382">
        <f t="shared" si="1"/>
        <v>0</v>
      </c>
      <c r="AP8">
        <v>4</v>
      </c>
      <c r="AR8" s="702" t="s">
        <v>399</v>
      </c>
      <c r="AS8" s="716">
        <f>SUM(R25:V25)</f>
        <v>0</v>
      </c>
      <c r="AT8" s="721">
        <v>0.6</v>
      </c>
      <c r="BG8" s="643">
        <v>3</v>
      </c>
    </row>
    <row r="9" spans="1:59">
      <c r="A9">
        <v>5</v>
      </c>
      <c r="B9" s="371" t="str">
        <f>CONCATENATE('Building Information'!D11," ",'Building Information'!E11)</f>
        <v xml:space="preserve"> </v>
      </c>
      <c r="C9" s="308"/>
      <c r="D9" s="309"/>
      <c r="E9" s="309"/>
      <c r="F9" s="309"/>
      <c r="G9" s="378"/>
      <c r="H9" s="308"/>
      <c r="I9" s="309"/>
      <c r="J9" s="309"/>
      <c r="K9" s="309"/>
      <c r="L9" s="310"/>
      <c r="M9" s="374"/>
      <c r="N9" s="309"/>
      <c r="O9" s="309"/>
      <c r="P9" s="309"/>
      <c r="Q9" s="310"/>
      <c r="R9" s="308"/>
      <c r="S9" s="309"/>
      <c r="T9" s="309"/>
      <c r="U9" s="309"/>
      <c r="V9" s="310"/>
      <c r="W9" s="308"/>
      <c r="X9" s="309"/>
      <c r="Y9" s="309"/>
      <c r="Z9" s="309"/>
      <c r="AA9" s="378"/>
      <c r="AB9" s="308"/>
      <c r="AC9" s="309"/>
      <c r="AD9" s="309"/>
      <c r="AE9" s="309"/>
      <c r="AF9" s="378"/>
      <c r="AG9" s="308"/>
      <c r="AH9" s="309"/>
      <c r="AI9" s="309"/>
      <c r="AJ9" s="309"/>
      <c r="AK9" s="310"/>
      <c r="AL9" s="706"/>
      <c r="AM9" s="382">
        <f t="shared" si="0"/>
        <v>0</v>
      </c>
      <c r="AN9" s="544"/>
      <c r="AO9" s="382">
        <f t="shared" si="1"/>
        <v>0</v>
      </c>
      <c r="AP9">
        <v>5</v>
      </c>
      <c r="AR9" s="703" t="s">
        <v>409</v>
      </c>
      <c r="AS9" s="716">
        <f>SUM(W25:AA25)</f>
        <v>0</v>
      </c>
      <c r="AT9" s="721">
        <v>0.7</v>
      </c>
      <c r="BG9" s="643">
        <v>4</v>
      </c>
    </row>
    <row r="10" spans="1:59" ht="13.5" thickBot="1">
      <c r="A10">
        <v>6</v>
      </c>
      <c r="B10" s="371" t="str">
        <f>CONCATENATE('Building Information'!D12," ",'Building Information'!E12)</f>
        <v xml:space="preserve"> </v>
      </c>
      <c r="C10" s="308"/>
      <c r="D10" s="309"/>
      <c r="E10" s="309"/>
      <c r="F10" s="309"/>
      <c r="G10" s="378"/>
      <c r="H10" s="308"/>
      <c r="I10" s="309"/>
      <c r="J10" s="309"/>
      <c r="K10" s="309"/>
      <c r="L10" s="310"/>
      <c r="M10" s="374"/>
      <c r="N10" s="309"/>
      <c r="O10" s="309"/>
      <c r="P10" s="309"/>
      <c r="Q10" s="310"/>
      <c r="R10" s="308"/>
      <c r="S10" s="309"/>
      <c r="T10" s="309"/>
      <c r="U10" s="309"/>
      <c r="V10" s="310"/>
      <c r="W10" s="308"/>
      <c r="X10" s="309"/>
      <c r="Y10" s="309"/>
      <c r="Z10" s="309"/>
      <c r="AA10" s="378"/>
      <c r="AB10" s="308"/>
      <c r="AC10" s="309"/>
      <c r="AD10" s="309"/>
      <c r="AE10" s="309"/>
      <c r="AF10" s="378"/>
      <c r="AG10" s="308"/>
      <c r="AH10" s="309"/>
      <c r="AI10" s="309"/>
      <c r="AJ10" s="309"/>
      <c r="AK10" s="310"/>
      <c r="AL10" s="706"/>
      <c r="AM10" s="382">
        <f t="shared" si="0"/>
        <v>0</v>
      </c>
      <c r="AN10" s="544"/>
      <c r="AO10" s="382">
        <f t="shared" si="1"/>
        <v>0</v>
      </c>
      <c r="AP10">
        <v>6</v>
      </c>
      <c r="AR10" s="703" t="s">
        <v>408</v>
      </c>
      <c r="AS10" s="716">
        <f>SUM(AB25:AF25)</f>
        <v>0</v>
      </c>
      <c r="AT10" s="721">
        <v>0.8</v>
      </c>
    </row>
    <row r="11" spans="1:59">
      <c r="A11">
        <v>7</v>
      </c>
      <c r="B11" s="371" t="str">
        <f>CONCATENATE('Building Information'!D13," ",'Building Information'!E13)</f>
        <v xml:space="preserve"> </v>
      </c>
      <c r="C11" s="308"/>
      <c r="D11" s="309"/>
      <c r="E11" s="309"/>
      <c r="F11" s="309"/>
      <c r="G11" s="378"/>
      <c r="H11" s="308"/>
      <c r="I11" s="309"/>
      <c r="J11" s="309"/>
      <c r="K11" s="309"/>
      <c r="L11" s="310"/>
      <c r="M11" s="374"/>
      <c r="N11" s="309"/>
      <c r="O11" s="309"/>
      <c r="P11" s="309"/>
      <c r="Q11" s="310"/>
      <c r="R11" s="308"/>
      <c r="S11" s="309"/>
      <c r="T11" s="309"/>
      <c r="U11" s="309"/>
      <c r="V11" s="310"/>
      <c r="W11" s="308"/>
      <c r="X11" s="309"/>
      <c r="Y11" s="309"/>
      <c r="Z11" s="309"/>
      <c r="AA11" s="378"/>
      <c r="AB11" s="308"/>
      <c r="AC11" s="309"/>
      <c r="AD11" s="309"/>
      <c r="AE11" s="309"/>
      <c r="AF11" s="378"/>
      <c r="AG11" s="308"/>
      <c r="AH11" s="309"/>
      <c r="AI11" s="309"/>
      <c r="AJ11" s="309"/>
      <c r="AK11" s="310"/>
      <c r="AL11" s="706"/>
      <c r="AM11" s="382">
        <f t="shared" si="0"/>
        <v>0</v>
      </c>
      <c r="AN11" s="544"/>
      <c r="AO11" s="382">
        <f t="shared" si="1"/>
        <v>0</v>
      </c>
      <c r="AP11">
        <v>7</v>
      </c>
      <c r="AR11" s="712" t="s">
        <v>400</v>
      </c>
      <c r="AS11" s="713"/>
      <c r="AT11" s="714"/>
    </row>
    <row r="12" spans="1:59" ht="15">
      <c r="A12">
        <v>8</v>
      </c>
      <c r="B12" s="371" t="str">
        <f>CONCATENATE('Building Information'!D14," ",'Building Information'!E14)</f>
        <v xml:space="preserve"> </v>
      </c>
      <c r="C12" s="308"/>
      <c r="D12" s="309"/>
      <c r="E12" s="309"/>
      <c r="F12" s="309"/>
      <c r="G12" s="378"/>
      <c r="H12" s="308"/>
      <c r="I12" s="309"/>
      <c r="J12" s="309"/>
      <c r="K12" s="309"/>
      <c r="L12" s="310"/>
      <c r="M12" s="374"/>
      <c r="N12" s="309"/>
      <c r="O12" s="309"/>
      <c r="P12" s="309"/>
      <c r="Q12" s="310"/>
      <c r="R12" s="308"/>
      <c r="S12" s="309"/>
      <c r="T12" s="309"/>
      <c r="U12" s="309"/>
      <c r="V12" s="310"/>
      <c r="W12" s="308"/>
      <c r="X12" s="309"/>
      <c r="Y12" s="309"/>
      <c r="Z12" s="309"/>
      <c r="AA12" s="378"/>
      <c r="AB12" s="308"/>
      <c r="AC12" s="309"/>
      <c r="AD12" s="309"/>
      <c r="AE12" s="309"/>
      <c r="AF12" s="378"/>
      <c r="AG12" s="308"/>
      <c r="AH12" s="309"/>
      <c r="AI12" s="309"/>
      <c r="AJ12" s="309"/>
      <c r="AK12" s="310"/>
      <c r="AL12" s="706"/>
      <c r="AM12" s="382">
        <f t="shared" si="0"/>
        <v>0</v>
      </c>
      <c r="AN12" s="544"/>
      <c r="AO12" s="382">
        <f t="shared" si="1"/>
        <v>0</v>
      </c>
      <c r="AP12">
        <v>8</v>
      </c>
      <c r="AR12" s="704" t="s">
        <v>403</v>
      </c>
      <c r="AS12" s="717">
        <f>SUM(AS5:AS10)</f>
        <v>0</v>
      </c>
      <c r="AT12" s="705"/>
    </row>
    <row r="13" spans="1:59" ht="15.75" thickBot="1">
      <c r="A13">
        <v>9</v>
      </c>
      <c r="B13" s="371" t="str">
        <f>CONCATENATE('Building Information'!D15," ",'Building Information'!E15)</f>
        <v xml:space="preserve"> </v>
      </c>
      <c r="C13" s="308"/>
      <c r="D13" s="309"/>
      <c r="E13" s="309"/>
      <c r="F13" s="309"/>
      <c r="G13" s="378"/>
      <c r="H13" s="308"/>
      <c r="I13" s="309"/>
      <c r="J13" s="309"/>
      <c r="K13" s="309"/>
      <c r="L13" s="310"/>
      <c r="M13" s="374"/>
      <c r="N13" s="309"/>
      <c r="O13" s="309"/>
      <c r="P13" s="309"/>
      <c r="Q13" s="310"/>
      <c r="R13" s="308"/>
      <c r="S13" s="309"/>
      <c r="T13" s="309"/>
      <c r="U13" s="309"/>
      <c r="V13" s="310"/>
      <c r="W13" s="308"/>
      <c r="X13" s="309"/>
      <c r="Y13" s="309"/>
      <c r="Z13" s="309"/>
      <c r="AA13" s="378"/>
      <c r="AB13" s="308"/>
      <c r="AC13" s="309"/>
      <c r="AD13" s="309"/>
      <c r="AE13" s="309"/>
      <c r="AF13" s="378"/>
      <c r="AG13" s="308"/>
      <c r="AH13" s="309"/>
      <c r="AI13" s="309"/>
      <c r="AJ13" s="309"/>
      <c r="AK13" s="310"/>
      <c r="AL13" s="706"/>
      <c r="AM13" s="382">
        <f t="shared" si="0"/>
        <v>0</v>
      </c>
      <c r="AN13" s="544"/>
      <c r="AO13" s="382">
        <f t="shared" si="1"/>
        <v>0</v>
      </c>
      <c r="AP13">
        <v>9</v>
      </c>
      <c r="AR13" s="704" t="s">
        <v>407</v>
      </c>
      <c r="AS13" s="717">
        <f>SUM(AL5:AL24)</f>
        <v>0</v>
      </c>
      <c r="AT13" s="722" t="e">
        <f>SUMPRODUCT(AS5:AS10,AT5:AT10)/SUM(AS5:AS10)</f>
        <v>#DIV/0!</v>
      </c>
    </row>
    <row r="14" spans="1:59" ht="15.75" thickBot="1">
      <c r="A14">
        <v>10</v>
      </c>
      <c r="B14" s="371" t="str">
        <f>CONCATENATE('Building Information'!D16," ",'Building Information'!E16)</f>
        <v xml:space="preserve"> </v>
      </c>
      <c r="C14" s="308"/>
      <c r="D14" s="309"/>
      <c r="E14" s="309"/>
      <c r="F14" s="309"/>
      <c r="G14" s="378"/>
      <c r="H14" s="308"/>
      <c r="I14" s="309"/>
      <c r="J14" s="309"/>
      <c r="K14" s="309"/>
      <c r="L14" s="310"/>
      <c r="M14" s="374"/>
      <c r="N14" s="309"/>
      <c r="O14" s="309"/>
      <c r="P14" s="309"/>
      <c r="Q14" s="310"/>
      <c r="R14" s="308"/>
      <c r="S14" s="309"/>
      <c r="T14" s="309"/>
      <c r="U14" s="309"/>
      <c r="V14" s="310"/>
      <c r="W14" s="308"/>
      <c r="X14" s="309"/>
      <c r="Y14" s="309"/>
      <c r="Z14" s="309"/>
      <c r="AA14" s="378"/>
      <c r="AB14" s="308"/>
      <c r="AC14" s="309"/>
      <c r="AD14" s="309"/>
      <c r="AE14" s="309"/>
      <c r="AF14" s="378"/>
      <c r="AG14" s="308"/>
      <c r="AH14" s="309"/>
      <c r="AI14" s="309"/>
      <c r="AJ14" s="309"/>
      <c r="AK14" s="310"/>
      <c r="AL14" s="706"/>
      <c r="AM14" s="382">
        <f t="shared" si="0"/>
        <v>0</v>
      </c>
      <c r="AN14" s="544"/>
      <c r="AO14" s="382">
        <f t="shared" si="1"/>
        <v>0</v>
      </c>
      <c r="AP14">
        <v>10</v>
      </c>
      <c r="AR14" s="704" t="s">
        <v>404</v>
      </c>
      <c r="AS14" s="698">
        <f>AS12+AS13</f>
        <v>0</v>
      </c>
      <c r="AT14" s="715" t="e">
        <f>IF(AT13&lt;=60%,"PASS", "FAIL")</f>
        <v>#DIV/0!</v>
      </c>
    </row>
    <row r="15" spans="1:59">
      <c r="A15">
        <v>11</v>
      </c>
      <c r="B15" s="371" t="str">
        <f>CONCATENATE('Building Information'!D17," ",'Building Information'!E17)</f>
        <v xml:space="preserve"> </v>
      </c>
      <c r="C15" s="308"/>
      <c r="D15" s="309"/>
      <c r="E15" s="309"/>
      <c r="F15" s="309"/>
      <c r="G15" s="378"/>
      <c r="H15" s="308"/>
      <c r="I15" s="309"/>
      <c r="J15" s="309"/>
      <c r="K15" s="309"/>
      <c r="L15" s="310"/>
      <c r="M15" s="374"/>
      <c r="N15" s="309"/>
      <c r="O15" s="309"/>
      <c r="P15" s="309"/>
      <c r="Q15" s="310"/>
      <c r="R15" s="308"/>
      <c r="S15" s="309"/>
      <c r="T15" s="710" t="s">
        <v>24</v>
      </c>
      <c r="U15" s="309"/>
      <c r="V15" s="310"/>
      <c r="W15" s="308"/>
      <c r="X15" s="309"/>
      <c r="Y15" s="309"/>
      <c r="Z15" s="309"/>
      <c r="AA15" s="378"/>
      <c r="AB15" s="308"/>
      <c r="AC15" s="309"/>
      <c r="AD15" s="309"/>
      <c r="AE15" s="309"/>
      <c r="AF15" s="378"/>
      <c r="AG15" s="308"/>
      <c r="AH15" s="309"/>
      <c r="AI15" s="309"/>
      <c r="AJ15" s="309"/>
      <c r="AK15" s="310"/>
      <c r="AL15" s="706"/>
      <c r="AM15" s="382">
        <f t="shared" si="0"/>
        <v>0</v>
      </c>
      <c r="AN15" s="544"/>
      <c r="AO15" s="382">
        <f t="shared" si="1"/>
        <v>0</v>
      </c>
      <c r="AP15">
        <v>11</v>
      </c>
    </row>
    <row r="16" spans="1:59">
      <c r="A16">
        <v>12</v>
      </c>
      <c r="B16" s="371" t="str">
        <f>CONCATENATE('Building Information'!D18," ",'Building Information'!E18)</f>
        <v xml:space="preserve"> </v>
      </c>
      <c r="C16" s="308"/>
      <c r="D16" s="309"/>
      <c r="E16" s="309"/>
      <c r="F16" s="309"/>
      <c r="G16" s="378"/>
      <c r="H16" s="308"/>
      <c r="I16" s="309"/>
      <c r="J16" s="309"/>
      <c r="K16" s="309"/>
      <c r="L16" s="310"/>
      <c r="M16" s="374"/>
      <c r="N16" s="309"/>
      <c r="O16" s="309"/>
      <c r="P16" s="309"/>
      <c r="Q16" s="310"/>
      <c r="R16" s="308"/>
      <c r="S16" s="309"/>
      <c r="T16" s="309"/>
      <c r="U16" s="309"/>
      <c r="V16" s="310"/>
      <c r="W16" s="308"/>
      <c r="X16" s="309"/>
      <c r="Y16" s="309"/>
      <c r="Z16" s="309"/>
      <c r="AA16" s="378"/>
      <c r="AB16" s="308"/>
      <c r="AC16" s="309"/>
      <c r="AD16" s="309"/>
      <c r="AE16" s="309"/>
      <c r="AF16" s="378"/>
      <c r="AG16" s="308"/>
      <c r="AH16" s="309"/>
      <c r="AI16" s="309"/>
      <c r="AJ16" s="309"/>
      <c r="AK16" s="310"/>
      <c r="AL16" s="706"/>
      <c r="AM16" s="382">
        <f t="shared" si="0"/>
        <v>0</v>
      </c>
      <c r="AN16" s="544"/>
      <c r="AO16" s="382">
        <f t="shared" si="1"/>
        <v>0</v>
      </c>
      <c r="AP16">
        <v>12</v>
      </c>
    </row>
    <row r="17" spans="1:42">
      <c r="A17">
        <v>13</v>
      </c>
      <c r="B17" s="371" t="str">
        <f>CONCATENATE('Building Information'!D19," ",'Building Information'!E19)</f>
        <v xml:space="preserve"> </v>
      </c>
      <c r="C17" s="308"/>
      <c r="D17" s="309"/>
      <c r="E17" s="309"/>
      <c r="F17" s="309"/>
      <c r="G17" s="378"/>
      <c r="H17" s="308"/>
      <c r="I17" s="309"/>
      <c r="J17" s="309"/>
      <c r="K17" s="309"/>
      <c r="L17" s="310"/>
      <c r="M17" s="374"/>
      <c r="N17" s="309"/>
      <c r="O17" s="309"/>
      <c r="P17" s="309"/>
      <c r="Q17" s="310"/>
      <c r="R17" s="308"/>
      <c r="S17" s="309"/>
      <c r="T17" s="309"/>
      <c r="U17" s="309"/>
      <c r="V17" s="709" t="s">
        <v>24</v>
      </c>
      <c r="W17" s="308"/>
      <c r="X17" s="309"/>
      <c r="Y17" s="309"/>
      <c r="Z17" s="309"/>
      <c r="AA17" s="378"/>
      <c r="AB17" s="308"/>
      <c r="AC17" s="309"/>
      <c r="AD17" s="309"/>
      <c r="AE17" s="309"/>
      <c r="AF17" s="378"/>
      <c r="AG17" s="308"/>
      <c r="AH17" s="309"/>
      <c r="AI17" s="309"/>
      <c r="AJ17" s="309"/>
      <c r="AK17" s="310"/>
      <c r="AL17" s="706"/>
      <c r="AM17" s="382">
        <f t="shared" si="0"/>
        <v>0</v>
      </c>
      <c r="AN17" s="544"/>
      <c r="AO17" s="382">
        <f t="shared" si="1"/>
        <v>0</v>
      </c>
      <c r="AP17">
        <v>13</v>
      </c>
    </row>
    <row r="18" spans="1:42">
      <c r="A18">
        <v>14</v>
      </c>
      <c r="B18" s="371" t="str">
        <f>CONCATENATE('Building Information'!D20," ",'Building Information'!E20)</f>
        <v xml:space="preserve"> </v>
      </c>
      <c r="C18" s="308"/>
      <c r="D18" s="309"/>
      <c r="E18" s="309"/>
      <c r="F18" s="309"/>
      <c r="G18" s="378"/>
      <c r="H18" s="308"/>
      <c r="I18" s="309"/>
      <c r="J18" s="309"/>
      <c r="K18" s="309"/>
      <c r="L18" s="310"/>
      <c r="M18" s="374"/>
      <c r="N18" s="309"/>
      <c r="O18" s="309"/>
      <c r="P18" s="309"/>
      <c r="Q18" s="310"/>
      <c r="R18" s="308"/>
      <c r="S18" s="309"/>
      <c r="T18" s="309"/>
      <c r="U18" s="309"/>
      <c r="V18" s="310"/>
      <c r="W18" s="308"/>
      <c r="X18" s="309"/>
      <c r="Y18" s="309"/>
      <c r="Z18" s="309"/>
      <c r="AA18" s="378"/>
      <c r="AB18" s="308"/>
      <c r="AC18" s="309"/>
      <c r="AD18" s="309"/>
      <c r="AE18" s="309"/>
      <c r="AF18" s="378"/>
      <c r="AG18" s="308"/>
      <c r="AH18" s="309"/>
      <c r="AI18" s="309"/>
      <c r="AJ18" s="309"/>
      <c r="AK18" s="310"/>
      <c r="AL18" s="706"/>
      <c r="AM18" s="382">
        <f t="shared" si="0"/>
        <v>0</v>
      </c>
      <c r="AN18" s="544"/>
      <c r="AO18" s="382">
        <f t="shared" si="1"/>
        <v>0</v>
      </c>
      <c r="AP18">
        <v>14</v>
      </c>
    </row>
    <row r="19" spans="1:42">
      <c r="A19">
        <v>15</v>
      </c>
      <c r="B19" s="371" t="str">
        <f>CONCATENATE('Building Information'!D21," ",'Building Information'!E21)</f>
        <v xml:space="preserve"> </v>
      </c>
      <c r="C19" s="308"/>
      <c r="D19" s="309"/>
      <c r="E19" s="309"/>
      <c r="F19" s="309"/>
      <c r="G19" s="378"/>
      <c r="H19" s="308"/>
      <c r="I19" s="309"/>
      <c r="J19" s="710"/>
      <c r="K19" s="309"/>
      <c r="L19" s="310"/>
      <c r="M19" s="374"/>
      <c r="N19" s="309"/>
      <c r="O19" s="309"/>
      <c r="P19" s="309"/>
      <c r="Q19" s="310"/>
      <c r="R19" s="308"/>
      <c r="S19" s="309"/>
      <c r="T19" s="309"/>
      <c r="U19" s="309"/>
      <c r="V19" s="310"/>
      <c r="W19" s="308"/>
      <c r="X19" s="309"/>
      <c r="Y19" s="309"/>
      <c r="Z19" s="309"/>
      <c r="AA19" s="378"/>
      <c r="AB19" s="308"/>
      <c r="AC19" s="309"/>
      <c r="AD19" s="309"/>
      <c r="AE19" s="309"/>
      <c r="AF19" s="378"/>
      <c r="AG19" s="308"/>
      <c r="AH19" s="309"/>
      <c r="AI19" s="309"/>
      <c r="AJ19" s="309"/>
      <c r="AK19" s="310"/>
      <c r="AL19" s="706"/>
      <c r="AM19" s="382">
        <f t="shared" si="0"/>
        <v>0</v>
      </c>
      <c r="AN19" s="544"/>
      <c r="AO19" s="382">
        <f t="shared" si="1"/>
        <v>0</v>
      </c>
      <c r="AP19">
        <v>15</v>
      </c>
    </row>
    <row r="20" spans="1:42">
      <c r="A20">
        <v>16</v>
      </c>
      <c r="B20" s="371" t="str">
        <f>CONCATENATE('Building Information'!D22," ",'Building Information'!E22)</f>
        <v xml:space="preserve"> </v>
      </c>
      <c r="C20" s="308"/>
      <c r="D20" s="309"/>
      <c r="E20" s="309"/>
      <c r="F20" s="309"/>
      <c r="G20" s="378"/>
      <c r="H20" s="308"/>
      <c r="I20" s="309"/>
      <c r="J20" s="309"/>
      <c r="K20" s="309"/>
      <c r="L20" s="310"/>
      <c r="M20" s="374"/>
      <c r="N20" s="309"/>
      <c r="O20" s="309"/>
      <c r="P20" s="309"/>
      <c r="Q20" s="310"/>
      <c r="R20" s="308"/>
      <c r="S20" s="309"/>
      <c r="T20" s="309"/>
      <c r="U20" s="309"/>
      <c r="V20" s="310"/>
      <c r="W20" s="308"/>
      <c r="X20" s="309"/>
      <c r="Y20" s="309"/>
      <c r="Z20" s="309"/>
      <c r="AA20" s="378"/>
      <c r="AB20" s="308"/>
      <c r="AC20" s="309"/>
      <c r="AD20" s="309"/>
      <c r="AE20" s="309"/>
      <c r="AF20" s="378"/>
      <c r="AG20" s="308"/>
      <c r="AH20" s="309"/>
      <c r="AI20" s="309"/>
      <c r="AJ20" s="309"/>
      <c r="AK20" s="310"/>
      <c r="AL20" s="706"/>
      <c r="AM20" s="382">
        <f t="shared" si="0"/>
        <v>0</v>
      </c>
      <c r="AN20" s="544"/>
      <c r="AO20" s="382">
        <f t="shared" si="1"/>
        <v>0</v>
      </c>
      <c r="AP20">
        <v>16</v>
      </c>
    </row>
    <row r="21" spans="1:42">
      <c r="A21">
        <v>17</v>
      </c>
      <c r="B21" s="371" t="str">
        <f>CONCATENATE('Building Information'!D23," ",'Building Information'!E23)</f>
        <v xml:space="preserve"> </v>
      </c>
      <c r="C21" s="308"/>
      <c r="D21" s="309"/>
      <c r="E21" s="309"/>
      <c r="F21" s="309"/>
      <c r="G21" s="378"/>
      <c r="H21" s="308"/>
      <c r="I21" s="309"/>
      <c r="J21" s="309"/>
      <c r="K21" s="309"/>
      <c r="L21" s="310"/>
      <c r="M21" s="374"/>
      <c r="N21" s="309"/>
      <c r="O21" s="309"/>
      <c r="P21" s="309"/>
      <c r="Q21" s="310"/>
      <c r="R21" s="308"/>
      <c r="S21" s="309"/>
      <c r="T21" s="309"/>
      <c r="U21" s="309"/>
      <c r="V21" s="310"/>
      <c r="W21" s="308"/>
      <c r="X21" s="309"/>
      <c r="Y21" s="309"/>
      <c r="Z21" s="309"/>
      <c r="AA21" s="378"/>
      <c r="AB21" s="308"/>
      <c r="AC21" s="309"/>
      <c r="AD21" s="309"/>
      <c r="AE21" s="309"/>
      <c r="AF21" s="378"/>
      <c r="AG21" s="308"/>
      <c r="AH21" s="309"/>
      <c r="AI21" s="309"/>
      <c r="AJ21" s="309"/>
      <c r="AK21" s="310"/>
      <c r="AL21" s="706"/>
      <c r="AM21" s="382">
        <f t="shared" si="0"/>
        <v>0</v>
      </c>
      <c r="AN21" s="544"/>
      <c r="AO21" s="382">
        <f t="shared" si="1"/>
        <v>0</v>
      </c>
      <c r="AP21">
        <v>17</v>
      </c>
    </row>
    <row r="22" spans="1:42">
      <c r="A22">
        <v>18</v>
      </c>
      <c r="B22" s="371" t="str">
        <f>CONCATENATE('Building Information'!D24," ",'Building Information'!E24)</f>
        <v xml:space="preserve"> </v>
      </c>
      <c r="C22" s="308"/>
      <c r="D22" s="309"/>
      <c r="E22" s="309"/>
      <c r="F22" s="309"/>
      <c r="G22" s="378"/>
      <c r="H22" s="308"/>
      <c r="I22" s="309"/>
      <c r="J22" s="309"/>
      <c r="K22" s="309"/>
      <c r="L22" s="310"/>
      <c r="M22" s="374"/>
      <c r="N22" s="309"/>
      <c r="O22" s="309"/>
      <c r="P22" s="309"/>
      <c r="Q22" s="310"/>
      <c r="R22" s="308"/>
      <c r="S22" s="309"/>
      <c r="T22" s="309"/>
      <c r="U22" s="309"/>
      <c r="V22" s="310"/>
      <c r="W22" s="308"/>
      <c r="X22" s="309"/>
      <c r="Y22" s="309"/>
      <c r="Z22" s="309"/>
      <c r="AA22" s="378"/>
      <c r="AB22" s="308"/>
      <c r="AC22" s="309"/>
      <c r="AD22" s="309"/>
      <c r="AE22" s="309"/>
      <c r="AF22" s="378"/>
      <c r="AG22" s="308"/>
      <c r="AH22" s="309"/>
      <c r="AI22" s="309"/>
      <c r="AJ22" s="309"/>
      <c r="AK22" s="310"/>
      <c r="AL22" s="706"/>
      <c r="AM22" s="382">
        <f t="shared" si="0"/>
        <v>0</v>
      </c>
      <c r="AN22" s="544"/>
      <c r="AO22" s="382">
        <f t="shared" si="1"/>
        <v>0</v>
      </c>
      <c r="AP22">
        <v>18</v>
      </c>
    </row>
    <row r="23" spans="1:42">
      <c r="A23">
        <v>19</v>
      </c>
      <c r="B23" s="371" t="str">
        <f>CONCATENATE('Building Information'!D25," ",'Building Information'!E25)</f>
        <v xml:space="preserve"> </v>
      </c>
      <c r="C23" s="308"/>
      <c r="D23" s="309"/>
      <c r="E23" s="309"/>
      <c r="F23" s="309"/>
      <c r="G23" s="378"/>
      <c r="H23" s="308"/>
      <c r="I23" s="309"/>
      <c r="J23" s="309"/>
      <c r="K23" s="309"/>
      <c r="L23" s="310"/>
      <c r="M23" s="374"/>
      <c r="N23" s="309"/>
      <c r="O23" s="309"/>
      <c r="P23" s="309"/>
      <c r="Q23" s="310"/>
      <c r="R23" s="308"/>
      <c r="S23" s="309"/>
      <c r="T23" s="309"/>
      <c r="U23" s="309"/>
      <c r="V23" s="310"/>
      <c r="W23" s="308"/>
      <c r="X23" s="309"/>
      <c r="Y23" s="309"/>
      <c r="Z23" s="309"/>
      <c r="AA23" s="378"/>
      <c r="AB23" s="308"/>
      <c r="AC23" s="309"/>
      <c r="AD23" s="309"/>
      <c r="AE23" s="309"/>
      <c r="AF23" s="378"/>
      <c r="AG23" s="308"/>
      <c r="AH23" s="309"/>
      <c r="AI23" s="309"/>
      <c r="AJ23" s="309"/>
      <c r="AK23" s="310"/>
      <c r="AL23" s="706"/>
      <c r="AM23" s="382">
        <f t="shared" si="0"/>
        <v>0</v>
      </c>
      <c r="AN23" s="544"/>
      <c r="AO23" s="382">
        <f t="shared" si="1"/>
        <v>0</v>
      </c>
      <c r="AP23">
        <v>19</v>
      </c>
    </row>
    <row r="24" spans="1:42" ht="13.5" thickBot="1">
      <c r="A24">
        <v>20</v>
      </c>
      <c r="B24" s="372" t="str">
        <f>CONCATENATE('Building Information'!D26," ",'Building Information'!E26)</f>
        <v xml:space="preserve"> </v>
      </c>
      <c r="C24" s="311"/>
      <c r="D24" s="312"/>
      <c r="E24" s="312"/>
      <c r="F24" s="312"/>
      <c r="G24" s="379"/>
      <c r="H24" s="311"/>
      <c r="I24" s="312"/>
      <c r="J24" s="312"/>
      <c r="K24" s="312"/>
      <c r="L24" s="313"/>
      <c r="M24" s="375"/>
      <c r="N24" s="312"/>
      <c r="O24" s="312"/>
      <c r="P24" s="312"/>
      <c r="Q24" s="313"/>
      <c r="R24" s="311"/>
      <c r="S24" s="312"/>
      <c r="T24" s="312"/>
      <c r="U24" s="312"/>
      <c r="V24" s="313"/>
      <c r="W24" s="311"/>
      <c r="X24" s="312"/>
      <c r="Y24" s="312"/>
      <c r="Z24" s="312"/>
      <c r="AA24" s="379"/>
      <c r="AB24" s="311"/>
      <c r="AC24" s="312"/>
      <c r="AD24" s="312"/>
      <c r="AE24" s="312"/>
      <c r="AF24" s="379"/>
      <c r="AG24" s="311"/>
      <c r="AH24" s="312"/>
      <c r="AI24" s="312"/>
      <c r="AJ24" s="312"/>
      <c r="AK24" s="313"/>
      <c r="AL24" s="707"/>
      <c r="AM24" s="724">
        <f>SUM(C24:AF24)</f>
        <v>0</v>
      </c>
      <c r="AN24" s="723"/>
      <c r="AO24" s="382">
        <f t="shared" si="1"/>
        <v>0</v>
      </c>
      <c r="AP24">
        <v>20</v>
      </c>
    </row>
    <row r="25" spans="1:42" hidden="1">
      <c r="C25">
        <f>SUM(C5:C24)</f>
        <v>0</v>
      </c>
      <c r="D25">
        <f t="shared" ref="D25:AK25" si="2">SUM(D5:D24)</f>
        <v>0</v>
      </c>
      <c r="E25">
        <f t="shared" si="2"/>
        <v>0</v>
      </c>
      <c r="F25">
        <f t="shared" si="2"/>
        <v>0</v>
      </c>
      <c r="G25">
        <f t="shared" si="2"/>
        <v>0</v>
      </c>
      <c r="H25">
        <f t="shared" si="2"/>
        <v>0</v>
      </c>
      <c r="I25">
        <f t="shared" si="2"/>
        <v>0</v>
      </c>
      <c r="J25">
        <f t="shared" si="2"/>
        <v>0</v>
      </c>
      <c r="K25">
        <f t="shared" si="2"/>
        <v>0</v>
      </c>
      <c r="L25">
        <f t="shared" si="2"/>
        <v>0</v>
      </c>
      <c r="M25">
        <f t="shared" si="2"/>
        <v>0</v>
      </c>
      <c r="N25">
        <f t="shared" si="2"/>
        <v>0</v>
      </c>
      <c r="O25">
        <f t="shared" si="2"/>
        <v>0</v>
      </c>
      <c r="P25">
        <f t="shared" si="2"/>
        <v>0</v>
      </c>
      <c r="Q25">
        <f t="shared" si="2"/>
        <v>0</v>
      </c>
      <c r="R25">
        <f t="shared" si="2"/>
        <v>0</v>
      </c>
      <c r="S25">
        <f t="shared" si="2"/>
        <v>0</v>
      </c>
      <c r="T25">
        <f t="shared" si="2"/>
        <v>0</v>
      </c>
      <c r="U25">
        <f t="shared" si="2"/>
        <v>0</v>
      </c>
      <c r="V25">
        <f t="shared" si="2"/>
        <v>0</v>
      </c>
      <c r="W25">
        <f t="shared" si="2"/>
        <v>0</v>
      </c>
      <c r="X25">
        <f t="shared" si="2"/>
        <v>0</v>
      </c>
      <c r="Y25">
        <f t="shared" si="2"/>
        <v>0</v>
      </c>
      <c r="Z25">
        <f t="shared" si="2"/>
        <v>0</v>
      </c>
      <c r="AA25">
        <f t="shared" si="2"/>
        <v>0</v>
      </c>
      <c r="AB25">
        <f>SUM(AB5:AB24)</f>
        <v>0</v>
      </c>
      <c r="AC25">
        <f>SUM(AC5:AC24)</f>
        <v>0</v>
      </c>
      <c r="AD25">
        <f>SUM(AD5:AD24)</f>
        <v>0</v>
      </c>
      <c r="AE25">
        <f>SUM(AE5:AE24)</f>
        <v>0</v>
      </c>
      <c r="AF25">
        <f>SUM(AF5:AF24)</f>
        <v>0</v>
      </c>
      <c r="AG25">
        <f t="shared" si="2"/>
        <v>0</v>
      </c>
      <c r="AH25">
        <f t="shared" si="2"/>
        <v>0</v>
      </c>
      <c r="AI25">
        <f t="shared" si="2"/>
        <v>0</v>
      </c>
      <c r="AJ25">
        <f t="shared" si="2"/>
        <v>0</v>
      </c>
      <c r="AK25">
        <f t="shared" si="2"/>
        <v>0</v>
      </c>
    </row>
  </sheetData>
  <sheetProtection password="C14E" sheet="1" selectLockedCells="1"/>
  <mergeCells count="8">
    <mergeCell ref="C3:G3"/>
    <mergeCell ref="H3:L3"/>
    <mergeCell ref="AB3:AF3"/>
    <mergeCell ref="AG3:AK3"/>
    <mergeCell ref="AR3:AT3"/>
    <mergeCell ref="M3:Q3"/>
    <mergeCell ref="R3:V3"/>
    <mergeCell ref="W3:AA3"/>
  </mergeCells>
  <phoneticPr fontId="22" type="noConversion"/>
  <dataValidations count="1">
    <dataValidation type="list" allowBlank="1" showInputMessage="1" showErrorMessage="1" errorTitle="Super Unit" error="Please select super unit type from drop down menu." sqref="AL5:AL24" xr:uid="{00000000-0002-0000-0300-000000000000}">
      <formula1>$BG$5:$BG$9</formula1>
    </dataValidation>
  </dataValidations>
  <pageMargins left="0.75" right="0.75" top="1" bottom="1" header="0.5" footer="0.5"/>
  <pageSetup scale="85" orientation="landscape" verticalDpi="1200" r:id="rId1"/>
  <headerFooter alignWithMargins="0"/>
  <colBreaks count="1" manualBreakCount="1">
    <brk id="17" max="2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O129"/>
  <sheetViews>
    <sheetView showRowColHeaders="0" zoomScale="70" zoomScaleNormal="70" zoomScaleSheetLayoutView="70" workbookViewId="0">
      <pane xSplit="5" ySplit="5" topLeftCell="G6" activePane="bottomRight" state="frozen"/>
      <selection pane="topRight" activeCell="F1" sqref="F1"/>
      <selection pane="bottomLeft" activeCell="A9" sqref="A9"/>
      <selection pane="bottomRight" activeCell="O61" sqref="O61"/>
    </sheetView>
  </sheetViews>
  <sheetFormatPr defaultColWidth="10.7109375" defaultRowHeight="12.75"/>
  <cols>
    <col min="1" max="1" width="3.7109375" style="5" customWidth="1"/>
    <col min="2" max="2" width="4.42578125" style="5" customWidth="1"/>
    <col min="3" max="3" width="4.7109375" style="5" customWidth="1"/>
    <col min="4" max="4" width="17.7109375" style="5" customWidth="1"/>
    <col min="5" max="5" width="14.140625" style="5" bestFit="1" customWidth="1"/>
    <col min="6" max="9" width="14.140625" style="5" customWidth="1"/>
    <col min="10" max="89" width="13.28515625" style="5" customWidth="1"/>
    <col min="90" max="90" width="2.7109375" style="5" customWidth="1"/>
    <col min="91" max="91" width="24" style="5" bestFit="1" customWidth="1"/>
    <col min="92" max="92" width="13.28515625" style="5" customWidth="1"/>
    <col min="93" max="93" width="1.7109375" style="5" customWidth="1"/>
    <col min="94" max="16384" width="10.7109375" style="5"/>
  </cols>
  <sheetData>
    <row r="1" spans="1:93" ht="15.95" customHeight="1">
      <c r="A1" s="39" t="s">
        <v>330</v>
      </c>
      <c r="B1" s="21"/>
      <c r="C1" s="21"/>
      <c r="D1" s="22"/>
      <c r="E1" s="11"/>
      <c r="F1" s="11"/>
      <c r="G1" s="11"/>
      <c r="H1" s="11"/>
      <c r="I1" s="11"/>
      <c r="J1" s="11"/>
      <c r="K1" s="11"/>
      <c r="L1" s="11"/>
      <c r="M1" s="11"/>
      <c r="N1" s="12"/>
      <c r="O1" s="12"/>
      <c r="P1" s="12"/>
      <c r="Q1" s="12"/>
      <c r="R1" s="12"/>
      <c r="S1" s="12"/>
      <c r="T1" s="12"/>
      <c r="U1" s="12"/>
      <c r="V1" s="12"/>
      <c r="W1" s="12"/>
      <c r="X1" s="12"/>
      <c r="Y1" s="11"/>
      <c r="Z1" s="12"/>
      <c r="AA1" s="12"/>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3"/>
      <c r="CM1" s="11"/>
    </row>
    <row r="2" spans="1:93" ht="15.95" customHeight="1" thickBot="1">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1"/>
    </row>
    <row r="3" spans="1:93" s="7" customFormat="1" ht="15.95" customHeight="1">
      <c r="B3" s="76"/>
      <c r="C3" s="76"/>
      <c r="D3" s="76"/>
      <c r="E3" s="76"/>
      <c r="F3" s="759" t="s">
        <v>152</v>
      </c>
      <c r="G3" s="760"/>
      <c r="H3" s="760"/>
      <c r="I3" s="761"/>
      <c r="J3" s="759" t="s">
        <v>129</v>
      </c>
      <c r="K3" s="760"/>
      <c r="L3" s="760"/>
      <c r="M3" s="761"/>
      <c r="N3" s="759" t="s">
        <v>130</v>
      </c>
      <c r="O3" s="760"/>
      <c r="P3" s="760"/>
      <c r="Q3" s="761"/>
      <c r="R3" s="759" t="s">
        <v>131</v>
      </c>
      <c r="S3" s="760"/>
      <c r="T3" s="760"/>
      <c r="U3" s="761"/>
      <c r="V3" s="759" t="s">
        <v>132</v>
      </c>
      <c r="W3" s="760"/>
      <c r="X3" s="760"/>
      <c r="Y3" s="761"/>
      <c r="Z3" s="759" t="s">
        <v>133</v>
      </c>
      <c r="AA3" s="760"/>
      <c r="AB3" s="760"/>
      <c r="AC3" s="761"/>
      <c r="AD3" s="759" t="s">
        <v>134</v>
      </c>
      <c r="AE3" s="760"/>
      <c r="AF3" s="760"/>
      <c r="AG3" s="761"/>
      <c r="AH3" s="759" t="s">
        <v>135</v>
      </c>
      <c r="AI3" s="760"/>
      <c r="AJ3" s="760"/>
      <c r="AK3" s="761"/>
      <c r="AL3" s="759" t="s">
        <v>136</v>
      </c>
      <c r="AM3" s="760"/>
      <c r="AN3" s="760"/>
      <c r="AO3" s="761"/>
      <c r="AP3" s="759" t="s">
        <v>137</v>
      </c>
      <c r="AQ3" s="760"/>
      <c r="AR3" s="760"/>
      <c r="AS3" s="761"/>
      <c r="AT3" s="759" t="s">
        <v>138</v>
      </c>
      <c r="AU3" s="760"/>
      <c r="AV3" s="760"/>
      <c r="AW3" s="761"/>
      <c r="AX3" s="759" t="s">
        <v>139</v>
      </c>
      <c r="AY3" s="760"/>
      <c r="AZ3" s="760"/>
      <c r="BA3" s="761"/>
      <c r="BB3" s="759" t="s">
        <v>140</v>
      </c>
      <c r="BC3" s="760"/>
      <c r="BD3" s="760"/>
      <c r="BE3" s="761"/>
      <c r="BF3" s="759" t="s">
        <v>141</v>
      </c>
      <c r="BG3" s="760"/>
      <c r="BH3" s="760"/>
      <c r="BI3" s="761"/>
      <c r="BJ3" s="759" t="s">
        <v>142</v>
      </c>
      <c r="BK3" s="760"/>
      <c r="BL3" s="760"/>
      <c r="BM3" s="761"/>
      <c r="BN3" s="759" t="s">
        <v>143</v>
      </c>
      <c r="BO3" s="760"/>
      <c r="BP3" s="760"/>
      <c r="BQ3" s="761"/>
      <c r="BR3" s="759" t="s">
        <v>144</v>
      </c>
      <c r="BS3" s="760"/>
      <c r="BT3" s="760"/>
      <c r="BU3" s="761"/>
      <c r="BV3" s="759" t="s">
        <v>145</v>
      </c>
      <c r="BW3" s="760"/>
      <c r="BX3" s="760"/>
      <c r="BY3" s="761"/>
      <c r="BZ3" s="759" t="s">
        <v>146</v>
      </c>
      <c r="CA3" s="760"/>
      <c r="CB3" s="760"/>
      <c r="CC3" s="761"/>
      <c r="CD3" s="759" t="s">
        <v>147</v>
      </c>
      <c r="CE3" s="760"/>
      <c r="CF3" s="760"/>
      <c r="CG3" s="761"/>
      <c r="CH3" s="759" t="s">
        <v>148</v>
      </c>
      <c r="CI3" s="760"/>
      <c r="CJ3" s="760"/>
      <c r="CK3" s="761"/>
      <c r="CL3" s="76"/>
      <c r="CM3" s="20"/>
      <c r="CO3" s="77"/>
    </row>
    <row r="4" spans="1:93" s="7" customFormat="1" ht="15.75" customHeight="1">
      <c r="A4" s="20"/>
      <c r="B4" s="20"/>
      <c r="C4" s="20"/>
      <c r="D4" s="20"/>
      <c r="E4" s="20"/>
      <c r="F4" s="94"/>
      <c r="G4" s="101"/>
      <c r="H4" s="101"/>
      <c r="I4" s="95"/>
      <c r="J4" s="762" t="str">
        <f>CONCATENATE('Building Information'!D7," ",'Building Information'!E7)</f>
        <v xml:space="preserve"> </v>
      </c>
      <c r="K4" s="763"/>
      <c r="L4" s="763"/>
      <c r="M4" s="764"/>
      <c r="N4" s="762" t="str">
        <f>CONCATENATE('Building Information'!D8," ",'Building Information'!E8)</f>
        <v xml:space="preserve"> </v>
      </c>
      <c r="O4" s="763"/>
      <c r="P4" s="763"/>
      <c r="Q4" s="764"/>
      <c r="R4" s="762" t="str">
        <f>CONCATENATE('Building Information'!D9," ",'Building Information'!E9)</f>
        <v xml:space="preserve"> </v>
      </c>
      <c r="S4" s="763"/>
      <c r="T4" s="763"/>
      <c r="U4" s="764"/>
      <c r="V4" s="762" t="str">
        <f>CONCATENATE('Building Information'!D10," ",'Building Information'!E10)</f>
        <v xml:space="preserve"> </v>
      </c>
      <c r="W4" s="763"/>
      <c r="X4" s="763"/>
      <c r="Y4" s="764"/>
      <c r="Z4" s="762" t="str">
        <f>CONCATENATE('Building Information'!D11," ",'Building Information'!E11)</f>
        <v xml:space="preserve"> </v>
      </c>
      <c r="AA4" s="763"/>
      <c r="AB4" s="763"/>
      <c r="AC4" s="764"/>
      <c r="AD4" s="762" t="str">
        <f>CONCATENATE('Building Information'!D12," ",'Building Information'!E12)</f>
        <v xml:space="preserve"> </v>
      </c>
      <c r="AE4" s="763"/>
      <c r="AF4" s="763"/>
      <c r="AG4" s="764"/>
      <c r="AH4" s="762" t="str">
        <f>CONCATENATE('Building Information'!D13," ",'Building Information'!E13)</f>
        <v xml:space="preserve"> </v>
      </c>
      <c r="AI4" s="763"/>
      <c r="AJ4" s="763"/>
      <c r="AK4" s="764"/>
      <c r="AL4" s="762" t="str">
        <f>CONCATENATE('Building Information'!D14," ",'Building Information'!E14)</f>
        <v xml:space="preserve"> </v>
      </c>
      <c r="AM4" s="763"/>
      <c r="AN4" s="763"/>
      <c r="AO4" s="764"/>
      <c r="AP4" s="762" t="str">
        <f>CONCATENATE('Building Information'!D15," ",'Building Information'!E15)</f>
        <v xml:space="preserve"> </v>
      </c>
      <c r="AQ4" s="763"/>
      <c r="AR4" s="763"/>
      <c r="AS4" s="764"/>
      <c r="AT4" s="762" t="str">
        <f>CONCATENATE('Building Information'!D16," ",'Building Information'!E16)</f>
        <v xml:space="preserve"> </v>
      </c>
      <c r="AU4" s="763"/>
      <c r="AV4" s="763"/>
      <c r="AW4" s="764"/>
      <c r="AX4" s="762" t="str">
        <f>CONCATENATE('Building Information'!D17," ",'Building Information'!E17)</f>
        <v xml:space="preserve"> </v>
      </c>
      <c r="AY4" s="763"/>
      <c r="AZ4" s="763"/>
      <c r="BA4" s="764"/>
      <c r="BB4" s="762" t="str">
        <f>CONCATENATE('Building Information'!D18," ",'Building Information'!E18)</f>
        <v xml:space="preserve"> </v>
      </c>
      <c r="BC4" s="763"/>
      <c r="BD4" s="763"/>
      <c r="BE4" s="764"/>
      <c r="BF4" s="762" t="str">
        <f>CONCATENATE('Building Information'!D19," ",'Building Information'!E19)</f>
        <v xml:space="preserve"> </v>
      </c>
      <c r="BG4" s="763"/>
      <c r="BH4" s="763"/>
      <c r="BI4" s="764"/>
      <c r="BJ4" s="762" t="str">
        <f>CONCATENATE('Building Information'!D20," ",'Building Information'!E20)</f>
        <v xml:space="preserve"> </v>
      </c>
      <c r="BK4" s="763"/>
      <c r="BL4" s="763"/>
      <c r="BM4" s="764"/>
      <c r="BN4" s="762" t="str">
        <f>CONCATENATE('Building Information'!D21," ",'Building Information'!E21)</f>
        <v xml:space="preserve"> </v>
      </c>
      <c r="BO4" s="763"/>
      <c r="BP4" s="763"/>
      <c r="BQ4" s="764"/>
      <c r="BR4" s="762" t="str">
        <f>CONCATENATE('Building Information'!D22," ",'Building Information'!E22)</f>
        <v xml:space="preserve"> </v>
      </c>
      <c r="BS4" s="763"/>
      <c r="BT4" s="763"/>
      <c r="BU4" s="764"/>
      <c r="BV4" s="762" t="str">
        <f>CONCATENATE('Building Information'!D23," ",'Building Information'!E23)</f>
        <v xml:space="preserve"> </v>
      </c>
      <c r="BW4" s="763"/>
      <c r="BX4" s="763"/>
      <c r="BY4" s="764"/>
      <c r="BZ4" s="762" t="str">
        <f>CONCATENATE('Building Information'!D24," ",'Building Information'!E24)</f>
        <v xml:space="preserve"> </v>
      </c>
      <c r="CA4" s="763"/>
      <c r="CB4" s="763"/>
      <c r="CC4" s="764"/>
      <c r="CD4" s="762" t="str">
        <f>CONCATENATE('Building Information'!D25," ",'Building Information'!E25)</f>
        <v xml:space="preserve"> </v>
      </c>
      <c r="CE4" s="763"/>
      <c r="CF4" s="763"/>
      <c r="CG4" s="764"/>
      <c r="CH4" s="762" t="str">
        <f>CONCATENATE('Building Information'!D26," ",'Building Information'!E26)</f>
        <v xml:space="preserve"> </v>
      </c>
      <c r="CI4" s="763"/>
      <c r="CJ4" s="763"/>
      <c r="CK4" s="764"/>
      <c r="CL4" s="20"/>
      <c r="CM4" s="36" t="s">
        <v>24</v>
      </c>
    </row>
    <row r="5" spans="1:93" ht="25.5">
      <c r="A5" s="11"/>
      <c r="B5" s="11"/>
      <c r="C5" s="11"/>
      <c r="D5" s="11"/>
      <c r="E5" s="11"/>
      <c r="F5" s="100" t="s">
        <v>153</v>
      </c>
      <c r="G5" s="72" t="s">
        <v>154</v>
      </c>
      <c r="H5" s="72" t="s">
        <v>155</v>
      </c>
      <c r="I5" s="79" t="s">
        <v>128</v>
      </c>
      <c r="J5" s="78" t="s">
        <v>25</v>
      </c>
      <c r="K5" s="72" t="s">
        <v>113</v>
      </c>
      <c r="L5" s="72" t="s">
        <v>114</v>
      </c>
      <c r="M5" s="79" t="s">
        <v>128</v>
      </c>
      <c r="N5" s="78" t="s">
        <v>25</v>
      </c>
      <c r="O5" s="72" t="s">
        <v>113</v>
      </c>
      <c r="P5" s="72" t="s">
        <v>114</v>
      </c>
      <c r="Q5" s="79" t="s">
        <v>128</v>
      </c>
      <c r="R5" s="78" t="s">
        <v>25</v>
      </c>
      <c r="S5" s="72" t="s">
        <v>113</v>
      </c>
      <c r="T5" s="72" t="s">
        <v>114</v>
      </c>
      <c r="U5" s="79" t="s">
        <v>128</v>
      </c>
      <c r="V5" s="78" t="s">
        <v>25</v>
      </c>
      <c r="W5" s="72" t="s">
        <v>113</v>
      </c>
      <c r="X5" s="72" t="s">
        <v>114</v>
      </c>
      <c r="Y5" s="79" t="s">
        <v>128</v>
      </c>
      <c r="Z5" s="78" t="s">
        <v>25</v>
      </c>
      <c r="AA5" s="72" t="s">
        <v>113</v>
      </c>
      <c r="AB5" s="72" t="s">
        <v>114</v>
      </c>
      <c r="AC5" s="79" t="s">
        <v>128</v>
      </c>
      <c r="AD5" s="78" t="s">
        <v>25</v>
      </c>
      <c r="AE5" s="72" t="s">
        <v>113</v>
      </c>
      <c r="AF5" s="72" t="s">
        <v>114</v>
      </c>
      <c r="AG5" s="79" t="s">
        <v>128</v>
      </c>
      <c r="AH5" s="78" t="s">
        <v>25</v>
      </c>
      <c r="AI5" s="72" t="s">
        <v>113</v>
      </c>
      <c r="AJ5" s="72" t="s">
        <v>114</v>
      </c>
      <c r="AK5" s="79" t="s">
        <v>128</v>
      </c>
      <c r="AL5" s="78" t="s">
        <v>25</v>
      </c>
      <c r="AM5" s="72" t="s">
        <v>113</v>
      </c>
      <c r="AN5" s="72" t="s">
        <v>114</v>
      </c>
      <c r="AO5" s="79" t="s">
        <v>128</v>
      </c>
      <c r="AP5" s="78" t="s">
        <v>25</v>
      </c>
      <c r="AQ5" s="72" t="s">
        <v>113</v>
      </c>
      <c r="AR5" s="72" t="s">
        <v>114</v>
      </c>
      <c r="AS5" s="79" t="s">
        <v>128</v>
      </c>
      <c r="AT5" s="78" t="s">
        <v>25</v>
      </c>
      <c r="AU5" s="72" t="s">
        <v>113</v>
      </c>
      <c r="AV5" s="72" t="s">
        <v>114</v>
      </c>
      <c r="AW5" s="79" t="s">
        <v>128</v>
      </c>
      <c r="AX5" s="78" t="s">
        <v>25</v>
      </c>
      <c r="AY5" s="72" t="s">
        <v>113</v>
      </c>
      <c r="AZ5" s="72" t="s">
        <v>114</v>
      </c>
      <c r="BA5" s="79" t="s">
        <v>128</v>
      </c>
      <c r="BB5" s="78" t="s">
        <v>25</v>
      </c>
      <c r="BC5" s="72" t="s">
        <v>113</v>
      </c>
      <c r="BD5" s="72" t="s">
        <v>114</v>
      </c>
      <c r="BE5" s="79" t="s">
        <v>128</v>
      </c>
      <c r="BF5" s="78" t="s">
        <v>25</v>
      </c>
      <c r="BG5" s="72" t="s">
        <v>113</v>
      </c>
      <c r="BH5" s="72" t="s">
        <v>114</v>
      </c>
      <c r="BI5" s="79" t="s">
        <v>128</v>
      </c>
      <c r="BJ5" s="78" t="s">
        <v>25</v>
      </c>
      <c r="BK5" s="72" t="s">
        <v>113</v>
      </c>
      <c r="BL5" s="72" t="s">
        <v>114</v>
      </c>
      <c r="BM5" s="79" t="s">
        <v>128</v>
      </c>
      <c r="BN5" s="78" t="s">
        <v>25</v>
      </c>
      <c r="BO5" s="72" t="s">
        <v>113</v>
      </c>
      <c r="BP5" s="72" t="s">
        <v>114</v>
      </c>
      <c r="BQ5" s="79" t="s">
        <v>128</v>
      </c>
      <c r="BR5" s="78" t="s">
        <v>25</v>
      </c>
      <c r="BS5" s="72" t="s">
        <v>113</v>
      </c>
      <c r="BT5" s="72" t="s">
        <v>114</v>
      </c>
      <c r="BU5" s="79" t="s">
        <v>128</v>
      </c>
      <c r="BV5" s="78" t="s">
        <v>25</v>
      </c>
      <c r="BW5" s="72" t="s">
        <v>113</v>
      </c>
      <c r="BX5" s="72" t="s">
        <v>114</v>
      </c>
      <c r="BY5" s="79" t="s">
        <v>128</v>
      </c>
      <c r="BZ5" s="78" t="s">
        <v>25</v>
      </c>
      <c r="CA5" s="72" t="s">
        <v>113</v>
      </c>
      <c r="CB5" s="72" t="s">
        <v>114</v>
      </c>
      <c r="CC5" s="79" t="s">
        <v>128</v>
      </c>
      <c r="CD5" s="78" t="s">
        <v>25</v>
      </c>
      <c r="CE5" s="72" t="s">
        <v>113</v>
      </c>
      <c r="CF5" s="72" t="s">
        <v>114</v>
      </c>
      <c r="CG5" s="79" t="s">
        <v>128</v>
      </c>
      <c r="CH5" s="78" t="s">
        <v>25</v>
      </c>
      <c r="CI5" s="72" t="s">
        <v>113</v>
      </c>
      <c r="CJ5" s="72" t="s">
        <v>114</v>
      </c>
      <c r="CK5" s="79" t="s">
        <v>128</v>
      </c>
      <c r="CL5" s="92"/>
      <c r="CM5" s="11"/>
    </row>
    <row r="6" spans="1:93" ht="18" customHeight="1">
      <c r="A6" s="16" t="s">
        <v>26</v>
      </c>
      <c r="B6" s="11"/>
      <c r="C6" s="11"/>
      <c r="D6" s="11"/>
      <c r="E6" s="11"/>
      <c r="F6" s="328"/>
      <c r="G6" s="329"/>
      <c r="H6" s="329"/>
      <c r="I6" s="330"/>
      <c r="J6" s="80"/>
      <c r="K6" s="71"/>
      <c r="L6" s="11"/>
      <c r="M6" s="81"/>
      <c r="N6" s="80"/>
      <c r="O6" s="71"/>
      <c r="P6" s="11"/>
      <c r="Q6" s="81"/>
      <c r="R6" s="80"/>
      <c r="S6" s="71"/>
      <c r="T6" s="11"/>
      <c r="U6" s="81"/>
      <c r="V6" s="80"/>
      <c r="W6" s="71"/>
      <c r="X6" s="11"/>
      <c r="Y6" s="81"/>
      <c r="Z6" s="80"/>
      <c r="AA6" s="71"/>
      <c r="AB6" s="11"/>
      <c r="AC6" s="81"/>
      <c r="AD6" s="80"/>
      <c r="AE6" s="71"/>
      <c r="AF6" s="11"/>
      <c r="AG6" s="81"/>
      <c r="AH6" s="80"/>
      <c r="AI6" s="71"/>
      <c r="AJ6" s="11"/>
      <c r="AK6" s="81"/>
      <c r="AL6" s="80"/>
      <c r="AM6" s="71"/>
      <c r="AN6" s="11"/>
      <c r="AO6" s="81"/>
      <c r="AP6" s="80"/>
      <c r="AQ6" s="71"/>
      <c r="AR6" s="11"/>
      <c r="AS6" s="81"/>
      <c r="AT6" s="80"/>
      <c r="AU6" s="71"/>
      <c r="AV6" s="11"/>
      <c r="AW6" s="81"/>
      <c r="AX6" s="80"/>
      <c r="AY6" s="71"/>
      <c r="AZ6" s="11"/>
      <c r="BA6" s="81"/>
      <c r="BB6" s="80"/>
      <c r="BC6" s="71"/>
      <c r="BD6" s="11"/>
      <c r="BE6" s="81"/>
      <c r="BF6" s="80"/>
      <c r="BG6" s="71"/>
      <c r="BH6" s="11"/>
      <c r="BI6" s="81"/>
      <c r="BJ6" s="80"/>
      <c r="BK6" s="71"/>
      <c r="BL6" s="11"/>
      <c r="BM6" s="81"/>
      <c r="BN6" s="80"/>
      <c r="BO6" s="71"/>
      <c r="BP6" s="11"/>
      <c r="BQ6" s="81"/>
      <c r="BR6" s="80"/>
      <c r="BS6" s="71"/>
      <c r="BT6" s="11"/>
      <c r="BU6" s="81"/>
      <c r="BV6" s="80"/>
      <c r="BW6" s="71"/>
      <c r="BX6" s="11"/>
      <c r="BY6" s="81"/>
      <c r="BZ6" s="80"/>
      <c r="CA6" s="71"/>
      <c r="CB6" s="11"/>
      <c r="CC6" s="81"/>
      <c r="CD6" s="80"/>
      <c r="CE6" s="71"/>
      <c r="CF6" s="11"/>
      <c r="CG6" s="81"/>
      <c r="CH6" s="80"/>
      <c r="CI6" s="71"/>
      <c r="CJ6" s="11"/>
      <c r="CK6" s="81"/>
      <c r="CL6" s="11"/>
      <c r="CM6" s="11"/>
    </row>
    <row r="7" spans="1:93" ht="18" customHeight="1">
      <c r="A7" s="11"/>
      <c r="B7" s="19">
        <v>1</v>
      </c>
      <c r="C7" s="11" t="s">
        <v>27</v>
      </c>
      <c r="D7" s="11"/>
      <c r="E7" s="11"/>
      <c r="F7" s="328">
        <f t="shared" ref="F7:I12" si="0">J7+N7+R7+V7+Z7+AD7+AH7+AL7+AP7+AT7+AX7+BB7+BF7+BJ7+BN7+BR7+BV7+BZ7+CD7+CH7</f>
        <v>0</v>
      </c>
      <c r="G7" s="329">
        <f t="shared" si="0"/>
        <v>0</v>
      </c>
      <c r="H7" s="329">
        <f t="shared" si="0"/>
        <v>0</v>
      </c>
      <c r="I7" s="330">
        <f t="shared" si="0"/>
        <v>0</v>
      </c>
      <c r="J7" s="82">
        <v>0</v>
      </c>
      <c r="K7" s="675">
        <v>0</v>
      </c>
      <c r="L7" s="676">
        <v>0</v>
      </c>
      <c r="M7" s="81">
        <f t="shared" ref="M7:M12" si="1">K7+L7</f>
        <v>0</v>
      </c>
      <c r="N7" s="82">
        <v>0</v>
      </c>
      <c r="O7" s="675">
        <v>0</v>
      </c>
      <c r="P7" s="676">
        <v>0</v>
      </c>
      <c r="Q7" s="81">
        <f t="shared" ref="Q7:Q12" si="2">O7+P7</f>
        <v>0</v>
      </c>
      <c r="R7" s="82">
        <v>0</v>
      </c>
      <c r="S7" s="675">
        <v>0</v>
      </c>
      <c r="T7" s="676">
        <v>0</v>
      </c>
      <c r="U7" s="81">
        <f t="shared" ref="U7:U12" si="3">S7+T7</f>
        <v>0</v>
      </c>
      <c r="V7" s="82">
        <v>0</v>
      </c>
      <c r="W7" s="675">
        <v>0</v>
      </c>
      <c r="X7" s="676">
        <v>0</v>
      </c>
      <c r="Y7" s="81">
        <f t="shared" ref="Y7:Y12" si="4">W7+X7</f>
        <v>0</v>
      </c>
      <c r="Z7" s="82">
        <v>0</v>
      </c>
      <c r="AA7" s="675">
        <v>0</v>
      </c>
      <c r="AB7" s="676">
        <v>0</v>
      </c>
      <c r="AC7" s="81">
        <f t="shared" ref="AC7:AC12" si="5">AA7+AB7</f>
        <v>0</v>
      </c>
      <c r="AD7" s="82">
        <v>0</v>
      </c>
      <c r="AE7" s="675">
        <v>0</v>
      </c>
      <c r="AF7" s="676">
        <v>0</v>
      </c>
      <c r="AG7" s="81">
        <f t="shared" ref="AG7:AG12" si="6">AE7+AF7</f>
        <v>0</v>
      </c>
      <c r="AH7" s="82">
        <v>0</v>
      </c>
      <c r="AI7" s="675">
        <v>0</v>
      </c>
      <c r="AJ7" s="676">
        <v>0</v>
      </c>
      <c r="AK7" s="81">
        <f t="shared" ref="AK7:AK12" si="7">AI7+AJ7</f>
        <v>0</v>
      </c>
      <c r="AL7" s="82">
        <v>0</v>
      </c>
      <c r="AM7" s="675">
        <v>0</v>
      </c>
      <c r="AN7" s="676">
        <v>0</v>
      </c>
      <c r="AO7" s="81">
        <f t="shared" ref="AO7:AO12" si="8">AM7+AN7</f>
        <v>0</v>
      </c>
      <c r="AP7" s="82">
        <v>0</v>
      </c>
      <c r="AQ7" s="675">
        <v>0</v>
      </c>
      <c r="AR7" s="676">
        <v>0</v>
      </c>
      <c r="AS7" s="81">
        <f t="shared" ref="AS7:AS12" si="9">AQ7+AR7</f>
        <v>0</v>
      </c>
      <c r="AT7" s="82">
        <v>0</v>
      </c>
      <c r="AU7" s="675">
        <v>0</v>
      </c>
      <c r="AV7" s="676">
        <v>0</v>
      </c>
      <c r="AW7" s="81">
        <f t="shared" ref="AW7:AW12" si="10">AU7+AV7</f>
        <v>0</v>
      </c>
      <c r="AX7" s="82">
        <v>0</v>
      </c>
      <c r="AY7" s="675">
        <v>0</v>
      </c>
      <c r="AZ7" s="676">
        <v>0</v>
      </c>
      <c r="BA7" s="81">
        <f t="shared" ref="BA7:BA12" si="11">AY7+AZ7</f>
        <v>0</v>
      </c>
      <c r="BB7" s="82">
        <v>0</v>
      </c>
      <c r="BC7" s="675">
        <v>0</v>
      </c>
      <c r="BD7" s="676">
        <v>0</v>
      </c>
      <c r="BE7" s="81">
        <f t="shared" ref="BE7:BE12" si="12">BC7+BD7</f>
        <v>0</v>
      </c>
      <c r="BF7" s="82">
        <v>0</v>
      </c>
      <c r="BG7" s="675">
        <v>0</v>
      </c>
      <c r="BH7" s="676">
        <v>0</v>
      </c>
      <c r="BI7" s="81">
        <f t="shared" ref="BI7:BI12" si="13">BG7+BH7</f>
        <v>0</v>
      </c>
      <c r="BJ7" s="82">
        <v>0</v>
      </c>
      <c r="BK7" s="675">
        <v>0</v>
      </c>
      <c r="BL7" s="676">
        <v>0</v>
      </c>
      <c r="BM7" s="81">
        <f t="shared" ref="BM7:BM12" si="14">BK7+BL7</f>
        <v>0</v>
      </c>
      <c r="BN7" s="82">
        <v>0</v>
      </c>
      <c r="BO7" s="675">
        <v>0</v>
      </c>
      <c r="BP7" s="676">
        <v>0</v>
      </c>
      <c r="BQ7" s="81">
        <f t="shared" ref="BQ7:BQ12" si="15">BO7+BP7</f>
        <v>0</v>
      </c>
      <c r="BR7" s="82">
        <v>0</v>
      </c>
      <c r="BS7" s="675">
        <v>0</v>
      </c>
      <c r="BT7" s="676">
        <v>0</v>
      </c>
      <c r="BU7" s="81">
        <f t="shared" ref="BU7:BU12" si="16">BS7+BT7</f>
        <v>0</v>
      </c>
      <c r="BV7" s="82">
        <v>0</v>
      </c>
      <c r="BW7" s="675">
        <v>0</v>
      </c>
      <c r="BX7" s="676">
        <v>0</v>
      </c>
      <c r="BY7" s="81">
        <f t="shared" ref="BY7:BY12" si="17">BW7+BX7</f>
        <v>0</v>
      </c>
      <c r="BZ7" s="82">
        <v>0</v>
      </c>
      <c r="CA7" s="675">
        <v>0</v>
      </c>
      <c r="CB7" s="676">
        <v>0</v>
      </c>
      <c r="CC7" s="81">
        <f t="shared" ref="CC7:CC12" si="18">CA7+CB7</f>
        <v>0</v>
      </c>
      <c r="CD7" s="82">
        <v>0</v>
      </c>
      <c r="CE7" s="675">
        <v>0</v>
      </c>
      <c r="CF7" s="676">
        <v>0</v>
      </c>
      <c r="CG7" s="81">
        <f t="shared" ref="CG7:CG12" si="19">CE7+CF7</f>
        <v>0</v>
      </c>
      <c r="CH7" s="82">
        <v>0</v>
      </c>
      <c r="CI7" s="675">
        <v>0</v>
      </c>
      <c r="CJ7" s="676">
        <v>0</v>
      </c>
      <c r="CK7" s="81">
        <f t="shared" ref="CK7:CK12" si="20">CI7+CJ7</f>
        <v>0</v>
      </c>
      <c r="CL7" s="17"/>
      <c r="CM7" s="15"/>
    </row>
    <row r="8" spans="1:93" ht="15.95" customHeight="1">
      <c r="A8" s="11"/>
      <c r="B8" s="19">
        <v>2</v>
      </c>
      <c r="C8" s="11" t="s">
        <v>28</v>
      </c>
      <c r="D8" s="11"/>
      <c r="E8" s="11"/>
      <c r="F8" s="328">
        <f t="shared" si="0"/>
        <v>0</v>
      </c>
      <c r="G8" s="329">
        <f t="shared" si="0"/>
        <v>0</v>
      </c>
      <c r="H8" s="329">
        <f t="shared" si="0"/>
        <v>0</v>
      </c>
      <c r="I8" s="330">
        <f t="shared" si="0"/>
        <v>0</v>
      </c>
      <c r="J8" s="82">
        <v>0</v>
      </c>
      <c r="K8" s="74">
        <v>0</v>
      </c>
      <c r="L8" s="73">
        <v>0</v>
      </c>
      <c r="M8" s="81">
        <f t="shared" si="1"/>
        <v>0</v>
      </c>
      <c r="N8" s="82">
        <v>0</v>
      </c>
      <c r="O8" s="74">
        <v>0</v>
      </c>
      <c r="P8" s="73">
        <v>0</v>
      </c>
      <c r="Q8" s="81">
        <f t="shared" si="2"/>
        <v>0</v>
      </c>
      <c r="R8" s="82">
        <v>0</v>
      </c>
      <c r="S8" s="74">
        <v>0</v>
      </c>
      <c r="T8" s="73">
        <v>0</v>
      </c>
      <c r="U8" s="81">
        <f t="shared" si="3"/>
        <v>0</v>
      </c>
      <c r="V8" s="82">
        <v>0</v>
      </c>
      <c r="W8" s="74">
        <v>0</v>
      </c>
      <c r="X8" s="73">
        <v>0</v>
      </c>
      <c r="Y8" s="81">
        <f t="shared" si="4"/>
        <v>0</v>
      </c>
      <c r="Z8" s="82">
        <v>0</v>
      </c>
      <c r="AA8" s="74">
        <v>0</v>
      </c>
      <c r="AB8" s="73">
        <v>0</v>
      </c>
      <c r="AC8" s="81">
        <f t="shared" si="5"/>
        <v>0</v>
      </c>
      <c r="AD8" s="82">
        <v>0</v>
      </c>
      <c r="AE8" s="74">
        <v>0</v>
      </c>
      <c r="AF8" s="73">
        <v>0</v>
      </c>
      <c r="AG8" s="81">
        <f t="shared" si="6"/>
        <v>0</v>
      </c>
      <c r="AH8" s="82">
        <v>0</v>
      </c>
      <c r="AI8" s="74">
        <v>0</v>
      </c>
      <c r="AJ8" s="73">
        <v>0</v>
      </c>
      <c r="AK8" s="81">
        <f t="shared" si="7"/>
        <v>0</v>
      </c>
      <c r="AL8" s="82">
        <v>0</v>
      </c>
      <c r="AM8" s="74">
        <v>0</v>
      </c>
      <c r="AN8" s="73">
        <v>0</v>
      </c>
      <c r="AO8" s="81">
        <f t="shared" si="8"/>
        <v>0</v>
      </c>
      <c r="AP8" s="82">
        <v>0</v>
      </c>
      <c r="AQ8" s="74">
        <v>0</v>
      </c>
      <c r="AR8" s="73">
        <v>0</v>
      </c>
      <c r="AS8" s="81">
        <f t="shared" si="9"/>
        <v>0</v>
      </c>
      <c r="AT8" s="82">
        <v>0</v>
      </c>
      <c r="AU8" s="74">
        <v>0</v>
      </c>
      <c r="AV8" s="73">
        <v>0</v>
      </c>
      <c r="AW8" s="81">
        <f t="shared" si="10"/>
        <v>0</v>
      </c>
      <c r="AX8" s="82">
        <v>0</v>
      </c>
      <c r="AY8" s="74">
        <v>0</v>
      </c>
      <c r="AZ8" s="73">
        <v>0</v>
      </c>
      <c r="BA8" s="81">
        <f t="shared" si="11"/>
        <v>0</v>
      </c>
      <c r="BB8" s="82">
        <v>0</v>
      </c>
      <c r="BC8" s="74">
        <v>0</v>
      </c>
      <c r="BD8" s="73">
        <v>0</v>
      </c>
      <c r="BE8" s="81">
        <f t="shared" si="12"/>
        <v>0</v>
      </c>
      <c r="BF8" s="82">
        <v>0</v>
      </c>
      <c r="BG8" s="74">
        <v>0</v>
      </c>
      <c r="BH8" s="73">
        <v>0</v>
      </c>
      <c r="BI8" s="81">
        <f t="shared" si="13"/>
        <v>0</v>
      </c>
      <c r="BJ8" s="82">
        <v>0</v>
      </c>
      <c r="BK8" s="74">
        <v>0</v>
      </c>
      <c r="BL8" s="73">
        <v>0</v>
      </c>
      <c r="BM8" s="81">
        <f t="shared" si="14"/>
        <v>0</v>
      </c>
      <c r="BN8" s="82">
        <v>0</v>
      </c>
      <c r="BO8" s="74">
        <v>0</v>
      </c>
      <c r="BP8" s="73">
        <v>0</v>
      </c>
      <c r="BQ8" s="81">
        <f t="shared" si="15"/>
        <v>0</v>
      </c>
      <c r="BR8" s="82">
        <v>0</v>
      </c>
      <c r="BS8" s="74">
        <v>0</v>
      </c>
      <c r="BT8" s="73">
        <v>0</v>
      </c>
      <c r="BU8" s="81">
        <f t="shared" si="16"/>
        <v>0</v>
      </c>
      <c r="BV8" s="82">
        <v>0</v>
      </c>
      <c r="BW8" s="74">
        <v>0</v>
      </c>
      <c r="BX8" s="73">
        <v>0</v>
      </c>
      <c r="BY8" s="81">
        <f t="shared" si="17"/>
        <v>0</v>
      </c>
      <c r="BZ8" s="82">
        <v>0</v>
      </c>
      <c r="CA8" s="74">
        <v>0</v>
      </c>
      <c r="CB8" s="73">
        <v>0</v>
      </c>
      <c r="CC8" s="81">
        <f t="shared" si="18"/>
        <v>0</v>
      </c>
      <c r="CD8" s="82">
        <v>0</v>
      </c>
      <c r="CE8" s="74">
        <v>0</v>
      </c>
      <c r="CF8" s="73">
        <v>0</v>
      </c>
      <c r="CG8" s="81">
        <f t="shared" si="19"/>
        <v>0</v>
      </c>
      <c r="CH8" s="82">
        <v>0</v>
      </c>
      <c r="CI8" s="74">
        <v>0</v>
      </c>
      <c r="CJ8" s="73">
        <v>0</v>
      </c>
      <c r="CK8" s="81">
        <f t="shared" si="20"/>
        <v>0</v>
      </c>
      <c r="CL8" s="17"/>
      <c r="CM8" s="341"/>
    </row>
    <row r="9" spans="1:93" ht="15.95" customHeight="1">
      <c r="A9" s="11"/>
      <c r="B9" s="19">
        <v>3</v>
      </c>
      <c r="C9" s="11" t="s">
        <v>29</v>
      </c>
      <c r="D9" s="11"/>
      <c r="E9" s="18"/>
      <c r="F9" s="328">
        <f t="shared" si="0"/>
        <v>0</v>
      </c>
      <c r="G9" s="329">
        <f t="shared" si="0"/>
        <v>0</v>
      </c>
      <c r="H9" s="329">
        <f t="shared" si="0"/>
        <v>0</v>
      </c>
      <c r="I9" s="330">
        <f t="shared" si="0"/>
        <v>0</v>
      </c>
      <c r="J9" s="82">
        <v>0</v>
      </c>
      <c r="K9" s="74">
        <v>0</v>
      </c>
      <c r="L9" s="73">
        <v>0</v>
      </c>
      <c r="M9" s="81">
        <f t="shared" si="1"/>
        <v>0</v>
      </c>
      <c r="N9" s="82">
        <v>0</v>
      </c>
      <c r="O9" s="74">
        <v>0</v>
      </c>
      <c r="P9" s="73">
        <v>0</v>
      </c>
      <c r="Q9" s="81">
        <f t="shared" si="2"/>
        <v>0</v>
      </c>
      <c r="R9" s="82">
        <v>0</v>
      </c>
      <c r="S9" s="74">
        <v>0</v>
      </c>
      <c r="T9" s="73">
        <v>0</v>
      </c>
      <c r="U9" s="81">
        <f t="shared" si="3"/>
        <v>0</v>
      </c>
      <c r="V9" s="82">
        <v>0</v>
      </c>
      <c r="W9" s="74">
        <v>0</v>
      </c>
      <c r="X9" s="73">
        <v>0</v>
      </c>
      <c r="Y9" s="81">
        <f t="shared" si="4"/>
        <v>0</v>
      </c>
      <c r="Z9" s="82">
        <v>0</v>
      </c>
      <c r="AA9" s="74">
        <v>0</v>
      </c>
      <c r="AB9" s="73">
        <v>0</v>
      </c>
      <c r="AC9" s="81">
        <f t="shared" si="5"/>
        <v>0</v>
      </c>
      <c r="AD9" s="82">
        <v>0</v>
      </c>
      <c r="AE9" s="74">
        <v>0</v>
      </c>
      <c r="AF9" s="73">
        <v>0</v>
      </c>
      <c r="AG9" s="81">
        <f t="shared" si="6"/>
        <v>0</v>
      </c>
      <c r="AH9" s="82">
        <v>0</v>
      </c>
      <c r="AI9" s="74">
        <v>0</v>
      </c>
      <c r="AJ9" s="73">
        <v>0</v>
      </c>
      <c r="AK9" s="81">
        <f t="shared" si="7"/>
        <v>0</v>
      </c>
      <c r="AL9" s="82">
        <v>0</v>
      </c>
      <c r="AM9" s="74">
        <v>0</v>
      </c>
      <c r="AN9" s="73">
        <v>0</v>
      </c>
      <c r="AO9" s="81">
        <f t="shared" si="8"/>
        <v>0</v>
      </c>
      <c r="AP9" s="82">
        <v>0</v>
      </c>
      <c r="AQ9" s="74">
        <v>0</v>
      </c>
      <c r="AR9" s="73">
        <v>0</v>
      </c>
      <c r="AS9" s="81">
        <f t="shared" si="9"/>
        <v>0</v>
      </c>
      <c r="AT9" s="82">
        <v>0</v>
      </c>
      <c r="AU9" s="74">
        <v>0</v>
      </c>
      <c r="AV9" s="73">
        <v>0</v>
      </c>
      <c r="AW9" s="81">
        <f t="shared" si="10"/>
        <v>0</v>
      </c>
      <c r="AX9" s="82">
        <v>0</v>
      </c>
      <c r="AY9" s="74">
        <v>0</v>
      </c>
      <c r="AZ9" s="73">
        <v>0</v>
      </c>
      <c r="BA9" s="81">
        <f t="shared" si="11"/>
        <v>0</v>
      </c>
      <c r="BB9" s="82">
        <v>0</v>
      </c>
      <c r="BC9" s="74">
        <v>0</v>
      </c>
      <c r="BD9" s="73">
        <v>0</v>
      </c>
      <c r="BE9" s="81">
        <f t="shared" si="12"/>
        <v>0</v>
      </c>
      <c r="BF9" s="82">
        <v>0</v>
      </c>
      <c r="BG9" s="74">
        <v>0</v>
      </c>
      <c r="BH9" s="73">
        <v>0</v>
      </c>
      <c r="BI9" s="81">
        <f t="shared" si="13"/>
        <v>0</v>
      </c>
      <c r="BJ9" s="82">
        <v>0</v>
      </c>
      <c r="BK9" s="74">
        <v>0</v>
      </c>
      <c r="BL9" s="73">
        <v>0</v>
      </c>
      <c r="BM9" s="81">
        <f t="shared" si="14"/>
        <v>0</v>
      </c>
      <c r="BN9" s="82">
        <v>0</v>
      </c>
      <c r="BO9" s="74">
        <v>0</v>
      </c>
      <c r="BP9" s="73">
        <v>0</v>
      </c>
      <c r="BQ9" s="81">
        <f t="shared" si="15"/>
        <v>0</v>
      </c>
      <c r="BR9" s="82">
        <v>0</v>
      </c>
      <c r="BS9" s="74">
        <v>0</v>
      </c>
      <c r="BT9" s="73">
        <v>0</v>
      </c>
      <c r="BU9" s="81">
        <f t="shared" si="16"/>
        <v>0</v>
      </c>
      <c r="BV9" s="82">
        <v>0</v>
      </c>
      <c r="BW9" s="74">
        <v>0</v>
      </c>
      <c r="BX9" s="73">
        <v>0</v>
      </c>
      <c r="BY9" s="81">
        <f t="shared" si="17"/>
        <v>0</v>
      </c>
      <c r="BZ9" s="82">
        <v>0</v>
      </c>
      <c r="CA9" s="74">
        <v>0</v>
      </c>
      <c r="CB9" s="73">
        <v>0</v>
      </c>
      <c r="CC9" s="81">
        <f t="shared" si="18"/>
        <v>0</v>
      </c>
      <c r="CD9" s="82">
        <v>0</v>
      </c>
      <c r="CE9" s="74">
        <v>0</v>
      </c>
      <c r="CF9" s="73">
        <v>0</v>
      </c>
      <c r="CG9" s="81">
        <f t="shared" si="19"/>
        <v>0</v>
      </c>
      <c r="CH9" s="82">
        <v>0</v>
      </c>
      <c r="CI9" s="74">
        <v>0</v>
      </c>
      <c r="CJ9" s="73">
        <v>0</v>
      </c>
      <c r="CK9" s="81">
        <f t="shared" si="20"/>
        <v>0</v>
      </c>
      <c r="CL9" s="17"/>
      <c r="CM9" s="15"/>
    </row>
    <row r="10" spans="1:93" ht="15.95" customHeight="1">
      <c r="A10" s="11"/>
      <c r="B10" s="19">
        <v>4</v>
      </c>
      <c r="C10" s="11" t="s">
        <v>30</v>
      </c>
      <c r="D10" s="11"/>
      <c r="E10" s="11"/>
      <c r="F10" s="328">
        <f t="shared" si="0"/>
        <v>0</v>
      </c>
      <c r="G10" s="329">
        <f t="shared" si="0"/>
        <v>0</v>
      </c>
      <c r="H10" s="329">
        <f t="shared" si="0"/>
        <v>0</v>
      </c>
      <c r="I10" s="330">
        <f t="shared" si="0"/>
        <v>0</v>
      </c>
      <c r="J10" s="82">
        <v>0</v>
      </c>
      <c r="K10" s="74">
        <v>0</v>
      </c>
      <c r="L10" s="73">
        <v>0</v>
      </c>
      <c r="M10" s="81">
        <f t="shared" si="1"/>
        <v>0</v>
      </c>
      <c r="N10" s="82">
        <v>0</v>
      </c>
      <c r="O10" s="74">
        <v>0</v>
      </c>
      <c r="P10" s="73">
        <v>0</v>
      </c>
      <c r="Q10" s="81">
        <f t="shared" si="2"/>
        <v>0</v>
      </c>
      <c r="R10" s="82">
        <v>0</v>
      </c>
      <c r="S10" s="74">
        <v>0</v>
      </c>
      <c r="T10" s="73">
        <v>0</v>
      </c>
      <c r="U10" s="81">
        <f t="shared" si="3"/>
        <v>0</v>
      </c>
      <c r="V10" s="82">
        <v>0</v>
      </c>
      <c r="W10" s="74">
        <v>0</v>
      </c>
      <c r="X10" s="73">
        <v>0</v>
      </c>
      <c r="Y10" s="81">
        <f t="shared" si="4"/>
        <v>0</v>
      </c>
      <c r="Z10" s="82">
        <v>0</v>
      </c>
      <c r="AA10" s="74">
        <v>0</v>
      </c>
      <c r="AB10" s="73">
        <v>0</v>
      </c>
      <c r="AC10" s="81">
        <f t="shared" si="5"/>
        <v>0</v>
      </c>
      <c r="AD10" s="82">
        <v>0</v>
      </c>
      <c r="AE10" s="74">
        <v>0</v>
      </c>
      <c r="AF10" s="73">
        <v>0</v>
      </c>
      <c r="AG10" s="81">
        <f t="shared" si="6"/>
        <v>0</v>
      </c>
      <c r="AH10" s="82">
        <v>0</v>
      </c>
      <c r="AI10" s="74">
        <v>0</v>
      </c>
      <c r="AJ10" s="73">
        <v>0</v>
      </c>
      <c r="AK10" s="81">
        <f t="shared" si="7"/>
        <v>0</v>
      </c>
      <c r="AL10" s="82">
        <v>0</v>
      </c>
      <c r="AM10" s="74">
        <v>0</v>
      </c>
      <c r="AN10" s="73">
        <v>0</v>
      </c>
      <c r="AO10" s="81">
        <f t="shared" si="8"/>
        <v>0</v>
      </c>
      <c r="AP10" s="82">
        <v>0</v>
      </c>
      <c r="AQ10" s="74">
        <v>0</v>
      </c>
      <c r="AR10" s="73">
        <v>0</v>
      </c>
      <c r="AS10" s="81">
        <f t="shared" si="9"/>
        <v>0</v>
      </c>
      <c r="AT10" s="82">
        <v>0</v>
      </c>
      <c r="AU10" s="74">
        <v>0</v>
      </c>
      <c r="AV10" s="73">
        <v>0</v>
      </c>
      <c r="AW10" s="81">
        <f t="shared" si="10"/>
        <v>0</v>
      </c>
      <c r="AX10" s="82">
        <v>0</v>
      </c>
      <c r="AY10" s="74">
        <v>0</v>
      </c>
      <c r="AZ10" s="73">
        <v>0</v>
      </c>
      <c r="BA10" s="81">
        <f t="shared" si="11"/>
        <v>0</v>
      </c>
      <c r="BB10" s="82">
        <v>0</v>
      </c>
      <c r="BC10" s="74">
        <v>0</v>
      </c>
      <c r="BD10" s="73">
        <v>0</v>
      </c>
      <c r="BE10" s="81">
        <f t="shared" si="12"/>
        <v>0</v>
      </c>
      <c r="BF10" s="82">
        <v>0</v>
      </c>
      <c r="BG10" s="74">
        <v>0</v>
      </c>
      <c r="BH10" s="73">
        <v>0</v>
      </c>
      <c r="BI10" s="81">
        <f t="shared" si="13"/>
        <v>0</v>
      </c>
      <c r="BJ10" s="82">
        <v>0</v>
      </c>
      <c r="BK10" s="74">
        <v>0</v>
      </c>
      <c r="BL10" s="73">
        <v>0</v>
      </c>
      <c r="BM10" s="81">
        <f t="shared" si="14"/>
        <v>0</v>
      </c>
      <c r="BN10" s="82">
        <v>0</v>
      </c>
      <c r="BO10" s="74">
        <v>0</v>
      </c>
      <c r="BP10" s="73">
        <v>0</v>
      </c>
      <c r="BQ10" s="81">
        <f t="shared" si="15"/>
        <v>0</v>
      </c>
      <c r="BR10" s="82">
        <v>0</v>
      </c>
      <c r="BS10" s="74">
        <v>0</v>
      </c>
      <c r="BT10" s="73">
        <v>0</v>
      </c>
      <c r="BU10" s="81">
        <f t="shared" si="16"/>
        <v>0</v>
      </c>
      <c r="BV10" s="82">
        <v>0</v>
      </c>
      <c r="BW10" s="74">
        <v>0</v>
      </c>
      <c r="BX10" s="73">
        <v>0</v>
      </c>
      <c r="BY10" s="81">
        <f t="shared" si="17"/>
        <v>0</v>
      </c>
      <c r="BZ10" s="82">
        <v>0</v>
      </c>
      <c r="CA10" s="74">
        <v>0</v>
      </c>
      <c r="CB10" s="73">
        <v>0</v>
      </c>
      <c r="CC10" s="81">
        <f t="shared" si="18"/>
        <v>0</v>
      </c>
      <c r="CD10" s="82">
        <v>0</v>
      </c>
      <c r="CE10" s="74">
        <v>0</v>
      </c>
      <c r="CF10" s="73">
        <v>0</v>
      </c>
      <c r="CG10" s="81">
        <f t="shared" si="19"/>
        <v>0</v>
      </c>
      <c r="CH10" s="82">
        <v>0</v>
      </c>
      <c r="CI10" s="74">
        <v>0</v>
      </c>
      <c r="CJ10" s="73">
        <v>0</v>
      </c>
      <c r="CK10" s="81">
        <f t="shared" si="20"/>
        <v>0</v>
      </c>
      <c r="CL10" s="17"/>
      <c r="CM10" s="15"/>
    </row>
    <row r="11" spans="1:93" s="278" customFormat="1" ht="15.95" customHeight="1">
      <c r="A11" s="273"/>
      <c r="B11" s="19">
        <v>5</v>
      </c>
      <c r="C11" s="765" t="s">
        <v>412</v>
      </c>
      <c r="D11" s="766"/>
      <c r="E11" s="767"/>
      <c r="F11" s="331">
        <f t="shared" si="0"/>
        <v>0</v>
      </c>
      <c r="G11" s="332">
        <f t="shared" si="0"/>
        <v>0</v>
      </c>
      <c r="H11" s="332">
        <f t="shared" si="0"/>
        <v>0</v>
      </c>
      <c r="I11" s="333">
        <f t="shared" si="0"/>
        <v>0</v>
      </c>
      <c r="J11" s="82">
        <v>0</v>
      </c>
      <c r="K11" s="274">
        <v>0</v>
      </c>
      <c r="L11" s="73">
        <v>0</v>
      </c>
      <c r="M11" s="81">
        <f t="shared" si="1"/>
        <v>0</v>
      </c>
      <c r="N11" s="82">
        <v>0</v>
      </c>
      <c r="O11" s="274">
        <v>0</v>
      </c>
      <c r="P11" s="73">
        <v>0</v>
      </c>
      <c r="Q11" s="276">
        <f t="shared" si="2"/>
        <v>0</v>
      </c>
      <c r="R11" s="83">
        <v>0</v>
      </c>
      <c r="S11" s="274">
        <v>0</v>
      </c>
      <c r="T11" s="275">
        <v>0</v>
      </c>
      <c r="U11" s="276">
        <f t="shared" si="3"/>
        <v>0</v>
      </c>
      <c r="V11" s="83">
        <v>0</v>
      </c>
      <c r="W11" s="274">
        <v>0</v>
      </c>
      <c r="X11" s="275">
        <v>0</v>
      </c>
      <c r="Y11" s="276">
        <f t="shared" si="4"/>
        <v>0</v>
      </c>
      <c r="Z11" s="83">
        <v>0</v>
      </c>
      <c r="AA11" s="274">
        <v>0</v>
      </c>
      <c r="AB11" s="275">
        <v>0</v>
      </c>
      <c r="AC11" s="276">
        <f t="shared" si="5"/>
        <v>0</v>
      </c>
      <c r="AD11" s="83">
        <v>0</v>
      </c>
      <c r="AE11" s="274">
        <v>0</v>
      </c>
      <c r="AF11" s="275">
        <v>0</v>
      </c>
      <c r="AG11" s="276">
        <f t="shared" si="6"/>
        <v>0</v>
      </c>
      <c r="AH11" s="83">
        <v>0</v>
      </c>
      <c r="AI11" s="274">
        <v>0</v>
      </c>
      <c r="AJ11" s="275">
        <v>0</v>
      </c>
      <c r="AK11" s="276">
        <f t="shared" si="7"/>
        <v>0</v>
      </c>
      <c r="AL11" s="83">
        <v>0</v>
      </c>
      <c r="AM11" s="274">
        <v>0</v>
      </c>
      <c r="AN11" s="275">
        <v>0</v>
      </c>
      <c r="AO11" s="276">
        <f t="shared" si="8"/>
        <v>0</v>
      </c>
      <c r="AP11" s="83">
        <v>0</v>
      </c>
      <c r="AQ11" s="274">
        <v>0</v>
      </c>
      <c r="AR11" s="275">
        <v>0</v>
      </c>
      <c r="AS11" s="276">
        <f t="shared" si="9"/>
        <v>0</v>
      </c>
      <c r="AT11" s="83">
        <v>0</v>
      </c>
      <c r="AU11" s="274">
        <v>0</v>
      </c>
      <c r="AV11" s="275">
        <v>0</v>
      </c>
      <c r="AW11" s="276">
        <f t="shared" si="10"/>
        <v>0</v>
      </c>
      <c r="AX11" s="83">
        <v>0</v>
      </c>
      <c r="AY11" s="274">
        <v>0</v>
      </c>
      <c r="AZ11" s="275">
        <v>0</v>
      </c>
      <c r="BA11" s="276">
        <f t="shared" si="11"/>
        <v>0</v>
      </c>
      <c r="BB11" s="83">
        <v>0</v>
      </c>
      <c r="BC11" s="274">
        <v>0</v>
      </c>
      <c r="BD11" s="275">
        <v>0</v>
      </c>
      <c r="BE11" s="276">
        <f t="shared" si="12"/>
        <v>0</v>
      </c>
      <c r="BF11" s="83">
        <v>0</v>
      </c>
      <c r="BG11" s="274">
        <v>0</v>
      </c>
      <c r="BH11" s="275">
        <v>0</v>
      </c>
      <c r="BI11" s="276">
        <f t="shared" si="13"/>
        <v>0</v>
      </c>
      <c r="BJ11" s="83">
        <v>0</v>
      </c>
      <c r="BK11" s="274">
        <v>0</v>
      </c>
      <c r="BL11" s="275">
        <v>0</v>
      </c>
      <c r="BM11" s="276">
        <f t="shared" si="14"/>
        <v>0</v>
      </c>
      <c r="BN11" s="83">
        <v>0</v>
      </c>
      <c r="BO11" s="274">
        <v>0</v>
      </c>
      <c r="BP11" s="275">
        <v>0</v>
      </c>
      <c r="BQ11" s="276">
        <f t="shared" si="15"/>
        <v>0</v>
      </c>
      <c r="BR11" s="83">
        <v>0</v>
      </c>
      <c r="BS11" s="274">
        <v>0</v>
      </c>
      <c r="BT11" s="275">
        <v>0</v>
      </c>
      <c r="BU11" s="276">
        <f t="shared" si="16"/>
        <v>0</v>
      </c>
      <c r="BV11" s="83">
        <v>0</v>
      </c>
      <c r="BW11" s="274">
        <v>0</v>
      </c>
      <c r="BX11" s="275">
        <v>0</v>
      </c>
      <c r="BY11" s="276">
        <f t="shared" si="17"/>
        <v>0</v>
      </c>
      <c r="BZ11" s="83">
        <v>0</v>
      </c>
      <c r="CA11" s="274">
        <v>0</v>
      </c>
      <c r="CB11" s="275">
        <v>0</v>
      </c>
      <c r="CC11" s="276">
        <f t="shared" si="18"/>
        <v>0</v>
      </c>
      <c r="CD11" s="83">
        <v>0</v>
      </c>
      <c r="CE11" s="274">
        <v>0</v>
      </c>
      <c r="CF11" s="275">
        <v>0</v>
      </c>
      <c r="CG11" s="276">
        <f t="shared" si="19"/>
        <v>0</v>
      </c>
      <c r="CH11" s="83">
        <v>0</v>
      </c>
      <c r="CI11" s="274">
        <v>0</v>
      </c>
      <c r="CJ11" s="275">
        <v>0</v>
      </c>
      <c r="CK11" s="276">
        <f t="shared" si="20"/>
        <v>0</v>
      </c>
      <c r="CL11" s="93"/>
      <c r="CM11" s="277"/>
    </row>
    <row r="12" spans="1:93" s="7" customFormat="1" ht="15.95" customHeight="1">
      <c r="A12" s="20"/>
      <c r="B12" s="38">
        <v>6</v>
      </c>
      <c r="C12" s="20"/>
      <c r="D12" s="20"/>
      <c r="E12" s="20" t="s">
        <v>32</v>
      </c>
      <c r="F12" s="334">
        <f t="shared" si="0"/>
        <v>0</v>
      </c>
      <c r="G12" s="335">
        <f t="shared" si="0"/>
        <v>0</v>
      </c>
      <c r="H12" s="335">
        <f t="shared" si="0"/>
        <v>0</v>
      </c>
      <c r="I12" s="336">
        <f t="shared" si="0"/>
        <v>0</v>
      </c>
      <c r="J12" s="84">
        <f>SUM(J7:J11)</f>
        <v>0</v>
      </c>
      <c r="K12" s="20">
        <f>SUM(K7:K11)</f>
        <v>0</v>
      </c>
      <c r="L12" s="20">
        <f>SUM(L7:L11)</f>
        <v>0</v>
      </c>
      <c r="M12" s="85">
        <f t="shared" si="1"/>
        <v>0</v>
      </c>
      <c r="N12" s="84">
        <f>SUM(N7:N11)</f>
        <v>0</v>
      </c>
      <c r="O12" s="20">
        <f>SUM(O7:O11)</f>
        <v>0</v>
      </c>
      <c r="P12" s="20">
        <f>SUM(P7:P11)</f>
        <v>0</v>
      </c>
      <c r="Q12" s="85">
        <f t="shared" si="2"/>
        <v>0</v>
      </c>
      <c r="R12" s="84">
        <f>SUM(R7:R11)</f>
        <v>0</v>
      </c>
      <c r="S12" s="20">
        <f>SUM(S7:S11)</f>
        <v>0</v>
      </c>
      <c r="T12" s="20">
        <f>SUM(T7:T11)</f>
        <v>0</v>
      </c>
      <c r="U12" s="85">
        <f t="shared" si="3"/>
        <v>0</v>
      </c>
      <c r="V12" s="84">
        <f>SUM(V7:V11)</f>
        <v>0</v>
      </c>
      <c r="W12" s="20">
        <f>SUM(W7:W11)</f>
        <v>0</v>
      </c>
      <c r="X12" s="20">
        <f>SUM(X7:X11)</f>
        <v>0</v>
      </c>
      <c r="Y12" s="85">
        <f t="shared" si="4"/>
        <v>0</v>
      </c>
      <c r="Z12" s="84">
        <f>SUM(Z7:Z11)</f>
        <v>0</v>
      </c>
      <c r="AA12" s="20">
        <f>SUM(AA7:AA11)</f>
        <v>0</v>
      </c>
      <c r="AB12" s="20">
        <f>SUM(AB7:AB11)</f>
        <v>0</v>
      </c>
      <c r="AC12" s="85">
        <f t="shared" si="5"/>
        <v>0</v>
      </c>
      <c r="AD12" s="84">
        <f>SUM(AD7:AD11)</f>
        <v>0</v>
      </c>
      <c r="AE12" s="20">
        <f>SUM(AE7:AE11)</f>
        <v>0</v>
      </c>
      <c r="AF12" s="20">
        <f>SUM(AF7:AF11)</f>
        <v>0</v>
      </c>
      <c r="AG12" s="85">
        <f t="shared" si="6"/>
        <v>0</v>
      </c>
      <c r="AH12" s="84">
        <f>SUM(AH7:AH11)</f>
        <v>0</v>
      </c>
      <c r="AI12" s="20">
        <f>SUM(AI7:AI11)</f>
        <v>0</v>
      </c>
      <c r="AJ12" s="20">
        <f>SUM(AJ7:AJ11)</f>
        <v>0</v>
      </c>
      <c r="AK12" s="85">
        <f t="shared" si="7"/>
        <v>0</v>
      </c>
      <c r="AL12" s="84">
        <f>SUM(AL7:AL11)</f>
        <v>0</v>
      </c>
      <c r="AM12" s="20">
        <f>SUM(AM7:AM11)</f>
        <v>0</v>
      </c>
      <c r="AN12" s="20">
        <f>SUM(AN7:AN11)</f>
        <v>0</v>
      </c>
      <c r="AO12" s="85">
        <f t="shared" si="8"/>
        <v>0</v>
      </c>
      <c r="AP12" s="84">
        <f>SUM(AP7:AP11)</f>
        <v>0</v>
      </c>
      <c r="AQ12" s="20">
        <f>SUM(AQ7:AQ11)</f>
        <v>0</v>
      </c>
      <c r="AR12" s="20">
        <f>SUM(AR7:AR11)</f>
        <v>0</v>
      </c>
      <c r="AS12" s="85">
        <f t="shared" si="9"/>
        <v>0</v>
      </c>
      <c r="AT12" s="84">
        <f>SUM(AT7:AT11)</f>
        <v>0</v>
      </c>
      <c r="AU12" s="20">
        <f>SUM(AU7:AU11)</f>
        <v>0</v>
      </c>
      <c r="AV12" s="20">
        <f>SUM(AV7:AV11)</f>
        <v>0</v>
      </c>
      <c r="AW12" s="85">
        <f t="shared" si="10"/>
        <v>0</v>
      </c>
      <c r="AX12" s="84">
        <f>SUM(AX7:AX11)</f>
        <v>0</v>
      </c>
      <c r="AY12" s="20">
        <f>SUM(AY7:AY11)</f>
        <v>0</v>
      </c>
      <c r="AZ12" s="20">
        <f>SUM(AZ7:AZ11)</f>
        <v>0</v>
      </c>
      <c r="BA12" s="85">
        <f t="shared" si="11"/>
        <v>0</v>
      </c>
      <c r="BB12" s="84">
        <f>SUM(BB7:BB11)</f>
        <v>0</v>
      </c>
      <c r="BC12" s="20">
        <f>SUM(BC7:BC11)</f>
        <v>0</v>
      </c>
      <c r="BD12" s="20">
        <f>SUM(BD7:BD11)</f>
        <v>0</v>
      </c>
      <c r="BE12" s="85">
        <f t="shared" si="12"/>
        <v>0</v>
      </c>
      <c r="BF12" s="84">
        <f>SUM(BF7:BF11)</f>
        <v>0</v>
      </c>
      <c r="BG12" s="20">
        <f>SUM(BG7:BG11)</f>
        <v>0</v>
      </c>
      <c r="BH12" s="20">
        <f>SUM(BH7:BH11)</f>
        <v>0</v>
      </c>
      <c r="BI12" s="85">
        <f t="shared" si="13"/>
        <v>0</v>
      </c>
      <c r="BJ12" s="84">
        <f>SUM(BJ7:BJ11)</f>
        <v>0</v>
      </c>
      <c r="BK12" s="20">
        <f>SUM(BK7:BK11)</f>
        <v>0</v>
      </c>
      <c r="BL12" s="20">
        <f>SUM(BL7:BL11)</f>
        <v>0</v>
      </c>
      <c r="BM12" s="85">
        <f t="shared" si="14"/>
        <v>0</v>
      </c>
      <c r="BN12" s="84">
        <f>SUM(BN7:BN11)</f>
        <v>0</v>
      </c>
      <c r="BO12" s="20">
        <f>SUM(BO7:BO11)</f>
        <v>0</v>
      </c>
      <c r="BP12" s="20">
        <f>SUM(BP7:BP11)</f>
        <v>0</v>
      </c>
      <c r="BQ12" s="85">
        <f t="shared" si="15"/>
        <v>0</v>
      </c>
      <c r="BR12" s="84">
        <f>SUM(BR7:BR11)</f>
        <v>0</v>
      </c>
      <c r="BS12" s="20">
        <f>SUM(BS7:BS11)</f>
        <v>0</v>
      </c>
      <c r="BT12" s="20">
        <f>SUM(BT7:BT11)</f>
        <v>0</v>
      </c>
      <c r="BU12" s="85">
        <f t="shared" si="16"/>
        <v>0</v>
      </c>
      <c r="BV12" s="84">
        <f>SUM(BV7:BV11)</f>
        <v>0</v>
      </c>
      <c r="BW12" s="20">
        <f>SUM(BW7:BW11)</f>
        <v>0</v>
      </c>
      <c r="BX12" s="20">
        <f>SUM(BX7:BX11)</f>
        <v>0</v>
      </c>
      <c r="BY12" s="85">
        <f t="shared" si="17"/>
        <v>0</v>
      </c>
      <c r="BZ12" s="84">
        <f>SUM(BZ7:BZ11)</f>
        <v>0</v>
      </c>
      <c r="CA12" s="20">
        <f>SUM(CA7:CA11)</f>
        <v>0</v>
      </c>
      <c r="CB12" s="20">
        <f>SUM(CB7:CB11)</f>
        <v>0</v>
      </c>
      <c r="CC12" s="85">
        <f t="shared" si="18"/>
        <v>0</v>
      </c>
      <c r="CD12" s="84">
        <f>SUM(CD7:CD11)</f>
        <v>0</v>
      </c>
      <c r="CE12" s="20">
        <f>SUM(CE7:CE11)</f>
        <v>0</v>
      </c>
      <c r="CF12" s="20">
        <f>SUM(CF7:CF11)</f>
        <v>0</v>
      </c>
      <c r="CG12" s="85">
        <f t="shared" si="19"/>
        <v>0</v>
      </c>
      <c r="CH12" s="84">
        <f>SUM(CH7:CH11)</f>
        <v>0</v>
      </c>
      <c r="CI12" s="20">
        <f>SUM(CI7:CI11)</f>
        <v>0</v>
      </c>
      <c r="CJ12" s="20">
        <f>SUM(CJ7:CJ11)</f>
        <v>0</v>
      </c>
      <c r="CK12" s="85">
        <f t="shared" si="20"/>
        <v>0</v>
      </c>
      <c r="CL12" s="20"/>
      <c r="CM12" s="36"/>
    </row>
    <row r="13" spans="1:93" ht="18" customHeight="1">
      <c r="A13" s="16" t="s">
        <v>33</v>
      </c>
      <c r="B13" s="14"/>
      <c r="C13" s="11"/>
      <c r="D13" s="11"/>
      <c r="E13" s="18"/>
      <c r="F13" s="328"/>
      <c r="G13" s="329"/>
      <c r="H13" s="329"/>
      <c r="I13" s="330"/>
      <c r="J13" s="86"/>
      <c r="K13" s="75"/>
      <c r="L13" s="17"/>
      <c r="M13" s="81"/>
      <c r="N13" s="86"/>
      <c r="O13" s="75"/>
      <c r="P13" s="17"/>
      <c r="Q13" s="81"/>
      <c r="R13" s="86"/>
      <c r="S13" s="75"/>
      <c r="T13" s="17"/>
      <c r="U13" s="81"/>
      <c r="V13" s="86"/>
      <c r="W13" s="75"/>
      <c r="X13" s="17"/>
      <c r="Y13" s="81"/>
      <c r="Z13" s="86"/>
      <c r="AA13" s="75"/>
      <c r="AB13" s="17"/>
      <c r="AC13" s="81"/>
      <c r="AD13" s="86"/>
      <c r="AE13" s="75"/>
      <c r="AF13" s="17"/>
      <c r="AG13" s="81"/>
      <c r="AH13" s="86"/>
      <c r="AI13" s="75"/>
      <c r="AJ13" s="17"/>
      <c r="AK13" s="81"/>
      <c r="AL13" s="86"/>
      <c r="AM13" s="75"/>
      <c r="AN13" s="17"/>
      <c r="AO13" s="81"/>
      <c r="AP13" s="86"/>
      <c r="AQ13" s="75"/>
      <c r="AR13" s="17"/>
      <c r="AS13" s="81"/>
      <c r="AT13" s="86"/>
      <c r="AU13" s="75"/>
      <c r="AV13" s="17"/>
      <c r="AW13" s="81"/>
      <c r="AX13" s="86"/>
      <c r="AY13" s="75"/>
      <c r="AZ13" s="17"/>
      <c r="BA13" s="81"/>
      <c r="BB13" s="86"/>
      <c r="BC13" s="75"/>
      <c r="BD13" s="17"/>
      <c r="BE13" s="81"/>
      <c r="BF13" s="86"/>
      <c r="BG13" s="75"/>
      <c r="BH13" s="17"/>
      <c r="BI13" s="81"/>
      <c r="BJ13" s="86"/>
      <c r="BK13" s="75"/>
      <c r="BL13" s="17"/>
      <c r="BM13" s="81"/>
      <c r="BN13" s="86"/>
      <c r="BO13" s="75"/>
      <c r="BP13" s="17"/>
      <c r="BQ13" s="81"/>
      <c r="BR13" s="86"/>
      <c r="BS13" s="75"/>
      <c r="BT13" s="17"/>
      <c r="BU13" s="81"/>
      <c r="BV13" s="86"/>
      <c r="BW13" s="75"/>
      <c r="BX13" s="17"/>
      <c r="BY13" s="81"/>
      <c r="BZ13" s="86"/>
      <c r="CA13" s="75"/>
      <c r="CB13" s="17"/>
      <c r="CC13" s="81"/>
      <c r="CD13" s="86"/>
      <c r="CE13" s="75"/>
      <c r="CF13" s="17"/>
      <c r="CG13" s="81"/>
      <c r="CH13" s="86"/>
      <c r="CI13" s="75"/>
      <c r="CJ13" s="17"/>
      <c r="CK13" s="81"/>
      <c r="CL13" s="11"/>
      <c r="CM13" s="15"/>
    </row>
    <row r="14" spans="1:93" ht="18" customHeight="1">
      <c r="A14" s="11"/>
      <c r="B14" s="14">
        <v>7</v>
      </c>
      <c r="C14" s="11" t="s">
        <v>34</v>
      </c>
      <c r="D14" s="11"/>
      <c r="E14" s="11"/>
      <c r="F14" s="328">
        <f t="shared" ref="F14:F42" si="21">J14+N14+R14+V14+Z14+AD14+AH14+AL14+AP14+AT14+AX14+BB14+BF14+BJ14+BN14+BR14+BV14+BZ14+CD14+CH14</f>
        <v>0</v>
      </c>
      <c r="G14" s="329">
        <f t="shared" ref="G14:G42" si="22">K14+O14+S14+W14+AA14+AE14+AI14+AM14+AQ14+AU14+AY14+BC14+BG14+BK14+BO14+BS14+BW14+CA14+CE14+CI14</f>
        <v>0</v>
      </c>
      <c r="H14" s="329">
        <f t="shared" ref="H14:H42" si="23">L14+P14+T14+X14+AB14+AF14+AJ14+AN14+AR14+AV14+AZ14+BD14+BH14+BL14+BP14+BT14+BX14+CB14+CF14+CJ14</f>
        <v>0</v>
      </c>
      <c r="I14" s="330">
        <f t="shared" ref="I14:I42" si="24">M14+Q14+U14+Y14+AC14+AG14+AK14+AO14+AS14+AW14+BA14+BE14+BI14+BM14+BQ14+BU14+BY14+CC14+CG14+CK14</f>
        <v>0</v>
      </c>
      <c r="J14" s="82">
        <v>0</v>
      </c>
      <c r="K14" s="74">
        <v>0</v>
      </c>
      <c r="L14" s="73">
        <v>0</v>
      </c>
      <c r="M14" s="81">
        <f>K14+L14</f>
        <v>0</v>
      </c>
      <c r="N14" s="82">
        <v>0</v>
      </c>
      <c r="O14" s="74">
        <v>0</v>
      </c>
      <c r="P14" s="73">
        <v>0</v>
      </c>
      <c r="Q14" s="81">
        <f>O14+P14</f>
        <v>0</v>
      </c>
      <c r="R14" s="82">
        <v>0</v>
      </c>
      <c r="S14" s="74">
        <v>0</v>
      </c>
      <c r="T14" s="73">
        <v>0</v>
      </c>
      <c r="U14" s="81">
        <f>S14+T14</f>
        <v>0</v>
      </c>
      <c r="V14" s="82">
        <v>0</v>
      </c>
      <c r="W14" s="74">
        <v>0</v>
      </c>
      <c r="X14" s="73">
        <v>0</v>
      </c>
      <c r="Y14" s="81">
        <f>W14+X14</f>
        <v>0</v>
      </c>
      <c r="Z14" s="82">
        <v>0</v>
      </c>
      <c r="AA14" s="74">
        <v>0</v>
      </c>
      <c r="AB14" s="73">
        <v>0</v>
      </c>
      <c r="AC14" s="81">
        <f>AA14+AB14</f>
        <v>0</v>
      </c>
      <c r="AD14" s="82">
        <v>0</v>
      </c>
      <c r="AE14" s="74">
        <v>0</v>
      </c>
      <c r="AF14" s="73">
        <v>0</v>
      </c>
      <c r="AG14" s="81">
        <f>AE14+AF14</f>
        <v>0</v>
      </c>
      <c r="AH14" s="82">
        <v>0</v>
      </c>
      <c r="AI14" s="74">
        <v>0</v>
      </c>
      <c r="AJ14" s="73">
        <v>0</v>
      </c>
      <c r="AK14" s="81">
        <f>AI14+AJ14</f>
        <v>0</v>
      </c>
      <c r="AL14" s="82">
        <v>0</v>
      </c>
      <c r="AM14" s="74">
        <v>0</v>
      </c>
      <c r="AN14" s="73">
        <v>0</v>
      </c>
      <c r="AO14" s="81">
        <f>AM14+AN14</f>
        <v>0</v>
      </c>
      <c r="AP14" s="82">
        <v>0</v>
      </c>
      <c r="AQ14" s="74">
        <v>0</v>
      </c>
      <c r="AR14" s="73">
        <v>0</v>
      </c>
      <c r="AS14" s="81">
        <f>AQ14+AR14</f>
        <v>0</v>
      </c>
      <c r="AT14" s="82">
        <v>0</v>
      </c>
      <c r="AU14" s="74">
        <v>0</v>
      </c>
      <c r="AV14" s="73">
        <v>0</v>
      </c>
      <c r="AW14" s="81">
        <f>AU14+AV14</f>
        <v>0</v>
      </c>
      <c r="AX14" s="82">
        <v>0</v>
      </c>
      <c r="AY14" s="74">
        <v>0</v>
      </c>
      <c r="AZ14" s="73">
        <v>0</v>
      </c>
      <c r="BA14" s="81">
        <f>AY14+AZ14</f>
        <v>0</v>
      </c>
      <c r="BB14" s="82">
        <v>0</v>
      </c>
      <c r="BC14" s="74">
        <v>0</v>
      </c>
      <c r="BD14" s="73">
        <v>0</v>
      </c>
      <c r="BE14" s="81">
        <f>BC14+BD14</f>
        <v>0</v>
      </c>
      <c r="BF14" s="82">
        <v>0</v>
      </c>
      <c r="BG14" s="74">
        <v>0</v>
      </c>
      <c r="BH14" s="73">
        <v>0</v>
      </c>
      <c r="BI14" s="81">
        <f>BG14+BH14</f>
        <v>0</v>
      </c>
      <c r="BJ14" s="82">
        <v>0</v>
      </c>
      <c r="BK14" s="74">
        <v>0</v>
      </c>
      <c r="BL14" s="73">
        <v>0</v>
      </c>
      <c r="BM14" s="81">
        <f>BK14+BL14</f>
        <v>0</v>
      </c>
      <c r="BN14" s="82">
        <v>0</v>
      </c>
      <c r="BO14" s="74">
        <v>0</v>
      </c>
      <c r="BP14" s="73">
        <v>0</v>
      </c>
      <c r="BQ14" s="81">
        <f>BO14+BP14</f>
        <v>0</v>
      </c>
      <c r="BR14" s="82">
        <v>0</v>
      </c>
      <c r="BS14" s="74">
        <v>0</v>
      </c>
      <c r="BT14" s="73">
        <v>0</v>
      </c>
      <c r="BU14" s="81">
        <f>BS14+BT14</f>
        <v>0</v>
      </c>
      <c r="BV14" s="82">
        <v>0</v>
      </c>
      <c r="BW14" s="74">
        <v>0</v>
      </c>
      <c r="BX14" s="73">
        <v>0</v>
      </c>
      <c r="BY14" s="81">
        <f>BW14+BX14</f>
        <v>0</v>
      </c>
      <c r="BZ14" s="82">
        <v>0</v>
      </c>
      <c r="CA14" s="74">
        <v>0</v>
      </c>
      <c r="CB14" s="73">
        <v>0</v>
      </c>
      <c r="CC14" s="81">
        <f>CA14+CB14</f>
        <v>0</v>
      </c>
      <c r="CD14" s="82">
        <v>0</v>
      </c>
      <c r="CE14" s="74">
        <v>0</v>
      </c>
      <c r="CF14" s="73">
        <v>0</v>
      </c>
      <c r="CG14" s="81">
        <f>CE14+CF14</f>
        <v>0</v>
      </c>
      <c r="CH14" s="82">
        <v>0</v>
      </c>
      <c r="CI14" s="74">
        <v>0</v>
      </c>
      <c r="CJ14" s="73">
        <v>0</v>
      </c>
      <c r="CK14" s="81">
        <f>CI14+CJ14</f>
        <v>0</v>
      </c>
      <c r="CL14" s="17"/>
      <c r="CM14" s="15"/>
    </row>
    <row r="15" spans="1:93" ht="15.95" customHeight="1">
      <c r="A15" s="11"/>
      <c r="B15" s="14">
        <v>8</v>
      </c>
      <c r="C15" s="11" t="s">
        <v>35</v>
      </c>
      <c r="D15" s="11"/>
      <c r="E15" s="11"/>
      <c r="F15" s="328">
        <f t="shared" si="21"/>
        <v>0</v>
      </c>
      <c r="G15" s="329">
        <f t="shared" si="22"/>
        <v>0</v>
      </c>
      <c r="H15" s="329">
        <f t="shared" si="23"/>
        <v>0</v>
      </c>
      <c r="I15" s="330">
        <f t="shared" si="24"/>
        <v>0</v>
      </c>
      <c r="J15" s="82">
        <v>0</v>
      </c>
      <c r="K15" s="74">
        <v>0</v>
      </c>
      <c r="L15" s="73">
        <v>0</v>
      </c>
      <c r="M15" s="81">
        <f t="shared" ref="M15:M62" si="25">K15+L15</f>
        <v>0</v>
      </c>
      <c r="N15" s="82">
        <v>0</v>
      </c>
      <c r="O15" s="74">
        <v>0</v>
      </c>
      <c r="P15" s="73">
        <v>0</v>
      </c>
      <c r="Q15" s="81">
        <f t="shared" ref="Q15:Q41" si="26">O15+P15</f>
        <v>0</v>
      </c>
      <c r="R15" s="82">
        <v>0</v>
      </c>
      <c r="S15" s="74">
        <v>0</v>
      </c>
      <c r="T15" s="73">
        <v>0</v>
      </c>
      <c r="U15" s="81">
        <f t="shared" ref="U15:U41" si="27">S15+T15</f>
        <v>0</v>
      </c>
      <c r="V15" s="82">
        <v>0</v>
      </c>
      <c r="W15" s="74">
        <v>0</v>
      </c>
      <c r="X15" s="73">
        <v>0</v>
      </c>
      <c r="Y15" s="81">
        <f t="shared" ref="Y15:Y41" si="28">W15+X15</f>
        <v>0</v>
      </c>
      <c r="Z15" s="82">
        <v>0</v>
      </c>
      <c r="AA15" s="74">
        <v>0</v>
      </c>
      <c r="AB15" s="73">
        <v>0</v>
      </c>
      <c r="AC15" s="81">
        <f t="shared" ref="AC15:AC41" si="29">AA15+AB15</f>
        <v>0</v>
      </c>
      <c r="AD15" s="82">
        <v>0</v>
      </c>
      <c r="AE15" s="74">
        <v>0</v>
      </c>
      <c r="AF15" s="73">
        <v>0</v>
      </c>
      <c r="AG15" s="81">
        <f t="shared" ref="AG15:AG41" si="30">AE15+AF15</f>
        <v>0</v>
      </c>
      <c r="AH15" s="82">
        <v>0</v>
      </c>
      <c r="AI15" s="74">
        <v>0</v>
      </c>
      <c r="AJ15" s="73">
        <v>0</v>
      </c>
      <c r="AK15" s="81">
        <f t="shared" ref="AK15:AK41" si="31">AI15+AJ15</f>
        <v>0</v>
      </c>
      <c r="AL15" s="82">
        <v>0</v>
      </c>
      <c r="AM15" s="74">
        <v>0</v>
      </c>
      <c r="AN15" s="73">
        <v>0</v>
      </c>
      <c r="AO15" s="81">
        <f t="shared" ref="AO15:AO41" si="32">AM15+AN15</f>
        <v>0</v>
      </c>
      <c r="AP15" s="82">
        <v>0</v>
      </c>
      <c r="AQ15" s="74">
        <v>0</v>
      </c>
      <c r="AR15" s="73">
        <v>0</v>
      </c>
      <c r="AS15" s="81">
        <f t="shared" ref="AS15:AS41" si="33">AQ15+AR15</f>
        <v>0</v>
      </c>
      <c r="AT15" s="82">
        <v>0</v>
      </c>
      <c r="AU15" s="74">
        <v>0</v>
      </c>
      <c r="AV15" s="73">
        <v>0</v>
      </c>
      <c r="AW15" s="81">
        <f t="shared" ref="AW15:AW41" si="34">AU15+AV15</f>
        <v>0</v>
      </c>
      <c r="AX15" s="82">
        <v>0</v>
      </c>
      <c r="AY15" s="74">
        <v>0</v>
      </c>
      <c r="AZ15" s="73">
        <v>0</v>
      </c>
      <c r="BA15" s="81">
        <f t="shared" ref="BA15:BA41" si="35">AY15+AZ15</f>
        <v>0</v>
      </c>
      <c r="BB15" s="82">
        <v>0</v>
      </c>
      <c r="BC15" s="74">
        <v>0</v>
      </c>
      <c r="BD15" s="73">
        <v>0</v>
      </c>
      <c r="BE15" s="81">
        <f t="shared" ref="BE15:BE41" si="36">BC15+BD15</f>
        <v>0</v>
      </c>
      <c r="BF15" s="82">
        <v>0</v>
      </c>
      <c r="BG15" s="74">
        <v>0</v>
      </c>
      <c r="BH15" s="73">
        <v>0</v>
      </c>
      <c r="BI15" s="81">
        <f t="shared" ref="BI15:BI41" si="37">BG15+BH15</f>
        <v>0</v>
      </c>
      <c r="BJ15" s="82">
        <v>0</v>
      </c>
      <c r="BK15" s="74">
        <v>0</v>
      </c>
      <c r="BL15" s="73">
        <v>0</v>
      </c>
      <c r="BM15" s="81">
        <f t="shared" ref="BM15:BM41" si="38">BK15+BL15</f>
        <v>0</v>
      </c>
      <c r="BN15" s="82">
        <v>0</v>
      </c>
      <c r="BO15" s="74">
        <v>0</v>
      </c>
      <c r="BP15" s="73">
        <v>0</v>
      </c>
      <c r="BQ15" s="81">
        <f t="shared" ref="BQ15:BQ41" si="39">BO15+BP15</f>
        <v>0</v>
      </c>
      <c r="BR15" s="82">
        <v>0</v>
      </c>
      <c r="BS15" s="74">
        <v>0</v>
      </c>
      <c r="BT15" s="73">
        <v>0</v>
      </c>
      <c r="BU15" s="81">
        <f t="shared" ref="BU15:BU41" si="40">BS15+BT15</f>
        <v>0</v>
      </c>
      <c r="BV15" s="82">
        <v>0</v>
      </c>
      <c r="BW15" s="74">
        <v>0</v>
      </c>
      <c r="BX15" s="73">
        <v>0</v>
      </c>
      <c r="BY15" s="81">
        <f t="shared" ref="BY15:BY41" si="41">BW15+BX15</f>
        <v>0</v>
      </c>
      <c r="BZ15" s="82">
        <v>0</v>
      </c>
      <c r="CA15" s="74">
        <v>0</v>
      </c>
      <c r="CB15" s="73">
        <v>0</v>
      </c>
      <c r="CC15" s="81">
        <f t="shared" ref="CC15:CC41" si="42">CA15+CB15</f>
        <v>0</v>
      </c>
      <c r="CD15" s="82">
        <v>0</v>
      </c>
      <c r="CE15" s="74">
        <v>0</v>
      </c>
      <c r="CF15" s="73">
        <v>0</v>
      </c>
      <c r="CG15" s="81">
        <f t="shared" ref="CG15:CG41" si="43">CE15+CF15</f>
        <v>0</v>
      </c>
      <c r="CH15" s="82">
        <v>0</v>
      </c>
      <c r="CI15" s="74">
        <v>0</v>
      </c>
      <c r="CJ15" s="73">
        <v>0</v>
      </c>
      <c r="CK15" s="81">
        <f t="shared" ref="CK15:CK41" si="44">CI15+CJ15</f>
        <v>0</v>
      </c>
      <c r="CL15" s="17"/>
      <c r="CM15" s="15"/>
    </row>
    <row r="16" spans="1:93" ht="15.95" customHeight="1">
      <c r="A16" s="11"/>
      <c r="B16" s="14">
        <v>9</v>
      </c>
      <c r="C16" s="11" t="s">
        <v>36</v>
      </c>
      <c r="D16" s="11"/>
      <c r="E16" s="11"/>
      <c r="F16" s="328">
        <f t="shared" si="21"/>
        <v>0</v>
      </c>
      <c r="G16" s="329">
        <f t="shared" si="22"/>
        <v>0</v>
      </c>
      <c r="H16" s="329">
        <f t="shared" si="23"/>
        <v>0</v>
      </c>
      <c r="I16" s="330">
        <f t="shared" si="24"/>
        <v>0</v>
      </c>
      <c r="J16" s="82">
        <v>0</v>
      </c>
      <c r="K16" s="74">
        <v>0</v>
      </c>
      <c r="L16" s="73">
        <v>0</v>
      </c>
      <c r="M16" s="81">
        <f t="shared" si="25"/>
        <v>0</v>
      </c>
      <c r="N16" s="82">
        <v>0</v>
      </c>
      <c r="O16" s="74">
        <v>0</v>
      </c>
      <c r="P16" s="73">
        <v>0</v>
      </c>
      <c r="Q16" s="81">
        <f t="shared" si="26"/>
        <v>0</v>
      </c>
      <c r="R16" s="82">
        <v>0</v>
      </c>
      <c r="S16" s="74">
        <v>0</v>
      </c>
      <c r="T16" s="73">
        <v>0</v>
      </c>
      <c r="U16" s="81">
        <f t="shared" si="27"/>
        <v>0</v>
      </c>
      <c r="V16" s="82">
        <v>0</v>
      </c>
      <c r="W16" s="74">
        <v>0</v>
      </c>
      <c r="X16" s="73">
        <v>0</v>
      </c>
      <c r="Y16" s="81">
        <f t="shared" si="28"/>
        <v>0</v>
      </c>
      <c r="Z16" s="82">
        <v>0</v>
      </c>
      <c r="AA16" s="74">
        <v>0</v>
      </c>
      <c r="AB16" s="73">
        <v>0</v>
      </c>
      <c r="AC16" s="81">
        <f t="shared" si="29"/>
        <v>0</v>
      </c>
      <c r="AD16" s="82">
        <v>0</v>
      </c>
      <c r="AE16" s="74">
        <v>0</v>
      </c>
      <c r="AF16" s="73">
        <v>0</v>
      </c>
      <c r="AG16" s="81">
        <f t="shared" si="30"/>
        <v>0</v>
      </c>
      <c r="AH16" s="82">
        <v>0</v>
      </c>
      <c r="AI16" s="74">
        <v>0</v>
      </c>
      <c r="AJ16" s="73">
        <v>0</v>
      </c>
      <c r="AK16" s="81">
        <f t="shared" si="31"/>
        <v>0</v>
      </c>
      <c r="AL16" s="82">
        <v>0</v>
      </c>
      <c r="AM16" s="74">
        <v>0</v>
      </c>
      <c r="AN16" s="73">
        <v>0</v>
      </c>
      <c r="AO16" s="81">
        <f t="shared" si="32"/>
        <v>0</v>
      </c>
      <c r="AP16" s="82">
        <v>0</v>
      </c>
      <c r="AQ16" s="74">
        <v>0</v>
      </c>
      <c r="AR16" s="73">
        <v>0</v>
      </c>
      <c r="AS16" s="81">
        <f t="shared" si="33"/>
        <v>0</v>
      </c>
      <c r="AT16" s="82">
        <v>0</v>
      </c>
      <c r="AU16" s="74">
        <v>0</v>
      </c>
      <c r="AV16" s="73">
        <v>0</v>
      </c>
      <c r="AW16" s="81">
        <f t="shared" si="34"/>
        <v>0</v>
      </c>
      <c r="AX16" s="82">
        <v>0</v>
      </c>
      <c r="AY16" s="74">
        <v>0</v>
      </c>
      <c r="AZ16" s="73">
        <v>0</v>
      </c>
      <c r="BA16" s="81">
        <f t="shared" si="35"/>
        <v>0</v>
      </c>
      <c r="BB16" s="82">
        <v>0</v>
      </c>
      <c r="BC16" s="74">
        <v>0</v>
      </c>
      <c r="BD16" s="73">
        <v>0</v>
      </c>
      <c r="BE16" s="81">
        <f t="shared" si="36"/>
        <v>0</v>
      </c>
      <c r="BF16" s="82">
        <v>0</v>
      </c>
      <c r="BG16" s="74">
        <v>0</v>
      </c>
      <c r="BH16" s="73">
        <v>0</v>
      </c>
      <c r="BI16" s="81">
        <f t="shared" si="37"/>
        <v>0</v>
      </c>
      <c r="BJ16" s="82">
        <v>0</v>
      </c>
      <c r="BK16" s="74">
        <v>0</v>
      </c>
      <c r="BL16" s="73">
        <v>0</v>
      </c>
      <c r="BM16" s="81">
        <f t="shared" si="38"/>
        <v>0</v>
      </c>
      <c r="BN16" s="82">
        <v>0</v>
      </c>
      <c r="BO16" s="74">
        <v>0</v>
      </c>
      <c r="BP16" s="73">
        <v>0</v>
      </c>
      <c r="BQ16" s="81">
        <f t="shared" si="39"/>
        <v>0</v>
      </c>
      <c r="BR16" s="82">
        <v>0</v>
      </c>
      <c r="BS16" s="74">
        <v>0</v>
      </c>
      <c r="BT16" s="73">
        <v>0</v>
      </c>
      <c r="BU16" s="81">
        <f t="shared" si="40"/>
        <v>0</v>
      </c>
      <c r="BV16" s="82">
        <v>0</v>
      </c>
      <c r="BW16" s="74">
        <v>0</v>
      </c>
      <c r="BX16" s="73">
        <v>0</v>
      </c>
      <c r="BY16" s="81">
        <f t="shared" si="41"/>
        <v>0</v>
      </c>
      <c r="BZ16" s="82">
        <v>0</v>
      </c>
      <c r="CA16" s="74">
        <v>0</v>
      </c>
      <c r="CB16" s="73">
        <v>0</v>
      </c>
      <c r="CC16" s="81">
        <f t="shared" si="42"/>
        <v>0</v>
      </c>
      <c r="CD16" s="82">
        <v>0</v>
      </c>
      <c r="CE16" s="74">
        <v>0</v>
      </c>
      <c r="CF16" s="73">
        <v>0</v>
      </c>
      <c r="CG16" s="81">
        <f t="shared" si="43"/>
        <v>0</v>
      </c>
      <c r="CH16" s="82">
        <v>0</v>
      </c>
      <c r="CI16" s="74">
        <v>0</v>
      </c>
      <c r="CJ16" s="73">
        <v>0</v>
      </c>
      <c r="CK16" s="81">
        <f t="shared" si="44"/>
        <v>0</v>
      </c>
      <c r="CL16" s="17"/>
      <c r="CM16" s="15"/>
    </row>
    <row r="17" spans="1:91" ht="15.95" customHeight="1">
      <c r="A17" s="11"/>
      <c r="B17" s="14">
        <v>10</v>
      </c>
      <c r="C17" s="11" t="s">
        <v>115</v>
      </c>
      <c r="D17" s="11"/>
      <c r="E17" s="11"/>
      <c r="F17" s="328">
        <f t="shared" si="21"/>
        <v>0</v>
      </c>
      <c r="G17" s="329">
        <f t="shared" si="22"/>
        <v>0</v>
      </c>
      <c r="H17" s="329">
        <f t="shared" si="23"/>
        <v>0</v>
      </c>
      <c r="I17" s="330">
        <f t="shared" si="24"/>
        <v>0</v>
      </c>
      <c r="J17" s="82">
        <v>0</v>
      </c>
      <c r="K17" s="675">
        <v>0</v>
      </c>
      <c r="L17" s="676">
        <v>0</v>
      </c>
      <c r="M17" s="81">
        <f t="shared" si="25"/>
        <v>0</v>
      </c>
      <c r="N17" s="82">
        <v>0</v>
      </c>
      <c r="O17" s="675">
        <v>0</v>
      </c>
      <c r="P17" s="676">
        <v>0</v>
      </c>
      <c r="Q17" s="81">
        <f t="shared" si="26"/>
        <v>0</v>
      </c>
      <c r="R17" s="82">
        <v>0</v>
      </c>
      <c r="S17" s="675">
        <v>0</v>
      </c>
      <c r="T17" s="676">
        <v>0</v>
      </c>
      <c r="U17" s="81">
        <f t="shared" si="27"/>
        <v>0</v>
      </c>
      <c r="V17" s="82">
        <v>0</v>
      </c>
      <c r="W17" s="675">
        <v>0</v>
      </c>
      <c r="X17" s="676">
        <v>0</v>
      </c>
      <c r="Y17" s="81">
        <f t="shared" si="28"/>
        <v>0</v>
      </c>
      <c r="Z17" s="82">
        <v>0</v>
      </c>
      <c r="AA17" s="675">
        <v>0</v>
      </c>
      <c r="AB17" s="676">
        <v>0</v>
      </c>
      <c r="AC17" s="81">
        <f t="shared" si="29"/>
        <v>0</v>
      </c>
      <c r="AD17" s="82">
        <v>0</v>
      </c>
      <c r="AE17" s="675">
        <v>0</v>
      </c>
      <c r="AF17" s="676">
        <v>0</v>
      </c>
      <c r="AG17" s="81">
        <f t="shared" si="30"/>
        <v>0</v>
      </c>
      <c r="AH17" s="82">
        <v>0</v>
      </c>
      <c r="AI17" s="675">
        <v>0</v>
      </c>
      <c r="AJ17" s="676">
        <v>0</v>
      </c>
      <c r="AK17" s="81">
        <f t="shared" si="31"/>
        <v>0</v>
      </c>
      <c r="AL17" s="82">
        <v>0</v>
      </c>
      <c r="AM17" s="675">
        <v>0</v>
      </c>
      <c r="AN17" s="676">
        <v>0</v>
      </c>
      <c r="AO17" s="81">
        <f t="shared" si="32"/>
        <v>0</v>
      </c>
      <c r="AP17" s="82">
        <v>0</v>
      </c>
      <c r="AQ17" s="675">
        <v>0</v>
      </c>
      <c r="AR17" s="676">
        <v>0</v>
      </c>
      <c r="AS17" s="81">
        <f t="shared" si="33"/>
        <v>0</v>
      </c>
      <c r="AT17" s="82">
        <v>0</v>
      </c>
      <c r="AU17" s="675">
        <v>0</v>
      </c>
      <c r="AV17" s="676">
        <v>0</v>
      </c>
      <c r="AW17" s="81">
        <f t="shared" si="34"/>
        <v>0</v>
      </c>
      <c r="AX17" s="82">
        <v>0</v>
      </c>
      <c r="AY17" s="675">
        <v>0</v>
      </c>
      <c r="AZ17" s="676">
        <v>0</v>
      </c>
      <c r="BA17" s="81">
        <f t="shared" si="35"/>
        <v>0</v>
      </c>
      <c r="BB17" s="82">
        <v>0</v>
      </c>
      <c r="BC17" s="675">
        <v>0</v>
      </c>
      <c r="BD17" s="676">
        <v>0</v>
      </c>
      <c r="BE17" s="81">
        <f t="shared" si="36"/>
        <v>0</v>
      </c>
      <c r="BF17" s="82">
        <v>0</v>
      </c>
      <c r="BG17" s="675">
        <v>0</v>
      </c>
      <c r="BH17" s="676">
        <v>0</v>
      </c>
      <c r="BI17" s="81">
        <f t="shared" si="37"/>
        <v>0</v>
      </c>
      <c r="BJ17" s="82">
        <v>0</v>
      </c>
      <c r="BK17" s="675">
        <v>0</v>
      </c>
      <c r="BL17" s="676">
        <v>0</v>
      </c>
      <c r="BM17" s="81">
        <f t="shared" si="38"/>
        <v>0</v>
      </c>
      <c r="BN17" s="82">
        <v>0</v>
      </c>
      <c r="BO17" s="675">
        <v>0</v>
      </c>
      <c r="BP17" s="676">
        <v>0</v>
      </c>
      <c r="BQ17" s="81">
        <f t="shared" si="39"/>
        <v>0</v>
      </c>
      <c r="BR17" s="82">
        <v>0</v>
      </c>
      <c r="BS17" s="675">
        <v>0</v>
      </c>
      <c r="BT17" s="676">
        <v>0</v>
      </c>
      <c r="BU17" s="81">
        <f t="shared" si="40"/>
        <v>0</v>
      </c>
      <c r="BV17" s="82">
        <v>0</v>
      </c>
      <c r="BW17" s="675">
        <v>0</v>
      </c>
      <c r="BX17" s="676">
        <v>0</v>
      </c>
      <c r="BY17" s="81">
        <f t="shared" si="41"/>
        <v>0</v>
      </c>
      <c r="BZ17" s="82">
        <v>0</v>
      </c>
      <c r="CA17" s="675">
        <v>0</v>
      </c>
      <c r="CB17" s="676">
        <v>0</v>
      </c>
      <c r="CC17" s="81">
        <f t="shared" si="42"/>
        <v>0</v>
      </c>
      <c r="CD17" s="82">
        <v>0</v>
      </c>
      <c r="CE17" s="675">
        <v>0</v>
      </c>
      <c r="CF17" s="676">
        <v>0</v>
      </c>
      <c r="CG17" s="81">
        <f t="shared" si="43"/>
        <v>0</v>
      </c>
      <c r="CH17" s="82">
        <v>0</v>
      </c>
      <c r="CI17" s="675">
        <v>0</v>
      </c>
      <c r="CJ17" s="676">
        <v>0</v>
      </c>
      <c r="CK17" s="81">
        <f t="shared" si="44"/>
        <v>0</v>
      </c>
      <c r="CL17" s="17"/>
      <c r="CM17" s="15"/>
    </row>
    <row r="18" spans="1:91" ht="15.95" customHeight="1">
      <c r="A18" s="11"/>
      <c r="B18" s="14">
        <v>11</v>
      </c>
      <c r="C18" s="11" t="s">
        <v>37</v>
      </c>
      <c r="D18" s="11"/>
      <c r="E18" s="11"/>
      <c r="F18" s="328">
        <f t="shared" si="21"/>
        <v>0</v>
      </c>
      <c r="G18" s="329">
        <f t="shared" si="22"/>
        <v>0</v>
      </c>
      <c r="H18" s="329">
        <f t="shared" si="23"/>
        <v>0</v>
      </c>
      <c r="I18" s="330">
        <f t="shared" si="24"/>
        <v>0</v>
      </c>
      <c r="J18" s="82">
        <v>0</v>
      </c>
      <c r="K18" s="74">
        <v>0</v>
      </c>
      <c r="L18" s="73">
        <v>0</v>
      </c>
      <c r="M18" s="81">
        <f t="shared" si="25"/>
        <v>0</v>
      </c>
      <c r="N18" s="82">
        <v>0</v>
      </c>
      <c r="O18" s="74">
        <v>0</v>
      </c>
      <c r="P18" s="73">
        <v>0</v>
      </c>
      <c r="Q18" s="81">
        <f t="shared" si="26"/>
        <v>0</v>
      </c>
      <c r="R18" s="82">
        <v>0</v>
      </c>
      <c r="S18" s="74">
        <v>0</v>
      </c>
      <c r="T18" s="73">
        <v>0</v>
      </c>
      <c r="U18" s="81">
        <f t="shared" si="27"/>
        <v>0</v>
      </c>
      <c r="V18" s="82">
        <v>0</v>
      </c>
      <c r="W18" s="74">
        <v>0</v>
      </c>
      <c r="X18" s="73">
        <v>0</v>
      </c>
      <c r="Y18" s="81">
        <f t="shared" si="28"/>
        <v>0</v>
      </c>
      <c r="Z18" s="82">
        <v>0</v>
      </c>
      <c r="AA18" s="74">
        <v>0</v>
      </c>
      <c r="AB18" s="73">
        <v>0</v>
      </c>
      <c r="AC18" s="81">
        <f t="shared" si="29"/>
        <v>0</v>
      </c>
      <c r="AD18" s="82">
        <v>0</v>
      </c>
      <c r="AE18" s="74">
        <v>0</v>
      </c>
      <c r="AF18" s="73">
        <v>0</v>
      </c>
      <c r="AG18" s="81">
        <f t="shared" si="30"/>
        <v>0</v>
      </c>
      <c r="AH18" s="82">
        <v>0</v>
      </c>
      <c r="AI18" s="74">
        <v>0</v>
      </c>
      <c r="AJ18" s="73">
        <v>0</v>
      </c>
      <c r="AK18" s="81">
        <f t="shared" si="31"/>
        <v>0</v>
      </c>
      <c r="AL18" s="82">
        <v>0</v>
      </c>
      <c r="AM18" s="74">
        <v>0</v>
      </c>
      <c r="AN18" s="73">
        <v>0</v>
      </c>
      <c r="AO18" s="81">
        <f t="shared" si="32"/>
        <v>0</v>
      </c>
      <c r="AP18" s="82">
        <v>0</v>
      </c>
      <c r="AQ18" s="74">
        <v>0</v>
      </c>
      <c r="AR18" s="73">
        <v>0</v>
      </c>
      <c r="AS18" s="81">
        <f t="shared" si="33"/>
        <v>0</v>
      </c>
      <c r="AT18" s="82">
        <v>0</v>
      </c>
      <c r="AU18" s="74">
        <v>0</v>
      </c>
      <c r="AV18" s="73">
        <v>0</v>
      </c>
      <c r="AW18" s="81">
        <f t="shared" si="34"/>
        <v>0</v>
      </c>
      <c r="AX18" s="82">
        <v>0</v>
      </c>
      <c r="AY18" s="74">
        <v>0</v>
      </c>
      <c r="AZ18" s="73">
        <v>0</v>
      </c>
      <c r="BA18" s="81">
        <f t="shared" si="35"/>
        <v>0</v>
      </c>
      <c r="BB18" s="82">
        <v>0</v>
      </c>
      <c r="BC18" s="74">
        <v>0</v>
      </c>
      <c r="BD18" s="73">
        <v>0</v>
      </c>
      <c r="BE18" s="81">
        <f t="shared" si="36"/>
        <v>0</v>
      </c>
      <c r="BF18" s="82">
        <v>0</v>
      </c>
      <c r="BG18" s="74">
        <v>0</v>
      </c>
      <c r="BH18" s="73">
        <v>0</v>
      </c>
      <c r="BI18" s="81">
        <f t="shared" si="37"/>
        <v>0</v>
      </c>
      <c r="BJ18" s="82">
        <v>0</v>
      </c>
      <c r="BK18" s="74">
        <v>0</v>
      </c>
      <c r="BL18" s="73">
        <v>0</v>
      </c>
      <c r="BM18" s="81">
        <f t="shared" si="38"/>
        <v>0</v>
      </c>
      <c r="BN18" s="82">
        <v>0</v>
      </c>
      <c r="BO18" s="74">
        <v>0</v>
      </c>
      <c r="BP18" s="73">
        <v>0</v>
      </c>
      <c r="BQ18" s="81">
        <f t="shared" si="39"/>
        <v>0</v>
      </c>
      <c r="BR18" s="82">
        <v>0</v>
      </c>
      <c r="BS18" s="74">
        <v>0</v>
      </c>
      <c r="BT18" s="73">
        <v>0</v>
      </c>
      <c r="BU18" s="81">
        <f t="shared" si="40"/>
        <v>0</v>
      </c>
      <c r="BV18" s="82">
        <v>0</v>
      </c>
      <c r="BW18" s="74">
        <v>0</v>
      </c>
      <c r="BX18" s="73">
        <v>0</v>
      </c>
      <c r="BY18" s="81">
        <f t="shared" si="41"/>
        <v>0</v>
      </c>
      <c r="BZ18" s="82">
        <v>0</v>
      </c>
      <c r="CA18" s="74">
        <v>0</v>
      </c>
      <c r="CB18" s="73">
        <v>0</v>
      </c>
      <c r="CC18" s="81">
        <f t="shared" si="42"/>
        <v>0</v>
      </c>
      <c r="CD18" s="82">
        <v>0</v>
      </c>
      <c r="CE18" s="74">
        <v>0</v>
      </c>
      <c r="CF18" s="73">
        <v>0</v>
      </c>
      <c r="CG18" s="81">
        <f t="shared" si="43"/>
        <v>0</v>
      </c>
      <c r="CH18" s="82">
        <v>0</v>
      </c>
      <c r="CI18" s="74">
        <v>0</v>
      </c>
      <c r="CJ18" s="73">
        <v>0</v>
      </c>
      <c r="CK18" s="81">
        <f t="shared" si="44"/>
        <v>0</v>
      </c>
      <c r="CL18" s="17"/>
      <c r="CM18" s="15"/>
    </row>
    <row r="19" spans="1:91" ht="15.95" customHeight="1">
      <c r="A19" s="11"/>
      <c r="B19" s="14">
        <v>12</v>
      </c>
      <c r="C19" s="11" t="s">
        <v>38</v>
      </c>
      <c r="D19" s="11"/>
      <c r="E19" s="11"/>
      <c r="F19" s="328">
        <f t="shared" si="21"/>
        <v>0</v>
      </c>
      <c r="G19" s="329">
        <f t="shared" si="22"/>
        <v>0</v>
      </c>
      <c r="H19" s="329">
        <f t="shared" si="23"/>
        <v>0</v>
      </c>
      <c r="I19" s="330">
        <f t="shared" si="24"/>
        <v>0</v>
      </c>
      <c r="J19" s="82">
        <v>0</v>
      </c>
      <c r="K19" s="74">
        <v>0</v>
      </c>
      <c r="L19" s="73">
        <v>0</v>
      </c>
      <c r="M19" s="81">
        <f t="shared" si="25"/>
        <v>0</v>
      </c>
      <c r="N19" s="82">
        <v>0</v>
      </c>
      <c r="O19" s="74">
        <v>0</v>
      </c>
      <c r="P19" s="73">
        <v>0</v>
      </c>
      <c r="Q19" s="81">
        <f t="shared" si="26"/>
        <v>0</v>
      </c>
      <c r="R19" s="82">
        <v>0</v>
      </c>
      <c r="S19" s="74">
        <v>0</v>
      </c>
      <c r="T19" s="73">
        <v>0</v>
      </c>
      <c r="U19" s="81">
        <f t="shared" si="27"/>
        <v>0</v>
      </c>
      <c r="V19" s="82">
        <v>0</v>
      </c>
      <c r="W19" s="74">
        <v>0</v>
      </c>
      <c r="X19" s="73">
        <v>0</v>
      </c>
      <c r="Y19" s="81">
        <f t="shared" si="28"/>
        <v>0</v>
      </c>
      <c r="Z19" s="82">
        <v>0</v>
      </c>
      <c r="AA19" s="74">
        <v>0</v>
      </c>
      <c r="AB19" s="73">
        <v>0</v>
      </c>
      <c r="AC19" s="81">
        <f t="shared" si="29"/>
        <v>0</v>
      </c>
      <c r="AD19" s="82">
        <v>0</v>
      </c>
      <c r="AE19" s="74">
        <v>0</v>
      </c>
      <c r="AF19" s="73">
        <v>0</v>
      </c>
      <c r="AG19" s="81">
        <f t="shared" si="30"/>
        <v>0</v>
      </c>
      <c r="AH19" s="82">
        <v>0</v>
      </c>
      <c r="AI19" s="74">
        <v>0</v>
      </c>
      <c r="AJ19" s="73">
        <v>0</v>
      </c>
      <c r="AK19" s="81">
        <f t="shared" si="31"/>
        <v>0</v>
      </c>
      <c r="AL19" s="82">
        <v>0</v>
      </c>
      <c r="AM19" s="74">
        <v>0</v>
      </c>
      <c r="AN19" s="73">
        <v>0</v>
      </c>
      <c r="AO19" s="81">
        <f t="shared" si="32"/>
        <v>0</v>
      </c>
      <c r="AP19" s="82">
        <v>0</v>
      </c>
      <c r="AQ19" s="74">
        <v>0</v>
      </c>
      <c r="AR19" s="73">
        <v>0</v>
      </c>
      <c r="AS19" s="81">
        <f t="shared" si="33"/>
        <v>0</v>
      </c>
      <c r="AT19" s="82">
        <v>0</v>
      </c>
      <c r="AU19" s="74">
        <v>0</v>
      </c>
      <c r="AV19" s="73">
        <v>0</v>
      </c>
      <c r="AW19" s="81">
        <f t="shared" si="34"/>
        <v>0</v>
      </c>
      <c r="AX19" s="82">
        <v>0</v>
      </c>
      <c r="AY19" s="74">
        <v>0</v>
      </c>
      <c r="AZ19" s="73">
        <v>0</v>
      </c>
      <c r="BA19" s="81">
        <f t="shared" si="35"/>
        <v>0</v>
      </c>
      <c r="BB19" s="82">
        <v>0</v>
      </c>
      <c r="BC19" s="74">
        <v>0</v>
      </c>
      <c r="BD19" s="73">
        <v>0</v>
      </c>
      <c r="BE19" s="81">
        <f t="shared" si="36"/>
        <v>0</v>
      </c>
      <c r="BF19" s="82">
        <v>0</v>
      </c>
      <c r="BG19" s="74">
        <v>0</v>
      </c>
      <c r="BH19" s="73">
        <v>0</v>
      </c>
      <c r="BI19" s="81">
        <f t="shared" si="37"/>
        <v>0</v>
      </c>
      <c r="BJ19" s="82">
        <v>0</v>
      </c>
      <c r="BK19" s="74">
        <v>0</v>
      </c>
      <c r="BL19" s="73">
        <v>0</v>
      </c>
      <c r="BM19" s="81">
        <f t="shared" si="38"/>
        <v>0</v>
      </c>
      <c r="BN19" s="82">
        <v>0</v>
      </c>
      <c r="BO19" s="74">
        <v>0</v>
      </c>
      <c r="BP19" s="73">
        <v>0</v>
      </c>
      <c r="BQ19" s="81">
        <f t="shared" si="39"/>
        <v>0</v>
      </c>
      <c r="BR19" s="82">
        <v>0</v>
      </c>
      <c r="BS19" s="74">
        <v>0</v>
      </c>
      <c r="BT19" s="73">
        <v>0</v>
      </c>
      <c r="BU19" s="81">
        <f t="shared" si="40"/>
        <v>0</v>
      </c>
      <c r="BV19" s="82">
        <v>0</v>
      </c>
      <c r="BW19" s="74">
        <v>0</v>
      </c>
      <c r="BX19" s="73">
        <v>0</v>
      </c>
      <c r="BY19" s="81">
        <f t="shared" si="41"/>
        <v>0</v>
      </c>
      <c r="BZ19" s="82">
        <v>0</v>
      </c>
      <c r="CA19" s="74">
        <v>0</v>
      </c>
      <c r="CB19" s="73">
        <v>0</v>
      </c>
      <c r="CC19" s="81">
        <f t="shared" si="42"/>
        <v>0</v>
      </c>
      <c r="CD19" s="82">
        <v>0</v>
      </c>
      <c r="CE19" s="74">
        <v>0</v>
      </c>
      <c r="CF19" s="73">
        <v>0</v>
      </c>
      <c r="CG19" s="81">
        <f t="shared" si="43"/>
        <v>0</v>
      </c>
      <c r="CH19" s="82">
        <v>0</v>
      </c>
      <c r="CI19" s="74">
        <v>0</v>
      </c>
      <c r="CJ19" s="73">
        <v>0</v>
      </c>
      <c r="CK19" s="81">
        <f t="shared" si="44"/>
        <v>0</v>
      </c>
      <c r="CL19" s="17"/>
      <c r="CM19" s="15"/>
    </row>
    <row r="20" spans="1:91" ht="15.95" customHeight="1">
      <c r="A20" s="11"/>
      <c r="B20" s="14">
        <v>13</v>
      </c>
      <c r="C20" s="11" t="s">
        <v>39</v>
      </c>
      <c r="D20" s="11"/>
      <c r="E20" s="11"/>
      <c r="F20" s="328">
        <f t="shared" si="21"/>
        <v>0</v>
      </c>
      <c r="G20" s="329">
        <f t="shared" si="22"/>
        <v>0</v>
      </c>
      <c r="H20" s="329">
        <f t="shared" si="23"/>
        <v>0</v>
      </c>
      <c r="I20" s="330">
        <f t="shared" si="24"/>
        <v>0</v>
      </c>
      <c r="J20" s="82">
        <v>0</v>
      </c>
      <c r="K20" s="74">
        <v>0</v>
      </c>
      <c r="L20" s="73">
        <v>0</v>
      </c>
      <c r="M20" s="81">
        <f t="shared" si="25"/>
        <v>0</v>
      </c>
      <c r="N20" s="82">
        <v>0</v>
      </c>
      <c r="O20" s="74">
        <v>0</v>
      </c>
      <c r="P20" s="73">
        <v>0</v>
      </c>
      <c r="Q20" s="81">
        <f t="shared" si="26"/>
        <v>0</v>
      </c>
      <c r="R20" s="82">
        <v>0</v>
      </c>
      <c r="S20" s="74">
        <v>0</v>
      </c>
      <c r="T20" s="73">
        <v>0</v>
      </c>
      <c r="U20" s="81">
        <f t="shared" si="27"/>
        <v>0</v>
      </c>
      <c r="V20" s="82">
        <v>0</v>
      </c>
      <c r="W20" s="74">
        <v>0</v>
      </c>
      <c r="X20" s="73">
        <v>0</v>
      </c>
      <c r="Y20" s="81">
        <f t="shared" si="28"/>
        <v>0</v>
      </c>
      <c r="Z20" s="82">
        <v>0</v>
      </c>
      <c r="AA20" s="74">
        <v>0</v>
      </c>
      <c r="AB20" s="73">
        <v>0</v>
      </c>
      <c r="AC20" s="81">
        <f t="shared" si="29"/>
        <v>0</v>
      </c>
      <c r="AD20" s="82">
        <v>0</v>
      </c>
      <c r="AE20" s="74">
        <v>0</v>
      </c>
      <c r="AF20" s="73">
        <v>0</v>
      </c>
      <c r="AG20" s="81">
        <f t="shared" si="30"/>
        <v>0</v>
      </c>
      <c r="AH20" s="82">
        <v>0</v>
      </c>
      <c r="AI20" s="74">
        <v>0</v>
      </c>
      <c r="AJ20" s="73">
        <v>0</v>
      </c>
      <c r="AK20" s="81">
        <f t="shared" si="31"/>
        <v>0</v>
      </c>
      <c r="AL20" s="82">
        <v>0</v>
      </c>
      <c r="AM20" s="74">
        <v>0</v>
      </c>
      <c r="AN20" s="73">
        <v>0</v>
      </c>
      <c r="AO20" s="81">
        <f t="shared" si="32"/>
        <v>0</v>
      </c>
      <c r="AP20" s="82">
        <v>0</v>
      </c>
      <c r="AQ20" s="74">
        <v>0</v>
      </c>
      <c r="AR20" s="73">
        <v>0</v>
      </c>
      <c r="AS20" s="81">
        <f t="shared" si="33"/>
        <v>0</v>
      </c>
      <c r="AT20" s="82">
        <v>0</v>
      </c>
      <c r="AU20" s="74">
        <v>0</v>
      </c>
      <c r="AV20" s="73">
        <v>0</v>
      </c>
      <c r="AW20" s="81">
        <f t="shared" si="34"/>
        <v>0</v>
      </c>
      <c r="AX20" s="82">
        <v>0</v>
      </c>
      <c r="AY20" s="74">
        <v>0</v>
      </c>
      <c r="AZ20" s="73">
        <v>0</v>
      </c>
      <c r="BA20" s="81">
        <f t="shared" si="35"/>
        <v>0</v>
      </c>
      <c r="BB20" s="82">
        <v>0</v>
      </c>
      <c r="BC20" s="74">
        <v>0</v>
      </c>
      <c r="BD20" s="73">
        <v>0</v>
      </c>
      <c r="BE20" s="81">
        <f t="shared" si="36"/>
        <v>0</v>
      </c>
      <c r="BF20" s="82">
        <v>0</v>
      </c>
      <c r="BG20" s="74">
        <v>0</v>
      </c>
      <c r="BH20" s="73">
        <v>0</v>
      </c>
      <c r="BI20" s="81">
        <f t="shared" si="37"/>
        <v>0</v>
      </c>
      <c r="BJ20" s="82">
        <v>0</v>
      </c>
      <c r="BK20" s="74">
        <v>0</v>
      </c>
      <c r="BL20" s="73">
        <v>0</v>
      </c>
      <c r="BM20" s="81">
        <f t="shared" si="38"/>
        <v>0</v>
      </c>
      <c r="BN20" s="82">
        <v>0</v>
      </c>
      <c r="BO20" s="74">
        <v>0</v>
      </c>
      <c r="BP20" s="73">
        <v>0</v>
      </c>
      <c r="BQ20" s="81">
        <f t="shared" si="39"/>
        <v>0</v>
      </c>
      <c r="BR20" s="82">
        <v>0</v>
      </c>
      <c r="BS20" s="74">
        <v>0</v>
      </c>
      <c r="BT20" s="73">
        <v>0</v>
      </c>
      <c r="BU20" s="81">
        <f t="shared" si="40"/>
        <v>0</v>
      </c>
      <c r="BV20" s="82">
        <v>0</v>
      </c>
      <c r="BW20" s="74">
        <v>0</v>
      </c>
      <c r="BX20" s="73">
        <v>0</v>
      </c>
      <c r="BY20" s="81">
        <f t="shared" si="41"/>
        <v>0</v>
      </c>
      <c r="BZ20" s="82">
        <v>0</v>
      </c>
      <c r="CA20" s="74">
        <v>0</v>
      </c>
      <c r="CB20" s="73">
        <v>0</v>
      </c>
      <c r="CC20" s="81">
        <f t="shared" si="42"/>
        <v>0</v>
      </c>
      <c r="CD20" s="82">
        <v>0</v>
      </c>
      <c r="CE20" s="74">
        <v>0</v>
      </c>
      <c r="CF20" s="73">
        <v>0</v>
      </c>
      <c r="CG20" s="81">
        <f t="shared" si="43"/>
        <v>0</v>
      </c>
      <c r="CH20" s="82">
        <v>0</v>
      </c>
      <c r="CI20" s="74">
        <v>0</v>
      </c>
      <c r="CJ20" s="73">
        <v>0</v>
      </c>
      <c r="CK20" s="81">
        <f t="shared" si="44"/>
        <v>0</v>
      </c>
      <c r="CL20" s="17"/>
      <c r="CM20" s="15" t="s">
        <v>24</v>
      </c>
    </row>
    <row r="21" spans="1:91" ht="15.95" customHeight="1">
      <c r="A21" s="11"/>
      <c r="B21" s="14">
        <v>14</v>
      </c>
      <c r="C21" s="11" t="s">
        <v>40</v>
      </c>
      <c r="D21" s="11"/>
      <c r="E21" s="11"/>
      <c r="F21" s="328">
        <f t="shared" si="21"/>
        <v>0</v>
      </c>
      <c r="G21" s="329">
        <f t="shared" si="22"/>
        <v>0</v>
      </c>
      <c r="H21" s="329">
        <f t="shared" si="23"/>
        <v>0</v>
      </c>
      <c r="I21" s="330">
        <f t="shared" si="24"/>
        <v>0</v>
      </c>
      <c r="J21" s="82">
        <v>0</v>
      </c>
      <c r="K21" s="74">
        <v>0</v>
      </c>
      <c r="L21" s="73">
        <v>0</v>
      </c>
      <c r="M21" s="81">
        <f t="shared" si="25"/>
        <v>0</v>
      </c>
      <c r="N21" s="82">
        <v>0</v>
      </c>
      <c r="O21" s="74">
        <v>0</v>
      </c>
      <c r="P21" s="73">
        <v>0</v>
      </c>
      <c r="Q21" s="81">
        <f t="shared" si="26"/>
        <v>0</v>
      </c>
      <c r="R21" s="82">
        <v>0</v>
      </c>
      <c r="S21" s="74">
        <v>0</v>
      </c>
      <c r="T21" s="73">
        <v>0</v>
      </c>
      <c r="U21" s="81">
        <f t="shared" si="27"/>
        <v>0</v>
      </c>
      <c r="V21" s="82">
        <v>0</v>
      </c>
      <c r="W21" s="74">
        <v>0</v>
      </c>
      <c r="X21" s="73">
        <v>0</v>
      </c>
      <c r="Y21" s="81">
        <f t="shared" si="28"/>
        <v>0</v>
      </c>
      <c r="Z21" s="82">
        <v>0</v>
      </c>
      <c r="AA21" s="74">
        <v>0</v>
      </c>
      <c r="AB21" s="73">
        <v>0</v>
      </c>
      <c r="AC21" s="81">
        <f t="shared" si="29"/>
        <v>0</v>
      </c>
      <c r="AD21" s="82">
        <v>0</v>
      </c>
      <c r="AE21" s="74">
        <v>0</v>
      </c>
      <c r="AF21" s="73">
        <v>0</v>
      </c>
      <c r="AG21" s="81">
        <f t="shared" si="30"/>
        <v>0</v>
      </c>
      <c r="AH21" s="82">
        <v>0</v>
      </c>
      <c r="AI21" s="74">
        <v>0</v>
      </c>
      <c r="AJ21" s="73">
        <v>0</v>
      </c>
      <c r="AK21" s="81">
        <f t="shared" si="31"/>
        <v>0</v>
      </c>
      <c r="AL21" s="82">
        <v>0</v>
      </c>
      <c r="AM21" s="74">
        <v>0</v>
      </c>
      <c r="AN21" s="73">
        <v>0</v>
      </c>
      <c r="AO21" s="81">
        <f t="shared" si="32"/>
        <v>0</v>
      </c>
      <c r="AP21" s="82">
        <v>0</v>
      </c>
      <c r="AQ21" s="74">
        <v>0</v>
      </c>
      <c r="AR21" s="73">
        <v>0</v>
      </c>
      <c r="AS21" s="81">
        <f t="shared" si="33"/>
        <v>0</v>
      </c>
      <c r="AT21" s="82">
        <v>0</v>
      </c>
      <c r="AU21" s="74">
        <v>0</v>
      </c>
      <c r="AV21" s="73">
        <v>0</v>
      </c>
      <c r="AW21" s="81">
        <f t="shared" si="34"/>
        <v>0</v>
      </c>
      <c r="AX21" s="82">
        <v>0</v>
      </c>
      <c r="AY21" s="74">
        <v>0</v>
      </c>
      <c r="AZ21" s="73">
        <v>0</v>
      </c>
      <c r="BA21" s="81">
        <f t="shared" si="35"/>
        <v>0</v>
      </c>
      <c r="BB21" s="82">
        <v>0</v>
      </c>
      <c r="BC21" s="74">
        <v>0</v>
      </c>
      <c r="BD21" s="73">
        <v>0</v>
      </c>
      <c r="BE21" s="81">
        <f t="shared" si="36"/>
        <v>0</v>
      </c>
      <c r="BF21" s="82">
        <v>0</v>
      </c>
      <c r="BG21" s="74">
        <v>0</v>
      </c>
      <c r="BH21" s="73">
        <v>0</v>
      </c>
      <c r="BI21" s="81">
        <f t="shared" si="37"/>
        <v>0</v>
      </c>
      <c r="BJ21" s="82">
        <v>0</v>
      </c>
      <c r="BK21" s="74">
        <v>0</v>
      </c>
      <c r="BL21" s="73">
        <v>0</v>
      </c>
      <c r="BM21" s="81">
        <f t="shared" si="38"/>
        <v>0</v>
      </c>
      <c r="BN21" s="82">
        <v>0</v>
      </c>
      <c r="BO21" s="74">
        <v>0</v>
      </c>
      <c r="BP21" s="73">
        <v>0</v>
      </c>
      <c r="BQ21" s="81">
        <f t="shared" si="39"/>
        <v>0</v>
      </c>
      <c r="BR21" s="82">
        <v>0</v>
      </c>
      <c r="BS21" s="74">
        <v>0</v>
      </c>
      <c r="BT21" s="73">
        <v>0</v>
      </c>
      <c r="BU21" s="81">
        <f t="shared" si="40"/>
        <v>0</v>
      </c>
      <c r="BV21" s="82">
        <v>0</v>
      </c>
      <c r="BW21" s="74">
        <v>0</v>
      </c>
      <c r="BX21" s="73">
        <v>0</v>
      </c>
      <c r="BY21" s="81">
        <f t="shared" si="41"/>
        <v>0</v>
      </c>
      <c r="BZ21" s="82">
        <v>0</v>
      </c>
      <c r="CA21" s="74">
        <v>0</v>
      </c>
      <c r="CB21" s="73">
        <v>0</v>
      </c>
      <c r="CC21" s="81">
        <f t="shared" si="42"/>
        <v>0</v>
      </c>
      <c r="CD21" s="82">
        <v>0</v>
      </c>
      <c r="CE21" s="74">
        <v>0</v>
      </c>
      <c r="CF21" s="73">
        <v>0</v>
      </c>
      <c r="CG21" s="81">
        <f t="shared" si="43"/>
        <v>0</v>
      </c>
      <c r="CH21" s="82">
        <v>0</v>
      </c>
      <c r="CI21" s="74">
        <v>0</v>
      </c>
      <c r="CJ21" s="73">
        <v>0</v>
      </c>
      <c r="CK21" s="81">
        <f t="shared" si="44"/>
        <v>0</v>
      </c>
      <c r="CL21" s="17"/>
      <c r="CM21" s="15" t="s">
        <v>24</v>
      </c>
    </row>
    <row r="22" spans="1:91" ht="15.95" customHeight="1">
      <c r="A22" s="11"/>
      <c r="B22" s="14">
        <v>15</v>
      </c>
      <c r="C22" s="11" t="s">
        <v>41</v>
      </c>
      <c r="D22" s="11"/>
      <c r="E22" s="11"/>
      <c r="F22" s="328">
        <f t="shared" si="21"/>
        <v>0</v>
      </c>
      <c r="G22" s="329">
        <f t="shared" si="22"/>
        <v>0</v>
      </c>
      <c r="H22" s="329">
        <f t="shared" si="23"/>
        <v>0</v>
      </c>
      <c r="I22" s="330">
        <f t="shared" si="24"/>
        <v>0</v>
      </c>
      <c r="J22" s="82">
        <v>0</v>
      </c>
      <c r="K22" s="74">
        <v>0</v>
      </c>
      <c r="L22" s="73">
        <v>0</v>
      </c>
      <c r="M22" s="81">
        <f t="shared" si="25"/>
        <v>0</v>
      </c>
      <c r="N22" s="82">
        <v>0</v>
      </c>
      <c r="O22" s="74">
        <v>0</v>
      </c>
      <c r="P22" s="73">
        <v>0</v>
      </c>
      <c r="Q22" s="81">
        <f t="shared" si="26"/>
        <v>0</v>
      </c>
      <c r="R22" s="82">
        <v>0</v>
      </c>
      <c r="S22" s="74">
        <v>0</v>
      </c>
      <c r="T22" s="73">
        <v>0</v>
      </c>
      <c r="U22" s="81">
        <f t="shared" si="27"/>
        <v>0</v>
      </c>
      <c r="V22" s="82">
        <v>0</v>
      </c>
      <c r="W22" s="74">
        <v>0</v>
      </c>
      <c r="X22" s="73">
        <v>0</v>
      </c>
      <c r="Y22" s="81">
        <f t="shared" si="28"/>
        <v>0</v>
      </c>
      <c r="Z22" s="82">
        <v>0</v>
      </c>
      <c r="AA22" s="74">
        <v>0</v>
      </c>
      <c r="AB22" s="73">
        <v>0</v>
      </c>
      <c r="AC22" s="81">
        <f t="shared" si="29"/>
        <v>0</v>
      </c>
      <c r="AD22" s="82">
        <v>0</v>
      </c>
      <c r="AE22" s="74">
        <v>0</v>
      </c>
      <c r="AF22" s="73">
        <v>0</v>
      </c>
      <c r="AG22" s="81">
        <f t="shared" si="30"/>
        <v>0</v>
      </c>
      <c r="AH22" s="82">
        <v>0</v>
      </c>
      <c r="AI22" s="74">
        <v>0</v>
      </c>
      <c r="AJ22" s="73">
        <v>0</v>
      </c>
      <c r="AK22" s="81">
        <f t="shared" si="31"/>
        <v>0</v>
      </c>
      <c r="AL22" s="82">
        <v>0</v>
      </c>
      <c r="AM22" s="74">
        <v>0</v>
      </c>
      <c r="AN22" s="73">
        <v>0</v>
      </c>
      <c r="AO22" s="81">
        <f t="shared" si="32"/>
        <v>0</v>
      </c>
      <c r="AP22" s="82">
        <v>0</v>
      </c>
      <c r="AQ22" s="74">
        <v>0</v>
      </c>
      <c r="AR22" s="73">
        <v>0</v>
      </c>
      <c r="AS22" s="81">
        <f t="shared" si="33"/>
        <v>0</v>
      </c>
      <c r="AT22" s="82">
        <v>0</v>
      </c>
      <c r="AU22" s="74">
        <v>0</v>
      </c>
      <c r="AV22" s="73">
        <v>0</v>
      </c>
      <c r="AW22" s="81">
        <f t="shared" si="34"/>
        <v>0</v>
      </c>
      <c r="AX22" s="82">
        <v>0</v>
      </c>
      <c r="AY22" s="74">
        <v>0</v>
      </c>
      <c r="AZ22" s="73">
        <v>0</v>
      </c>
      <c r="BA22" s="81">
        <f t="shared" si="35"/>
        <v>0</v>
      </c>
      <c r="BB22" s="82">
        <v>0</v>
      </c>
      <c r="BC22" s="74">
        <v>0</v>
      </c>
      <c r="BD22" s="73">
        <v>0</v>
      </c>
      <c r="BE22" s="81">
        <f t="shared" si="36"/>
        <v>0</v>
      </c>
      <c r="BF22" s="82">
        <v>0</v>
      </c>
      <c r="BG22" s="74">
        <v>0</v>
      </c>
      <c r="BH22" s="73">
        <v>0</v>
      </c>
      <c r="BI22" s="81">
        <f t="shared" si="37"/>
        <v>0</v>
      </c>
      <c r="BJ22" s="82">
        <v>0</v>
      </c>
      <c r="BK22" s="74">
        <v>0</v>
      </c>
      <c r="BL22" s="73">
        <v>0</v>
      </c>
      <c r="BM22" s="81">
        <f t="shared" si="38"/>
        <v>0</v>
      </c>
      <c r="BN22" s="82">
        <v>0</v>
      </c>
      <c r="BO22" s="74">
        <v>0</v>
      </c>
      <c r="BP22" s="73">
        <v>0</v>
      </c>
      <c r="BQ22" s="81">
        <f t="shared" si="39"/>
        <v>0</v>
      </c>
      <c r="BR22" s="82">
        <v>0</v>
      </c>
      <c r="BS22" s="74">
        <v>0</v>
      </c>
      <c r="BT22" s="73">
        <v>0</v>
      </c>
      <c r="BU22" s="81">
        <f t="shared" si="40"/>
        <v>0</v>
      </c>
      <c r="BV22" s="82">
        <v>0</v>
      </c>
      <c r="BW22" s="74">
        <v>0</v>
      </c>
      <c r="BX22" s="73">
        <v>0</v>
      </c>
      <c r="BY22" s="81">
        <f t="shared" si="41"/>
        <v>0</v>
      </c>
      <c r="BZ22" s="82">
        <v>0</v>
      </c>
      <c r="CA22" s="74">
        <v>0</v>
      </c>
      <c r="CB22" s="73">
        <v>0</v>
      </c>
      <c r="CC22" s="81">
        <f t="shared" si="42"/>
        <v>0</v>
      </c>
      <c r="CD22" s="82">
        <v>0</v>
      </c>
      <c r="CE22" s="74">
        <v>0</v>
      </c>
      <c r="CF22" s="73">
        <v>0</v>
      </c>
      <c r="CG22" s="81">
        <f t="shared" si="43"/>
        <v>0</v>
      </c>
      <c r="CH22" s="82">
        <v>0</v>
      </c>
      <c r="CI22" s="74">
        <v>0</v>
      </c>
      <c r="CJ22" s="73">
        <v>0</v>
      </c>
      <c r="CK22" s="81">
        <f t="shared" si="44"/>
        <v>0</v>
      </c>
      <c r="CL22" s="17"/>
      <c r="CM22" s="15"/>
    </row>
    <row r="23" spans="1:91" ht="15.95" customHeight="1">
      <c r="A23" s="11"/>
      <c r="B23" s="14">
        <v>16</v>
      </c>
      <c r="C23" s="11" t="s">
        <v>42</v>
      </c>
      <c r="D23" s="11"/>
      <c r="E23" s="11"/>
      <c r="F23" s="328">
        <f t="shared" si="21"/>
        <v>0</v>
      </c>
      <c r="G23" s="329">
        <f t="shared" si="22"/>
        <v>0</v>
      </c>
      <c r="H23" s="329">
        <f t="shared" si="23"/>
        <v>0</v>
      </c>
      <c r="I23" s="330">
        <f t="shared" si="24"/>
        <v>0</v>
      </c>
      <c r="J23" s="82">
        <v>0</v>
      </c>
      <c r="K23" s="675">
        <v>0</v>
      </c>
      <c r="L23" s="676">
        <v>0</v>
      </c>
      <c r="M23" s="81">
        <f t="shared" si="25"/>
        <v>0</v>
      </c>
      <c r="N23" s="82">
        <v>0</v>
      </c>
      <c r="O23" s="675">
        <v>0</v>
      </c>
      <c r="P23" s="676">
        <v>0</v>
      </c>
      <c r="Q23" s="81">
        <f t="shared" si="26"/>
        <v>0</v>
      </c>
      <c r="R23" s="82">
        <v>0</v>
      </c>
      <c r="S23" s="675">
        <v>0</v>
      </c>
      <c r="T23" s="676">
        <v>0</v>
      </c>
      <c r="U23" s="81">
        <f t="shared" si="27"/>
        <v>0</v>
      </c>
      <c r="V23" s="82">
        <v>0</v>
      </c>
      <c r="W23" s="675">
        <v>0</v>
      </c>
      <c r="X23" s="676">
        <v>0</v>
      </c>
      <c r="Y23" s="81">
        <f t="shared" si="28"/>
        <v>0</v>
      </c>
      <c r="Z23" s="82">
        <v>0</v>
      </c>
      <c r="AA23" s="675">
        <v>0</v>
      </c>
      <c r="AB23" s="676">
        <v>0</v>
      </c>
      <c r="AC23" s="81">
        <f t="shared" si="29"/>
        <v>0</v>
      </c>
      <c r="AD23" s="82">
        <v>0</v>
      </c>
      <c r="AE23" s="675">
        <v>0</v>
      </c>
      <c r="AF23" s="676">
        <v>0</v>
      </c>
      <c r="AG23" s="81">
        <f t="shared" si="30"/>
        <v>0</v>
      </c>
      <c r="AH23" s="82">
        <v>0</v>
      </c>
      <c r="AI23" s="675">
        <v>0</v>
      </c>
      <c r="AJ23" s="676">
        <v>0</v>
      </c>
      <c r="AK23" s="81">
        <f t="shared" si="31"/>
        <v>0</v>
      </c>
      <c r="AL23" s="82">
        <v>0</v>
      </c>
      <c r="AM23" s="675">
        <v>0</v>
      </c>
      <c r="AN23" s="676">
        <v>0</v>
      </c>
      <c r="AO23" s="81">
        <f t="shared" si="32"/>
        <v>0</v>
      </c>
      <c r="AP23" s="82">
        <v>0</v>
      </c>
      <c r="AQ23" s="675">
        <v>0</v>
      </c>
      <c r="AR23" s="676">
        <v>0</v>
      </c>
      <c r="AS23" s="81">
        <f t="shared" si="33"/>
        <v>0</v>
      </c>
      <c r="AT23" s="82">
        <v>0</v>
      </c>
      <c r="AU23" s="675">
        <v>0</v>
      </c>
      <c r="AV23" s="676">
        <v>0</v>
      </c>
      <c r="AW23" s="81">
        <f t="shared" si="34"/>
        <v>0</v>
      </c>
      <c r="AX23" s="82">
        <v>0</v>
      </c>
      <c r="AY23" s="675">
        <v>0</v>
      </c>
      <c r="AZ23" s="676">
        <v>0</v>
      </c>
      <c r="BA23" s="81">
        <f t="shared" si="35"/>
        <v>0</v>
      </c>
      <c r="BB23" s="82">
        <v>0</v>
      </c>
      <c r="BC23" s="675">
        <v>0</v>
      </c>
      <c r="BD23" s="676">
        <v>0</v>
      </c>
      <c r="BE23" s="81">
        <f t="shared" si="36"/>
        <v>0</v>
      </c>
      <c r="BF23" s="82">
        <v>0</v>
      </c>
      <c r="BG23" s="675">
        <v>0</v>
      </c>
      <c r="BH23" s="676">
        <v>0</v>
      </c>
      <c r="BI23" s="81">
        <f t="shared" si="37"/>
        <v>0</v>
      </c>
      <c r="BJ23" s="82">
        <v>0</v>
      </c>
      <c r="BK23" s="675">
        <v>0</v>
      </c>
      <c r="BL23" s="676">
        <v>0</v>
      </c>
      <c r="BM23" s="81">
        <f t="shared" si="38"/>
        <v>0</v>
      </c>
      <c r="BN23" s="82">
        <v>0</v>
      </c>
      <c r="BO23" s="675">
        <v>0</v>
      </c>
      <c r="BP23" s="676">
        <v>0</v>
      </c>
      <c r="BQ23" s="81">
        <f t="shared" si="39"/>
        <v>0</v>
      </c>
      <c r="BR23" s="82">
        <v>0</v>
      </c>
      <c r="BS23" s="675">
        <v>0</v>
      </c>
      <c r="BT23" s="676">
        <v>0</v>
      </c>
      <c r="BU23" s="81">
        <f t="shared" si="40"/>
        <v>0</v>
      </c>
      <c r="BV23" s="82">
        <v>0</v>
      </c>
      <c r="BW23" s="675">
        <v>0</v>
      </c>
      <c r="BX23" s="676">
        <v>0</v>
      </c>
      <c r="BY23" s="81">
        <f t="shared" si="41"/>
        <v>0</v>
      </c>
      <c r="BZ23" s="82">
        <v>0</v>
      </c>
      <c r="CA23" s="675">
        <v>0</v>
      </c>
      <c r="CB23" s="676">
        <v>0</v>
      </c>
      <c r="CC23" s="81">
        <f t="shared" si="42"/>
        <v>0</v>
      </c>
      <c r="CD23" s="82">
        <v>0</v>
      </c>
      <c r="CE23" s="675">
        <v>0</v>
      </c>
      <c r="CF23" s="676">
        <v>0</v>
      </c>
      <c r="CG23" s="81">
        <f t="shared" si="43"/>
        <v>0</v>
      </c>
      <c r="CH23" s="82">
        <v>0</v>
      </c>
      <c r="CI23" s="675">
        <v>0</v>
      </c>
      <c r="CJ23" s="676">
        <v>0</v>
      </c>
      <c r="CK23" s="81">
        <f t="shared" si="44"/>
        <v>0</v>
      </c>
      <c r="CL23" s="17"/>
      <c r="CM23" s="15"/>
    </row>
    <row r="24" spans="1:91" ht="15.95" customHeight="1">
      <c r="A24" s="11"/>
      <c r="B24" s="14">
        <v>17</v>
      </c>
      <c r="C24" s="11" t="s">
        <v>43</v>
      </c>
      <c r="D24" s="11"/>
      <c r="E24" s="11"/>
      <c r="F24" s="328">
        <f t="shared" si="21"/>
        <v>0</v>
      </c>
      <c r="G24" s="329">
        <f t="shared" si="22"/>
        <v>0</v>
      </c>
      <c r="H24" s="329">
        <f t="shared" si="23"/>
        <v>0</v>
      </c>
      <c r="I24" s="330">
        <f t="shared" si="24"/>
        <v>0</v>
      </c>
      <c r="J24" s="82">
        <v>0</v>
      </c>
      <c r="K24" s="675">
        <v>0</v>
      </c>
      <c r="L24" s="676">
        <v>0</v>
      </c>
      <c r="M24" s="81">
        <f t="shared" si="25"/>
        <v>0</v>
      </c>
      <c r="N24" s="82">
        <v>0</v>
      </c>
      <c r="O24" s="675">
        <v>0</v>
      </c>
      <c r="P24" s="676">
        <v>0</v>
      </c>
      <c r="Q24" s="81">
        <f t="shared" si="26"/>
        <v>0</v>
      </c>
      <c r="R24" s="82">
        <v>0</v>
      </c>
      <c r="S24" s="675">
        <v>0</v>
      </c>
      <c r="T24" s="676">
        <v>0</v>
      </c>
      <c r="U24" s="81">
        <f t="shared" si="27"/>
        <v>0</v>
      </c>
      <c r="V24" s="82">
        <v>0</v>
      </c>
      <c r="W24" s="675">
        <v>0</v>
      </c>
      <c r="X24" s="676">
        <v>0</v>
      </c>
      <c r="Y24" s="81">
        <f t="shared" si="28"/>
        <v>0</v>
      </c>
      <c r="Z24" s="82">
        <v>0</v>
      </c>
      <c r="AA24" s="675">
        <v>0</v>
      </c>
      <c r="AB24" s="676">
        <v>0</v>
      </c>
      <c r="AC24" s="81">
        <f t="shared" si="29"/>
        <v>0</v>
      </c>
      <c r="AD24" s="82">
        <v>0</v>
      </c>
      <c r="AE24" s="675">
        <v>0</v>
      </c>
      <c r="AF24" s="676">
        <v>0</v>
      </c>
      <c r="AG24" s="81">
        <f t="shared" si="30"/>
        <v>0</v>
      </c>
      <c r="AH24" s="82">
        <v>0</v>
      </c>
      <c r="AI24" s="675">
        <v>0</v>
      </c>
      <c r="AJ24" s="676">
        <v>0</v>
      </c>
      <c r="AK24" s="81">
        <f t="shared" si="31"/>
        <v>0</v>
      </c>
      <c r="AL24" s="82">
        <v>0</v>
      </c>
      <c r="AM24" s="675">
        <v>0</v>
      </c>
      <c r="AN24" s="676">
        <v>0</v>
      </c>
      <c r="AO24" s="81">
        <f t="shared" si="32"/>
        <v>0</v>
      </c>
      <c r="AP24" s="82">
        <v>0</v>
      </c>
      <c r="AQ24" s="675">
        <v>0</v>
      </c>
      <c r="AR24" s="676">
        <v>0</v>
      </c>
      <c r="AS24" s="81">
        <f t="shared" si="33"/>
        <v>0</v>
      </c>
      <c r="AT24" s="82">
        <v>0</v>
      </c>
      <c r="AU24" s="675">
        <v>0</v>
      </c>
      <c r="AV24" s="676">
        <v>0</v>
      </c>
      <c r="AW24" s="81">
        <f t="shared" si="34"/>
        <v>0</v>
      </c>
      <c r="AX24" s="82">
        <v>0</v>
      </c>
      <c r="AY24" s="675">
        <v>0</v>
      </c>
      <c r="AZ24" s="676">
        <v>0</v>
      </c>
      <c r="BA24" s="81">
        <f t="shared" si="35"/>
        <v>0</v>
      </c>
      <c r="BB24" s="82">
        <v>0</v>
      </c>
      <c r="BC24" s="675">
        <v>0</v>
      </c>
      <c r="BD24" s="676">
        <v>0</v>
      </c>
      <c r="BE24" s="81">
        <f t="shared" si="36"/>
        <v>0</v>
      </c>
      <c r="BF24" s="82">
        <v>0</v>
      </c>
      <c r="BG24" s="675">
        <v>0</v>
      </c>
      <c r="BH24" s="676">
        <v>0</v>
      </c>
      <c r="BI24" s="81">
        <f t="shared" si="37"/>
        <v>0</v>
      </c>
      <c r="BJ24" s="82">
        <v>0</v>
      </c>
      <c r="BK24" s="675">
        <v>0</v>
      </c>
      <c r="BL24" s="676">
        <v>0</v>
      </c>
      <c r="BM24" s="81">
        <f t="shared" si="38"/>
        <v>0</v>
      </c>
      <c r="BN24" s="82">
        <v>0</v>
      </c>
      <c r="BO24" s="675">
        <v>0</v>
      </c>
      <c r="BP24" s="676">
        <v>0</v>
      </c>
      <c r="BQ24" s="81">
        <f t="shared" si="39"/>
        <v>0</v>
      </c>
      <c r="BR24" s="82">
        <v>0</v>
      </c>
      <c r="BS24" s="675">
        <v>0</v>
      </c>
      <c r="BT24" s="676">
        <v>0</v>
      </c>
      <c r="BU24" s="81">
        <f t="shared" si="40"/>
        <v>0</v>
      </c>
      <c r="BV24" s="82">
        <v>0</v>
      </c>
      <c r="BW24" s="675">
        <v>0</v>
      </c>
      <c r="BX24" s="676">
        <v>0</v>
      </c>
      <c r="BY24" s="81">
        <f t="shared" si="41"/>
        <v>0</v>
      </c>
      <c r="BZ24" s="82">
        <v>0</v>
      </c>
      <c r="CA24" s="675">
        <v>0</v>
      </c>
      <c r="CB24" s="676">
        <v>0</v>
      </c>
      <c r="CC24" s="81">
        <f t="shared" si="42"/>
        <v>0</v>
      </c>
      <c r="CD24" s="82">
        <v>0</v>
      </c>
      <c r="CE24" s="675">
        <v>0</v>
      </c>
      <c r="CF24" s="676">
        <v>0</v>
      </c>
      <c r="CG24" s="81">
        <f t="shared" si="43"/>
        <v>0</v>
      </c>
      <c r="CH24" s="82">
        <v>0</v>
      </c>
      <c r="CI24" s="675">
        <v>0</v>
      </c>
      <c r="CJ24" s="676">
        <v>0</v>
      </c>
      <c r="CK24" s="81">
        <f t="shared" si="44"/>
        <v>0</v>
      </c>
      <c r="CL24" s="17"/>
      <c r="CM24" s="15"/>
    </row>
    <row r="25" spans="1:91" ht="15.95" customHeight="1">
      <c r="A25" s="11"/>
      <c r="B25" s="14">
        <v>18</v>
      </c>
      <c r="C25" s="11" t="s">
        <v>44</v>
      </c>
      <c r="D25" s="11"/>
      <c r="E25" s="11"/>
      <c r="F25" s="328">
        <f t="shared" si="21"/>
        <v>0</v>
      </c>
      <c r="G25" s="329">
        <f t="shared" si="22"/>
        <v>0</v>
      </c>
      <c r="H25" s="329">
        <f t="shared" si="23"/>
        <v>0</v>
      </c>
      <c r="I25" s="330">
        <f t="shared" si="24"/>
        <v>0</v>
      </c>
      <c r="J25" s="82">
        <v>0</v>
      </c>
      <c r="K25" s="74">
        <v>0</v>
      </c>
      <c r="L25" s="73">
        <v>0</v>
      </c>
      <c r="M25" s="81">
        <f t="shared" si="25"/>
        <v>0</v>
      </c>
      <c r="N25" s="82">
        <v>0</v>
      </c>
      <c r="O25" s="74">
        <v>0</v>
      </c>
      <c r="P25" s="73">
        <v>0</v>
      </c>
      <c r="Q25" s="81">
        <f t="shared" si="26"/>
        <v>0</v>
      </c>
      <c r="R25" s="82">
        <v>0</v>
      </c>
      <c r="S25" s="74">
        <v>0</v>
      </c>
      <c r="T25" s="73">
        <v>0</v>
      </c>
      <c r="U25" s="81">
        <f t="shared" si="27"/>
        <v>0</v>
      </c>
      <c r="V25" s="82">
        <v>0</v>
      </c>
      <c r="W25" s="74">
        <v>0</v>
      </c>
      <c r="X25" s="73">
        <v>0</v>
      </c>
      <c r="Y25" s="81">
        <f t="shared" si="28"/>
        <v>0</v>
      </c>
      <c r="Z25" s="82">
        <v>0</v>
      </c>
      <c r="AA25" s="74">
        <v>0</v>
      </c>
      <c r="AB25" s="73">
        <v>0</v>
      </c>
      <c r="AC25" s="81">
        <f t="shared" si="29"/>
        <v>0</v>
      </c>
      <c r="AD25" s="82">
        <v>0</v>
      </c>
      <c r="AE25" s="74">
        <v>0</v>
      </c>
      <c r="AF25" s="73">
        <v>0</v>
      </c>
      <c r="AG25" s="81">
        <f t="shared" si="30"/>
        <v>0</v>
      </c>
      <c r="AH25" s="82">
        <v>0</v>
      </c>
      <c r="AI25" s="74">
        <v>0</v>
      </c>
      <c r="AJ25" s="73">
        <v>0</v>
      </c>
      <c r="AK25" s="81">
        <f t="shared" si="31"/>
        <v>0</v>
      </c>
      <c r="AL25" s="82">
        <v>0</v>
      </c>
      <c r="AM25" s="74">
        <v>0</v>
      </c>
      <c r="AN25" s="73">
        <v>0</v>
      </c>
      <c r="AO25" s="81">
        <f t="shared" si="32"/>
        <v>0</v>
      </c>
      <c r="AP25" s="82">
        <v>0</v>
      </c>
      <c r="AQ25" s="74">
        <v>0</v>
      </c>
      <c r="AR25" s="73">
        <v>0</v>
      </c>
      <c r="AS25" s="81">
        <f t="shared" si="33"/>
        <v>0</v>
      </c>
      <c r="AT25" s="82">
        <v>0</v>
      </c>
      <c r="AU25" s="74">
        <v>0</v>
      </c>
      <c r="AV25" s="73">
        <v>0</v>
      </c>
      <c r="AW25" s="81">
        <f t="shared" si="34"/>
        <v>0</v>
      </c>
      <c r="AX25" s="82">
        <v>0</v>
      </c>
      <c r="AY25" s="74">
        <v>0</v>
      </c>
      <c r="AZ25" s="73">
        <v>0</v>
      </c>
      <c r="BA25" s="81">
        <f t="shared" si="35"/>
        <v>0</v>
      </c>
      <c r="BB25" s="82">
        <v>0</v>
      </c>
      <c r="BC25" s="74">
        <v>0</v>
      </c>
      <c r="BD25" s="73">
        <v>0</v>
      </c>
      <c r="BE25" s="81">
        <f t="shared" si="36"/>
        <v>0</v>
      </c>
      <c r="BF25" s="82">
        <v>0</v>
      </c>
      <c r="BG25" s="74">
        <v>0</v>
      </c>
      <c r="BH25" s="73">
        <v>0</v>
      </c>
      <c r="BI25" s="81">
        <f t="shared" si="37"/>
        <v>0</v>
      </c>
      <c r="BJ25" s="82">
        <v>0</v>
      </c>
      <c r="BK25" s="74">
        <v>0</v>
      </c>
      <c r="BL25" s="73">
        <v>0</v>
      </c>
      <c r="BM25" s="81">
        <f t="shared" si="38"/>
        <v>0</v>
      </c>
      <c r="BN25" s="82">
        <v>0</v>
      </c>
      <c r="BO25" s="74">
        <v>0</v>
      </c>
      <c r="BP25" s="73">
        <v>0</v>
      </c>
      <c r="BQ25" s="81">
        <f t="shared" si="39"/>
        <v>0</v>
      </c>
      <c r="BR25" s="82">
        <v>0</v>
      </c>
      <c r="BS25" s="74">
        <v>0</v>
      </c>
      <c r="BT25" s="73">
        <v>0</v>
      </c>
      <c r="BU25" s="81">
        <f t="shared" si="40"/>
        <v>0</v>
      </c>
      <c r="BV25" s="82">
        <v>0</v>
      </c>
      <c r="BW25" s="74">
        <v>0</v>
      </c>
      <c r="BX25" s="73">
        <v>0</v>
      </c>
      <c r="BY25" s="81">
        <f t="shared" si="41"/>
        <v>0</v>
      </c>
      <c r="BZ25" s="82">
        <v>0</v>
      </c>
      <c r="CA25" s="74">
        <v>0</v>
      </c>
      <c r="CB25" s="73">
        <v>0</v>
      </c>
      <c r="CC25" s="81">
        <f t="shared" si="42"/>
        <v>0</v>
      </c>
      <c r="CD25" s="82">
        <v>0</v>
      </c>
      <c r="CE25" s="74">
        <v>0</v>
      </c>
      <c r="CF25" s="73">
        <v>0</v>
      </c>
      <c r="CG25" s="81">
        <f t="shared" si="43"/>
        <v>0</v>
      </c>
      <c r="CH25" s="82">
        <v>0</v>
      </c>
      <c r="CI25" s="74">
        <v>0</v>
      </c>
      <c r="CJ25" s="73">
        <v>0</v>
      </c>
      <c r="CK25" s="81">
        <f t="shared" si="44"/>
        <v>0</v>
      </c>
      <c r="CL25" s="17"/>
      <c r="CM25" s="15"/>
    </row>
    <row r="26" spans="1:91" ht="15.95" customHeight="1">
      <c r="A26" s="11"/>
      <c r="B26" s="14">
        <v>19</v>
      </c>
      <c r="C26" s="11" t="s">
        <v>45</v>
      </c>
      <c r="D26" s="11"/>
      <c r="E26" s="11"/>
      <c r="F26" s="328">
        <f t="shared" si="21"/>
        <v>0</v>
      </c>
      <c r="G26" s="329">
        <f t="shared" si="22"/>
        <v>0</v>
      </c>
      <c r="H26" s="329">
        <f t="shared" si="23"/>
        <v>0</v>
      </c>
      <c r="I26" s="330">
        <f t="shared" si="24"/>
        <v>0</v>
      </c>
      <c r="J26" s="82">
        <v>0</v>
      </c>
      <c r="K26" s="74">
        <v>0</v>
      </c>
      <c r="L26" s="73">
        <v>0</v>
      </c>
      <c r="M26" s="81">
        <f t="shared" si="25"/>
        <v>0</v>
      </c>
      <c r="N26" s="82">
        <v>0</v>
      </c>
      <c r="O26" s="74">
        <v>0</v>
      </c>
      <c r="P26" s="73">
        <v>0</v>
      </c>
      <c r="Q26" s="81">
        <f t="shared" si="26"/>
        <v>0</v>
      </c>
      <c r="R26" s="82">
        <v>0</v>
      </c>
      <c r="S26" s="74">
        <v>0</v>
      </c>
      <c r="T26" s="73">
        <v>0</v>
      </c>
      <c r="U26" s="81">
        <f t="shared" si="27"/>
        <v>0</v>
      </c>
      <c r="V26" s="82">
        <v>0</v>
      </c>
      <c r="W26" s="74">
        <v>0</v>
      </c>
      <c r="X26" s="73">
        <v>0</v>
      </c>
      <c r="Y26" s="81">
        <f t="shared" si="28"/>
        <v>0</v>
      </c>
      <c r="Z26" s="82">
        <v>0</v>
      </c>
      <c r="AA26" s="74">
        <v>0</v>
      </c>
      <c r="AB26" s="73">
        <v>0</v>
      </c>
      <c r="AC26" s="81">
        <f t="shared" si="29"/>
        <v>0</v>
      </c>
      <c r="AD26" s="82">
        <v>0</v>
      </c>
      <c r="AE26" s="74">
        <v>0</v>
      </c>
      <c r="AF26" s="73">
        <v>0</v>
      </c>
      <c r="AG26" s="81">
        <f t="shared" si="30"/>
        <v>0</v>
      </c>
      <c r="AH26" s="82">
        <v>0</v>
      </c>
      <c r="AI26" s="74">
        <v>0</v>
      </c>
      <c r="AJ26" s="73">
        <v>0</v>
      </c>
      <c r="AK26" s="81">
        <f t="shared" si="31"/>
        <v>0</v>
      </c>
      <c r="AL26" s="82">
        <v>0</v>
      </c>
      <c r="AM26" s="74">
        <v>0</v>
      </c>
      <c r="AN26" s="73">
        <v>0</v>
      </c>
      <c r="AO26" s="81">
        <f t="shared" si="32"/>
        <v>0</v>
      </c>
      <c r="AP26" s="82">
        <v>0</v>
      </c>
      <c r="AQ26" s="74">
        <v>0</v>
      </c>
      <c r="AR26" s="73">
        <v>0</v>
      </c>
      <c r="AS26" s="81">
        <f t="shared" si="33"/>
        <v>0</v>
      </c>
      <c r="AT26" s="82">
        <v>0</v>
      </c>
      <c r="AU26" s="74">
        <v>0</v>
      </c>
      <c r="AV26" s="73">
        <v>0</v>
      </c>
      <c r="AW26" s="81">
        <f t="shared" si="34"/>
        <v>0</v>
      </c>
      <c r="AX26" s="82">
        <v>0</v>
      </c>
      <c r="AY26" s="74">
        <v>0</v>
      </c>
      <c r="AZ26" s="73">
        <v>0</v>
      </c>
      <c r="BA26" s="81">
        <f t="shared" si="35"/>
        <v>0</v>
      </c>
      <c r="BB26" s="82">
        <v>0</v>
      </c>
      <c r="BC26" s="74">
        <v>0</v>
      </c>
      <c r="BD26" s="73">
        <v>0</v>
      </c>
      <c r="BE26" s="81">
        <f t="shared" si="36"/>
        <v>0</v>
      </c>
      <c r="BF26" s="82">
        <v>0</v>
      </c>
      <c r="BG26" s="74">
        <v>0</v>
      </c>
      <c r="BH26" s="73">
        <v>0</v>
      </c>
      <c r="BI26" s="81">
        <f t="shared" si="37"/>
        <v>0</v>
      </c>
      <c r="BJ26" s="82">
        <v>0</v>
      </c>
      <c r="BK26" s="74">
        <v>0</v>
      </c>
      <c r="BL26" s="73">
        <v>0</v>
      </c>
      <c r="BM26" s="81">
        <f t="shared" si="38"/>
        <v>0</v>
      </c>
      <c r="BN26" s="82">
        <v>0</v>
      </c>
      <c r="BO26" s="74">
        <v>0</v>
      </c>
      <c r="BP26" s="73">
        <v>0</v>
      </c>
      <c r="BQ26" s="81">
        <f t="shared" si="39"/>
        <v>0</v>
      </c>
      <c r="BR26" s="82">
        <v>0</v>
      </c>
      <c r="BS26" s="74">
        <v>0</v>
      </c>
      <c r="BT26" s="73">
        <v>0</v>
      </c>
      <c r="BU26" s="81">
        <f t="shared" si="40"/>
        <v>0</v>
      </c>
      <c r="BV26" s="82">
        <v>0</v>
      </c>
      <c r="BW26" s="74">
        <v>0</v>
      </c>
      <c r="BX26" s="73">
        <v>0</v>
      </c>
      <c r="BY26" s="81">
        <f t="shared" si="41"/>
        <v>0</v>
      </c>
      <c r="BZ26" s="82">
        <v>0</v>
      </c>
      <c r="CA26" s="74">
        <v>0</v>
      </c>
      <c r="CB26" s="73">
        <v>0</v>
      </c>
      <c r="CC26" s="81">
        <f t="shared" si="42"/>
        <v>0</v>
      </c>
      <c r="CD26" s="82">
        <v>0</v>
      </c>
      <c r="CE26" s="74">
        <v>0</v>
      </c>
      <c r="CF26" s="73">
        <v>0</v>
      </c>
      <c r="CG26" s="81">
        <f t="shared" si="43"/>
        <v>0</v>
      </c>
      <c r="CH26" s="82">
        <v>0</v>
      </c>
      <c r="CI26" s="74">
        <v>0</v>
      </c>
      <c r="CJ26" s="73">
        <v>0</v>
      </c>
      <c r="CK26" s="81">
        <f t="shared" si="44"/>
        <v>0</v>
      </c>
      <c r="CL26" s="17"/>
      <c r="CM26" s="15"/>
    </row>
    <row r="27" spans="1:91" ht="15.95" customHeight="1">
      <c r="A27" s="11"/>
      <c r="B27" s="14">
        <v>20</v>
      </c>
      <c r="C27" s="11" t="s">
        <v>116</v>
      </c>
      <c r="D27" s="11"/>
      <c r="E27" s="11"/>
      <c r="F27" s="328">
        <f t="shared" si="21"/>
        <v>0</v>
      </c>
      <c r="G27" s="329">
        <f t="shared" si="22"/>
        <v>0</v>
      </c>
      <c r="H27" s="329">
        <f t="shared" si="23"/>
        <v>0</v>
      </c>
      <c r="I27" s="330">
        <f t="shared" si="24"/>
        <v>0</v>
      </c>
      <c r="J27" s="82">
        <v>0</v>
      </c>
      <c r="K27" s="74">
        <v>0</v>
      </c>
      <c r="L27" s="73">
        <v>0</v>
      </c>
      <c r="M27" s="81">
        <f t="shared" si="25"/>
        <v>0</v>
      </c>
      <c r="N27" s="82">
        <v>0</v>
      </c>
      <c r="O27" s="74">
        <v>0</v>
      </c>
      <c r="P27" s="73">
        <v>0</v>
      </c>
      <c r="Q27" s="81">
        <f t="shared" si="26"/>
        <v>0</v>
      </c>
      <c r="R27" s="82">
        <v>0</v>
      </c>
      <c r="S27" s="74">
        <v>0</v>
      </c>
      <c r="T27" s="73">
        <v>0</v>
      </c>
      <c r="U27" s="81">
        <f t="shared" si="27"/>
        <v>0</v>
      </c>
      <c r="V27" s="82">
        <v>0</v>
      </c>
      <c r="W27" s="74">
        <v>0</v>
      </c>
      <c r="X27" s="73">
        <v>0</v>
      </c>
      <c r="Y27" s="81">
        <f t="shared" si="28"/>
        <v>0</v>
      </c>
      <c r="Z27" s="82">
        <v>0</v>
      </c>
      <c r="AA27" s="74">
        <v>0</v>
      </c>
      <c r="AB27" s="73">
        <v>0</v>
      </c>
      <c r="AC27" s="81">
        <f t="shared" si="29"/>
        <v>0</v>
      </c>
      <c r="AD27" s="82">
        <v>0</v>
      </c>
      <c r="AE27" s="74">
        <v>0</v>
      </c>
      <c r="AF27" s="73">
        <v>0</v>
      </c>
      <c r="AG27" s="81">
        <f t="shared" si="30"/>
        <v>0</v>
      </c>
      <c r="AH27" s="82">
        <v>0</v>
      </c>
      <c r="AI27" s="74">
        <v>0</v>
      </c>
      <c r="AJ27" s="73">
        <v>0</v>
      </c>
      <c r="AK27" s="81">
        <f t="shared" si="31"/>
        <v>0</v>
      </c>
      <c r="AL27" s="82">
        <v>0</v>
      </c>
      <c r="AM27" s="74">
        <v>0</v>
      </c>
      <c r="AN27" s="73">
        <v>0</v>
      </c>
      <c r="AO27" s="81">
        <f t="shared" si="32"/>
        <v>0</v>
      </c>
      <c r="AP27" s="82">
        <v>0</v>
      </c>
      <c r="AQ27" s="74">
        <v>0</v>
      </c>
      <c r="AR27" s="73">
        <v>0</v>
      </c>
      <c r="AS27" s="81">
        <f t="shared" si="33"/>
        <v>0</v>
      </c>
      <c r="AT27" s="82">
        <v>0</v>
      </c>
      <c r="AU27" s="74">
        <v>0</v>
      </c>
      <c r="AV27" s="73">
        <v>0</v>
      </c>
      <c r="AW27" s="81">
        <f t="shared" si="34"/>
        <v>0</v>
      </c>
      <c r="AX27" s="82">
        <v>0</v>
      </c>
      <c r="AY27" s="74">
        <v>0</v>
      </c>
      <c r="AZ27" s="73">
        <v>0</v>
      </c>
      <c r="BA27" s="81">
        <f t="shared" si="35"/>
        <v>0</v>
      </c>
      <c r="BB27" s="82">
        <v>0</v>
      </c>
      <c r="BC27" s="74">
        <v>0</v>
      </c>
      <c r="BD27" s="73">
        <v>0</v>
      </c>
      <c r="BE27" s="81">
        <f t="shared" si="36"/>
        <v>0</v>
      </c>
      <c r="BF27" s="82">
        <v>0</v>
      </c>
      <c r="BG27" s="74">
        <v>0</v>
      </c>
      <c r="BH27" s="73">
        <v>0</v>
      </c>
      <c r="BI27" s="81">
        <f t="shared" si="37"/>
        <v>0</v>
      </c>
      <c r="BJ27" s="82">
        <v>0</v>
      </c>
      <c r="BK27" s="74">
        <v>0</v>
      </c>
      <c r="BL27" s="73">
        <v>0</v>
      </c>
      <c r="BM27" s="81">
        <f t="shared" si="38"/>
        <v>0</v>
      </c>
      <c r="BN27" s="82">
        <v>0</v>
      </c>
      <c r="BO27" s="74">
        <v>0</v>
      </c>
      <c r="BP27" s="73">
        <v>0</v>
      </c>
      <c r="BQ27" s="81">
        <f t="shared" si="39"/>
        <v>0</v>
      </c>
      <c r="BR27" s="82">
        <v>0</v>
      </c>
      <c r="BS27" s="74">
        <v>0</v>
      </c>
      <c r="BT27" s="73">
        <v>0</v>
      </c>
      <c r="BU27" s="81">
        <f t="shared" si="40"/>
        <v>0</v>
      </c>
      <c r="BV27" s="82">
        <v>0</v>
      </c>
      <c r="BW27" s="74">
        <v>0</v>
      </c>
      <c r="BX27" s="73">
        <v>0</v>
      </c>
      <c r="BY27" s="81">
        <f t="shared" si="41"/>
        <v>0</v>
      </c>
      <c r="BZ27" s="82">
        <v>0</v>
      </c>
      <c r="CA27" s="74">
        <v>0</v>
      </c>
      <c r="CB27" s="73">
        <v>0</v>
      </c>
      <c r="CC27" s="81">
        <f t="shared" si="42"/>
        <v>0</v>
      </c>
      <c r="CD27" s="82">
        <v>0</v>
      </c>
      <c r="CE27" s="74">
        <v>0</v>
      </c>
      <c r="CF27" s="73">
        <v>0</v>
      </c>
      <c r="CG27" s="81">
        <f t="shared" si="43"/>
        <v>0</v>
      </c>
      <c r="CH27" s="82">
        <v>0</v>
      </c>
      <c r="CI27" s="74">
        <v>0</v>
      </c>
      <c r="CJ27" s="73">
        <v>0</v>
      </c>
      <c r="CK27" s="81">
        <f t="shared" si="44"/>
        <v>0</v>
      </c>
      <c r="CL27" s="17"/>
      <c r="CM27" s="15"/>
    </row>
    <row r="28" spans="1:91" ht="15.95" customHeight="1">
      <c r="A28" s="11"/>
      <c r="B28" s="14">
        <v>21</v>
      </c>
      <c r="C28" s="11" t="s">
        <v>46</v>
      </c>
      <c r="D28" s="11"/>
      <c r="E28" s="11"/>
      <c r="F28" s="328">
        <f t="shared" si="21"/>
        <v>0</v>
      </c>
      <c r="G28" s="329">
        <f t="shared" si="22"/>
        <v>0</v>
      </c>
      <c r="H28" s="329">
        <f t="shared" si="23"/>
        <v>0</v>
      </c>
      <c r="I28" s="330">
        <f t="shared" si="24"/>
        <v>0</v>
      </c>
      <c r="J28" s="82">
        <v>0</v>
      </c>
      <c r="K28" s="74">
        <v>0</v>
      </c>
      <c r="L28" s="73">
        <v>0</v>
      </c>
      <c r="M28" s="81">
        <f t="shared" si="25"/>
        <v>0</v>
      </c>
      <c r="N28" s="82">
        <v>0</v>
      </c>
      <c r="O28" s="74">
        <v>0</v>
      </c>
      <c r="P28" s="73">
        <v>0</v>
      </c>
      <c r="Q28" s="81">
        <f t="shared" si="26"/>
        <v>0</v>
      </c>
      <c r="R28" s="82">
        <v>0</v>
      </c>
      <c r="S28" s="74">
        <v>0</v>
      </c>
      <c r="T28" s="73">
        <v>0</v>
      </c>
      <c r="U28" s="81">
        <f t="shared" si="27"/>
        <v>0</v>
      </c>
      <c r="V28" s="82">
        <v>0</v>
      </c>
      <c r="W28" s="74">
        <v>0</v>
      </c>
      <c r="X28" s="73">
        <v>0</v>
      </c>
      <c r="Y28" s="81">
        <f t="shared" si="28"/>
        <v>0</v>
      </c>
      <c r="Z28" s="82">
        <v>0</v>
      </c>
      <c r="AA28" s="74">
        <v>0</v>
      </c>
      <c r="AB28" s="73">
        <v>0</v>
      </c>
      <c r="AC28" s="81">
        <f t="shared" si="29"/>
        <v>0</v>
      </c>
      <c r="AD28" s="82">
        <v>0</v>
      </c>
      <c r="AE28" s="74">
        <v>0</v>
      </c>
      <c r="AF28" s="73">
        <v>0</v>
      </c>
      <c r="AG28" s="81">
        <f t="shared" si="30"/>
        <v>0</v>
      </c>
      <c r="AH28" s="82">
        <v>0</v>
      </c>
      <c r="AI28" s="74">
        <v>0</v>
      </c>
      <c r="AJ28" s="73">
        <v>0</v>
      </c>
      <c r="AK28" s="81">
        <f t="shared" si="31"/>
        <v>0</v>
      </c>
      <c r="AL28" s="82">
        <v>0</v>
      </c>
      <c r="AM28" s="74">
        <v>0</v>
      </c>
      <c r="AN28" s="73">
        <v>0</v>
      </c>
      <c r="AO28" s="81">
        <f t="shared" si="32"/>
        <v>0</v>
      </c>
      <c r="AP28" s="82">
        <v>0</v>
      </c>
      <c r="AQ28" s="74">
        <v>0</v>
      </c>
      <c r="AR28" s="73">
        <v>0</v>
      </c>
      <c r="AS28" s="81">
        <f t="shared" si="33"/>
        <v>0</v>
      </c>
      <c r="AT28" s="82">
        <v>0</v>
      </c>
      <c r="AU28" s="74">
        <v>0</v>
      </c>
      <c r="AV28" s="73">
        <v>0</v>
      </c>
      <c r="AW28" s="81">
        <f t="shared" si="34"/>
        <v>0</v>
      </c>
      <c r="AX28" s="82">
        <v>0</v>
      </c>
      <c r="AY28" s="74">
        <v>0</v>
      </c>
      <c r="AZ28" s="73">
        <v>0</v>
      </c>
      <c r="BA28" s="81">
        <f t="shared" si="35"/>
        <v>0</v>
      </c>
      <c r="BB28" s="82">
        <v>0</v>
      </c>
      <c r="BC28" s="74">
        <v>0</v>
      </c>
      <c r="BD28" s="73">
        <v>0</v>
      </c>
      <c r="BE28" s="81">
        <f t="shared" si="36"/>
        <v>0</v>
      </c>
      <c r="BF28" s="82">
        <v>0</v>
      </c>
      <c r="BG28" s="74">
        <v>0</v>
      </c>
      <c r="BH28" s="73">
        <v>0</v>
      </c>
      <c r="BI28" s="81">
        <f t="shared" si="37"/>
        <v>0</v>
      </c>
      <c r="BJ28" s="82">
        <v>0</v>
      </c>
      <c r="BK28" s="74">
        <v>0</v>
      </c>
      <c r="BL28" s="73">
        <v>0</v>
      </c>
      <c r="BM28" s="81">
        <f t="shared" si="38"/>
        <v>0</v>
      </c>
      <c r="BN28" s="82">
        <v>0</v>
      </c>
      <c r="BO28" s="74">
        <v>0</v>
      </c>
      <c r="BP28" s="73">
        <v>0</v>
      </c>
      <c r="BQ28" s="81">
        <f t="shared" si="39"/>
        <v>0</v>
      </c>
      <c r="BR28" s="82">
        <v>0</v>
      </c>
      <c r="BS28" s="74">
        <v>0</v>
      </c>
      <c r="BT28" s="73">
        <v>0</v>
      </c>
      <c r="BU28" s="81">
        <f t="shared" si="40"/>
        <v>0</v>
      </c>
      <c r="BV28" s="82">
        <v>0</v>
      </c>
      <c r="BW28" s="74">
        <v>0</v>
      </c>
      <c r="BX28" s="73">
        <v>0</v>
      </c>
      <c r="BY28" s="81">
        <f t="shared" si="41"/>
        <v>0</v>
      </c>
      <c r="BZ28" s="82">
        <v>0</v>
      </c>
      <c r="CA28" s="74">
        <v>0</v>
      </c>
      <c r="CB28" s="73">
        <v>0</v>
      </c>
      <c r="CC28" s="81">
        <f t="shared" si="42"/>
        <v>0</v>
      </c>
      <c r="CD28" s="82">
        <v>0</v>
      </c>
      <c r="CE28" s="74">
        <v>0</v>
      </c>
      <c r="CF28" s="73">
        <v>0</v>
      </c>
      <c r="CG28" s="81">
        <f t="shared" si="43"/>
        <v>0</v>
      </c>
      <c r="CH28" s="82">
        <v>0</v>
      </c>
      <c r="CI28" s="74">
        <v>0</v>
      </c>
      <c r="CJ28" s="73">
        <v>0</v>
      </c>
      <c r="CK28" s="81">
        <f t="shared" si="44"/>
        <v>0</v>
      </c>
      <c r="CL28" s="17"/>
      <c r="CM28" s="15"/>
    </row>
    <row r="29" spans="1:91" ht="15.95" customHeight="1">
      <c r="A29" s="11"/>
      <c r="B29" s="14">
        <v>22</v>
      </c>
      <c r="C29" s="11" t="s">
        <v>117</v>
      </c>
      <c r="D29" s="11"/>
      <c r="E29" s="11"/>
      <c r="F29" s="328">
        <f t="shared" si="21"/>
        <v>0</v>
      </c>
      <c r="G29" s="329">
        <f t="shared" si="22"/>
        <v>0</v>
      </c>
      <c r="H29" s="329">
        <f t="shared" si="23"/>
        <v>0</v>
      </c>
      <c r="I29" s="330">
        <f t="shared" si="24"/>
        <v>0</v>
      </c>
      <c r="J29" s="82">
        <v>0</v>
      </c>
      <c r="K29" s="74">
        <v>0</v>
      </c>
      <c r="L29" s="73">
        <v>0</v>
      </c>
      <c r="M29" s="81">
        <f t="shared" si="25"/>
        <v>0</v>
      </c>
      <c r="N29" s="82">
        <v>0</v>
      </c>
      <c r="O29" s="74">
        <v>0</v>
      </c>
      <c r="P29" s="73">
        <v>0</v>
      </c>
      <c r="Q29" s="81">
        <f t="shared" si="26"/>
        <v>0</v>
      </c>
      <c r="R29" s="82">
        <v>0</v>
      </c>
      <c r="S29" s="74">
        <v>0</v>
      </c>
      <c r="T29" s="73">
        <v>0</v>
      </c>
      <c r="U29" s="81">
        <f t="shared" si="27"/>
        <v>0</v>
      </c>
      <c r="V29" s="82">
        <v>0</v>
      </c>
      <c r="W29" s="74">
        <v>0</v>
      </c>
      <c r="X29" s="73">
        <v>0</v>
      </c>
      <c r="Y29" s="81">
        <f t="shared" si="28"/>
        <v>0</v>
      </c>
      <c r="Z29" s="82">
        <v>0</v>
      </c>
      <c r="AA29" s="74">
        <v>0</v>
      </c>
      <c r="AB29" s="73">
        <v>0</v>
      </c>
      <c r="AC29" s="81">
        <f t="shared" si="29"/>
        <v>0</v>
      </c>
      <c r="AD29" s="82">
        <v>0</v>
      </c>
      <c r="AE29" s="74">
        <v>0</v>
      </c>
      <c r="AF29" s="73">
        <v>0</v>
      </c>
      <c r="AG29" s="81">
        <f t="shared" si="30"/>
        <v>0</v>
      </c>
      <c r="AH29" s="82">
        <v>0</v>
      </c>
      <c r="AI29" s="74">
        <v>0</v>
      </c>
      <c r="AJ29" s="73">
        <v>0</v>
      </c>
      <c r="AK29" s="81">
        <f t="shared" si="31"/>
        <v>0</v>
      </c>
      <c r="AL29" s="82">
        <v>0</v>
      </c>
      <c r="AM29" s="74">
        <v>0</v>
      </c>
      <c r="AN29" s="73">
        <v>0</v>
      </c>
      <c r="AO29" s="81">
        <f t="shared" si="32"/>
        <v>0</v>
      </c>
      <c r="AP29" s="82">
        <v>0</v>
      </c>
      <c r="AQ29" s="74">
        <v>0</v>
      </c>
      <c r="AR29" s="73">
        <v>0</v>
      </c>
      <c r="AS29" s="81">
        <f t="shared" si="33"/>
        <v>0</v>
      </c>
      <c r="AT29" s="82">
        <v>0</v>
      </c>
      <c r="AU29" s="74">
        <v>0</v>
      </c>
      <c r="AV29" s="73">
        <v>0</v>
      </c>
      <c r="AW29" s="81">
        <f t="shared" si="34"/>
        <v>0</v>
      </c>
      <c r="AX29" s="82">
        <v>0</v>
      </c>
      <c r="AY29" s="74">
        <v>0</v>
      </c>
      <c r="AZ29" s="73">
        <v>0</v>
      </c>
      <c r="BA29" s="81">
        <f t="shared" si="35"/>
        <v>0</v>
      </c>
      <c r="BB29" s="82">
        <v>0</v>
      </c>
      <c r="BC29" s="74">
        <v>0</v>
      </c>
      <c r="BD29" s="73">
        <v>0</v>
      </c>
      <c r="BE29" s="81">
        <f t="shared" si="36"/>
        <v>0</v>
      </c>
      <c r="BF29" s="82">
        <v>0</v>
      </c>
      <c r="BG29" s="74">
        <v>0</v>
      </c>
      <c r="BH29" s="73">
        <v>0</v>
      </c>
      <c r="BI29" s="81">
        <f t="shared" si="37"/>
        <v>0</v>
      </c>
      <c r="BJ29" s="82">
        <v>0</v>
      </c>
      <c r="BK29" s="74">
        <v>0</v>
      </c>
      <c r="BL29" s="73">
        <v>0</v>
      </c>
      <c r="BM29" s="81">
        <f t="shared" si="38"/>
        <v>0</v>
      </c>
      <c r="BN29" s="82">
        <v>0</v>
      </c>
      <c r="BO29" s="74">
        <v>0</v>
      </c>
      <c r="BP29" s="73">
        <v>0</v>
      </c>
      <c r="BQ29" s="81">
        <f t="shared" si="39"/>
        <v>0</v>
      </c>
      <c r="BR29" s="82">
        <v>0</v>
      </c>
      <c r="BS29" s="74">
        <v>0</v>
      </c>
      <c r="BT29" s="73">
        <v>0</v>
      </c>
      <c r="BU29" s="81">
        <f t="shared" si="40"/>
        <v>0</v>
      </c>
      <c r="BV29" s="82">
        <v>0</v>
      </c>
      <c r="BW29" s="74">
        <v>0</v>
      </c>
      <c r="BX29" s="73">
        <v>0</v>
      </c>
      <c r="BY29" s="81">
        <f t="shared" si="41"/>
        <v>0</v>
      </c>
      <c r="BZ29" s="82">
        <v>0</v>
      </c>
      <c r="CA29" s="74">
        <v>0</v>
      </c>
      <c r="CB29" s="73">
        <v>0</v>
      </c>
      <c r="CC29" s="81">
        <f t="shared" si="42"/>
        <v>0</v>
      </c>
      <c r="CD29" s="82">
        <v>0</v>
      </c>
      <c r="CE29" s="74">
        <v>0</v>
      </c>
      <c r="CF29" s="73">
        <v>0</v>
      </c>
      <c r="CG29" s="81">
        <f t="shared" si="43"/>
        <v>0</v>
      </c>
      <c r="CH29" s="82">
        <v>0</v>
      </c>
      <c r="CI29" s="74">
        <v>0</v>
      </c>
      <c r="CJ29" s="73">
        <v>0</v>
      </c>
      <c r="CK29" s="81">
        <f t="shared" si="44"/>
        <v>0</v>
      </c>
      <c r="CL29" s="17"/>
      <c r="CM29" s="15"/>
    </row>
    <row r="30" spans="1:91" ht="15.95" customHeight="1">
      <c r="A30" s="11"/>
      <c r="B30" s="14">
        <v>23</v>
      </c>
      <c r="C30" s="11" t="s">
        <v>118</v>
      </c>
      <c r="D30" s="11"/>
      <c r="E30" s="11"/>
      <c r="F30" s="328">
        <f t="shared" si="21"/>
        <v>0</v>
      </c>
      <c r="G30" s="329">
        <f t="shared" si="22"/>
        <v>0</v>
      </c>
      <c r="H30" s="329">
        <f t="shared" si="23"/>
        <v>0</v>
      </c>
      <c r="I30" s="330">
        <f t="shared" si="24"/>
        <v>0</v>
      </c>
      <c r="J30" s="82">
        <v>0</v>
      </c>
      <c r="K30" s="74">
        <v>0</v>
      </c>
      <c r="L30" s="73">
        <v>0</v>
      </c>
      <c r="M30" s="81">
        <f t="shared" si="25"/>
        <v>0</v>
      </c>
      <c r="N30" s="82">
        <v>0</v>
      </c>
      <c r="O30" s="74">
        <v>0</v>
      </c>
      <c r="P30" s="73">
        <v>0</v>
      </c>
      <c r="Q30" s="81">
        <f t="shared" si="26"/>
        <v>0</v>
      </c>
      <c r="R30" s="82">
        <v>0</v>
      </c>
      <c r="S30" s="74">
        <v>0</v>
      </c>
      <c r="T30" s="73">
        <v>0</v>
      </c>
      <c r="U30" s="81">
        <f t="shared" si="27"/>
        <v>0</v>
      </c>
      <c r="V30" s="82">
        <v>0</v>
      </c>
      <c r="W30" s="74">
        <v>0</v>
      </c>
      <c r="X30" s="73">
        <v>0</v>
      </c>
      <c r="Y30" s="81">
        <f t="shared" si="28"/>
        <v>0</v>
      </c>
      <c r="Z30" s="82">
        <v>0</v>
      </c>
      <c r="AA30" s="74">
        <v>0</v>
      </c>
      <c r="AB30" s="73">
        <v>0</v>
      </c>
      <c r="AC30" s="81">
        <f t="shared" si="29"/>
        <v>0</v>
      </c>
      <c r="AD30" s="82">
        <v>0</v>
      </c>
      <c r="AE30" s="74">
        <v>0</v>
      </c>
      <c r="AF30" s="73">
        <v>0</v>
      </c>
      <c r="AG30" s="81">
        <f t="shared" si="30"/>
        <v>0</v>
      </c>
      <c r="AH30" s="82">
        <v>0</v>
      </c>
      <c r="AI30" s="74">
        <v>0</v>
      </c>
      <c r="AJ30" s="73">
        <v>0</v>
      </c>
      <c r="AK30" s="81">
        <f t="shared" si="31"/>
        <v>0</v>
      </c>
      <c r="AL30" s="82">
        <v>0</v>
      </c>
      <c r="AM30" s="74">
        <v>0</v>
      </c>
      <c r="AN30" s="73">
        <v>0</v>
      </c>
      <c r="AO30" s="81">
        <f t="shared" si="32"/>
        <v>0</v>
      </c>
      <c r="AP30" s="82">
        <v>0</v>
      </c>
      <c r="AQ30" s="74">
        <v>0</v>
      </c>
      <c r="AR30" s="73">
        <v>0</v>
      </c>
      <c r="AS30" s="81">
        <f t="shared" si="33"/>
        <v>0</v>
      </c>
      <c r="AT30" s="82">
        <v>0</v>
      </c>
      <c r="AU30" s="74">
        <v>0</v>
      </c>
      <c r="AV30" s="73">
        <v>0</v>
      </c>
      <c r="AW30" s="81">
        <f t="shared" si="34"/>
        <v>0</v>
      </c>
      <c r="AX30" s="82">
        <v>0</v>
      </c>
      <c r="AY30" s="74">
        <v>0</v>
      </c>
      <c r="AZ30" s="73">
        <v>0</v>
      </c>
      <c r="BA30" s="81">
        <f t="shared" si="35"/>
        <v>0</v>
      </c>
      <c r="BB30" s="82">
        <v>0</v>
      </c>
      <c r="BC30" s="74">
        <v>0</v>
      </c>
      <c r="BD30" s="73">
        <v>0</v>
      </c>
      <c r="BE30" s="81">
        <f t="shared" si="36"/>
        <v>0</v>
      </c>
      <c r="BF30" s="82">
        <v>0</v>
      </c>
      <c r="BG30" s="74">
        <v>0</v>
      </c>
      <c r="BH30" s="73">
        <v>0</v>
      </c>
      <c r="BI30" s="81">
        <f t="shared" si="37"/>
        <v>0</v>
      </c>
      <c r="BJ30" s="82">
        <v>0</v>
      </c>
      <c r="BK30" s="74">
        <v>0</v>
      </c>
      <c r="BL30" s="73">
        <v>0</v>
      </c>
      <c r="BM30" s="81">
        <f t="shared" si="38"/>
        <v>0</v>
      </c>
      <c r="BN30" s="82">
        <v>0</v>
      </c>
      <c r="BO30" s="74">
        <v>0</v>
      </c>
      <c r="BP30" s="73">
        <v>0</v>
      </c>
      <c r="BQ30" s="81">
        <f t="shared" si="39"/>
        <v>0</v>
      </c>
      <c r="BR30" s="82">
        <v>0</v>
      </c>
      <c r="BS30" s="74">
        <v>0</v>
      </c>
      <c r="BT30" s="73">
        <v>0</v>
      </c>
      <c r="BU30" s="81">
        <f t="shared" si="40"/>
        <v>0</v>
      </c>
      <c r="BV30" s="82">
        <v>0</v>
      </c>
      <c r="BW30" s="74">
        <v>0</v>
      </c>
      <c r="BX30" s="73">
        <v>0</v>
      </c>
      <c r="BY30" s="81">
        <f t="shared" si="41"/>
        <v>0</v>
      </c>
      <c r="BZ30" s="82">
        <v>0</v>
      </c>
      <c r="CA30" s="74">
        <v>0</v>
      </c>
      <c r="CB30" s="73">
        <v>0</v>
      </c>
      <c r="CC30" s="81">
        <f t="shared" si="42"/>
        <v>0</v>
      </c>
      <c r="CD30" s="82">
        <v>0</v>
      </c>
      <c r="CE30" s="74">
        <v>0</v>
      </c>
      <c r="CF30" s="73">
        <v>0</v>
      </c>
      <c r="CG30" s="81">
        <f t="shared" si="43"/>
        <v>0</v>
      </c>
      <c r="CH30" s="82">
        <v>0</v>
      </c>
      <c r="CI30" s="74">
        <v>0</v>
      </c>
      <c r="CJ30" s="73">
        <v>0</v>
      </c>
      <c r="CK30" s="81">
        <f t="shared" si="44"/>
        <v>0</v>
      </c>
      <c r="CL30" s="17"/>
      <c r="CM30" s="15"/>
    </row>
    <row r="31" spans="1:91" ht="15.95" customHeight="1">
      <c r="A31" s="11"/>
      <c r="B31" s="14">
        <v>24</v>
      </c>
      <c r="C31" s="11" t="s">
        <v>119</v>
      </c>
      <c r="D31" s="11"/>
      <c r="E31" s="11"/>
      <c r="F31" s="328">
        <f t="shared" si="21"/>
        <v>0</v>
      </c>
      <c r="G31" s="329">
        <f t="shared" si="22"/>
        <v>0</v>
      </c>
      <c r="H31" s="329">
        <f t="shared" si="23"/>
        <v>0</v>
      </c>
      <c r="I31" s="330">
        <f t="shared" si="24"/>
        <v>0</v>
      </c>
      <c r="J31" s="82">
        <v>0</v>
      </c>
      <c r="K31" s="74">
        <v>0</v>
      </c>
      <c r="L31" s="73">
        <v>0</v>
      </c>
      <c r="M31" s="81">
        <f t="shared" si="25"/>
        <v>0</v>
      </c>
      <c r="N31" s="82">
        <v>0</v>
      </c>
      <c r="O31" s="74">
        <v>0</v>
      </c>
      <c r="P31" s="73">
        <v>0</v>
      </c>
      <c r="Q31" s="81">
        <f t="shared" si="26"/>
        <v>0</v>
      </c>
      <c r="R31" s="82">
        <v>0</v>
      </c>
      <c r="S31" s="74">
        <v>0</v>
      </c>
      <c r="T31" s="73">
        <v>0</v>
      </c>
      <c r="U31" s="81">
        <f t="shared" si="27"/>
        <v>0</v>
      </c>
      <c r="V31" s="82">
        <v>0</v>
      </c>
      <c r="W31" s="74">
        <v>0</v>
      </c>
      <c r="X31" s="73">
        <v>0</v>
      </c>
      <c r="Y31" s="81">
        <f t="shared" si="28"/>
        <v>0</v>
      </c>
      <c r="Z31" s="82">
        <v>0</v>
      </c>
      <c r="AA31" s="74">
        <v>0</v>
      </c>
      <c r="AB31" s="73">
        <v>0</v>
      </c>
      <c r="AC31" s="81">
        <f t="shared" si="29"/>
        <v>0</v>
      </c>
      <c r="AD31" s="82">
        <v>0</v>
      </c>
      <c r="AE31" s="74">
        <v>0</v>
      </c>
      <c r="AF31" s="73">
        <v>0</v>
      </c>
      <c r="AG31" s="81">
        <f t="shared" si="30"/>
        <v>0</v>
      </c>
      <c r="AH31" s="82">
        <v>0</v>
      </c>
      <c r="AI31" s="74">
        <v>0</v>
      </c>
      <c r="AJ31" s="73">
        <v>0</v>
      </c>
      <c r="AK31" s="81">
        <f t="shared" si="31"/>
        <v>0</v>
      </c>
      <c r="AL31" s="82">
        <v>0</v>
      </c>
      <c r="AM31" s="74">
        <v>0</v>
      </c>
      <c r="AN31" s="73">
        <v>0</v>
      </c>
      <c r="AO31" s="81">
        <f t="shared" si="32"/>
        <v>0</v>
      </c>
      <c r="AP31" s="82">
        <v>0</v>
      </c>
      <c r="AQ31" s="74">
        <v>0</v>
      </c>
      <c r="AR31" s="73">
        <v>0</v>
      </c>
      <c r="AS31" s="81">
        <f t="shared" si="33"/>
        <v>0</v>
      </c>
      <c r="AT31" s="82">
        <v>0</v>
      </c>
      <c r="AU31" s="74">
        <v>0</v>
      </c>
      <c r="AV31" s="73">
        <v>0</v>
      </c>
      <c r="AW31" s="81">
        <f t="shared" si="34"/>
        <v>0</v>
      </c>
      <c r="AX31" s="82">
        <v>0</v>
      </c>
      <c r="AY31" s="74">
        <v>0</v>
      </c>
      <c r="AZ31" s="73">
        <v>0</v>
      </c>
      <c r="BA31" s="81">
        <f t="shared" si="35"/>
        <v>0</v>
      </c>
      <c r="BB31" s="82">
        <v>0</v>
      </c>
      <c r="BC31" s="74">
        <v>0</v>
      </c>
      <c r="BD31" s="73">
        <v>0</v>
      </c>
      <c r="BE31" s="81">
        <f t="shared" si="36"/>
        <v>0</v>
      </c>
      <c r="BF31" s="82">
        <v>0</v>
      </c>
      <c r="BG31" s="74">
        <v>0</v>
      </c>
      <c r="BH31" s="73">
        <v>0</v>
      </c>
      <c r="BI31" s="81">
        <f t="shared" si="37"/>
        <v>0</v>
      </c>
      <c r="BJ31" s="82">
        <v>0</v>
      </c>
      <c r="BK31" s="74">
        <v>0</v>
      </c>
      <c r="BL31" s="73">
        <v>0</v>
      </c>
      <c r="BM31" s="81">
        <f t="shared" si="38"/>
        <v>0</v>
      </c>
      <c r="BN31" s="82">
        <v>0</v>
      </c>
      <c r="BO31" s="74">
        <v>0</v>
      </c>
      <c r="BP31" s="73">
        <v>0</v>
      </c>
      <c r="BQ31" s="81">
        <f t="shared" si="39"/>
        <v>0</v>
      </c>
      <c r="BR31" s="82">
        <v>0</v>
      </c>
      <c r="BS31" s="74">
        <v>0</v>
      </c>
      <c r="BT31" s="73">
        <v>0</v>
      </c>
      <c r="BU31" s="81">
        <f t="shared" si="40"/>
        <v>0</v>
      </c>
      <c r="BV31" s="82">
        <v>0</v>
      </c>
      <c r="BW31" s="74">
        <v>0</v>
      </c>
      <c r="BX31" s="73">
        <v>0</v>
      </c>
      <c r="BY31" s="81">
        <f t="shared" si="41"/>
        <v>0</v>
      </c>
      <c r="BZ31" s="82">
        <v>0</v>
      </c>
      <c r="CA31" s="74">
        <v>0</v>
      </c>
      <c r="CB31" s="73">
        <v>0</v>
      </c>
      <c r="CC31" s="81">
        <f t="shared" si="42"/>
        <v>0</v>
      </c>
      <c r="CD31" s="82">
        <v>0</v>
      </c>
      <c r="CE31" s="74">
        <v>0</v>
      </c>
      <c r="CF31" s="73">
        <v>0</v>
      </c>
      <c r="CG31" s="81">
        <f t="shared" si="43"/>
        <v>0</v>
      </c>
      <c r="CH31" s="82">
        <v>0</v>
      </c>
      <c r="CI31" s="74">
        <v>0</v>
      </c>
      <c r="CJ31" s="73">
        <v>0</v>
      </c>
      <c r="CK31" s="81">
        <f t="shared" si="44"/>
        <v>0</v>
      </c>
      <c r="CL31" s="17"/>
      <c r="CM31" s="15"/>
    </row>
    <row r="32" spans="1:91" ht="15.95" customHeight="1">
      <c r="A32" s="11"/>
      <c r="B32" s="14">
        <v>25</v>
      </c>
      <c r="C32" s="11" t="s">
        <v>120</v>
      </c>
      <c r="D32" s="11"/>
      <c r="E32" s="11"/>
      <c r="F32" s="328">
        <f t="shared" si="21"/>
        <v>0</v>
      </c>
      <c r="G32" s="329">
        <f t="shared" si="22"/>
        <v>0</v>
      </c>
      <c r="H32" s="329">
        <f t="shared" si="23"/>
        <v>0</v>
      </c>
      <c r="I32" s="330">
        <f t="shared" si="24"/>
        <v>0</v>
      </c>
      <c r="J32" s="82">
        <v>0</v>
      </c>
      <c r="K32" s="74">
        <v>0</v>
      </c>
      <c r="L32" s="73">
        <v>0</v>
      </c>
      <c r="M32" s="81">
        <f t="shared" si="25"/>
        <v>0</v>
      </c>
      <c r="N32" s="82">
        <v>0</v>
      </c>
      <c r="O32" s="74">
        <v>0</v>
      </c>
      <c r="P32" s="73">
        <v>0</v>
      </c>
      <c r="Q32" s="81">
        <f t="shared" si="26"/>
        <v>0</v>
      </c>
      <c r="R32" s="82">
        <v>0</v>
      </c>
      <c r="S32" s="74">
        <v>0</v>
      </c>
      <c r="T32" s="73">
        <v>0</v>
      </c>
      <c r="U32" s="81">
        <f t="shared" si="27"/>
        <v>0</v>
      </c>
      <c r="V32" s="82">
        <v>0</v>
      </c>
      <c r="W32" s="74">
        <v>0</v>
      </c>
      <c r="X32" s="73">
        <v>0</v>
      </c>
      <c r="Y32" s="81">
        <f t="shared" si="28"/>
        <v>0</v>
      </c>
      <c r="Z32" s="82">
        <v>0</v>
      </c>
      <c r="AA32" s="74">
        <v>0</v>
      </c>
      <c r="AB32" s="73">
        <v>0</v>
      </c>
      <c r="AC32" s="81">
        <f t="shared" si="29"/>
        <v>0</v>
      </c>
      <c r="AD32" s="82">
        <v>0</v>
      </c>
      <c r="AE32" s="74">
        <v>0</v>
      </c>
      <c r="AF32" s="73">
        <v>0</v>
      </c>
      <c r="AG32" s="81">
        <f t="shared" si="30"/>
        <v>0</v>
      </c>
      <c r="AH32" s="82">
        <v>0</v>
      </c>
      <c r="AI32" s="74">
        <v>0</v>
      </c>
      <c r="AJ32" s="73">
        <v>0</v>
      </c>
      <c r="AK32" s="81">
        <f t="shared" si="31"/>
        <v>0</v>
      </c>
      <c r="AL32" s="82">
        <v>0</v>
      </c>
      <c r="AM32" s="74">
        <v>0</v>
      </c>
      <c r="AN32" s="73">
        <v>0</v>
      </c>
      <c r="AO32" s="81">
        <f t="shared" si="32"/>
        <v>0</v>
      </c>
      <c r="AP32" s="82">
        <v>0</v>
      </c>
      <c r="AQ32" s="74">
        <v>0</v>
      </c>
      <c r="AR32" s="73">
        <v>0</v>
      </c>
      <c r="AS32" s="81">
        <f t="shared" si="33"/>
        <v>0</v>
      </c>
      <c r="AT32" s="82">
        <v>0</v>
      </c>
      <c r="AU32" s="74">
        <v>0</v>
      </c>
      <c r="AV32" s="73">
        <v>0</v>
      </c>
      <c r="AW32" s="81">
        <f t="shared" si="34"/>
        <v>0</v>
      </c>
      <c r="AX32" s="82">
        <v>0</v>
      </c>
      <c r="AY32" s="74">
        <v>0</v>
      </c>
      <c r="AZ32" s="73">
        <v>0</v>
      </c>
      <c r="BA32" s="81">
        <f t="shared" si="35"/>
        <v>0</v>
      </c>
      <c r="BB32" s="82">
        <v>0</v>
      </c>
      <c r="BC32" s="74">
        <v>0</v>
      </c>
      <c r="BD32" s="73">
        <v>0</v>
      </c>
      <c r="BE32" s="81">
        <f t="shared" si="36"/>
        <v>0</v>
      </c>
      <c r="BF32" s="82">
        <v>0</v>
      </c>
      <c r="BG32" s="74">
        <v>0</v>
      </c>
      <c r="BH32" s="73">
        <v>0</v>
      </c>
      <c r="BI32" s="81">
        <f t="shared" si="37"/>
        <v>0</v>
      </c>
      <c r="BJ32" s="82">
        <v>0</v>
      </c>
      <c r="BK32" s="74">
        <v>0</v>
      </c>
      <c r="BL32" s="73">
        <v>0</v>
      </c>
      <c r="BM32" s="81">
        <f t="shared" si="38"/>
        <v>0</v>
      </c>
      <c r="BN32" s="82">
        <v>0</v>
      </c>
      <c r="BO32" s="74">
        <v>0</v>
      </c>
      <c r="BP32" s="73">
        <v>0</v>
      </c>
      <c r="BQ32" s="81">
        <f t="shared" si="39"/>
        <v>0</v>
      </c>
      <c r="BR32" s="82">
        <v>0</v>
      </c>
      <c r="BS32" s="74">
        <v>0</v>
      </c>
      <c r="BT32" s="73">
        <v>0</v>
      </c>
      <c r="BU32" s="81">
        <f t="shared" si="40"/>
        <v>0</v>
      </c>
      <c r="BV32" s="82">
        <v>0</v>
      </c>
      <c r="BW32" s="74">
        <v>0</v>
      </c>
      <c r="BX32" s="73">
        <v>0</v>
      </c>
      <c r="BY32" s="81">
        <f t="shared" si="41"/>
        <v>0</v>
      </c>
      <c r="BZ32" s="82">
        <v>0</v>
      </c>
      <c r="CA32" s="74">
        <v>0</v>
      </c>
      <c r="CB32" s="73">
        <v>0</v>
      </c>
      <c r="CC32" s="81">
        <f t="shared" si="42"/>
        <v>0</v>
      </c>
      <c r="CD32" s="82">
        <v>0</v>
      </c>
      <c r="CE32" s="74">
        <v>0</v>
      </c>
      <c r="CF32" s="73">
        <v>0</v>
      </c>
      <c r="CG32" s="81">
        <f t="shared" si="43"/>
        <v>0</v>
      </c>
      <c r="CH32" s="82">
        <v>0</v>
      </c>
      <c r="CI32" s="74">
        <v>0</v>
      </c>
      <c r="CJ32" s="73">
        <v>0</v>
      </c>
      <c r="CK32" s="81">
        <f t="shared" si="44"/>
        <v>0</v>
      </c>
      <c r="CL32" s="17"/>
      <c r="CM32" s="15"/>
    </row>
    <row r="33" spans="1:92" ht="15.95" customHeight="1">
      <c r="A33" s="11"/>
      <c r="B33" s="14">
        <v>26</v>
      </c>
      <c r="C33" s="11" t="s">
        <v>121</v>
      </c>
      <c r="D33" s="11"/>
      <c r="E33" s="11"/>
      <c r="F33" s="328">
        <f t="shared" si="21"/>
        <v>0</v>
      </c>
      <c r="G33" s="329">
        <f t="shared" si="22"/>
        <v>0</v>
      </c>
      <c r="H33" s="329">
        <f t="shared" si="23"/>
        <v>0</v>
      </c>
      <c r="I33" s="330">
        <f t="shared" si="24"/>
        <v>0</v>
      </c>
      <c r="J33" s="82">
        <v>0</v>
      </c>
      <c r="K33" s="74">
        <v>0</v>
      </c>
      <c r="L33" s="73">
        <v>0</v>
      </c>
      <c r="M33" s="81">
        <f t="shared" si="25"/>
        <v>0</v>
      </c>
      <c r="N33" s="82">
        <v>0</v>
      </c>
      <c r="O33" s="74">
        <v>0</v>
      </c>
      <c r="P33" s="73">
        <v>0</v>
      </c>
      <c r="Q33" s="81">
        <f t="shared" si="26"/>
        <v>0</v>
      </c>
      <c r="R33" s="82">
        <v>0</v>
      </c>
      <c r="S33" s="74">
        <v>0</v>
      </c>
      <c r="T33" s="73">
        <v>0</v>
      </c>
      <c r="U33" s="81">
        <f t="shared" si="27"/>
        <v>0</v>
      </c>
      <c r="V33" s="82">
        <v>0</v>
      </c>
      <c r="W33" s="74">
        <v>0</v>
      </c>
      <c r="X33" s="73">
        <v>0</v>
      </c>
      <c r="Y33" s="81">
        <f t="shared" si="28"/>
        <v>0</v>
      </c>
      <c r="Z33" s="82">
        <v>0</v>
      </c>
      <c r="AA33" s="74">
        <v>0</v>
      </c>
      <c r="AB33" s="73">
        <v>0</v>
      </c>
      <c r="AC33" s="81">
        <f t="shared" si="29"/>
        <v>0</v>
      </c>
      <c r="AD33" s="82">
        <v>0</v>
      </c>
      <c r="AE33" s="74">
        <v>0</v>
      </c>
      <c r="AF33" s="73">
        <v>0</v>
      </c>
      <c r="AG33" s="81">
        <f t="shared" si="30"/>
        <v>0</v>
      </c>
      <c r="AH33" s="82">
        <v>0</v>
      </c>
      <c r="AI33" s="74">
        <v>0</v>
      </c>
      <c r="AJ33" s="73">
        <v>0</v>
      </c>
      <c r="AK33" s="81">
        <f t="shared" si="31"/>
        <v>0</v>
      </c>
      <c r="AL33" s="82">
        <v>0</v>
      </c>
      <c r="AM33" s="74">
        <v>0</v>
      </c>
      <c r="AN33" s="73">
        <v>0</v>
      </c>
      <c r="AO33" s="81">
        <f t="shared" si="32"/>
        <v>0</v>
      </c>
      <c r="AP33" s="82">
        <v>0</v>
      </c>
      <c r="AQ33" s="74">
        <v>0</v>
      </c>
      <c r="AR33" s="73">
        <v>0</v>
      </c>
      <c r="AS33" s="81">
        <f t="shared" si="33"/>
        <v>0</v>
      </c>
      <c r="AT33" s="82">
        <v>0</v>
      </c>
      <c r="AU33" s="74">
        <v>0</v>
      </c>
      <c r="AV33" s="73">
        <v>0</v>
      </c>
      <c r="AW33" s="81">
        <f t="shared" si="34"/>
        <v>0</v>
      </c>
      <c r="AX33" s="82">
        <v>0</v>
      </c>
      <c r="AY33" s="74">
        <v>0</v>
      </c>
      <c r="AZ33" s="73">
        <v>0</v>
      </c>
      <c r="BA33" s="81">
        <f t="shared" si="35"/>
        <v>0</v>
      </c>
      <c r="BB33" s="82">
        <v>0</v>
      </c>
      <c r="BC33" s="74">
        <v>0</v>
      </c>
      <c r="BD33" s="73">
        <v>0</v>
      </c>
      <c r="BE33" s="81">
        <f t="shared" si="36"/>
        <v>0</v>
      </c>
      <c r="BF33" s="82">
        <v>0</v>
      </c>
      <c r="BG33" s="74">
        <v>0</v>
      </c>
      <c r="BH33" s="73">
        <v>0</v>
      </c>
      <c r="BI33" s="81">
        <f t="shared" si="37"/>
        <v>0</v>
      </c>
      <c r="BJ33" s="82">
        <v>0</v>
      </c>
      <c r="BK33" s="74">
        <v>0</v>
      </c>
      <c r="BL33" s="73">
        <v>0</v>
      </c>
      <c r="BM33" s="81">
        <f t="shared" si="38"/>
        <v>0</v>
      </c>
      <c r="BN33" s="82">
        <v>0</v>
      </c>
      <c r="BO33" s="74">
        <v>0</v>
      </c>
      <c r="BP33" s="73">
        <v>0</v>
      </c>
      <c r="BQ33" s="81">
        <f t="shared" si="39"/>
        <v>0</v>
      </c>
      <c r="BR33" s="82">
        <v>0</v>
      </c>
      <c r="BS33" s="74">
        <v>0</v>
      </c>
      <c r="BT33" s="73">
        <v>0</v>
      </c>
      <c r="BU33" s="81">
        <f t="shared" si="40"/>
        <v>0</v>
      </c>
      <c r="BV33" s="82">
        <v>0</v>
      </c>
      <c r="BW33" s="74">
        <v>0</v>
      </c>
      <c r="BX33" s="73">
        <v>0</v>
      </c>
      <c r="BY33" s="81">
        <f t="shared" si="41"/>
        <v>0</v>
      </c>
      <c r="BZ33" s="82">
        <v>0</v>
      </c>
      <c r="CA33" s="74">
        <v>0</v>
      </c>
      <c r="CB33" s="73">
        <v>0</v>
      </c>
      <c r="CC33" s="81">
        <f t="shared" si="42"/>
        <v>0</v>
      </c>
      <c r="CD33" s="82">
        <v>0</v>
      </c>
      <c r="CE33" s="74">
        <v>0</v>
      </c>
      <c r="CF33" s="73">
        <v>0</v>
      </c>
      <c r="CG33" s="81">
        <f t="shared" si="43"/>
        <v>0</v>
      </c>
      <c r="CH33" s="82">
        <v>0</v>
      </c>
      <c r="CI33" s="74">
        <v>0</v>
      </c>
      <c r="CJ33" s="73">
        <v>0</v>
      </c>
      <c r="CK33" s="81">
        <f t="shared" si="44"/>
        <v>0</v>
      </c>
      <c r="CL33" s="17"/>
      <c r="CM33" s="15"/>
    </row>
    <row r="34" spans="1:92" ht="15.95" customHeight="1">
      <c r="A34" s="11"/>
      <c r="B34" s="14">
        <v>27</v>
      </c>
      <c r="C34" s="11" t="s">
        <v>122</v>
      </c>
      <c r="D34" s="697"/>
      <c r="E34" s="11"/>
      <c r="F34" s="328">
        <f t="shared" si="21"/>
        <v>0</v>
      </c>
      <c r="G34" s="329">
        <f t="shared" si="22"/>
        <v>0</v>
      </c>
      <c r="H34" s="329">
        <f t="shared" si="23"/>
        <v>0</v>
      </c>
      <c r="I34" s="330">
        <f t="shared" si="24"/>
        <v>0</v>
      </c>
      <c r="J34" s="82">
        <v>0</v>
      </c>
      <c r="K34" s="74">
        <v>0</v>
      </c>
      <c r="L34" s="73">
        <v>0</v>
      </c>
      <c r="M34" s="81">
        <f t="shared" si="25"/>
        <v>0</v>
      </c>
      <c r="N34" s="82">
        <v>0</v>
      </c>
      <c r="O34" s="74">
        <v>0</v>
      </c>
      <c r="P34" s="73">
        <v>0</v>
      </c>
      <c r="Q34" s="81">
        <f t="shared" si="26"/>
        <v>0</v>
      </c>
      <c r="R34" s="82">
        <v>0</v>
      </c>
      <c r="S34" s="74">
        <v>0</v>
      </c>
      <c r="T34" s="73">
        <v>0</v>
      </c>
      <c r="U34" s="81">
        <f t="shared" si="27"/>
        <v>0</v>
      </c>
      <c r="V34" s="82">
        <v>0</v>
      </c>
      <c r="W34" s="74">
        <v>0</v>
      </c>
      <c r="X34" s="73">
        <v>0</v>
      </c>
      <c r="Y34" s="81">
        <f t="shared" si="28"/>
        <v>0</v>
      </c>
      <c r="Z34" s="82">
        <v>0</v>
      </c>
      <c r="AA34" s="74">
        <v>0</v>
      </c>
      <c r="AB34" s="73">
        <v>0</v>
      </c>
      <c r="AC34" s="81">
        <f t="shared" si="29"/>
        <v>0</v>
      </c>
      <c r="AD34" s="82">
        <v>0</v>
      </c>
      <c r="AE34" s="74">
        <v>0</v>
      </c>
      <c r="AF34" s="73">
        <v>0</v>
      </c>
      <c r="AG34" s="81">
        <f t="shared" si="30"/>
        <v>0</v>
      </c>
      <c r="AH34" s="82">
        <v>0</v>
      </c>
      <c r="AI34" s="74">
        <v>0</v>
      </c>
      <c r="AJ34" s="73">
        <v>0</v>
      </c>
      <c r="AK34" s="81">
        <f t="shared" si="31"/>
        <v>0</v>
      </c>
      <c r="AL34" s="82">
        <v>0</v>
      </c>
      <c r="AM34" s="74">
        <v>0</v>
      </c>
      <c r="AN34" s="73">
        <v>0</v>
      </c>
      <c r="AO34" s="81">
        <f t="shared" si="32"/>
        <v>0</v>
      </c>
      <c r="AP34" s="82">
        <v>0</v>
      </c>
      <c r="AQ34" s="74">
        <v>0</v>
      </c>
      <c r="AR34" s="73">
        <v>0</v>
      </c>
      <c r="AS34" s="81">
        <f t="shared" si="33"/>
        <v>0</v>
      </c>
      <c r="AT34" s="82">
        <v>0</v>
      </c>
      <c r="AU34" s="74">
        <v>0</v>
      </c>
      <c r="AV34" s="73">
        <v>0</v>
      </c>
      <c r="AW34" s="81">
        <f t="shared" si="34"/>
        <v>0</v>
      </c>
      <c r="AX34" s="82">
        <v>0</v>
      </c>
      <c r="AY34" s="74">
        <v>0</v>
      </c>
      <c r="AZ34" s="73">
        <v>0</v>
      </c>
      <c r="BA34" s="81">
        <f t="shared" si="35"/>
        <v>0</v>
      </c>
      <c r="BB34" s="82">
        <v>0</v>
      </c>
      <c r="BC34" s="74">
        <v>0</v>
      </c>
      <c r="BD34" s="73">
        <v>0</v>
      </c>
      <c r="BE34" s="81">
        <f t="shared" si="36"/>
        <v>0</v>
      </c>
      <c r="BF34" s="82">
        <v>0</v>
      </c>
      <c r="BG34" s="74">
        <v>0</v>
      </c>
      <c r="BH34" s="73">
        <v>0</v>
      </c>
      <c r="BI34" s="81">
        <f t="shared" si="37"/>
        <v>0</v>
      </c>
      <c r="BJ34" s="82">
        <v>0</v>
      </c>
      <c r="BK34" s="74">
        <v>0</v>
      </c>
      <c r="BL34" s="73">
        <v>0</v>
      </c>
      <c r="BM34" s="81">
        <f t="shared" si="38"/>
        <v>0</v>
      </c>
      <c r="BN34" s="82">
        <v>0</v>
      </c>
      <c r="BO34" s="74">
        <v>0</v>
      </c>
      <c r="BP34" s="73">
        <v>0</v>
      </c>
      <c r="BQ34" s="81">
        <f t="shared" si="39"/>
        <v>0</v>
      </c>
      <c r="BR34" s="82">
        <v>0</v>
      </c>
      <c r="BS34" s="74">
        <v>0</v>
      </c>
      <c r="BT34" s="73">
        <v>0</v>
      </c>
      <c r="BU34" s="81">
        <f t="shared" si="40"/>
        <v>0</v>
      </c>
      <c r="BV34" s="82">
        <v>0</v>
      </c>
      <c r="BW34" s="74">
        <v>0</v>
      </c>
      <c r="BX34" s="73">
        <v>0</v>
      </c>
      <c r="BY34" s="81">
        <f t="shared" si="41"/>
        <v>0</v>
      </c>
      <c r="BZ34" s="82">
        <v>0</v>
      </c>
      <c r="CA34" s="74">
        <v>0</v>
      </c>
      <c r="CB34" s="73">
        <v>0</v>
      </c>
      <c r="CC34" s="81">
        <f t="shared" si="42"/>
        <v>0</v>
      </c>
      <c r="CD34" s="82">
        <v>0</v>
      </c>
      <c r="CE34" s="74">
        <v>0</v>
      </c>
      <c r="CF34" s="73">
        <v>0</v>
      </c>
      <c r="CG34" s="81">
        <f t="shared" si="43"/>
        <v>0</v>
      </c>
      <c r="CH34" s="82">
        <v>0</v>
      </c>
      <c r="CI34" s="74">
        <v>0</v>
      </c>
      <c r="CJ34" s="73">
        <v>0</v>
      </c>
      <c r="CK34" s="81">
        <f t="shared" si="44"/>
        <v>0</v>
      </c>
      <c r="CL34" s="93"/>
      <c r="CM34" s="15"/>
    </row>
    <row r="35" spans="1:92" ht="15.95" customHeight="1">
      <c r="A35" s="11"/>
      <c r="B35" s="14">
        <v>28</v>
      </c>
      <c r="C35" s="11" t="s">
        <v>123</v>
      </c>
      <c r="D35" s="697"/>
      <c r="E35" s="11"/>
      <c r="F35" s="328">
        <f t="shared" si="21"/>
        <v>0</v>
      </c>
      <c r="G35" s="329">
        <f t="shared" si="22"/>
        <v>0</v>
      </c>
      <c r="H35" s="329">
        <f t="shared" si="23"/>
        <v>0</v>
      </c>
      <c r="I35" s="330">
        <f t="shared" si="24"/>
        <v>0</v>
      </c>
      <c r="J35" s="82">
        <v>0</v>
      </c>
      <c r="K35" s="74">
        <v>0</v>
      </c>
      <c r="L35" s="73">
        <v>0</v>
      </c>
      <c r="M35" s="81">
        <f t="shared" si="25"/>
        <v>0</v>
      </c>
      <c r="N35" s="82">
        <v>0</v>
      </c>
      <c r="O35" s="74">
        <v>0</v>
      </c>
      <c r="P35" s="73">
        <v>0</v>
      </c>
      <c r="Q35" s="81">
        <f t="shared" si="26"/>
        <v>0</v>
      </c>
      <c r="R35" s="82">
        <v>0</v>
      </c>
      <c r="S35" s="74">
        <v>0</v>
      </c>
      <c r="T35" s="73">
        <v>0</v>
      </c>
      <c r="U35" s="81">
        <f t="shared" si="27"/>
        <v>0</v>
      </c>
      <c r="V35" s="82">
        <v>0</v>
      </c>
      <c r="W35" s="74">
        <v>0</v>
      </c>
      <c r="X35" s="73">
        <v>0</v>
      </c>
      <c r="Y35" s="81">
        <f t="shared" si="28"/>
        <v>0</v>
      </c>
      <c r="Z35" s="82">
        <v>0</v>
      </c>
      <c r="AA35" s="74">
        <v>0</v>
      </c>
      <c r="AB35" s="73">
        <v>0</v>
      </c>
      <c r="AC35" s="81">
        <f t="shared" si="29"/>
        <v>0</v>
      </c>
      <c r="AD35" s="82">
        <v>0</v>
      </c>
      <c r="AE35" s="74">
        <v>0</v>
      </c>
      <c r="AF35" s="73">
        <v>0</v>
      </c>
      <c r="AG35" s="81">
        <f t="shared" si="30"/>
        <v>0</v>
      </c>
      <c r="AH35" s="82">
        <v>0</v>
      </c>
      <c r="AI35" s="74">
        <v>0</v>
      </c>
      <c r="AJ35" s="73">
        <v>0</v>
      </c>
      <c r="AK35" s="81">
        <f t="shared" si="31"/>
        <v>0</v>
      </c>
      <c r="AL35" s="82">
        <v>0</v>
      </c>
      <c r="AM35" s="74">
        <v>0</v>
      </c>
      <c r="AN35" s="73">
        <v>0</v>
      </c>
      <c r="AO35" s="81">
        <f t="shared" si="32"/>
        <v>0</v>
      </c>
      <c r="AP35" s="82">
        <v>0</v>
      </c>
      <c r="AQ35" s="74">
        <v>0</v>
      </c>
      <c r="AR35" s="73">
        <v>0</v>
      </c>
      <c r="AS35" s="81">
        <f t="shared" si="33"/>
        <v>0</v>
      </c>
      <c r="AT35" s="82">
        <v>0</v>
      </c>
      <c r="AU35" s="74">
        <v>0</v>
      </c>
      <c r="AV35" s="73">
        <v>0</v>
      </c>
      <c r="AW35" s="81">
        <f t="shared" si="34"/>
        <v>0</v>
      </c>
      <c r="AX35" s="82">
        <v>0</v>
      </c>
      <c r="AY35" s="74">
        <v>0</v>
      </c>
      <c r="AZ35" s="73">
        <v>0</v>
      </c>
      <c r="BA35" s="81">
        <f t="shared" si="35"/>
        <v>0</v>
      </c>
      <c r="BB35" s="82">
        <v>0</v>
      </c>
      <c r="BC35" s="74">
        <v>0</v>
      </c>
      <c r="BD35" s="73">
        <v>0</v>
      </c>
      <c r="BE35" s="81">
        <f t="shared" si="36"/>
        <v>0</v>
      </c>
      <c r="BF35" s="82">
        <v>0</v>
      </c>
      <c r="BG35" s="74">
        <v>0</v>
      </c>
      <c r="BH35" s="73">
        <v>0</v>
      </c>
      <c r="BI35" s="81">
        <f t="shared" si="37"/>
        <v>0</v>
      </c>
      <c r="BJ35" s="82">
        <v>0</v>
      </c>
      <c r="BK35" s="74">
        <v>0</v>
      </c>
      <c r="BL35" s="73">
        <v>0</v>
      </c>
      <c r="BM35" s="81">
        <f t="shared" si="38"/>
        <v>0</v>
      </c>
      <c r="BN35" s="82">
        <v>0</v>
      </c>
      <c r="BO35" s="74">
        <v>0</v>
      </c>
      <c r="BP35" s="73">
        <v>0</v>
      </c>
      <c r="BQ35" s="81">
        <f t="shared" si="39"/>
        <v>0</v>
      </c>
      <c r="BR35" s="82">
        <v>0</v>
      </c>
      <c r="BS35" s="74">
        <v>0</v>
      </c>
      <c r="BT35" s="73">
        <v>0</v>
      </c>
      <c r="BU35" s="81">
        <f t="shared" si="40"/>
        <v>0</v>
      </c>
      <c r="BV35" s="82">
        <v>0</v>
      </c>
      <c r="BW35" s="74">
        <v>0</v>
      </c>
      <c r="BX35" s="73">
        <v>0</v>
      </c>
      <c r="BY35" s="81">
        <f t="shared" si="41"/>
        <v>0</v>
      </c>
      <c r="BZ35" s="82">
        <v>0</v>
      </c>
      <c r="CA35" s="74">
        <v>0</v>
      </c>
      <c r="CB35" s="73">
        <v>0</v>
      </c>
      <c r="CC35" s="81">
        <f t="shared" si="42"/>
        <v>0</v>
      </c>
      <c r="CD35" s="82">
        <v>0</v>
      </c>
      <c r="CE35" s="74">
        <v>0</v>
      </c>
      <c r="CF35" s="73">
        <v>0</v>
      </c>
      <c r="CG35" s="81">
        <f t="shared" si="43"/>
        <v>0</v>
      </c>
      <c r="CH35" s="82">
        <v>0</v>
      </c>
      <c r="CI35" s="74">
        <v>0</v>
      </c>
      <c r="CJ35" s="73">
        <v>0</v>
      </c>
      <c r="CK35" s="81">
        <f t="shared" si="44"/>
        <v>0</v>
      </c>
      <c r="CL35" s="93"/>
      <c r="CM35" s="15"/>
    </row>
    <row r="36" spans="1:92" ht="15.95" customHeight="1">
      <c r="A36" s="11"/>
      <c r="B36" s="14">
        <v>29</v>
      </c>
      <c r="C36" s="11" t="s">
        <v>124</v>
      </c>
      <c r="D36" s="697"/>
      <c r="E36" s="11"/>
      <c r="F36" s="328">
        <f t="shared" si="21"/>
        <v>0</v>
      </c>
      <c r="G36" s="329">
        <f t="shared" si="22"/>
        <v>0</v>
      </c>
      <c r="H36" s="329">
        <f t="shared" si="23"/>
        <v>0</v>
      </c>
      <c r="I36" s="330">
        <f t="shared" si="24"/>
        <v>0</v>
      </c>
      <c r="J36" s="82">
        <v>0</v>
      </c>
      <c r="K36" s="74">
        <v>0</v>
      </c>
      <c r="L36" s="73">
        <v>0</v>
      </c>
      <c r="M36" s="81">
        <f t="shared" si="25"/>
        <v>0</v>
      </c>
      <c r="N36" s="82">
        <v>0</v>
      </c>
      <c r="O36" s="74">
        <v>0</v>
      </c>
      <c r="P36" s="73">
        <v>0</v>
      </c>
      <c r="Q36" s="81">
        <f t="shared" si="26"/>
        <v>0</v>
      </c>
      <c r="R36" s="82">
        <v>0</v>
      </c>
      <c r="S36" s="74">
        <v>0</v>
      </c>
      <c r="T36" s="73">
        <v>0</v>
      </c>
      <c r="U36" s="81">
        <f t="shared" si="27"/>
        <v>0</v>
      </c>
      <c r="V36" s="82">
        <v>0</v>
      </c>
      <c r="W36" s="74">
        <v>0</v>
      </c>
      <c r="X36" s="73">
        <v>0</v>
      </c>
      <c r="Y36" s="81">
        <f t="shared" si="28"/>
        <v>0</v>
      </c>
      <c r="Z36" s="82">
        <v>0</v>
      </c>
      <c r="AA36" s="74">
        <v>0</v>
      </c>
      <c r="AB36" s="73">
        <v>0</v>
      </c>
      <c r="AC36" s="81">
        <f t="shared" si="29"/>
        <v>0</v>
      </c>
      <c r="AD36" s="82">
        <v>0</v>
      </c>
      <c r="AE36" s="74">
        <v>0</v>
      </c>
      <c r="AF36" s="73">
        <v>0</v>
      </c>
      <c r="AG36" s="81">
        <f t="shared" si="30"/>
        <v>0</v>
      </c>
      <c r="AH36" s="82">
        <v>0</v>
      </c>
      <c r="AI36" s="74">
        <v>0</v>
      </c>
      <c r="AJ36" s="73">
        <v>0</v>
      </c>
      <c r="AK36" s="81">
        <f t="shared" si="31"/>
        <v>0</v>
      </c>
      <c r="AL36" s="82">
        <v>0</v>
      </c>
      <c r="AM36" s="74">
        <v>0</v>
      </c>
      <c r="AN36" s="73">
        <v>0</v>
      </c>
      <c r="AO36" s="81">
        <f t="shared" si="32"/>
        <v>0</v>
      </c>
      <c r="AP36" s="82">
        <v>0</v>
      </c>
      <c r="AQ36" s="74">
        <v>0</v>
      </c>
      <c r="AR36" s="73">
        <v>0</v>
      </c>
      <c r="AS36" s="81">
        <f t="shared" si="33"/>
        <v>0</v>
      </c>
      <c r="AT36" s="82">
        <v>0</v>
      </c>
      <c r="AU36" s="74">
        <v>0</v>
      </c>
      <c r="AV36" s="73">
        <v>0</v>
      </c>
      <c r="AW36" s="81">
        <f t="shared" si="34"/>
        <v>0</v>
      </c>
      <c r="AX36" s="82">
        <v>0</v>
      </c>
      <c r="AY36" s="74">
        <v>0</v>
      </c>
      <c r="AZ36" s="73">
        <v>0</v>
      </c>
      <c r="BA36" s="81">
        <f t="shared" si="35"/>
        <v>0</v>
      </c>
      <c r="BB36" s="82">
        <v>0</v>
      </c>
      <c r="BC36" s="74">
        <v>0</v>
      </c>
      <c r="BD36" s="73">
        <v>0</v>
      </c>
      <c r="BE36" s="81">
        <f t="shared" si="36"/>
        <v>0</v>
      </c>
      <c r="BF36" s="82">
        <v>0</v>
      </c>
      <c r="BG36" s="74">
        <v>0</v>
      </c>
      <c r="BH36" s="73">
        <v>0</v>
      </c>
      <c r="BI36" s="81">
        <f t="shared" si="37"/>
        <v>0</v>
      </c>
      <c r="BJ36" s="82">
        <v>0</v>
      </c>
      <c r="BK36" s="74">
        <v>0</v>
      </c>
      <c r="BL36" s="73">
        <v>0</v>
      </c>
      <c r="BM36" s="81">
        <f t="shared" si="38"/>
        <v>0</v>
      </c>
      <c r="BN36" s="82">
        <v>0</v>
      </c>
      <c r="BO36" s="74">
        <v>0</v>
      </c>
      <c r="BP36" s="73">
        <v>0</v>
      </c>
      <c r="BQ36" s="81">
        <f t="shared" si="39"/>
        <v>0</v>
      </c>
      <c r="BR36" s="82">
        <v>0</v>
      </c>
      <c r="BS36" s="74">
        <v>0</v>
      </c>
      <c r="BT36" s="73">
        <v>0</v>
      </c>
      <c r="BU36" s="81">
        <f t="shared" si="40"/>
        <v>0</v>
      </c>
      <c r="BV36" s="82">
        <v>0</v>
      </c>
      <c r="BW36" s="74">
        <v>0</v>
      </c>
      <c r="BX36" s="73">
        <v>0</v>
      </c>
      <c r="BY36" s="81">
        <f t="shared" si="41"/>
        <v>0</v>
      </c>
      <c r="BZ36" s="82">
        <v>0</v>
      </c>
      <c r="CA36" s="74">
        <v>0</v>
      </c>
      <c r="CB36" s="73">
        <v>0</v>
      </c>
      <c r="CC36" s="81">
        <f t="shared" si="42"/>
        <v>0</v>
      </c>
      <c r="CD36" s="82">
        <v>0</v>
      </c>
      <c r="CE36" s="74">
        <v>0</v>
      </c>
      <c r="CF36" s="73">
        <v>0</v>
      </c>
      <c r="CG36" s="81">
        <f t="shared" si="43"/>
        <v>0</v>
      </c>
      <c r="CH36" s="82">
        <v>0</v>
      </c>
      <c r="CI36" s="74">
        <v>0</v>
      </c>
      <c r="CJ36" s="73">
        <v>0</v>
      </c>
      <c r="CK36" s="81">
        <f t="shared" si="44"/>
        <v>0</v>
      </c>
      <c r="CL36" s="93"/>
      <c r="CM36" s="15"/>
    </row>
    <row r="37" spans="1:92" ht="15.95" customHeight="1">
      <c r="A37" s="11"/>
      <c r="B37" s="14">
        <v>30</v>
      </c>
      <c r="C37" s="11" t="s">
        <v>125</v>
      </c>
      <c r="D37" s="697"/>
      <c r="E37" s="11"/>
      <c r="F37" s="328">
        <f t="shared" si="21"/>
        <v>0</v>
      </c>
      <c r="G37" s="329">
        <f t="shared" si="22"/>
        <v>0</v>
      </c>
      <c r="H37" s="329">
        <f t="shared" si="23"/>
        <v>0</v>
      </c>
      <c r="I37" s="330">
        <f t="shared" si="24"/>
        <v>0</v>
      </c>
      <c r="J37" s="82">
        <v>0</v>
      </c>
      <c r="K37" s="74">
        <v>0</v>
      </c>
      <c r="L37" s="73">
        <v>0</v>
      </c>
      <c r="M37" s="81">
        <f t="shared" si="25"/>
        <v>0</v>
      </c>
      <c r="N37" s="82">
        <v>0</v>
      </c>
      <c r="O37" s="74">
        <v>0</v>
      </c>
      <c r="P37" s="73">
        <v>0</v>
      </c>
      <c r="Q37" s="81">
        <f t="shared" si="26"/>
        <v>0</v>
      </c>
      <c r="R37" s="82">
        <v>0</v>
      </c>
      <c r="S37" s="74">
        <v>0</v>
      </c>
      <c r="T37" s="73">
        <v>0</v>
      </c>
      <c r="U37" s="81">
        <f t="shared" si="27"/>
        <v>0</v>
      </c>
      <c r="V37" s="82">
        <v>0</v>
      </c>
      <c r="W37" s="74">
        <v>0</v>
      </c>
      <c r="X37" s="73">
        <v>0</v>
      </c>
      <c r="Y37" s="81">
        <f t="shared" si="28"/>
        <v>0</v>
      </c>
      <c r="Z37" s="82">
        <v>0</v>
      </c>
      <c r="AA37" s="74">
        <v>0</v>
      </c>
      <c r="AB37" s="73">
        <v>0</v>
      </c>
      <c r="AC37" s="81">
        <f t="shared" si="29"/>
        <v>0</v>
      </c>
      <c r="AD37" s="82">
        <v>0</v>
      </c>
      <c r="AE37" s="74">
        <v>0</v>
      </c>
      <c r="AF37" s="73">
        <v>0</v>
      </c>
      <c r="AG37" s="81">
        <f t="shared" si="30"/>
        <v>0</v>
      </c>
      <c r="AH37" s="82">
        <v>0</v>
      </c>
      <c r="AI37" s="74">
        <v>0</v>
      </c>
      <c r="AJ37" s="73">
        <v>0</v>
      </c>
      <c r="AK37" s="81">
        <f t="shared" si="31"/>
        <v>0</v>
      </c>
      <c r="AL37" s="82">
        <v>0</v>
      </c>
      <c r="AM37" s="74">
        <v>0</v>
      </c>
      <c r="AN37" s="73">
        <v>0</v>
      </c>
      <c r="AO37" s="81">
        <f t="shared" si="32"/>
        <v>0</v>
      </c>
      <c r="AP37" s="82">
        <v>0</v>
      </c>
      <c r="AQ37" s="74">
        <v>0</v>
      </c>
      <c r="AR37" s="73">
        <v>0</v>
      </c>
      <c r="AS37" s="81">
        <f t="shared" si="33"/>
        <v>0</v>
      </c>
      <c r="AT37" s="82">
        <v>0</v>
      </c>
      <c r="AU37" s="74">
        <v>0</v>
      </c>
      <c r="AV37" s="73">
        <v>0</v>
      </c>
      <c r="AW37" s="81">
        <f t="shared" si="34"/>
        <v>0</v>
      </c>
      <c r="AX37" s="82">
        <v>0</v>
      </c>
      <c r="AY37" s="74">
        <v>0</v>
      </c>
      <c r="AZ37" s="73">
        <v>0</v>
      </c>
      <c r="BA37" s="81">
        <f t="shared" si="35"/>
        <v>0</v>
      </c>
      <c r="BB37" s="82">
        <v>0</v>
      </c>
      <c r="BC37" s="74">
        <v>0</v>
      </c>
      <c r="BD37" s="73">
        <v>0</v>
      </c>
      <c r="BE37" s="81">
        <f t="shared" si="36"/>
        <v>0</v>
      </c>
      <c r="BF37" s="82">
        <v>0</v>
      </c>
      <c r="BG37" s="74">
        <v>0</v>
      </c>
      <c r="BH37" s="73">
        <v>0</v>
      </c>
      <c r="BI37" s="81">
        <f t="shared" si="37"/>
        <v>0</v>
      </c>
      <c r="BJ37" s="82">
        <v>0</v>
      </c>
      <c r="BK37" s="74">
        <v>0</v>
      </c>
      <c r="BL37" s="73">
        <v>0</v>
      </c>
      <c r="BM37" s="81">
        <f t="shared" si="38"/>
        <v>0</v>
      </c>
      <c r="BN37" s="82">
        <v>0</v>
      </c>
      <c r="BO37" s="74">
        <v>0</v>
      </c>
      <c r="BP37" s="73">
        <v>0</v>
      </c>
      <c r="BQ37" s="81">
        <f t="shared" si="39"/>
        <v>0</v>
      </c>
      <c r="BR37" s="82">
        <v>0</v>
      </c>
      <c r="BS37" s="74">
        <v>0</v>
      </c>
      <c r="BT37" s="73">
        <v>0</v>
      </c>
      <c r="BU37" s="81">
        <f t="shared" si="40"/>
        <v>0</v>
      </c>
      <c r="BV37" s="82">
        <v>0</v>
      </c>
      <c r="BW37" s="74">
        <v>0</v>
      </c>
      <c r="BX37" s="73">
        <v>0</v>
      </c>
      <c r="BY37" s="81">
        <f t="shared" si="41"/>
        <v>0</v>
      </c>
      <c r="BZ37" s="82">
        <v>0</v>
      </c>
      <c r="CA37" s="74">
        <v>0</v>
      </c>
      <c r="CB37" s="73">
        <v>0</v>
      </c>
      <c r="CC37" s="81">
        <f t="shared" si="42"/>
        <v>0</v>
      </c>
      <c r="CD37" s="82">
        <v>0</v>
      </c>
      <c r="CE37" s="74">
        <v>0</v>
      </c>
      <c r="CF37" s="73">
        <v>0</v>
      </c>
      <c r="CG37" s="81">
        <f t="shared" si="43"/>
        <v>0</v>
      </c>
      <c r="CH37" s="82">
        <v>0</v>
      </c>
      <c r="CI37" s="74">
        <v>0</v>
      </c>
      <c r="CJ37" s="73">
        <v>0</v>
      </c>
      <c r="CK37" s="81">
        <f t="shared" si="44"/>
        <v>0</v>
      </c>
      <c r="CL37" s="93"/>
      <c r="CM37" s="15"/>
    </row>
    <row r="38" spans="1:92" ht="15.95" customHeight="1">
      <c r="A38" s="11"/>
      <c r="B38" s="14">
        <v>31</v>
      </c>
      <c r="C38" s="765" t="s">
        <v>413</v>
      </c>
      <c r="D38" s="766"/>
      <c r="E38" s="767"/>
      <c r="F38" s="328">
        <f t="shared" si="21"/>
        <v>0</v>
      </c>
      <c r="G38" s="329">
        <f t="shared" si="22"/>
        <v>0</v>
      </c>
      <c r="H38" s="329">
        <f t="shared" si="23"/>
        <v>0</v>
      </c>
      <c r="I38" s="330">
        <f t="shared" si="24"/>
        <v>0</v>
      </c>
      <c r="J38" s="82">
        <v>0</v>
      </c>
      <c r="K38" s="74">
        <v>0</v>
      </c>
      <c r="L38" s="73">
        <v>0</v>
      </c>
      <c r="M38" s="81">
        <f t="shared" si="25"/>
        <v>0</v>
      </c>
      <c r="N38" s="82">
        <v>0</v>
      </c>
      <c r="O38" s="74">
        <v>0</v>
      </c>
      <c r="P38" s="73">
        <v>0</v>
      </c>
      <c r="Q38" s="81">
        <f t="shared" si="26"/>
        <v>0</v>
      </c>
      <c r="R38" s="87">
        <v>0</v>
      </c>
      <c r="S38" s="74">
        <v>0</v>
      </c>
      <c r="T38" s="73">
        <v>0</v>
      </c>
      <c r="U38" s="81">
        <f t="shared" si="27"/>
        <v>0</v>
      </c>
      <c r="V38" s="87">
        <v>0</v>
      </c>
      <c r="W38" s="74">
        <v>0</v>
      </c>
      <c r="X38" s="73">
        <v>0</v>
      </c>
      <c r="Y38" s="81">
        <f t="shared" si="28"/>
        <v>0</v>
      </c>
      <c r="Z38" s="87">
        <v>0</v>
      </c>
      <c r="AA38" s="74">
        <v>0</v>
      </c>
      <c r="AB38" s="73">
        <v>0</v>
      </c>
      <c r="AC38" s="81">
        <f t="shared" si="29"/>
        <v>0</v>
      </c>
      <c r="AD38" s="87">
        <v>0</v>
      </c>
      <c r="AE38" s="74">
        <v>0</v>
      </c>
      <c r="AF38" s="73">
        <v>0</v>
      </c>
      <c r="AG38" s="81">
        <f t="shared" si="30"/>
        <v>0</v>
      </c>
      <c r="AH38" s="87">
        <v>0</v>
      </c>
      <c r="AI38" s="74">
        <v>0</v>
      </c>
      <c r="AJ38" s="73">
        <v>0</v>
      </c>
      <c r="AK38" s="81">
        <f t="shared" si="31"/>
        <v>0</v>
      </c>
      <c r="AL38" s="87">
        <v>0</v>
      </c>
      <c r="AM38" s="74">
        <v>0</v>
      </c>
      <c r="AN38" s="73">
        <v>0</v>
      </c>
      <c r="AO38" s="81">
        <f t="shared" si="32"/>
        <v>0</v>
      </c>
      <c r="AP38" s="87">
        <v>0</v>
      </c>
      <c r="AQ38" s="74">
        <v>0</v>
      </c>
      <c r="AR38" s="73">
        <v>0</v>
      </c>
      <c r="AS38" s="81">
        <f t="shared" si="33"/>
        <v>0</v>
      </c>
      <c r="AT38" s="87">
        <v>0</v>
      </c>
      <c r="AU38" s="74">
        <v>0</v>
      </c>
      <c r="AV38" s="73">
        <v>0</v>
      </c>
      <c r="AW38" s="81">
        <f t="shared" si="34"/>
        <v>0</v>
      </c>
      <c r="AX38" s="87">
        <v>0</v>
      </c>
      <c r="AY38" s="74">
        <v>0</v>
      </c>
      <c r="AZ38" s="73">
        <v>0</v>
      </c>
      <c r="BA38" s="81">
        <f t="shared" si="35"/>
        <v>0</v>
      </c>
      <c r="BB38" s="87">
        <v>0</v>
      </c>
      <c r="BC38" s="74">
        <v>0</v>
      </c>
      <c r="BD38" s="73">
        <v>0</v>
      </c>
      <c r="BE38" s="81">
        <f t="shared" si="36"/>
        <v>0</v>
      </c>
      <c r="BF38" s="87">
        <v>0</v>
      </c>
      <c r="BG38" s="74">
        <v>0</v>
      </c>
      <c r="BH38" s="73">
        <v>0</v>
      </c>
      <c r="BI38" s="81">
        <f t="shared" si="37"/>
        <v>0</v>
      </c>
      <c r="BJ38" s="87">
        <v>0</v>
      </c>
      <c r="BK38" s="74">
        <v>0</v>
      </c>
      <c r="BL38" s="73">
        <v>0</v>
      </c>
      <c r="BM38" s="81">
        <f t="shared" si="38"/>
        <v>0</v>
      </c>
      <c r="BN38" s="87">
        <v>0</v>
      </c>
      <c r="BO38" s="74">
        <v>0</v>
      </c>
      <c r="BP38" s="73">
        <v>0</v>
      </c>
      <c r="BQ38" s="81">
        <f t="shared" si="39"/>
        <v>0</v>
      </c>
      <c r="BR38" s="87">
        <v>0</v>
      </c>
      <c r="BS38" s="74">
        <v>0</v>
      </c>
      <c r="BT38" s="73">
        <v>0</v>
      </c>
      <c r="BU38" s="81">
        <f t="shared" si="40"/>
        <v>0</v>
      </c>
      <c r="BV38" s="87">
        <v>0</v>
      </c>
      <c r="BW38" s="74">
        <v>0</v>
      </c>
      <c r="BX38" s="73">
        <v>0</v>
      </c>
      <c r="BY38" s="81">
        <f t="shared" si="41"/>
        <v>0</v>
      </c>
      <c r="BZ38" s="87">
        <v>0</v>
      </c>
      <c r="CA38" s="74">
        <v>0</v>
      </c>
      <c r="CB38" s="73">
        <v>0</v>
      </c>
      <c r="CC38" s="81">
        <f t="shared" si="42"/>
        <v>0</v>
      </c>
      <c r="CD38" s="87">
        <v>0</v>
      </c>
      <c r="CE38" s="74">
        <v>0</v>
      </c>
      <c r="CF38" s="73">
        <v>0</v>
      </c>
      <c r="CG38" s="81">
        <f t="shared" si="43"/>
        <v>0</v>
      </c>
      <c r="CH38" s="87">
        <v>0</v>
      </c>
      <c r="CI38" s="74">
        <v>0</v>
      </c>
      <c r="CJ38" s="73">
        <v>0</v>
      </c>
      <c r="CK38" s="81">
        <f t="shared" si="44"/>
        <v>0</v>
      </c>
      <c r="CL38" s="93"/>
      <c r="CM38" s="15"/>
    </row>
    <row r="39" spans="1:92" ht="15.95" customHeight="1">
      <c r="A39" s="11"/>
      <c r="B39" s="14">
        <v>32</v>
      </c>
      <c r="C39" s="765" t="s">
        <v>414</v>
      </c>
      <c r="D39" s="766"/>
      <c r="E39" s="767"/>
      <c r="F39" s="328">
        <f t="shared" si="21"/>
        <v>0</v>
      </c>
      <c r="G39" s="329">
        <f t="shared" si="22"/>
        <v>0</v>
      </c>
      <c r="H39" s="329">
        <f t="shared" si="23"/>
        <v>0</v>
      </c>
      <c r="I39" s="330">
        <f t="shared" si="24"/>
        <v>0</v>
      </c>
      <c r="J39" s="82">
        <v>0</v>
      </c>
      <c r="K39" s="74">
        <v>0</v>
      </c>
      <c r="L39" s="73">
        <v>0</v>
      </c>
      <c r="M39" s="81">
        <f t="shared" si="25"/>
        <v>0</v>
      </c>
      <c r="N39" s="82">
        <v>0</v>
      </c>
      <c r="O39" s="74">
        <v>0</v>
      </c>
      <c r="P39" s="73">
        <v>0</v>
      </c>
      <c r="Q39" s="81">
        <f t="shared" si="26"/>
        <v>0</v>
      </c>
      <c r="R39" s="87">
        <v>0</v>
      </c>
      <c r="S39" s="74">
        <v>0</v>
      </c>
      <c r="T39" s="73">
        <v>0</v>
      </c>
      <c r="U39" s="81">
        <f t="shared" si="27"/>
        <v>0</v>
      </c>
      <c r="V39" s="87">
        <v>0</v>
      </c>
      <c r="W39" s="74">
        <v>0</v>
      </c>
      <c r="X39" s="73">
        <v>0</v>
      </c>
      <c r="Y39" s="81">
        <f t="shared" si="28"/>
        <v>0</v>
      </c>
      <c r="Z39" s="87">
        <v>0</v>
      </c>
      <c r="AA39" s="74">
        <v>0</v>
      </c>
      <c r="AB39" s="73">
        <v>0</v>
      </c>
      <c r="AC39" s="81">
        <f t="shared" si="29"/>
        <v>0</v>
      </c>
      <c r="AD39" s="87">
        <v>0</v>
      </c>
      <c r="AE39" s="74">
        <v>0</v>
      </c>
      <c r="AF39" s="73">
        <v>0</v>
      </c>
      <c r="AG39" s="81">
        <f t="shared" si="30"/>
        <v>0</v>
      </c>
      <c r="AH39" s="87">
        <v>0</v>
      </c>
      <c r="AI39" s="74">
        <v>0</v>
      </c>
      <c r="AJ39" s="73">
        <v>0</v>
      </c>
      <c r="AK39" s="81">
        <f t="shared" si="31"/>
        <v>0</v>
      </c>
      <c r="AL39" s="87">
        <v>0</v>
      </c>
      <c r="AM39" s="74">
        <v>0</v>
      </c>
      <c r="AN39" s="73">
        <v>0</v>
      </c>
      <c r="AO39" s="81">
        <f t="shared" si="32"/>
        <v>0</v>
      </c>
      <c r="AP39" s="87">
        <v>0</v>
      </c>
      <c r="AQ39" s="74">
        <v>0</v>
      </c>
      <c r="AR39" s="73">
        <v>0</v>
      </c>
      <c r="AS39" s="81">
        <f t="shared" si="33"/>
        <v>0</v>
      </c>
      <c r="AT39" s="87">
        <v>0</v>
      </c>
      <c r="AU39" s="74">
        <v>0</v>
      </c>
      <c r="AV39" s="73">
        <v>0</v>
      </c>
      <c r="AW39" s="81">
        <f t="shared" si="34"/>
        <v>0</v>
      </c>
      <c r="AX39" s="87">
        <v>0</v>
      </c>
      <c r="AY39" s="74">
        <v>0</v>
      </c>
      <c r="AZ39" s="73">
        <v>0</v>
      </c>
      <c r="BA39" s="81">
        <f t="shared" si="35"/>
        <v>0</v>
      </c>
      <c r="BB39" s="87">
        <v>0</v>
      </c>
      <c r="BC39" s="74">
        <v>0</v>
      </c>
      <c r="BD39" s="73">
        <v>0</v>
      </c>
      <c r="BE39" s="81">
        <f t="shared" si="36"/>
        <v>0</v>
      </c>
      <c r="BF39" s="87">
        <v>0</v>
      </c>
      <c r="BG39" s="74">
        <v>0</v>
      </c>
      <c r="BH39" s="73">
        <v>0</v>
      </c>
      <c r="BI39" s="81">
        <f t="shared" si="37"/>
        <v>0</v>
      </c>
      <c r="BJ39" s="87">
        <v>0</v>
      </c>
      <c r="BK39" s="74">
        <v>0</v>
      </c>
      <c r="BL39" s="73">
        <v>0</v>
      </c>
      <c r="BM39" s="81">
        <f t="shared" si="38"/>
        <v>0</v>
      </c>
      <c r="BN39" s="87">
        <v>0</v>
      </c>
      <c r="BO39" s="74">
        <v>0</v>
      </c>
      <c r="BP39" s="73">
        <v>0</v>
      </c>
      <c r="BQ39" s="81">
        <f t="shared" si="39"/>
        <v>0</v>
      </c>
      <c r="BR39" s="87">
        <v>0</v>
      </c>
      <c r="BS39" s="74">
        <v>0</v>
      </c>
      <c r="BT39" s="73">
        <v>0</v>
      </c>
      <c r="BU39" s="81">
        <f t="shared" si="40"/>
        <v>0</v>
      </c>
      <c r="BV39" s="87">
        <v>0</v>
      </c>
      <c r="BW39" s="74">
        <v>0</v>
      </c>
      <c r="BX39" s="73">
        <v>0</v>
      </c>
      <c r="BY39" s="81">
        <f t="shared" si="41"/>
        <v>0</v>
      </c>
      <c r="BZ39" s="87">
        <v>0</v>
      </c>
      <c r="CA39" s="74">
        <v>0</v>
      </c>
      <c r="CB39" s="73">
        <v>0</v>
      </c>
      <c r="CC39" s="81">
        <f t="shared" si="42"/>
        <v>0</v>
      </c>
      <c r="CD39" s="87">
        <v>0</v>
      </c>
      <c r="CE39" s="74">
        <v>0</v>
      </c>
      <c r="CF39" s="73">
        <v>0</v>
      </c>
      <c r="CG39" s="81">
        <f t="shared" si="43"/>
        <v>0</v>
      </c>
      <c r="CH39" s="87">
        <v>0</v>
      </c>
      <c r="CI39" s="74">
        <v>0</v>
      </c>
      <c r="CJ39" s="73">
        <v>0</v>
      </c>
      <c r="CK39" s="81">
        <f t="shared" si="44"/>
        <v>0</v>
      </c>
      <c r="CL39" s="93"/>
      <c r="CM39" s="15"/>
    </row>
    <row r="40" spans="1:92" ht="15.95" customHeight="1">
      <c r="A40" s="11"/>
      <c r="B40" s="14">
        <v>33</v>
      </c>
      <c r="C40" s="765" t="s">
        <v>415</v>
      </c>
      <c r="D40" s="766"/>
      <c r="E40" s="767"/>
      <c r="F40" s="328">
        <f t="shared" si="21"/>
        <v>0</v>
      </c>
      <c r="G40" s="329">
        <f t="shared" si="22"/>
        <v>0</v>
      </c>
      <c r="H40" s="329">
        <f t="shared" si="23"/>
        <v>0</v>
      </c>
      <c r="I40" s="330">
        <f t="shared" si="24"/>
        <v>0</v>
      </c>
      <c r="J40" s="82">
        <v>0</v>
      </c>
      <c r="K40" s="74">
        <v>0</v>
      </c>
      <c r="L40" s="73">
        <v>0</v>
      </c>
      <c r="M40" s="81">
        <f t="shared" si="25"/>
        <v>0</v>
      </c>
      <c r="N40" s="82">
        <v>0</v>
      </c>
      <c r="O40" s="74">
        <v>0</v>
      </c>
      <c r="P40" s="73">
        <v>0</v>
      </c>
      <c r="Q40" s="81">
        <f t="shared" si="26"/>
        <v>0</v>
      </c>
      <c r="R40" s="87">
        <v>0</v>
      </c>
      <c r="S40" s="74">
        <v>0</v>
      </c>
      <c r="T40" s="73">
        <v>0</v>
      </c>
      <c r="U40" s="81">
        <f t="shared" si="27"/>
        <v>0</v>
      </c>
      <c r="V40" s="87">
        <v>0</v>
      </c>
      <c r="W40" s="74">
        <v>0</v>
      </c>
      <c r="X40" s="73">
        <v>0</v>
      </c>
      <c r="Y40" s="81">
        <f t="shared" si="28"/>
        <v>0</v>
      </c>
      <c r="Z40" s="87">
        <v>0</v>
      </c>
      <c r="AA40" s="74">
        <v>0</v>
      </c>
      <c r="AB40" s="73">
        <v>0</v>
      </c>
      <c r="AC40" s="81">
        <f t="shared" si="29"/>
        <v>0</v>
      </c>
      <c r="AD40" s="87">
        <v>0</v>
      </c>
      <c r="AE40" s="74">
        <v>0</v>
      </c>
      <c r="AF40" s="73">
        <v>0</v>
      </c>
      <c r="AG40" s="81">
        <f t="shared" si="30"/>
        <v>0</v>
      </c>
      <c r="AH40" s="87">
        <v>0</v>
      </c>
      <c r="AI40" s="74">
        <v>0</v>
      </c>
      <c r="AJ40" s="73">
        <v>0</v>
      </c>
      <c r="AK40" s="81">
        <f t="shared" si="31"/>
        <v>0</v>
      </c>
      <c r="AL40" s="87">
        <v>0</v>
      </c>
      <c r="AM40" s="74">
        <v>0</v>
      </c>
      <c r="AN40" s="73">
        <v>0</v>
      </c>
      <c r="AO40" s="81">
        <f t="shared" si="32"/>
        <v>0</v>
      </c>
      <c r="AP40" s="87">
        <v>0</v>
      </c>
      <c r="AQ40" s="74">
        <v>0</v>
      </c>
      <c r="AR40" s="73">
        <v>0</v>
      </c>
      <c r="AS40" s="81">
        <f t="shared" si="33"/>
        <v>0</v>
      </c>
      <c r="AT40" s="87">
        <v>0</v>
      </c>
      <c r="AU40" s="74">
        <v>0</v>
      </c>
      <c r="AV40" s="73">
        <v>0</v>
      </c>
      <c r="AW40" s="81">
        <f t="shared" si="34"/>
        <v>0</v>
      </c>
      <c r="AX40" s="87">
        <v>0</v>
      </c>
      <c r="AY40" s="74">
        <v>0</v>
      </c>
      <c r="AZ40" s="73">
        <v>0</v>
      </c>
      <c r="BA40" s="81">
        <f t="shared" si="35"/>
        <v>0</v>
      </c>
      <c r="BB40" s="87">
        <v>0</v>
      </c>
      <c r="BC40" s="74">
        <v>0</v>
      </c>
      <c r="BD40" s="73">
        <v>0</v>
      </c>
      <c r="BE40" s="81">
        <f t="shared" si="36"/>
        <v>0</v>
      </c>
      <c r="BF40" s="87">
        <v>0</v>
      </c>
      <c r="BG40" s="74">
        <v>0</v>
      </c>
      <c r="BH40" s="73">
        <v>0</v>
      </c>
      <c r="BI40" s="81">
        <f t="shared" si="37"/>
        <v>0</v>
      </c>
      <c r="BJ40" s="87">
        <v>0</v>
      </c>
      <c r="BK40" s="74">
        <v>0</v>
      </c>
      <c r="BL40" s="73">
        <v>0</v>
      </c>
      <c r="BM40" s="81">
        <f t="shared" si="38"/>
        <v>0</v>
      </c>
      <c r="BN40" s="87">
        <v>0</v>
      </c>
      <c r="BO40" s="74">
        <v>0</v>
      </c>
      <c r="BP40" s="73">
        <v>0</v>
      </c>
      <c r="BQ40" s="81">
        <f t="shared" si="39"/>
        <v>0</v>
      </c>
      <c r="BR40" s="87">
        <v>0</v>
      </c>
      <c r="BS40" s="74">
        <v>0</v>
      </c>
      <c r="BT40" s="73">
        <v>0</v>
      </c>
      <c r="BU40" s="81">
        <f t="shared" si="40"/>
        <v>0</v>
      </c>
      <c r="BV40" s="87">
        <v>0</v>
      </c>
      <c r="BW40" s="74">
        <v>0</v>
      </c>
      <c r="BX40" s="73">
        <v>0</v>
      </c>
      <c r="BY40" s="81">
        <f t="shared" si="41"/>
        <v>0</v>
      </c>
      <c r="BZ40" s="87">
        <v>0</v>
      </c>
      <c r="CA40" s="74">
        <v>0</v>
      </c>
      <c r="CB40" s="73">
        <v>0</v>
      </c>
      <c r="CC40" s="81">
        <f t="shared" si="42"/>
        <v>0</v>
      </c>
      <c r="CD40" s="87">
        <v>0</v>
      </c>
      <c r="CE40" s="74">
        <v>0</v>
      </c>
      <c r="CF40" s="73">
        <v>0</v>
      </c>
      <c r="CG40" s="81">
        <f t="shared" si="43"/>
        <v>0</v>
      </c>
      <c r="CH40" s="87">
        <v>0</v>
      </c>
      <c r="CI40" s="74">
        <v>0</v>
      </c>
      <c r="CJ40" s="73">
        <v>0</v>
      </c>
      <c r="CK40" s="81">
        <f t="shared" si="44"/>
        <v>0</v>
      </c>
      <c r="CL40" s="93"/>
      <c r="CM40" s="15"/>
    </row>
    <row r="41" spans="1:92" s="278" customFormat="1" ht="15.95" customHeight="1">
      <c r="A41" s="273"/>
      <c r="B41" s="14">
        <v>34</v>
      </c>
      <c r="C41" s="765" t="s">
        <v>416</v>
      </c>
      <c r="D41" s="765"/>
      <c r="E41" s="765"/>
      <c r="F41" s="331">
        <f t="shared" si="21"/>
        <v>0</v>
      </c>
      <c r="G41" s="332">
        <f t="shared" si="22"/>
        <v>0</v>
      </c>
      <c r="H41" s="332">
        <f t="shared" si="23"/>
        <v>0</v>
      </c>
      <c r="I41" s="333">
        <f t="shared" si="24"/>
        <v>0</v>
      </c>
      <c r="J41" s="82">
        <v>0</v>
      </c>
      <c r="K41" s="274">
        <v>0</v>
      </c>
      <c r="L41" s="73">
        <v>0</v>
      </c>
      <c r="M41" s="276">
        <f t="shared" si="25"/>
        <v>0</v>
      </c>
      <c r="N41" s="82">
        <v>0</v>
      </c>
      <c r="O41" s="274">
        <v>0</v>
      </c>
      <c r="P41" s="73">
        <v>0</v>
      </c>
      <c r="Q41" s="276">
        <f t="shared" si="26"/>
        <v>0</v>
      </c>
      <c r="R41" s="279">
        <v>0</v>
      </c>
      <c r="S41" s="274">
        <v>0</v>
      </c>
      <c r="T41" s="275">
        <v>0</v>
      </c>
      <c r="U41" s="276">
        <f t="shared" si="27"/>
        <v>0</v>
      </c>
      <c r="V41" s="279">
        <v>0</v>
      </c>
      <c r="W41" s="274">
        <v>0</v>
      </c>
      <c r="X41" s="275">
        <v>0</v>
      </c>
      <c r="Y41" s="276">
        <f t="shared" si="28"/>
        <v>0</v>
      </c>
      <c r="Z41" s="279">
        <v>0</v>
      </c>
      <c r="AA41" s="274">
        <v>0</v>
      </c>
      <c r="AB41" s="275">
        <v>0</v>
      </c>
      <c r="AC41" s="276">
        <f t="shared" si="29"/>
        <v>0</v>
      </c>
      <c r="AD41" s="279">
        <v>0</v>
      </c>
      <c r="AE41" s="274">
        <v>0</v>
      </c>
      <c r="AF41" s="275">
        <v>0</v>
      </c>
      <c r="AG41" s="276">
        <f t="shared" si="30"/>
        <v>0</v>
      </c>
      <c r="AH41" s="279">
        <v>0</v>
      </c>
      <c r="AI41" s="274">
        <v>0</v>
      </c>
      <c r="AJ41" s="275">
        <v>0</v>
      </c>
      <c r="AK41" s="276">
        <f t="shared" si="31"/>
        <v>0</v>
      </c>
      <c r="AL41" s="279">
        <v>0</v>
      </c>
      <c r="AM41" s="274">
        <v>0</v>
      </c>
      <c r="AN41" s="275">
        <v>0</v>
      </c>
      <c r="AO41" s="276">
        <f t="shared" si="32"/>
        <v>0</v>
      </c>
      <c r="AP41" s="279">
        <v>0</v>
      </c>
      <c r="AQ41" s="274">
        <v>0</v>
      </c>
      <c r="AR41" s="275">
        <v>0</v>
      </c>
      <c r="AS41" s="276">
        <f t="shared" si="33"/>
        <v>0</v>
      </c>
      <c r="AT41" s="279">
        <v>0</v>
      </c>
      <c r="AU41" s="274">
        <v>0</v>
      </c>
      <c r="AV41" s="275">
        <v>0</v>
      </c>
      <c r="AW41" s="276">
        <f t="shared" si="34"/>
        <v>0</v>
      </c>
      <c r="AX41" s="279">
        <v>0</v>
      </c>
      <c r="AY41" s="274">
        <v>0</v>
      </c>
      <c r="AZ41" s="275">
        <v>0</v>
      </c>
      <c r="BA41" s="276">
        <f t="shared" si="35"/>
        <v>0</v>
      </c>
      <c r="BB41" s="279">
        <v>0</v>
      </c>
      <c r="BC41" s="274">
        <v>0</v>
      </c>
      <c r="BD41" s="275">
        <v>0</v>
      </c>
      <c r="BE41" s="276">
        <f t="shared" si="36"/>
        <v>0</v>
      </c>
      <c r="BF41" s="279">
        <v>0</v>
      </c>
      <c r="BG41" s="274">
        <v>0</v>
      </c>
      <c r="BH41" s="275">
        <v>0</v>
      </c>
      <c r="BI41" s="276">
        <f t="shared" si="37"/>
        <v>0</v>
      </c>
      <c r="BJ41" s="279">
        <v>0</v>
      </c>
      <c r="BK41" s="274">
        <v>0</v>
      </c>
      <c r="BL41" s="275">
        <v>0</v>
      </c>
      <c r="BM41" s="276">
        <f t="shared" si="38"/>
        <v>0</v>
      </c>
      <c r="BN41" s="279">
        <v>0</v>
      </c>
      <c r="BO41" s="274">
        <v>0</v>
      </c>
      <c r="BP41" s="275">
        <v>0</v>
      </c>
      <c r="BQ41" s="276">
        <f t="shared" si="39"/>
        <v>0</v>
      </c>
      <c r="BR41" s="279">
        <v>0</v>
      </c>
      <c r="BS41" s="274">
        <v>0</v>
      </c>
      <c r="BT41" s="275">
        <v>0</v>
      </c>
      <c r="BU41" s="276">
        <f t="shared" si="40"/>
        <v>0</v>
      </c>
      <c r="BV41" s="279">
        <v>0</v>
      </c>
      <c r="BW41" s="274">
        <v>0</v>
      </c>
      <c r="BX41" s="275">
        <v>0</v>
      </c>
      <c r="BY41" s="276">
        <f t="shared" si="41"/>
        <v>0</v>
      </c>
      <c r="BZ41" s="279">
        <v>0</v>
      </c>
      <c r="CA41" s="274">
        <v>0</v>
      </c>
      <c r="CB41" s="275">
        <v>0</v>
      </c>
      <c r="CC41" s="276">
        <f t="shared" si="42"/>
        <v>0</v>
      </c>
      <c r="CD41" s="279">
        <v>0</v>
      </c>
      <c r="CE41" s="274">
        <v>0</v>
      </c>
      <c r="CF41" s="275">
        <v>0</v>
      </c>
      <c r="CG41" s="276">
        <f t="shared" si="43"/>
        <v>0</v>
      </c>
      <c r="CH41" s="279">
        <v>0</v>
      </c>
      <c r="CI41" s="274">
        <v>0</v>
      </c>
      <c r="CJ41" s="275">
        <v>0</v>
      </c>
      <c r="CK41" s="276">
        <f t="shared" si="44"/>
        <v>0</v>
      </c>
      <c r="CL41" s="93"/>
      <c r="CM41" s="277"/>
    </row>
    <row r="42" spans="1:92" s="7" customFormat="1" ht="15.95" customHeight="1">
      <c r="A42" s="37"/>
      <c r="B42" s="34">
        <v>35</v>
      </c>
      <c r="C42" s="20"/>
      <c r="D42" s="20"/>
      <c r="E42" s="20" t="s">
        <v>32</v>
      </c>
      <c r="F42" s="334">
        <f t="shared" si="21"/>
        <v>0</v>
      </c>
      <c r="G42" s="335">
        <f t="shared" si="22"/>
        <v>0</v>
      </c>
      <c r="H42" s="335">
        <f t="shared" si="23"/>
        <v>0</v>
      </c>
      <c r="I42" s="336">
        <f t="shared" si="24"/>
        <v>0</v>
      </c>
      <c r="J42" s="84">
        <f>SUM(J14:J41)</f>
        <v>0</v>
      </c>
      <c r="K42" s="20">
        <f>SUM(K14:K41)</f>
        <v>0</v>
      </c>
      <c r="L42" s="20">
        <f>SUM(L14:L41)</f>
        <v>0</v>
      </c>
      <c r="M42" s="85">
        <f>K42+L42</f>
        <v>0</v>
      </c>
      <c r="N42" s="84">
        <f>SUM(N14:N41)</f>
        <v>0</v>
      </c>
      <c r="O42" s="20">
        <f>SUM(O14:O41)</f>
        <v>0</v>
      </c>
      <c r="P42" s="20">
        <f>SUM(P14:P41)</f>
        <v>0</v>
      </c>
      <c r="Q42" s="85">
        <f>O42+P42</f>
        <v>0</v>
      </c>
      <c r="R42" s="84">
        <f>SUM(R14:R41)</f>
        <v>0</v>
      </c>
      <c r="S42" s="20">
        <f>SUM(S14:S41)</f>
        <v>0</v>
      </c>
      <c r="T42" s="20">
        <f>SUM(T14:T41)</f>
        <v>0</v>
      </c>
      <c r="U42" s="85">
        <f>S42+T42</f>
        <v>0</v>
      </c>
      <c r="V42" s="84">
        <f>SUM(V14:V41)</f>
        <v>0</v>
      </c>
      <c r="W42" s="20">
        <f>SUM(W14:W41)</f>
        <v>0</v>
      </c>
      <c r="X42" s="20">
        <f>SUM(X14:X41)</f>
        <v>0</v>
      </c>
      <c r="Y42" s="85">
        <f>W42+X42</f>
        <v>0</v>
      </c>
      <c r="Z42" s="84">
        <f>SUM(Z14:Z41)</f>
        <v>0</v>
      </c>
      <c r="AA42" s="20">
        <f>SUM(AA14:AA41)</f>
        <v>0</v>
      </c>
      <c r="AB42" s="20">
        <f>SUM(AB14:AB41)</f>
        <v>0</v>
      </c>
      <c r="AC42" s="85">
        <f>AA42+AB42</f>
        <v>0</v>
      </c>
      <c r="AD42" s="84">
        <f>SUM(AD14:AD41)</f>
        <v>0</v>
      </c>
      <c r="AE42" s="20">
        <f>SUM(AE14:AE41)</f>
        <v>0</v>
      </c>
      <c r="AF42" s="20">
        <f>SUM(AF14:AF41)</f>
        <v>0</v>
      </c>
      <c r="AG42" s="85">
        <f>AE42+AF42</f>
        <v>0</v>
      </c>
      <c r="AH42" s="84">
        <f>SUM(AH14:AH41)</f>
        <v>0</v>
      </c>
      <c r="AI42" s="20">
        <f>SUM(AI14:AI41)</f>
        <v>0</v>
      </c>
      <c r="AJ42" s="20">
        <f>SUM(AJ14:AJ41)</f>
        <v>0</v>
      </c>
      <c r="AK42" s="85">
        <f>AI42+AJ42</f>
        <v>0</v>
      </c>
      <c r="AL42" s="84">
        <f>SUM(AL14:AL41)</f>
        <v>0</v>
      </c>
      <c r="AM42" s="20">
        <f>SUM(AM14:AM41)</f>
        <v>0</v>
      </c>
      <c r="AN42" s="20">
        <f>SUM(AN14:AN41)</f>
        <v>0</v>
      </c>
      <c r="AO42" s="85">
        <f>AM42+AN42</f>
        <v>0</v>
      </c>
      <c r="AP42" s="84">
        <f>SUM(AP14:AP41)</f>
        <v>0</v>
      </c>
      <c r="AQ42" s="20">
        <f>SUM(AQ14:AQ41)</f>
        <v>0</v>
      </c>
      <c r="AR42" s="20">
        <f>SUM(AR14:AR41)</f>
        <v>0</v>
      </c>
      <c r="AS42" s="85">
        <f>AQ42+AR42</f>
        <v>0</v>
      </c>
      <c r="AT42" s="84">
        <f>SUM(AT14:AT41)</f>
        <v>0</v>
      </c>
      <c r="AU42" s="20">
        <f>SUM(AU14:AU41)</f>
        <v>0</v>
      </c>
      <c r="AV42" s="20">
        <f>SUM(AV14:AV41)</f>
        <v>0</v>
      </c>
      <c r="AW42" s="85">
        <f>AU42+AV42</f>
        <v>0</v>
      </c>
      <c r="AX42" s="84">
        <f>SUM(AX14:AX41)</f>
        <v>0</v>
      </c>
      <c r="AY42" s="20">
        <f>SUM(AY14:AY41)</f>
        <v>0</v>
      </c>
      <c r="AZ42" s="20">
        <f>SUM(AZ14:AZ41)</f>
        <v>0</v>
      </c>
      <c r="BA42" s="85">
        <f>AY42+AZ42</f>
        <v>0</v>
      </c>
      <c r="BB42" s="84">
        <f>SUM(BB14:BB41)</f>
        <v>0</v>
      </c>
      <c r="BC42" s="20">
        <f>SUM(BC14:BC41)</f>
        <v>0</v>
      </c>
      <c r="BD42" s="20">
        <f>SUM(BD14:BD41)</f>
        <v>0</v>
      </c>
      <c r="BE42" s="85">
        <f>BC42+BD42</f>
        <v>0</v>
      </c>
      <c r="BF42" s="84">
        <f>SUM(BF14:BF41)</f>
        <v>0</v>
      </c>
      <c r="BG42" s="20">
        <f>SUM(BG14:BG41)</f>
        <v>0</v>
      </c>
      <c r="BH42" s="20">
        <f>SUM(BH14:BH41)</f>
        <v>0</v>
      </c>
      <c r="BI42" s="85">
        <f>BG42+BH42</f>
        <v>0</v>
      </c>
      <c r="BJ42" s="84">
        <f>SUM(BJ14:BJ41)</f>
        <v>0</v>
      </c>
      <c r="BK42" s="20">
        <f>SUM(BK14:BK41)</f>
        <v>0</v>
      </c>
      <c r="BL42" s="20">
        <f>SUM(BL14:BL41)</f>
        <v>0</v>
      </c>
      <c r="BM42" s="85">
        <f>BK42+BL42</f>
        <v>0</v>
      </c>
      <c r="BN42" s="84">
        <f>SUM(BN14:BN41)</f>
        <v>0</v>
      </c>
      <c r="BO42" s="20">
        <f>SUM(BO14:BO41)</f>
        <v>0</v>
      </c>
      <c r="BP42" s="20">
        <f>SUM(BP14:BP41)</f>
        <v>0</v>
      </c>
      <c r="BQ42" s="85">
        <f>BO42+BP42</f>
        <v>0</v>
      </c>
      <c r="BR42" s="84">
        <f>SUM(BR14:BR41)</f>
        <v>0</v>
      </c>
      <c r="BS42" s="20">
        <f>SUM(BS14:BS41)</f>
        <v>0</v>
      </c>
      <c r="BT42" s="20">
        <f>SUM(BT14:BT41)</f>
        <v>0</v>
      </c>
      <c r="BU42" s="85">
        <f>BS42+BT42</f>
        <v>0</v>
      </c>
      <c r="BV42" s="84">
        <f>SUM(BV14:BV41)</f>
        <v>0</v>
      </c>
      <c r="BW42" s="20">
        <f>SUM(BW14:BW41)</f>
        <v>0</v>
      </c>
      <c r="BX42" s="20">
        <f>SUM(BX14:BX41)</f>
        <v>0</v>
      </c>
      <c r="BY42" s="85">
        <f>BW42+BX42</f>
        <v>0</v>
      </c>
      <c r="BZ42" s="84">
        <f>SUM(BZ14:BZ41)</f>
        <v>0</v>
      </c>
      <c r="CA42" s="20">
        <f>SUM(CA14:CA41)</f>
        <v>0</v>
      </c>
      <c r="CB42" s="20">
        <f>SUM(CB14:CB41)</f>
        <v>0</v>
      </c>
      <c r="CC42" s="85">
        <f>CA42+CB42</f>
        <v>0</v>
      </c>
      <c r="CD42" s="84">
        <f>SUM(CD14:CD41)</f>
        <v>0</v>
      </c>
      <c r="CE42" s="20">
        <f>SUM(CE14:CE41)</f>
        <v>0</v>
      </c>
      <c r="CF42" s="20">
        <f>SUM(CF14:CF41)</f>
        <v>0</v>
      </c>
      <c r="CG42" s="85">
        <f>CE42+CF42</f>
        <v>0</v>
      </c>
      <c r="CH42" s="84">
        <f>SUM(CH14:CH41)</f>
        <v>0</v>
      </c>
      <c r="CI42" s="20">
        <f>SUM(CI14:CI41)</f>
        <v>0</v>
      </c>
      <c r="CJ42" s="20">
        <f>SUM(CJ14:CJ41)</f>
        <v>0</v>
      </c>
      <c r="CK42" s="85">
        <f>CI42+CJ42</f>
        <v>0</v>
      </c>
      <c r="CL42" s="20"/>
      <c r="CM42" s="36"/>
    </row>
    <row r="43" spans="1:92" ht="18" customHeight="1">
      <c r="A43" s="16" t="s">
        <v>47</v>
      </c>
      <c r="B43" s="14"/>
      <c r="C43" s="11"/>
      <c r="D43" s="11"/>
      <c r="E43" s="11"/>
      <c r="F43" s="328"/>
      <c r="G43" s="329"/>
      <c r="H43" s="329"/>
      <c r="I43" s="330"/>
      <c r="J43" s="86"/>
      <c r="K43" s="75"/>
      <c r="L43" s="17"/>
      <c r="M43" s="81"/>
      <c r="N43" s="86"/>
      <c r="O43" s="75"/>
      <c r="P43" s="17"/>
      <c r="Q43" s="81"/>
      <c r="R43" s="86"/>
      <c r="S43" s="75"/>
      <c r="T43" s="17"/>
      <c r="U43" s="81"/>
      <c r="V43" s="86"/>
      <c r="W43" s="75"/>
      <c r="X43" s="17"/>
      <c r="Y43" s="81"/>
      <c r="Z43" s="86"/>
      <c r="AA43" s="75"/>
      <c r="AB43" s="17"/>
      <c r="AC43" s="81"/>
      <c r="AD43" s="86"/>
      <c r="AE43" s="75"/>
      <c r="AF43" s="17"/>
      <c r="AG43" s="81"/>
      <c r="AH43" s="86"/>
      <c r="AI43" s="75"/>
      <c r="AJ43" s="17"/>
      <c r="AK43" s="81"/>
      <c r="AL43" s="86"/>
      <c r="AM43" s="75"/>
      <c r="AN43" s="17"/>
      <c r="AO43" s="81"/>
      <c r="AP43" s="86"/>
      <c r="AQ43" s="75"/>
      <c r="AR43" s="17"/>
      <c r="AS43" s="81"/>
      <c r="AT43" s="86"/>
      <c r="AU43" s="75"/>
      <c r="AV43" s="17"/>
      <c r="AW43" s="81"/>
      <c r="AX43" s="86"/>
      <c r="AY43" s="75"/>
      <c r="AZ43" s="17"/>
      <c r="BA43" s="81"/>
      <c r="BB43" s="86"/>
      <c r="BC43" s="75"/>
      <c r="BD43" s="17"/>
      <c r="BE43" s="81"/>
      <c r="BF43" s="86"/>
      <c r="BG43" s="75"/>
      <c r="BH43" s="17"/>
      <c r="BI43" s="81"/>
      <c r="BJ43" s="86"/>
      <c r="BK43" s="75"/>
      <c r="BL43" s="17"/>
      <c r="BM43" s="81"/>
      <c r="BN43" s="86"/>
      <c r="BO43" s="75"/>
      <c r="BP43" s="17"/>
      <c r="BQ43" s="81"/>
      <c r="BR43" s="86"/>
      <c r="BS43" s="75"/>
      <c r="BT43" s="17"/>
      <c r="BU43" s="81"/>
      <c r="BV43" s="86"/>
      <c r="BW43" s="75"/>
      <c r="BX43" s="17"/>
      <c r="BY43" s="81"/>
      <c r="BZ43" s="86"/>
      <c r="CA43" s="75"/>
      <c r="CB43" s="17"/>
      <c r="CC43" s="81"/>
      <c r="CD43" s="86"/>
      <c r="CE43" s="75"/>
      <c r="CF43" s="17"/>
      <c r="CG43" s="81"/>
      <c r="CH43" s="86"/>
      <c r="CI43" s="75"/>
      <c r="CJ43" s="17"/>
      <c r="CK43" s="81"/>
      <c r="CL43" s="17"/>
      <c r="CM43" s="15"/>
    </row>
    <row r="44" spans="1:92" ht="18" customHeight="1">
      <c r="A44" s="16"/>
      <c r="B44" s="14">
        <v>36</v>
      </c>
      <c r="C44" s="11" t="s">
        <v>126</v>
      </c>
      <c r="D44" s="11"/>
      <c r="E44" s="11"/>
      <c r="F44" s="328">
        <f t="shared" ref="F44:I46" si="45">J44+N44+R44+V44+Z44+AD44+AH44+AL44+AP44+AT44+AX44+BB44+BF44+BJ44+BN44+BR44+BV44+BZ44+CD44+CH44</f>
        <v>0</v>
      </c>
      <c r="G44" s="329">
        <f t="shared" si="45"/>
        <v>0</v>
      </c>
      <c r="H44" s="329">
        <f t="shared" si="45"/>
        <v>0</v>
      </c>
      <c r="I44" s="330">
        <f t="shared" si="45"/>
        <v>0</v>
      </c>
      <c r="J44" s="82">
        <v>0</v>
      </c>
      <c r="K44" s="74">
        <v>0</v>
      </c>
      <c r="L44" s="73">
        <v>0</v>
      </c>
      <c r="M44" s="81">
        <f t="shared" si="25"/>
        <v>0</v>
      </c>
      <c r="N44" s="82">
        <v>0</v>
      </c>
      <c r="O44" s="74">
        <v>0</v>
      </c>
      <c r="P44" s="73">
        <v>0</v>
      </c>
      <c r="Q44" s="81">
        <f>O44+P44</f>
        <v>0</v>
      </c>
      <c r="R44" s="82">
        <v>0</v>
      </c>
      <c r="S44" s="74">
        <v>0</v>
      </c>
      <c r="T44" s="73">
        <v>0</v>
      </c>
      <c r="U44" s="81">
        <f>S44+T44</f>
        <v>0</v>
      </c>
      <c r="V44" s="82">
        <v>0</v>
      </c>
      <c r="W44" s="74">
        <v>0</v>
      </c>
      <c r="X44" s="73">
        <v>0</v>
      </c>
      <c r="Y44" s="81">
        <f>W44+X44</f>
        <v>0</v>
      </c>
      <c r="Z44" s="82">
        <v>0</v>
      </c>
      <c r="AA44" s="74">
        <v>0</v>
      </c>
      <c r="AB44" s="73">
        <v>0</v>
      </c>
      <c r="AC44" s="81">
        <f>AA44+AB44</f>
        <v>0</v>
      </c>
      <c r="AD44" s="82">
        <v>0</v>
      </c>
      <c r="AE44" s="74">
        <v>0</v>
      </c>
      <c r="AF44" s="73">
        <v>0</v>
      </c>
      <c r="AG44" s="81">
        <f>AE44+AF44</f>
        <v>0</v>
      </c>
      <c r="AH44" s="82">
        <v>0</v>
      </c>
      <c r="AI44" s="74">
        <v>0</v>
      </c>
      <c r="AJ44" s="73">
        <v>0</v>
      </c>
      <c r="AK44" s="81">
        <f>AI44+AJ44</f>
        <v>0</v>
      </c>
      <c r="AL44" s="82">
        <v>0</v>
      </c>
      <c r="AM44" s="74">
        <v>0</v>
      </c>
      <c r="AN44" s="73">
        <v>0</v>
      </c>
      <c r="AO44" s="81">
        <f>AM44+AN44</f>
        <v>0</v>
      </c>
      <c r="AP44" s="82">
        <v>0</v>
      </c>
      <c r="AQ44" s="74">
        <v>0</v>
      </c>
      <c r="AR44" s="73">
        <v>0</v>
      </c>
      <c r="AS44" s="81">
        <f>AQ44+AR44</f>
        <v>0</v>
      </c>
      <c r="AT44" s="82">
        <v>0</v>
      </c>
      <c r="AU44" s="74">
        <v>0</v>
      </c>
      <c r="AV44" s="73">
        <v>0</v>
      </c>
      <c r="AW44" s="81">
        <f>AU44+AV44</f>
        <v>0</v>
      </c>
      <c r="AX44" s="82">
        <v>0</v>
      </c>
      <c r="AY44" s="74">
        <v>0</v>
      </c>
      <c r="AZ44" s="73">
        <v>0</v>
      </c>
      <c r="BA44" s="81">
        <f>AY44+AZ44</f>
        <v>0</v>
      </c>
      <c r="BB44" s="82">
        <v>0</v>
      </c>
      <c r="BC44" s="74">
        <v>0</v>
      </c>
      <c r="BD44" s="73">
        <v>0</v>
      </c>
      <c r="BE44" s="81">
        <f>BC44+BD44</f>
        <v>0</v>
      </c>
      <c r="BF44" s="82">
        <v>0</v>
      </c>
      <c r="BG44" s="74">
        <v>0</v>
      </c>
      <c r="BH44" s="73">
        <v>0</v>
      </c>
      <c r="BI44" s="81">
        <f>BG44+BH44</f>
        <v>0</v>
      </c>
      <c r="BJ44" s="82">
        <v>0</v>
      </c>
      <c r="BK44" s="74">
        <v>0</v>
      </c>
      <c r="BL44" s="73">
        <v>0</v>
      </c>
      <c r="BM44" s="81">
        <f>BK44+BL44</f>
        <v>0</v>
      </c>
      <c r="BN44" s="82">
        <v>0</v>
      </c>
      <c r="BO44" s="74">
        <v>0</v>
      </c>
      <c r="BP44" s="73">
        <v>0</v>
      </c>
      <c r="BQ44" s="81">
        <f>BO44+BP44</f>
        <v>0</v>
      </c>
      <c r="BR44" s="82">
        <v>0</v>
      </c>
      <c r="BS44" s="74">
        <v>0</v>
      </c>
      <c r="BT44" s="73">
        <v>0</v>
      </c>
      <c r="BU44" s="81">
        <f>BS44+BT44</f>
        <v>0</v>
      </c>
      <c r="BV44" s="82">
        <v>0</v>
      </c>
      <c r="BW44" s="74">
        <v>0</v>
      </c>
      <c r="BX44" s="73">
        <v>0</v>
      </c>
      <c r="BY44" s="81">
        <f>BW44+BX44</f>
        <v>0</v>
      </c>
      <c r="BZ44" s="82">
        <v>0</v>
      </c>
      <c r="CA44" s="74">
        <v>0</v>
      </c>
      <c r="CB44" s="73">
        <v>0</v>
      </c>
      <c r="CC44" s="81">
        <f>CA44+CB44</f>
        <v>0</v>
      </c>
      <c r="CD44" s="82">
        <v>0</v>
      </c>
      <c r="CE44" s="74">
        <v>0</v>
      </c>
      <c r="CF44" s="73">
        <v>0</v>
      </c>
      <c r="CG44" s="81">
        <f>CE44+CF44</f>
        <v>0</v>
      </c>
      <c r="CH44" s="82">
        <v>0</v>
      </c>
      <c r="CI44" s="74">
        <v>0</v>
      </c>
      <c r="CJ44" s="73">
        <v>0</v>
      </c>
      <c r="CK44" s="81">
        <f>CI44+CJ44</f>
        <v>0</v>
      </c>
      <c r="CL44" s="17"/>
      <c r="CM44" s="15"/>
    </row>
    <row r="45" spans="1:92" s="278" customFormat="1" ht="15.95" customHeight="1">
      <c r="A45" s="16"/>
      <c r="B45" s="14">
        <v>37</v>
      </c>
      <c r="C45" s="11" t="s">
        <v>127</v>
      </c>
      <c r="D45" s="273"/>
      <c r="E45" s="273"/>
      <c r="F45" s="331">
        <f t="shared" si="45"/>
        <v>0</v>
      </c>
      <c r="G45" s="332">
        <f t="shared" si="45"/>
        <v>0</v>
      </c>
      <c r="H45" s="332">
        <f t="shared" si="45"/>
        <v>0</v>
      </c>
      <c r="I45" s="333">
        <f t="shared" si="45"/>
        <v>0</v>
      </c>
      <c r="J45" s="83">
        <v>0</v>
      </c>
      <c r="K45" s="274">
        <v>0</v>
      </c>
      <c r="L45" s="729">
        <v>0</v>
      </c>
      <c r="M45" s="276">
        <f t="shared" si="25"/>
        <v>0</v>
      </c>
      <c r="N45" s="83">
        <v>0</v>
      </c>
      <c r="O45" s="274">
        <v>0</v>
      </c>
      <c r="P45" s="275">
        <v>0</v>
      </c>
      <c r="Q45" s="276">
        <f>O45+P45</f>
        <v>0</v>
      </c>
      <c r="R45" s="83">
        <v>0</v>
      </c>
      <c r="S45" s="274">
        <v>0</v>
      </c>
      <c r="T45" s="275">
        <v>0</v>
      </c>
      <c r="U45" s="276">
        <f>S45+T45</f>
        <v>0</v>
      </c>
      <c r="V45" s="83">
        <v>0</v>
      </c>
      <c r="W45" s="274">
        <v>0</v>
      </c>
      <c r="X45" s="275">
        <v>0</v>
      </c>
      <c r="Y45" s="276">
        <f>W45+X45</f>
        <v>0</v>
      </c>
      <c r="Z45" s="83">
        <v>0</v>
      </c>
      <c r="AA45" s="274">
        <v>0</v>
      </c>
      <c r="AB45" s="275">
        <v>0</v>
      </c>
      <c r="AC45" s="276">
        <f>AA45+AB45</f>
        <v>0</v>
      </c>
      <c r="AD45" s="83">
        <v>0</v>
      </c>
      <c r="AE45" s="274">
        <v>0</v>
      </c>
      <c r="AF45" s="275">
        <v>0</v>
      </c>
      <c r="AG45" s="276">
        <f>AE45+AF45</f>
        <v>0</v>
      </c>
      <c r="AH45" s="83">
        <v>0</v>
      </c>
      <c r="AI45" s="274">
        <v>0</v>
      </c>
      <c r="AJ45" s="275">
        <v>0</v>
      </c>
      <c r="AK45" s="276">
        <f>AI45+AJ45</f>
        <v>0</v>
      </c>
      <c r="AL45" s="83">
        <v>0</v>
      </c>
      <c r="AM45" s="274">
        <v>0</v>
      </c>
      <c r="AN45" s="275">
        <v>0</v>
      </c>
      <c r="AO45" s="276">
        <f>AM45+AN45</f>
        <v>0</v>
      </c>
      <c r="AP45" s="83">
        <v>0</v>
      </c>
      <c r="AQ45" s="274">
        <v>0</v>
      </c>
      <c r="AR45" s="275">
        <v>0</v>
      </c>
      <c r="AS45" s="276">
        <f>AQ45+AR45</f>
        <v>0</v>
      </c>
      <c r="AT45" s="83">
        <v>0</v>
      </c>
      <c r="AU45" s="274">
        <v>0</v>
      </c>
      <c r="AV45" s="275">
        <v>0</v>
      </c>
      <c r="AW45" s="276">
        <f>AU45+AV45</f>
        <v>0</v>
      </c>
      <c r="AX45" s="83">
        <v>0</v>
      </c>
      <c r="AY45" s="274">
        <v>0</v>
      </c>
      <c r="AZ45" s="275">
        <v>0</v>
      </c>
      <c r="BA45" s="276">
        <f>AY45+AZ45</f>
        <v>0</v>
      </c>
      <c r="BB45" s="83">
        <v>0</v>
      </c>
      <c r="BC45" s="274">
        <v>0</v>
      </c>
      <c r="BD45" s="275">
        <v>0</v>
      </c>
      <c r="BE45" s="276">
        <f>BC45+BD45</f>
        <v>0</v>
      </c>
      <c r="BF45" s="83">
        <v>0</v>
      </c>
      <c r="BG45" s="274">
        <v>0</v>
      </c>
      <c r="BH45" s="275">
        <v>0</v>
      </c>
      <c r="BI45" s="276">
        <f>BG45+BH45</f>
        <v>0</v>
      </c>
      <c r="BJ45" s="83">
        <v>0</v>
      </c>
      <c r="BK45" s="274">
        <v>0</v>
      </c>
      <c r="BL45" s="275">
        <v>0</v>
      </c>
      <c r="BM45" s="276">
        <f>BK45+BL45</f>
        <v>0</v>
      </c>
      <c r="BN45" s="83">
        <v>0</v>
      </c>
      <c r="BO45" s="274">
        <v>0</v>
      </c>
      <c r="BP45" s="275">
        <v>0</v>
      </c>
      <c r="BQ45" s="276">
        <f>BO45+BP45</f>
        <v>0</v>
      </c>
      <c r="BR45" s="83">
        <v>0</v>
      </c>
      <c r="BS45" s="274">
        <v>0</v>
      </c>
      <c r="BT45" s="275">
        <v>0</v>
      </c>
      <c r="BU45" s="276">
        <f>BS45+BT45</f>
        <v>0</v>
      </c>
      <c r="BV45" s="83">
        <v>0</v>
      </c>
      <c r="BW45" s="274">
        <v>0</v>
      </c>
      <c r="BX45" s="275">
        <v>0</v>
      </c>
      <c r="BY45" s="276">
        <f>BW45+BX45</f>
        <v>0</v>
      </c>
      <c r="BZ45" s="83">
        <v>0</v>
      </c>
      <c r="CA45" s="274">
        <v>0</v>
      </c>
      <c r="CB45" s="275">
        <v>0</v>
      </c>
      <c r="CC45" s="276">
        <f>CA45+CB45</f>
        <v>0</v>
      </c>
      <c r="CD45" s="83">
        <v>0</v>
      </c>
      <c r="CE45" s="274">
        <v>0</v>
      </c>
      <c r="CF45" s="275">
        <v>0</v>
      </c>
      <c r="CG45" s="276">
        <f>CE45+CF45</f>
        <v>0</v>
      </c>
      <c r="CH45" s="83">
        <v>0</v>
      </c>
      <c r="CI45" s="274">
        <v>0</v>
      </c>
      <c r="CJ45" s="275">
        <v>0</v>
      </c>
      <c r="CK45" s="276">
        <f>CI45+CJ45</f>
        <v>0</v>
      </c>
      <c r="CL45" s="93"/>
      <c r="CM45" s="337"/>
    </row>
    <row r="46" spans="1:92" s="7" customFormat="1" ht="15.95" customHeight="1">
      <c r="A46" s="20"/>
      <c r="B46" s="34">
        <v>38</v>
      </c>
      <c r="C46" s="20"/>
      <c r="D46" s="20"/>
      <c r="E46" s="20" t="s">
        <v>32</v>
      </c>
      <c r="F46" s="334">
        <f t="shared" si="45"/>
        <v>0</v>
      </c>
      <c r="G46" s="335">
        <f t="shared" si="45"/>
        <v>0</v>
      </c>
      <c r="H46" s="335">
        <f t="shared" si="45"/>
        <v>0</v>
      </c>
      <c r="I46" s="336">
        <f t="shared" si="45"/>
        <v>0</v>
      </c>
      <c r="J46" s="88">
        <f>SUM(J44:J45)</f>
        <v>0</v>
      </c>
      <c r="K46" s="35">
        <f>SUM(K44:K45)</f>
        <v>0</v>
      </c>
      <c r="L46" s="20">
        <f>SUM(L44:L45)</f>
        <v>0</v>
      </c>
      <c r="M46" s="85">
        <f>K46+L46</f>
        <v>0</v>
      </c>
      <c r="N46" s="88">
        <f>SUM(N44:N45)</f>
        <v>0</v>
      </c>
      <c r="O46" s="35">
        <f>SUM(O44:O45)</f>
        <v>0</v>
      </c>
      <c r="P46" s="20">
        <f>SUM(P44:P45)</f>
        <v>0</v>
      </c>
      <c r="Q46" s="85">
        <f>O46+P46</f>
        <v>0</v>
      </c>
      <c r="R46" s="88">
        <f>SUM(R44:R45)</f>
        <v>0</v>
      </c>
      <c r="S46" s="35">
        <f>SUM(S44:S45)</f>
        <v>0</v>
      </c>
      <c r="T46" s="20">
        <f>SUM(T44:T45)</f>
        <v>0</v>
      </c>
      <c r="U46" s="85">
        <f>S46+T46</f>
        <v>0</v>
      </c>
      <c r="V46" s="88">
        <f>SUM(V44:V45)</f>
        <v>0</v>
      </c>
      <c r="W46" s="35">
        <f>SUM(W44:W45)</f>
        <v>0</v>
      </c>
      <c r="X46" s="20">
        <f>SUM(X44:X45)</f>
        <v>0</v>
      </c>
      <c r="Y46" s="85">
        <f>W46+X46</f>
        <v>0</v>
      </c>
      <c r="Z46" s="88">
        <f>SUM(Z44:Z45)</f>
        <v>0</v>
      </c>
      <c r="AA46" s="35">
        <f>SUM(AA44:AA45)</f>
        <v>0</v>
      </c>
      <c r="AB46" s="20">
        <f>SUM(AB44:AB45)</f>
        <v>0</v>
      </c>
      <c r="AC46" s="85">
        <f>AA46+AB46</f>
        <v>0</v>
      </c>
      <c r="AD46" s="88">
        <f>SUM(AD44:AD45)</f>
        <v>0</v>
      </c>
      <c r="AE46" s="35">
        <f>SUM(AE44:AE45)</f>
        <v>0</v>
      </c>
      <c r="AF46" s="20">
        <f>SUM(AF44:AF45)</f>
        <v>0</v>
      </c>
      <c r="AG46" s="85">
        <f>AE46+AF46</f>
        <v>0</v>
      </c>
      <c r="AH46" s="88">
        <f>SUM(AH44:AH45)</f>
        <v>0</v>
      </c>
      <c r="AI46" s="35">
        <f>SUM(AI44:AI45)</f>
        <v>0</v>
      </c>
      <c r="AJ46" s="20">
        <f>SUM(AJ44:AJ45)</f>
        <v>0</v>
      </c>
      <c r="AK46" s="85">
        <f>AI46+AJ46</f>
        <v>0</v>
      </c>
      <c r="AL46" s="88">
        <f>SUM(AL44:AL45)</f>
        <v>0</v>
      </c>
      <c r="AM46" s="35">
        <f>SUM(AM44:AM45)</f>
        <v>0</v>
      </c>
      <c r="AN46" s="20">
        <f>SUM(AN44:AN45)</f>
        <v>0</v>
      </c>
      <c r="AO46" s="85">
        <f>AM46+AN46</f>
        <v>0</v>
      </c>
      <c r="AP46" s="88">
        <f>SUM(AP44:AP45)</f>
        <v>0</v>
      </c>
      <c r="AQ46" s="35">
        <f>SUM(AQ44:AQ45)</f>
        <v>0</v>
      </c>
      <c r="AR46" s="20">
        <f>SUM(AR44:AR45)</f>
        <v>0</v>
      </c>
      <c r="AS46" s="85">
        <f>AQ46+AR46</f>
        <v>0</v>
      </c>
      <c r="AT46" s="88">
        <f>SUM(AT44:AT45)</f>
        <v>0</v>
      </c>
      <c r="AU46" s="35">
        <f>SUM(AU44:AU45)</f>
        <v>0</v>
      </c>
      <c r="AV46" s="20">
        <f>SUM(AV44:AV45)</f>
        <v>0</v>
      </c>
      <c r="AW46" s="85">
        <f>AU46+AV46</f>
        <v>0</v>
      </c>
      <c r="AX46" s="88">
        <f>SUM(AX44:AX45)</f>
        <v>0</v>
      </c>
      <c r="AY46" s="35">
        <f>SUM(AY44:AY45)</f>
        <v>0</v>
      </c>
      <c r="AZ46" s="20">
        <f>SUM(AZ44:AZ45)</f>
        <v>0</v>
      </c>
      <c r="BA46" s="85">
        <f>AY46+AZ46</f>
        <v>0</v>
      </c>
      <c r="BB46" s="88">
        <f>SUM(BB44:BB45)</f>
        <v>0</v>
      </c>
      <c r="BC46" s="35">
        <f>SUM(BC44:BC45)</f>
        <v>0</v>
      </c>
      <c r="BD46" s="20">
        <f>SUM(BD44:BD45)</f>
        <v>0</v>
      </c>
      <c r="BE46" s="85">
        <f>BC46+BD46</f>
        <v>0</v>
      </c>
      <c r="BF46" s="88">
        <f>SUM(BF44:BF45)</f>
        <v>0</v>
      </c>
      <c r="BG46" s="35">
        <f>SUM(BG44:BG45)</f>
        <v>0</v>
      </c>
      <c r="BH46" s="20">
        <f>SUM(BH44:BH45)</f>
        <v>0</v>
      </c>
      <c r="BI46" s="85">
        <f>BG46+BH46</f>
        <v>0</v>
      </c>
      <c r="BJ46" s="88">
        <f>SUM(BJ44:BJ45)</f>
        <v>0</v>
      </c>
      <c r="BK46" s="35">
        <f>SUM(BK44:BK45)</f>
        <v>0</v>
      </c>
      <c r="BL46" s="20">
        <f>SUM(BL44:BL45)</f>
        <v>0</v>
      </c>
      <c r="BM46" s="85">
        <f>BK46+BL46</f>
        <v>0</v>
      </c>
      <c r="BN46" s="88">
        <f>SUM(BN44:BN45)</f>
        <v>0</v>
      </c>
      <c r="BO46" s="35">
        <f>SUM(BO44:BO45)</f>
        <v>0</v>
      </c>
      <c r="BP46" s="20">
        <f>SUM(BP44:BP45)</f>
        <v>0</v>
      </c>
      <c r="BQ46" s="85">
        <f>BO46+BP46</f>
        <v>0</v>
      </c>
      <c r="BR46" s="88">
        <f>SUM(BR44:BR45)</f>
        <v>0</v>
      </c>
      <c r="BS46" s="35">
        <f>SUM(BS44:BS45)</f>
        <v>0</v>
      </c>
      <c r="BT46" s="20">
        <f>SUM(BT44:BT45)</f>
        <v>0</v>
      </c>
      <c r="BU46" s="85">
        <f>BS46+BT46</f>
        <v>0</v>
      </c>
      <c r="BV46" s="88">
        <f>SUM(BV44:BV45)</f>
        <v>0</v>
      </c>
      <c r="BW46" s="35">
        <f>SUM(BW44:BW45)</f>
        <v>0</v>
      </c>
      <c r="BX46" s="20">
        <f>SUM(BX44:BX45)</f>
        <v>0</v>
      </c>
      <c r="BY46" s="85">
        <f>BW46+BX46</f>
        <v>0</v>
      </c>
      <c r="BZ46" s="88">
        <f>SUM(BZ44:BZ45)</f>
        <v>0</v>
      </c>
      <c r="CA46" s="35">
        <f>SUM(CA44:CA45)</f>
        <v>0</v>
      </c>
      <c r="CB46" s="20">
        <f>SUM(CB44:CB45)</f>
        <v>0</v>
      </c>
      <c r="CC46" s="85">
        <f>CA46+CB46</f>
        <v>0</v>
      </c>
      <c r="CD46" s="88">
        <f>SUM(CD44:CD45)</f>
        <v>0</v>
      </c>
      <c r="CE46" s="35">
        <f>SUM(CE44:CE45)</f>
        <v>0</v>
      </c>
      <c r="CF46" s="20">
        <f>SUM(CF44:CF45)</f>
        <v>0</v>
      </c>
      <c r="CG46" s="85">
        <f>CE46+CF46</f>
        <v>0</v>
      </c>
      <c r="CH46" s="88">
        <f>SUM(CH44:CH45)</f>
        <v>0</v>
      </c>
      <c r="CI46" s="35">
        <f>SUM(CI44:CI45)</f>
        <v>0</v>
      </c>
      <c r="CJ46" s="20">
        <f>SUM(CJ44:CJ45)</f>
        <v>0</v>
      </c>
      <c r="CK46" s="85">
        <f>CI46+CJ46</f>
        <v>0</v>
      </c>
      <c r="CL46" s="20"/>
      <c r="CM46" s="338"/>
      <c r="CN46" s="339"/>
    </row>
    <row r="47" spans="1:92" ht="18" customHeight="1">
      <c r="A47" s="16" t="s">
        <v>62</v>
      </c>
      <c r="B47" s="14"/>
      <c r="C47" s="11"/>
      <c r="D47" s="11"/>
      <c r="E47" s="11"/>
      <c r="F47" s="328"/>
      <c r="G47" s="329"/>
      <c r="H47" s="329"/>
      <c r="I47" s="330"/>
      <c r="J47" s="80"/>
      <c r="K47" s="71"/>
      <c r="L47" s="11"/>
      <c r="M47" s="81"/>
      <c r="N47" s="80"/>
      <c r="O47" s="71"/>
      <c r="P47" s="11"/>
      <c r="Q47" s="81"/>
      <c r="R47" s="80"/>
      <c r="S47" s="71"/>
      <c r="T47" s="11"/>
      <c r="U47" s="81"/>
      <c r="V47" s="80"/>
      <c r="W47" s="71"/>
      <c r="X47" s="11"/>
      <c r="Y47" s="81"/>
      <c r="Z47" s="80"/>
      <c r="AA47" s="71"/>
      <c r="AB47" s="11"/>
      <c r="AC47" s="81"/>
      <c r="AD47" s="80"/>
      <c r="AE47" s="71"/>
      <c r="AF47" s="11"/>
      <c r="AG47" s="81"/>
      <c r="AH47" s="80"/>
      <c r="AI47" s="71"/>
      <c r="AJ47" s="11"/>
      <c r="AK47" s="81"/>
      <c r="AL47" s="80"/>
      <c r="AM47" s="71"/>
      <c r="AN47" s="11"/>
      <c r="AO47" s="81"/>
      <c r="AP47" s="80"/>
      <c r="AQ47" s="71"/>
      <c r="AR47" s="11"/>
      <c r="AS47" s="81"/>
      <c r="AT47" s="80"/>
      <c r="AU47" s="71"/>
      <c r="AV47" s="11"/>
      <c r="AW47" s="81"/>
      <c r="AX47" s="80"/>
      <c r="AY47" s="71"/>
      <c r="AZ47" s="11"/>
      <c r="BA47" s="81"/>
      <c r="BB47" s="80"/>
      <c r="BC47" s="71"/>
      <c r="BD47" s="11"/>
      <c r="BE47" s="81"/>
      <c r="BF47" s="80"/>
      <c r="BG47" s="71"/>
      <c r="BH47" s="11"/>
      <c r="BI47" s="81"/>
      <c r="BJ47" s="80"/>
      <c r="BK47" s="71"/>
      <c r="BL47" s="11"/>
      <c r="BM47" s="81"/>
      <c r="BN47" s="80"/>
      <c r="BO47" s="71"/>
      <c r="BP47" s="11"/>
      <c r="BQ47" s="81"/>
      <c r="BR47" s="80"/>
      <c r="BS47" s="71"/>
      <c r="BT47" s="11"/>
      <c r="BU47" s="81"/>
      <c r="BV47" s="80"/>
      <c r="BW47" s="71"/>
      <c r="BX47" s="11"/>
      <c r="BY47" s="81"/>
      <c r="BZ47" s="80"/>
      <c r="CA47" s="71"/>
      <c r="CB47" s="11"/>
      <c r="CC47" s="81"/>
      <c r="CD47" s="80"/>
      <c r="CE47" s="71"/>
      <c r="CF47" s="11"/>
      <c r="CG47" s="81"/>
      <c r="CH47" s="80"/>
      <c r="CI47" s="71"/>
      <c r="CJ47" s="11"/>
      <c r="CK47" s="81"/>
      <c r="CL47" s="11"/>
      <c r="CM47" s="14"/>
      <c r="CN47" s="7"/>
    </row>
    <row r="48" spans="1:92" ht="18" customHeight="1">
      <c r="A48" s="11"/>
      <c r="B48" s="19">
        <v>39</v>
      </c>
      <c r="C48" s="11" t="s">
        <v>48</v>
      </c>
      <c r="D48" s="11"/>
      <c r="E48" s="11"/>
      <c r="F48" s="328">
        <f t="shared" ref="F48:F58" si="46">J48+N48+R48+V48+Z48+AD48+AH48+AL48+AP48+AT48+AX48+BB48+BF48+BJ48+BN48+BR48+BV48+BZ48+CD48+CH48</f>
        <v>0</v>
      </c>
      <c r="G48" s="329">
        <f t="shared" ref="G48:G58" si="47">K48+O48+S48+W48+AA48+AE48+AI48+AM48+AQ48+AU48+AY48+BC48+BG48+BK48+BO48+BS48+BW48+CA48+CE48+CI48</f>
        <v>0</v>
      </c>
      <c r="H48" s="329">
        <f t="shared" ref="H48:H58" si="48">L48+P48+T48+X48+AB48+AF48+AJ48+AN48+AR48+AV48+AZ48+BD48+BH48+BL48+BP48+BT48+BX48+CB48+CF48+CJ48</f>
        <v>0</v>
      </c>
      <c r="I48" s="330">
        <f t="shared" ref="I48:I58" si="49">M48+Q48+U48+Y48+AC48+AG48+AK48+AO48+AS48+AW48+BA48+BE48+BI48+BM48+BQ48+BU48+BY48+CC48+CG48+CK48</f>
        <v>0</v>
      </c>
      <c r="J48" s="82">
        <v>0</v>
      </c>
      <c r="K48" s="675">
        <v>0</v>
      </c>
      <c r="L48" s="676">
        <v>0</v>
      </c>
      <c r="M48" s="81">
        <f t="shared" si="25"/>
        <v>0</v>
      </c>
      <c r="N48" s="82">
        <v>0</v>
      </c>
      <c r="O48" s="675">
        <v>0</v>
      </c>
      <c r="P48" s="676">
        <v>0</v>
      </c>
      <c r="Q48" s="81">
        <f t="shared" ref="Q48:Q57" si="50">O48+P48</f>
        <v>0</v>
      </c>
      <c r="R48" s="82">
        <v>0</v>
      </c>
      <c r="S48" s="675">
        <v>0</v>
      </c>
      <c r="T48" s="676">
        <v>0</v>
      </c>
      <c r="U48" s="81">
        <f t="shared" ref="U48:U57" si="51">S48+T48</f>
        <v>0</v>
      </c>
      <c r="V48" s="82">
        <v>0</v>
      </c>
      <c r="W48" s="675">
        <v>0</v>
      </c>
      <c r="X48" s="676">
        <v>0</v>
      </c>
      <c r="Y48" s="81">
        <f t="shared" ref="Y48:Y57" si="52">W48+X48</f>
        <v>0</v>
      </c>
      <c r="Z48" s="82">
        <v>0</v>
      </c>
      <c r="AA48" s="675">
        <v>0</v>
      </c>
      <c r="AB48" s="676">
        <v>0</v>
      </c>
      <c r="AC48" s="81">
        <f t="shared" ref="AC48:AC57" si="53">AA48+AB48</f>
        <v>0</v>
      </c>
      <c r="AD48" s="82">
        <v>0</v>
      </c>
      <c r="AE48" s="675">
        <v>0</v>
      </c>
      <c r="AF48" s="676">
        <v>0</v>
      </c>
      <c r="AG48" s="81">
        <f t="shared" ref="AG48:AG57" si="54">AE48+AF48</f>
        <v>0</v>
      </c>
      <c r="AH48" s="82">
        <v>0</v>
      </c>
      <c r="AI48" s="675">
        <v>0</v>
      </c>
      <c r="AJ48" s="676">
        <v>0</v>
      </c>
      <c r="AK48" s="81">
        <f t="shared" ref="AK48:AK57" si="55">AI48+AJ48</f>
        <v>0</v>
      </c>
      <c r="AL48" s="82">
        <v>0</v>
      </c>
      <c r="AM48" s="675">
        <v>0</v>
      </c>
      <c r="AN48" s="676">
        <v>0</v>
      </c>
      <c r="AO48" s="81">
        <f t="shared" ref="AO48:AO57" si="56">AM48+AN48</f>
        <v>0</v>
      </c>
      <c r="AP48" s="82">
        <v>0</v>
      </c>
      <c r="AQ48" s="675">
        <v>0</v>
      </c>
      <c r="AR48" s="676">
        <v>0</v>
      </c>
      <c r="AS48" s="81">
        <f t="shared" ref="AS48:AS57" si="57">AQ48+AR48</f>
        <v>0</v>
      </c>
      <c r="AT48" s="82">
        <v>0</v>
      </c>
      <c r="AU48" s="675">
        <v>0</v>
      </c>
      <c r="AV48" s="676">
        <v>0</v>
      </c>
      <c r="AW48" s="81">
        <f t="shared" ref="AW48:AW57" si="58">AU48+AV48</f>
        <v>0</v>
      </c>
      <c r="AX48" s="82">
        <v>0</v>
      </c>
      <c r="AY48" s="675">
        <v>0</v>
      </c>
      <c r="AZ48" s="676">
        <v>0</v>
      </c>
      <c r="BA48" s="81">
        <f t="shared" ref="BA48:BA57" si="59">AY48+AZ48</f>
        <v>0</v>
      </c>
      <c r="BB48" s="82">
        <v>0</v>
      </c>
      <c r="BC48" s="675">
        <v>0</v>
      </c>
      <c r="BD48" s="676">
        <v>0</v>
      </c>
      <c r="BE48" s="81">
        <f t="shared" ref="BE48:BE57" si="60">BC48+BD48</f>
        <v>0</v>
      </c>
      <c r="BF48" s="82">
        <v>0</v>
      </c>
      <c r="BG48" s="675">
        <v>0</v>
      </c>
      <c r="BH48" s="676">
        <v>0</v>
      </c>
      <c r="BI48" s="81">
        <f t="shared" ref="BI48:BI57" si="61">BG48+BH48</f>
        <v>0</v>
      </c>
      <c r="BJ48" s="82">
        <v>0</v>
      </c>
      <c r="BK48" s="675">
        <v>0</v>
      </c>
      <c r="BL48" s="676">
        <v>0</v>
      </c>
      <c r="BM48" s="81">
        <f t="shared" ref="BM48:BM57" si="62">BK48+BL48</f>
        <v>0</v>
      </c>
      <c r="BN48" s="82">
        <v>0</v>
      </c>
      <c r="BO48" s="675">
        <v>0</v>
      </c>
      <c r="BP48" s="676">
        <v>0</v>
      </c>
      <c r="BQ48" s="81">
        <f t="shared" ref="BQ48:BQ57" si="63">BO48+BP48</f>
        <v>0</v>
      </c>
      <c r="BR48" s="82">
        <v>0</v>
      </c>
      <c r="BS48" s="675">
        <v>0</v>
      </c>
      <c r="BT48" s="676">
        <v>0</v>
      </c>
      <c r="BU48" s="81">
        <f t="shared" ref="BU48:BU57" si="64">BS48+BT48</f>
        <v>0</v>
      </c>
      <c r="BV48" s="82">
        <v>0</v>
      </c>
      <c r="BW48" s="675">
        <v>0</v>
      </c>
      <c r="BX48" s="676">
        <v>0</v>
      </c>
      <c r="BY48" s="81">
        <f t="shared" ref="BY48:BY57" si="65">BW48+BX48</f>
        <v>0</v>
      </c>
      <c r="BZ48" s="82">
        <v>0</v>
      </c>
      <c r="CA48" s="675">
        <v>0</v>
      </c>
      <c r="CB48" s="676">
        <v>0</v>
      </c>
      <c r="CC48" s="81">
        <f t="shared" ref="CC48:CC57" si="66">CA48+CB48</f>
        <v>0</v>
      </c>
      <c r="CD48" s="82">
        <v>0</v>
      </c>
      <c r="CE48" s="675">
        <v>0</v>
      </c>
      <c r="CF48" s="676">
        <v>0</v>
      </c>
      <c r="CG48" s="81">
        <f t="shared" ref="CG48:CG57" si="67">CE48+CF48</f>
        <v>0</v>
      </c>
      <c r="CH48" s="82">
        <v>0</v>
      </c>
      <c r="CI48" s="675">
        <v>0</v>
      </c>
      <c r="CJ48" s="676">
        <v>0</v>
      </c>
      <c r="CK48" s="81">
        <f t="shared" ref="CK48:CK57" si="68">CI48+CJ48</f>
        <v>0</v>
      </c>
      <c r="CL48" s="17"/>
      <c r="CM48" s="14"/>
    </row>
    <row r="49" spans="1:92" ht="15.95" customHeight="1">
      <c r="A49" s="11"/>
      <c r="B49" s="19">
        <v>40</v>
      </c>
      <c r="C49" s="11" t="s">
        <v>49</v>
      </c>
      <c r="D49" s="11"/>
      <c r="E49" s="11"/>
      <c r="F49" s="328">
        <f t="shared" si="46"/>
        <v>0</v>
      </c>
      <c r="G49" s="329">
        <f t="shared" si="47"/>
        <v>0</v>
      </c>
      <c r="H49" s="329">
        <f t="shared" si="48"/>
        <v>0</v>
      </c>
      <c r="I49" s="330">
        <f t="shared" si="49"/>
        <v>0</v>
      </c>
      <c r="J49" s="82">
        <v>0</v>
      </c>
      <c r="K49" s="675">
        <v>0</v>
      </c>
      <c r="L49" s="676">
        <v>0</v>
      </c>
      <c r="M49" s="81">
        <f t="shared" si="25"/>
        <v>0</v>
      </c>
      <c r="N49" s="82">
        <v>0</v>
      </c>
      <c r="O49" s="675">
        <v>0</v>
      </c>
      <c r="P49" s="676">
        <v>0</v>
      </c>
      <c r="Q49" s="81">
        <f t="shared" si="50"/>
        <v>0</v>
      </c>
      <c r="R49" s="82">
        <v>0</v>
      </c>
      <c r="S49" s="675">
        <v>0</v>
      </c>
      <c r="T49" s="676">
        <v>0</v>
      </c>
      <c r="U49" s="81">
        <f t="shared" si="51"/>
        <v>0</v>
      </c>
      <c r="V49" s="82">
        <v>0</v>
      </c>
      <c r="W49" s="675">
        <v>0</v>
      </c>
      <c r="X49" s="676">
        <v>0</v>
      </c>
      <c r="Y49" s="81">
        <f t="shared" si="52"/>
        <v>0</v>
      </c>
      <c r="Z49" s="82">
        <v>0</v>
      </c>
      <c r="AA49" s="675">
        <v>0</v>
      </c>
      <c r="AB49" s="676">
        <v>0</v>
      </c>
      <c r="AC49" s="81">
        <f t="shared" si="53"/>
        <v>0</v>
      </c>
      <c r="AD49" s="82">
        <v>0</v>
      </c>
      <c r="AE49" s="675">
        <v>0</v>
      </c>
      <c r="AF49" s="676">
        <v>0</v>
      </c>
      <c r="AG49" s="81">
        <f t="shared" si="54"/>
        <v>0</v>
      </c>
      <c r="AH49" s="82">
        <v>0</v>
      </c>
      <c r="AI49" s="675">
        <v>0</v>
      </c>
      <c r="AJ49" s="676">
        <v>0</v>
      </c>
      <c r="AK49" s="81">
        <f t="shared" si="55"/>
        <v>0</v>
      </c>
      <c r="AL49" s="82">
        <v>0</v>
      </c>
      <c r="AM49" s="675">
        <v>0</v>
      </c>
      <c r="AN49" s="676">
        <v>0</v>
      </c>
      <c r="AO49" s="81">
        <f t="shared" si="56"/>
        <v>0</v>
      </c>
      <c r="AP49" s="82">
        <v>0</v>
      </c>
      <c r="AQ49" s="675">
        <v>0</v>
      </c>
      <c r="AR49" s="676">
        <v>0</v>
      </c>
      <c r="AS49" s="81">
        <f t="shared" si="57"/>
        <v>0</v>
      </c>
      <c r="AT49" s="82">
        <v>0</v>
      </c>
      <c r="AU49" s="675">
        <v>0</v>
      </c>
      <c r="AV49" s="676">
        <v>0</v>
      </c>
      <c r="AW49" s="81">
        <f t="shared" si="58"/>
        <v>0</v>
      </c>
      <c r="AX49" s="82">
        <v>0</v>
      </c>
      <c r="AY49" s="675">
        <v>0</v>
      </c>
      <c r="AZ49" s="676">
        <v>0</v>
      </c>
      <c r="BA49" s="81">
        <f t="shared" si="59"/>
        <v>0</v>
      </c>
      <c r="BB49" s="82">
        <v>0</v>
      </c>
      <c r="BC49" s="675">
        <v>0</v>
      </c>
      <c r="BD49" s="676">
        <v>0</v>
      </c>
      <c r="BE49" s="81">
        <f t="shared" si="60"/>
        <v>0</v>
      </c>
      <c r="BF49" s="82">
        <v>0</v>
      </c>
      <c r="BG49" s="675">
        <v>0</v>
      </c>
      <c r="BH49" s="676">
        <v>0</v>
      </c>
      <c r="BI49" s="81">
        <f t="shared" si="61"/>
        <v>0</v>
      </c>
      <c r="BJ49" s="82">
        <v>0</v>
      </c>
      <c r="BK49" s="675">
        <v>0</v>
      </c>
      <c r="BL49" s="676">
        <v>0</v>
      </c>
      <c r="BM49" s="81">
        <f t="shared" si="62"/>
        <v>0</v>
      </c>
      <c r="BN49" s="82">
        <v>0</v>
      </c>
      <c r="BO49" s="675">
        <v>0</v>
      </c>
      <c r="BP49" s="676">
        <v>0</v>
      </c>
      <c r="BQ49" s="81">
        <f t="shared" si="63"/>
        <v>0</v>
      </c>
      <c r="BR49" s="82">
        <v>0</v>
      </c>
      <c r="BS49" s="675">
        <v>0</v>
      </c>
      <c r="BT49" s="676">
        <v>0</v>
      </c>
      <c r="BU49" s="81">
        <f t="shared" si="64"/>
        <v>0</v>
      </c>
      <c r="BV49" s="82">
        <v>0</v>
      </c>
      <c r="BW49" s="675">
        <v>0</v>
      </c>
      <c r="BX49" s="676">
        <v>0</v>
      </c>
      <c r="BY49" s="81">
        <f t="shared" si="65"/>
        <v>0</v>
      </c>
      <c r="BZ49" s="82">
        <v>0</v>
      </c>
      <c r="CA49" s="675">
        <v>0</v>
      </c>
      <c r="CB49" s="676">
        <v>0</v>
      </c>
      <c r="CC49" s="81">
        <f t="shared" si="66"/>
        <v>0</v>
      </c>
      <c r="CD49" s="82">
        <v>0</v>
      </c>
      <c r="CE49" s="675">
        <v>0</v>
      </c>
      <c r="CF49" s="676">
        <v>0</v>
      </c>
      <c r="CG49" s="81">
        <f t="shared" si="67"/>
        <v>0</v>
      </c>
      <c r="CH49" s="82">
        <v>0</v>
      </c>
      <c r="CI49" s="675">
        <v>0</v>
      </c>
      <c r="CJ49" s="676">
        <v>0</v>
      </c>
      <c r="CK49" s="81">
        <f t="shared" si="68"/>
        <v>0</v>
      </c>
      <c r="CL49" s="17"/>
      <c r="CN49" s="340"/>
    </row>
    <row r="50" spans="1:92" ht="15.95" customHeight="1">
      <c r="A50" s="11"/>
      <c r="B50" s="19">
        <v>41</v>
      </c>
      <c r="C50" s="11" t="s">
        <v>50</v>
      </c>
      <c r="D50" s="11"/>
      <c r="E50" s="11"/>
      <c r="F50" s="328">
        <f t="shared" si="46"/>
        <v>0</v>
      </c>
      <c r="G50" s="329">
        <f t="shared" si="47"/>
        <v>0</v>
      </c>
      <c r="H50" s="329">
        <f t="shared" si="48"/>
        <v>0</v>
      </c>
      <c r="I50" s="330">
        <f t="shared" si="49"/>
        <v>0</v>
      </c>
      <c r="J50" s="82">
        <v>0</v>
      </c>
      <c r="K50" s="74">
        <v>0</v>
      </c>
      <c r="L50" s="73">
        <v>0</v>
      </c>
      <c r="M50" s="81">
        <f t="shared" si="25"/>
        <v>0</v>
      </c>
      <c r="N50" s="82">
        <v>0</v>
      </c>
      <c r="O50" s="74">
        <v>0</v>
      </c>
      <c r="P50" s="73">
        <v>0</v>
      </c>
      <c r="Q50" s="81">
        <f t="shared" si="50"/>
        <v>0</v>
      </c>
      <c r="R50" s="82">
        <v>0</v>
      </c>
      <c r="S50" s="74">
        <v>0</v>
      </c>
      <c r="T50" s="73">
        <v>0</v>
      </c>
      <c r="U50" s="81">
        <f t="shared" si="51"/>
        <v>0</v>
      </c>
      <c r="V50" s="82">
        <v>0</v>
      </c>
      <c r="W50" s="74">
        <v>0</v>
      </c>
      <c r="X50" s="73">
        <v>0</v>
      </c>
      <c r="Y50" s="81">
        <f t="shared" si="52"/>
        <v>0</v>
      </c>
      <c r="Z50" s="82">
        <v>0</v>
      </c>
      <c r="AA50" s="74">
        <v>0</v>
      </c>
      <c r="AB50" s="73">
        <v>0</v>
      </c>
      <c r="AC50" s="81">
        <f t="shared" si="53"/>
        <v>0</v>
      </c>
      <c r="AD50" s="82">
        <v>0</v>
      </c>
      <c r="AE50" s="74">
        <v>0</v>
      </c>
      <c r="AF50" s="73">
        <v>0</v>
      </c>
      <c r="AG50" s="81">
        <f t="shared" si="54"/>
        <v>0</v>
      </c>
      <c r="AH50" s="82">
        <v>0</v>
      </c>
      <c r="AI50" s="74">
        <v>0</v>
      </c>
      <c r="AJ50" s="73">
        <v>0</v>
      </c>
      <c r="AK50" s="81">
        <f t="shared" si="55"/>
        <v>0</v>
      </c>
      <c r="AL50" s="82">
        <v>0</v>
      </c>
      <c r="AM50" s="74">
        <v>0</v>
      </c>
      <c r="AN50" s="73">
        <v>0</v>
      </c>
      <c r="AO50" s="81">
        <f t="shared" si="56"/>
        <v>0</v>
      </c>
      <c r="AP50" s="82">
        <v>0</v>
      </c>
      <c r="AQ50" s="74">
        <v>0</v>
      </c>
      <c r="AR50" s="73">
        <v>0</v>
      </c>
      <c r="AS50" s="81">
        <f t="shared" si="57"/>
        <v>0</v>
      </c>
      <c r="AT50" s="82">
        <v>0</v>
      </c>
      <c r="AU50" s="74">
        <v>0</v>
      </c>
      <c r="AV50" s="73">
        <v>0</v>
      </c>
      <c r="AW50" s="81">
        <f t="shared" si="58"/>
        <v>0</v>
      </c>
      <c r="AX50" s="82">
        <v>0</v>
      </c>
      <c r="AY50" s="74">
        <v>0</v>
      </c>
      <c r="AZ50" s="73">
        <v>0</v>
      </c>
      <c r="BA50" s="81">
        <f t="shared" si="59"/>
        <v>0</v>
      </c>
      <c r="BB50" s="82">
        <v>0</v>
      </c>
      <c r="BC50" s="74">
        <v>0</v>
      </c>
      <c r="BD50" s="73">
        <v>0</v>
      </c>
      <c r="BE50" s="81">
        <f t="shared" si="60"/>
        <v>0</v>
      </c>
      <c r="BF50" s="82">
        <v>0</v>
      </c>
      <c r="BG50" s="74">
        <v>0</v>
      </c>
      <c r="BH50" s="73">
        <v>0</v>
      </c>
      <c r="BI50" s="81">
        <f t="shared" si="61"/>
        <v>0</v>
      </c>
      <c r="BJ50" s="82">
        <v>0</v>
      </c>
      <c r="BK50" s="74">
        <v>0</v>
      </c>
      <c r="BL50" s="73">
        <v>0</v>
      </c>
      <c r="BM50" s="81">
        <f t="shared" si="62"/>
        <v>0</v>
      </c>
      <c r="BN50" s="82">
        <v>0</v>
      </c>
      <c r="BO50" s="74">
        <v>0</v>
      </c>
      <c r="BP50" s="73">
        <v>0</v>
      </c>
      <c r="BQ50" s="81">
        <f t="shared" si="63"/>
        <v>0</v>
      </c>
      <c r="BR50" s="82">
        <v>0</v>
      </c>
      <c r="BS50" s="74">
        <v>0</v>
      </c>
      <c r="BT50" s="73">
        <v>0</v>
      </c>
      <c r="BU50" s="81">
        <f t="shared" si="64"/>
        <v>0</v>
      </c>
      <c r="BV50" s="82">
        <v>0</v>
      </c>
      <c r="BW50" s="74">
        <v>0</v>
      </c>
      <c r="BX50" s="73">
        <v>0</v>
      </c>
      <c r="BY50" s="81">
        <f t="shared" si="65"/>
        <v>0</v>
      </c>
      <c r="BZ50" s="82">
        <v>0</v>
      </c>
      <c r="CA50" s="74">
        <v>0</v>
      </c>
      <c r="CB50" s="73">
        <v>0</v>
      </c>
      <c r="CC50" s="81">
        <f t="shared" si="66"/>
        <v>0</v>
      </c>
      <c r="CD50" s="82">
        <v>0</v>
      </c>
      <c r="CE50" s="74">
        <v>0</v>
      </c>
      <c r="CF50" s="73">
        <v>0</v>
      </c>
      <c r="CG50" s="81">
        <f t="shared" si="67"/>
        <v>0</v>
      </c>
      <c r="CH50" s="82">
        <v>0</v>
      </c>
      <c r="CI50" s="74">
        <v>0</v>
      </c>
      <c r="CJ50" s="73">
        <v>0</v>
      </c>
      <c r="CK50" s="81">
        <f t="shared" si="68"/>
        <v>0</v>
      </c>
      <c r="CL50" s="17"/>
      <c r="CM50" s="14"/>
    </row>
    <row r="51" spans="1:92" ht="15.95" customHeight="1">
      <c r="A51" s="11"/>
      <c r="B51" s="19">
        <v>42</v>
      </c>
      <c r="C51" s="11" t="s">
        <v>51</v>
      </c>
      <c r="D51" s="11"/>
      <c r="E51" s="11"/>
      <c r="F51" s="328">
        <f t="shared" si="46"/>
        <v>0</v>
      </c>
      <c r="G51" s="329">
        <f t="shared" si="47"/>
        <v>0</v>
      </c>
      <c r="H51" s="329">
        <f t="shared" si="48"/>
        <v>0</v>
      </c>
      <c r="I51" s="330">
        <f t="shared" si="49"/>
        <v>0</v>
      </c>
      <c r="J51" s="82">
        <v>0</v>
      </c>
      <c r="K51" s="675">
        <v>0</v>
      </c>
      <c r="L51" s="676">
        <v>0</v>
      </c>
      <c r="M51" s="81">
        <f t="shared" si="25"/>
        <v>0</v>
      </c>
      <c r="N51" s="82">
        <v>0</v>
      </c>
      <c r="O51" s="675">
        <v>0</v>
      </c>
      <c r="P51" s="676">
        <v>0</v>
      </c>
      <c r="Q51" s="81">
        <f t="shared" si="50"/>
        <v>0</v>
      </c>
      <c r="R51" s="82">
        <v>0</v>
      </c>
      <c r="S51" s="675">
        <v>0</v>
      </c>
      <c r="T51" s="676">
        <v>0</v>
      </c>
      <c r="U51" s="81">
        <f t="shared" si="51"/>
        <v>0</v>
      </c>
      <c r="V51" s="82">
        <v>0</v>
      </c>
      <c r="W51" s="675">
        <v>0</v>
      </c>
      <c r="X51" s="676">
        <v>0</v>
      </c>
      <c r="Y51" s="81">
        <f t="shared" si="52"/>
        <v>0</v>
      </c>
      <c r="Z51" s="82">
        <v>0</v>
      </c>
      <c r="AA51" s="675">
        <v>0</v>
      </c>
      <c r="AB51" s="676">
        <v>0</v>
      </c>
      <c r="AC51" s="81">
        <f t="shared" si="53"/>
        <v>0</v>
      </c>
      <c r="AD51" s="82">
        <v>0</v>
      </c>
      <c r="AE51" s="675">
        <v>0</v>
      </c>
      <c r="AF51" s="676">
        <v>0</v>
      </c>
      <c r="AG51" s="81">
        <f t="shared" si="54"/>
        <v>0</v>
      </c>
      <c r="AH51" s="82">
        <v>0</v>
      </c>
      <c r="AI51" s="675">
        <v>0</v>
      </c>
      <c r="AJ51" s="676">
        <v>0</v>
      </c>
      <c r="AK51" s="81">
        <f t="shared" si="55"/>
        <v>0</v>
      </c>
      <c r="AL51" s="82">
        <v>0</v>
      </c>
      <c r="AM51" s="675">
        <v>0</v>
      </c>
      <c r="AN51" s="676">
        <v>0</v>
      </c>
      <c r="AO51" s="81">
        <f t="shared" si="56"/>
        <v>0</v>
      </c>
      <c r="AP51" s="82">
        <v>0</v>
      </c>
      <c r="AQ51" s="675">
        <v>0</v>
      </c>
      <c r="AR51" s="676">
        <v>0</v>
      </c>
      <c r="AS51" s="81">
        <f t="shared" si="57"/>
        <v>0</v>
      </c>
      <c r="AT51" s="82">
        <v>0</v>
      </c>
      <c r="AU51" s="675">
        <v>0</v>
      </c>
      <c r="AV51" s="676">
        <v>0</v>
      </c>
      <c r="AW51" s="81">
        <f t="shared" si="58"/>
        <v>0</v>
      </c>
      <c r="AX51" s="82">
        <v>0</v>
      </c>
      <c r="AY51" s="675">
        <v>0</v>
      </c>
      <c r="AZ51" s="676">
        <v>0</v>
      </c>
      <c r="BA51" s="81">
        <f t="shared" si="59"/>
        <v>0</v>
      </c>
      <c r="BB51" s="82">
        <v>0</v>
      </c>
      <c r="BC51" s="675">
        <v>0</v>
      </c>
      <c r="BD51" s="676">
        <v>0</v>
      </c>
      <c r="BE51" s="81">
        <f t="shared" si="60"/>
        <v>0</v>
      </c>
      <c r="BF51" s="82">
        <v>0</v>
      </c>
      <c r="BG51" s="675">
        <v>0</v>
      </c>
      <c r="BH51" s="676">
        <v>0</v>
      </c>
      <c r="BI51" s="81">
        <f t="shared" si="61"/>
        <v>0</v>
      </c>
      <c r="BJ51" s="82">
        <v>0</v>
      </c>
      <c r="BK51" s="675">
        <v>0</v>
      </c>
      <c r="BL51" s="676">
        <v>0</v>
      </c>
      <c r="BM51" s="81">
        <f t="shared" si="62"/>
        <v>0</v>
      </c>
      <c r="BN51" s="82">
        <v>0</v>
      </c>
      <c r="BO51" s="675">
        <v>0</v>
      </c>
      <c r="BP51" s="676">
        <v>0</v>
      </c>
      <c r="BQ51" s="81">
        <f t="shared" si="63"/>
        <v>0</v>
      </c>
      <c r="BR51" s="82">
        <v>0</v>
      </c>
      <c r="BS51" s="675">
        <v>0</v>
      </c>
      <c r="BT51" s="676">
        <v>0</v>
      </c>
      <c r="BU51" s="81">
        <f t="shared" si="64"/>
        <v>0</v>
      </c>
      <c r="BV51" s="82">
        <v>0</v>
      </c>
      <c r="BW51" s="675">
        <v>0</v>
      </c>
      <c r="BX51" s="676">
        <v>0</v>
      </c>
      <c r="BY51" s="81">
        <f t="shared" si="65"/>
        <v>0</v>
      </c>
      <c r="BZ51" s="82">
        <v>0</v>
      </c>
      <c r="CA51" s="675">
        <v>0</v>
      </c>
      <c r="CB51" s="676">
        <v>0</v>
      </c>
      <c r="CC51" s="81">
        <f t="shared" si="66"/>
        <v>0</v>
      </c>
      <c r="CD51" s="82">
        <v>0</v>
      </c>
      <c r="CE51" s="675">
        <v>0</v>
      </c>
      <c r="CF51" s="676">
        <v>0</v>
      </c>
      <c r="CG51" s="81">
        <f t="shared" si="67"/>
        <v>0</v>
      </c>
      <c r="CH51" s="82">
        <v>0</v>
      </c>
      <c r="CI51" s="675">
        <v>0</v>
      </c>
      <c r="CJ51" s="676">
        <v>0</v>
      </c>
      <c r="CK51" s="81">
        <f t="shared" si="68"/>
        <v>0</v>
      </c>
      <c r="CL51" s="17"/>
      <c r="CM51" s="14"/>
    </row>
    <row r="52" spans="1:92" ht="15.95" customHeight="1">
      <c r="A52" s="11"/>
      <c r="B52" s="19">
        <v>43</v>
      </c>
      <c r="C52" s="11" t="s">
        <v>52</v>
      </c>
      <c r="D52" s="11"/>
      <c r="E52" s="11"/>
      <c r="F52" s="328">
        <f t="shared" si="46"/>
        <v>0</v>
      </c>
      <c r="G52" s="329">
        <f t="shared" si="47"/>
        <v>0</v>
      </c>
      <c r="H52" s="329">
        <f t="shared" si="48"/>
        <v>0</v>
      </c>
      <c r="I52" s="330">
        <f t="shared" si="49"/>
        <v>0</v>
      </c>
      <c r="J52" s="82">
        <v>0</v>
      </c>
      <c r="K52" s="74">
        <v>0</v>
      </c>
      <c r="L52" s="73">
        <v>0</v>
      </c>
      <c r="M52" s="81">
        <f t="shared" si="25"/>
        <v>0</v>
      </c>
      <c r="N52" s="82">
        <v>0</v>
      </c>
      <c r="O52" s="74">
        <v>0</v>
      </c>
      <c r="P52" s="73">
        <v>0</v>
      </c>
      <c r="Q52" s="81">
        <f t="shared" si="50"/>
        <v>0</v>
      </c>
      <c r="R52" s="82">
        <v>0</v>
      </c>
      <c r="S52" s="74">
        <v>0</v>
      </c>
      <c r="T52" s="73">
        <v>0</v>
      </c>
      <c r="U52" s="81">
        <f t="shared" si="51"/>
        <v>0</v>
      </c>
      <c r="V52" s="82">
        <v>0</v>
      </c>
      <c r="W52" s="74">
        <v>0</v>
      </c>
      <c r="X52" s="73">
        <v>0</v>
      </c>
      <c r="Y52" s="81">
        <f t="shared" si="52"/>
        <v>0</v>
      </c>
      <c r="Z52" s="82">
        <v>0</v>
      </c>
      <c r="AA52" s="74">
        <v>0</v>
      </c>
      <c r="AB52" s="73">
        <v>0</v>
      </c>
      <c r="AC52" s="81">
        <f t="shared" si="53"/>
        <v>0</v>
      </c>
      <c r="AD52" s="82">
        <v>0</v>
      </c>
      <c r="AE52" s="74">
        <v>0</v>
      </c>
      <c r="AF52" s="73">
        <v>0</v>
      </c>
      <c r="AG52" s="81">
        <f t="shared" si="54"/>
        <v>0</v>
      </c>
      <c r="AH52" s="82">
        <v>0</v>
      </c>
      <c r="AI52" s="74">
        <v>0</v>
      </c>
      <c r="AJ52" s="73">
        <v>0</v>
      </c>
      <c r="AK52" s="81">
        <f t="shared" si="55"/>
        <v>0</v>
      </c>
      <c r="AL52" s="82">
        <v>0</v>
      </c>
      <c r="AM52" s="74">
        <v>0</v>
      </c>
      <c r="AN52" s="73">
        <v>0</v>
      </c>
      <c r="AO52" s="81">
        <f t="shared" si="56"/>
        <v>0</v>
      </c>
      <c r="AP52" s="82">
        <v>0</v>
      </c>
      <c r="AQ52" s="74">
        <v>0</v>
      </c>
      <c r="AR52" s="73">
        <v>0</v>
      </c>
      <c r="AS52" s="81">
        <f t="shared" si="57"/>
        <v>0</v>
      </c>
      <c r="AT52" s="82">
        <v>0</v>
      </c>
      <c r="AU52" s="74">
        <v>0</v>
      </c>
      <c r="AV52" s="73">
        <v>0</v>
      </c>
      <c r="AW52" s="81">
        <f t="shared" si="58"/>
        <v>0</v>
      </c>
      <c r="AX52" s="82">
        <v>0</v>
      </c>
      <c r="AY52" s="74">
        <v>0</v>
      </c>
      <c r="AZ52" s="73">
        <v>0</v>
      </c>
      <c r="BA52" s="81">
        <f t="shared" si="59"/>
        <v>0</v>
      </c>
      <c r="BB52" s="82">
        <v>0</v>
      </c>
      <c r="BC52" s="74">
        <v>0</v>
      </c>
      <c r="BD52" s="73">
        <v>0</v>
      </c>
      <c r="BE52" s="81">
        <f t="shared" si="60"/>
        <v>0</v>
      </c>
      <c r="BF52" s="82">
        <v>0</v>
      </c>
      <c r="BG52" s="74">
        <v>0</v>
      </c>
      <c r="BH52" s="73">
        <v>0</v>
      </c>
      <c r="BI52" s="81">
        <f t="shared" si="61"/>
        <v>0</v>
      </c>
      <c r="BJ52" s="82">
        <v>0</v>
      </c>
      <c r="BK52" s="74">
        <v>0</v>
      </c>
      <c r="BL52" s="73">
        <v>0</v>
      </c>
      <c r="BM52" s="81">
        <f t="shared" si="62"/>
        <v>0</v>
      </c>
      <c r="BN52" s="82">
        <v>0</v>
      </c>
      <c r="BO52" s="74">
        <v>0</v>
      </c>
      <c r="BP52" s="73">
        <v>0</v>
      </c>
      <c r="BQ52" s="81">
        <f t="shared" si="63"/>
        <v>0</v>
      </c>
      <c r="BR52" s="82">
        <v>0</v>
      </c>
      <c r="BS52" s="74">
        <v>0</v>
      </c>
      <c r="BT52" s="73">
        <v>0</v>
      </c>
      <c r="BU52" s="81">
        <f t="shared" si="64"/>
        <v>0</v>
      </c>
      <c r="BV52" s="82">
        <v>0</v>
      </c>
      <c r="BW52" s="74">
        <v>0</v>
      </c>
      <c r="BX52" s="73">
        <v>0</v>
      </c>
      <c r="BY52" s="81">
        <f t="shared" si="65"/>
        <v>0</v>
      </c>
      <c r="BZ52" s="82">
        <v>0</v>
      </c>
      <c r="CA52" s="74">
        <v>0</v>
      </c>
      <c r="CB52" s="73">
        <v>0</v>
      </c>
      <c r="CC52" s="81">
        <f t="shared" si="66"/>
        <v>0</v>
      </c>
      <c r="CD52" s="82">
        <v>0</v>
      </c>
      <c r="CE52" s="74">
        <v>0</v>
      </c>
      <c r="CF52" s="73">
        <v>0</v>
      </c>
      <c r="CG52" s="81">
        <f t="shared" si="67"/>
        <v>0</v>
      </c>
      <c r="CH52" s="82">
        <v>0</v>
      </c>
      <c r="CI52" s="74">
        <v>0</v>
      </c>
      <c r="CJ52" s="73">
        <v>0</v>
      </c>
      <c r="CK52" s="81">
        <f>CI52+CJ52</f>
        <v>0</v>
      </c>
      <c r="CL52" s="17"/>
      <c r="CM52" s="14"/>
    </row>
    <row r="53" spans="1:92" ht="15.95" customHeight="1">
      <c r="A53" s="11"/>
      <c r="B53" s="19">
        <v>44</v>
      </c>
      <c r="C53" s="11" t="s">
        <v>53</v>
      </c>
      <c r="D53" s="11"/>
      <c r="E53" s="11"/>
      <c r="F53" s="328">
        <f t="shared" si="46"/>
        <v>0</v>
      </c>
      <c r="G53" s="329">
        <f t="shared" si="47"/>
        <v>0</v>
      </c>
      <c r="H53" s="329">
        <f t="shared" si="48"/>
        <v>0</v>
      </c>
      <c r="I53" s="330">
        <f t="shared" si="49"/>
        <v>0</v>
      </c>
      <c r="J53" s="82">
        <v>0</v>
      </c>
      <c r="K53" s="675">
        <v>0</v>
      </c>
      <c r="L53" s="676">
        <v>0</v>
      </c>
      <c r="M53" s="81">
        <f t="shared" si="25"/>
        <v>0</v>
      </c>
      <c r="N53" s="82">
        <v>0</v>
      </c>
      <c r="O53" s="675">
        <v>0</v>
      </c>
      <c r="P53" s="676">
        <v>0</v>
      </c>
      <c r="Q53" s="81">
        <f t="shared" si="50"/>
        <v>0</v>
      </c>
      <c r="R53" s="82">
        <v>0</v>
      </c>
      <c r="S53" s="675">
        <v>0</v>
      </c>
      <c r="T53" s="676">
        <v>0</v>
      </c>
      <c r="U53" s="81">
        <f t="shared" si="51"/>
        <v>0</v>
      </c>
      <c r="V53" s="82">
        <v>0</v>
      </c>
      <c r="W53" s="675">
        <v>0</v>
      </c>
      <c r="X53" s="676">
        <v>0</v>
      </c>
      <c r="Y53" s="81">
        <f t="shared" si="52"/>
        <v>0</v>
      </c>
      <c r="Z53" s="82">
        <v>0</v>
      </c>
      <c r="AA53" s="675">
        <v>0</v>
      </c>
      <c r="AB53" s="676">
        <v>0</v>
      </c>
      <c r="AC53" s="81">
        <f t="shared" si="53"/>
        <v>0</v>
      </c>
      <c r="AD53" s="82">
        <v>0</v>
      </c>
      <c r="AE53" s="675">
        <v>0</v>
      </c>
      <c r="AF53" s="676">
        <v>0</v>
      </c>
      <c r="AG53" s="81">
        <f t="shared" si="54"/>
        <v>0</v>
      </c>
      <c r="AH53" s="82">
        <v>0</v>
      </c>
      <c r="AI53" s="675">
        <v>0</v>
      </c>
      <c r="AJ53" s="676">
        <v>0</v>
      </c>
      <c r="AK53" s="81">
        <f t="shared" si="55"/>
        <v>0</v>
      </c>
      <c r="AL53" s="82">
        <v>0</v>
      </c>
      <c r="AM53" s="675">
        <v>0</v>
      </c>
      <c r="AN53" s="676">
        <v>0</v>
      </c>
      <c r="AO53" s="81">
        <f t="shared" si="56"/>
        <v>0</v>
      </c>
      <c r="AP53" s="82">
        <v>0</v>
      </c>
      <c r="AQ53" s="675">
        <v>0</v>
      </c>
      <c r="AR53" s="676">
        <v>0</v>
      </c>
      <c r="AS53" s="81">
        <f t="shared" si="57"/>
        <v>0</v>
      </c>
      <c r="AT53" s="82">
        <v>0</v>
      </c>
      <c r="AU53" s="675">
        <v>0</v>
      </c>
      <c r="AV53" s="676">
        <v>0</v>
      </c>
      <c r="AW53" s="81">
        <f t="shared" si="58"/>
        <v>0</v>
      </c>
      <c r="AX53" s="82">
        <v>0</v>
      </c>
      <c r="AY53" s="675">
        <v>0</v>
      </c>
      <c r="AZ53" s="676">
        <v>0</v>
      </c>
      <c r="BA53" s="81">
        <f t="shared" si="59"/>
        <v>0</v>
      </c>
      <c r="BB53" s="82">
        <v>0</v>
      </c>
      <c r="BC53" s="675">
        <v>0</v>
      </c>
      <c r="BD53" s="676">
        <v>0</v>
      </c>
      <c r="BE53" s="81">
        <f t="shared" si="60"/>
        <v>0</v>
      </c>
      <c r="BF53" s="82">
        <v>0</v>
      </c>
      <c r="BG53" s="675">
        <v>0</v>
      </c>
      <c r="BH53" s="676">
        <v>0</v>
      </c>
      <c r="BI53" s="81">
        <f t="shared" si="61"/>
        <v>0</v>
      </c>
      <c r="BJ53" s="82">
        <v>0</v>
      </c>
      <c r="BK53" s="675">
        <v>0</v>
      </c>
      <c r="BL53" s="676">
        <v>0</v>
      </c>
      <c r="BM53" s="81">
        <f t="shared" si="62"/>
        <v>0</v>
      </c>
      <c r="BN53" s="82">
        <v>0</v>
      </c>
      <c r="BO53" s="675">
        <v>0</v>
      </c>
      <c r="BP53" s="676">
        <v>0</v>
      </c>
      <c r="BQ53" s="81">
        <f t="shared" si="63"/>
        <v>0</v>
      </c>
      <c r="BR53" s="82">
        <v>0</v>
      </c>
      <c r="BS53" s="675">
        <v>0</v>
      </c>
      <c r="BT53" s="676">
        <v>0</v>
      </c>
      <c r="BU53" s="81">
        <f t="shared" si="64"/>
        <v>0</v>
      </c>
      <c r="BV53" s="82">
        <v>0</v>
      </c>
      <c r="BW53" s="675">
        <v>0</v>
      </c>
      <c r="BX53" s="676">
        <v>0</v>
      </c>
      <c r="BY53" s="81">
        <f t="shared" si="65"/>
        <v>0</v>
      </c>
      <c r="BZ53" s="82">
        <v>0</v>
      </c>
      <c r="CA53" s="675">
        <v>0</v>
      </c>
      <c r="CB53" s="676">
        <v>0</v>
      </c>
      <c r="CC53" s="81">
        <f t="shared" si="66"/>
        <v>0</v>
      </c>
      <c r="CD53" s="82">
        <v>0</v>
      </c>
      <c r="CE53" s="675">
        <v>0</v>
      </c>
      <c r="CF53" s="676">
        <v>0</v>
      </c>
      <c r="CG53" s="81">
        <f t="shared" si="67"/>
        <v>0</v>
      </c>
      <c r="CH53" s="82">
        <v>0</v>
      </c>
      <c r="CI53" s="675">
        <v>0</v>
      </c>
      <c r="CJ53" s="676">
        <v>0</v>
      </c>
      <c r="CK53" s="81">
        <f t="shared" si="68"/>
        <v>0</v>
      </c>
      <c r="CL53" s="17"/>
      <c r="CM53" s="14"/>
      <c r="CN53" s="7"/>
    </row>
    <row r="54" spans="1:92" ht="15.95" customHeight="1">
      <c r="A54" s="11"/>
      <c r="B54" s="19">
        <v>45</v>
      </c>
      <c r="C54" s="11" t="s">
        <v>54</v>
      </c>
      <c r="D54" s="11"/>
      <c r="E54" s="11"/>
      <c r="F54" s="328">
        <f t="shared" si="46"/>
        <v>0</v>
      </c>
      <c r="G54" s="329">
        <f t="shared" si="47"/>
        <v>0</v>
      </c>
      <c r="H54" s="329">
        <f t="shared" si="48"/>
        <v>0</v>
      </c>
      <c r="I54" s="330">
        <f t="shared" si="49"/>
        <v>0</v>
      </c>
      <c r="J54" s="82">
        <v>0</v>
      </c>
      <c r="K54" s="675">
        <v>0</v>
      </c>
      <c r="L54" s="676">
        <v>0</v>
      </c>
      <c r="M54" s="81">
        <f t="shared" si="25"/>
        <v>0</v>
      </c>
      <c r="N54" s="82">
        <v>0</v>
      </c>
      <c r="O54" s="675">
        <v>0</v>
      </c>
      <c r="P54" s="676">
        <v>0</v>
      </c>
      <c r="Q54" s="81">
        <f t="shared" si="50"/>
        <v>0</v>
      </c>
      <c r="R54" s="82">
        <v>0</v>
      </c>
      <c r="S54" s="675">
        <v>0</v>
      </c>
      <c r="T54" s="676">
        <v>0</v>
      </c>
      <c r="U54" s="81">
        <f t="shared" si="51"/>
        <v>0</v>
      </c>
      <c r="V54" s="82">
        <v>0</v>
      </c>
      <c r="W54" s="675">
        <v>0</v>
      </c>
      <c r="X54" s="676">
        <v>0</v>
      </c>
      <c r="Y54" s="81">
        <f t="shared" si="52"/>
        <v>0</v>
      </c>
      <c r="Z54" s="82">
        <v>0</v>
      </c>
      <c r="AA54" s="675">
        <v>0</v>
      </c>
      <c r="AB54" s="676">
        <v>0</v>
      </c>
      <c r="AC54" s="81">
        <f t="shared" si="53"/>
        <v>0</v>
      </c>
      <c r="AD54" s="82">
        <v>0</v>
      </c>
      <c r="AE54" s="675">
        <v>0</v>
      </c>
      <c r="AF54" s="676">
        <v>0</v>
      </c>
      <c r="AG54" s="81">
        <f t="shared" si="54"/>
        <v>0</v>
      </c>
      <c r="AH54" s="82">
        <v>0</v>
      </c>
      <c r="AI54" s="675">
        <v>0</v>
      </c>
      <c r="AJ54" s="676">
        <v>0</v>
      </c>
      <c r="AK54" s="81">
        <f t="shared" si="55"/>
        <v>0</v>
      </c>
      <c r="AL54" s="82">
        <v>0</v>
      </c>
      <c r="AM54" s="675">
        <v>0</v>
      </c>
      <c r="AN54" s="676">
        <v>0</v>
      </c>
      <c r="AO54" s="81">
        <f t="shared" si="56"/>
        <v>0</v>
      </c>
      <c r="AP54" s="82">
        <v>0</v>
      </c>
      <c r="AQ54" s="675">
        <v>0</v>
      </c>
      <c r="AR54" s="676">
        <v>0</v>
      </c>
      <c r="AS54" s="81">
        <f t="shared" si="57"/>
        <v>0</v>
      </c>
      <c r="AT54" s="82">
        <v>0</v>
      </c>
      <c r="AU54" s="675">
        <v>0</v>
      </c>
      <c r="AV54" s="676">
        <v>0</v>
      </c>
      <c r="AW54" s="81">
        <f t="shared" si="58"/>
        <v>0</v>
      </c>
      <c r="AX54" s="82">
        <v>0</v>
      </c>
      <c r="AY54" s="675">
        <v>0</v>
      </c>
      <c r="AZ54" s="676">
        <v>0</v>
      </c>
      <c r="BA54" s="81">
        <f t="shared" si="59"/>
        <v>0</v>
      </c>
      <c r="BB54" s="82">
        <v>0</v>
      </c>
      <c r="BC54" s="675">
        <v>0</v>
      </c>
      <c r="BD54" s="676">
        <v>0</v>
      </c>
      <c r="BE54" s="81">
        <f t="shared" si="60"/>
        <v>0</v>
      </c>
      <c r="BF54" s="82">
        <v>0</v>
      </c>
      <c r="BG54" s="675">
        <v>0</v>
      </c>
      <c r="BH54" s="676">
        <v>0</v>
      </c>
      <c r="BI54" s="81">
        <f t="shared" si="61"/>
        <v>0</v>
      </c>
      <c r="BJ54" s="82">
        <v>0</v>
      </c>
      <c r="BK54" s="675">
        <v>0</v>
      </c>
      <c r="BL54" s="676">
        <v>0</v>
      </c>
      <c r="BM54" s="81">
        <f t="shared" si="62"/>
        <v>0</v>
      </c>
      <c r="BN54" s="82">
        <v>0</v>
      </c>
      <c r="BO54" s="675">
        <v>0</v>
      </c>
      <c r="BP54" s="676">
        <v>0</v>
      </c>
      <c r="BQ54" s="81">
        <f t="shared" si="63"/>
        <v>0</v>
      </c>
      <c r="BR54" s="82">
        <v>0</v>
      </c>
      <c r="BS54" s="675">
        <v>0</v>
      </c>
      <c r="BT54" s="676">
        <v>0</v>
      </c>
      <c r="BU54" s="81">
        <f t="shared" si="64"/>
        <v>0</v>
      </c>
      <c r="BV54" s="82">
        <v>0</v>
      </c>
      <c r="BW54" s="675">
        <v>0</v>
      </c>
      <c r="BX54" s="676">
        <v>0</v>
      </c>
      <c r="BY54" s="81">
        <f t="shared" si="65"/>
        <v>0</v>
      </c>
      <c r="BZ54" s="82">
        <v>0</v>
      </c>
      <c r="CA54" s="675">
        <v>0</v>
      </c>
      <c r="CB54" s="676">
        <v>0</v>
      </c>
      <c r="CC54" s="81">
        <f t="shared" si="66"/>
        <v>0</v>
      </c>
      <c r="CD54" s="82">
        <v>0</v>
      </c>
      <c r="CE54" s="675">
        <v>0</v>
      </c>
      <c r="CF54" s="676">
        <v>0</v>
      </c>
      <c r="CG54" s="81">
        <f t="shared" si="67"/>
        <v>0</v>
      </c>
      <c r="CH54" s="82">
        <v>0</v>
      </c>
      <c r="CI54" s="675">
        <v>0</v>
      </c>
      <c r="CJ54" s="676">
        <v>0</v>
      </c>
      <c r="CK54" s="81">
        <f t="shared" si="68"/>
        <v>0</v>
      </c>
      <c r="CL54" s="17"/>
      <c r="CM54" s="15"/>
    </row>
    <row r="55" spans="1:92" ht="15.95" customHeight="1">
      <c r="A55" s="11"/>
      <c r="B55" s="19">
        <v>46</v>
      </c>
      <c r="C55" s="11" t="s">
        <v>55</v>
      </c>
      <c r="D55" s="11"/>
      <c r="E55" s="11"/>
      <c r="F55" s="328">
        <f t="shared" si="46"/>
        <v>0</v>
      </c>
      <c r="G55" s="329">
        <f t="shared" si="47"/>
        <v>0</v>
      </c>
      <c r="H55" s="329">
        <f t="shared" si="48"/>
        <v>0</v>
      </c>
      <c r="I55" s="330">
        <f t="shared" si="49"/>
        <v>0</v>
      </c>
      <c r="J55" s="82">
        <v>0</v>
      </c>
      <c r="K55" s="74">
        <v>0</v>
      </c>
      <c r="L55" s="73">
        <v>0</v>
      </c>
      <c r="M55" s="81">
        <f t="shared" si="25"/>
        <v>0</v>
      </c>
      <c r="N55" s="82">
        <v>0</v>
      </c>
      <c r="O55" s="74">
        <v>0</v>
      </c>
      <c r="P55" s="73">
        <v>0</v>
      </c>
      <c r="Q55" s="81">
        <f t="shared" si="50"/>
        <v>0</v>
      </c>
      <c r="R55" s="82">
        <v>0</v>
      </c>
      <c r="S55" s="74">
        <v>0</v>
      </c>
      <c r="T55" s="73">
        <v>0</v>
      </c>
      <c r="U55" s="81">
        <f t="shared" si="51"/>
        <v>0</v>
      </c>
      <c r="V55" s="82">
        <v>0</v>
      </c>
      <c r="W55" s="74">
        <v>0</v>
      </c>
      <c r="X55" s="73">
        <v>0</v>
      </c>
      <c r="Y55" s="81">
        <f t="shared" si="52"/>
        <v>0</v>
      </c>
      <c r="Z55" s="82">
        <v>0</v>
      </c>
      <c r="AA55" s="74">
        <v>0</v>
      </c>
      <c r="AB55" s="73">
        <v>0</v>
      </c>
      <c r="AC55" s="81">
        <f t="shared" si="53"/>
        <v>0</v>
      </c>
      <c r="AD55" s="82">
        <v>0</v>
      </c>
      <c r="AE55" s="74">
        <v>0</v>
      </c>
      <c r="AF55" s="73">
        <v>0</v>
      </c>
      <c r="AG55" s="81">
        <f t="shared" si="54"/>
        <v>0</v>
      </c>
      <c r="AH55" s="82">
        <v>0</v>
      </c>
      <c r="AI55" s="74">
        <v>0</v>
      </c>
      <c r="AJ55" s="73">
        <v>0</v>
      </c>
      <c r="AK55" s="81">
        <f t="shared" si="55"/>
        <v>0</v>
      </c>
      <c r="AL55" s="82">
        <v>0</v>
      </c>
      <c r="AM55" s="74">
        <v>0</v>
      </c>
      <c r="AN55" s="73">
        <v>0</v>
      </c>
      <c r="AO55" s="81">
        <f t="shared" si="56"/>
        <v>0</v>
      </c>
      <c r="AP55" s="82">
        <v>0</v>
      </c>
      <c r="AQ55" s="74">
        <v>0</v>
      </c>
      <c r="AR55" s="73">
        <v>0</v>
      </c>
      <c r="AS55" s="81">
        <f t="shared" si="57"/>
        <v>0</v>
      </c>
      <c r="AT55" s="82">
        <v>0</v>
      </c>
      <c r="AU55" s="74">
        <v>0</v>
      </c>
      <c r="AV55" s="73">
        <v>0</v>
      </c>
      <c r="AW55" s="81">
        <f t="shared" si="58"/>
        <v>0</v>
      </c>
      <c r="AX55" s="82">
        <v>0</v>
      </c>
      <c r="AY55" s="74">
        <v>0</v>
      </c>
      <c r="AZ55" s="73">
        <v>0</v>
      </c>
      <c r="BA55" s="81">
        <f t="shared" si="59"/>
        <v>0</v>
      </c>
      <c r="BB55" s="82">
        <v>0</v>
      </c>
      <c r="BC55" s="74">
        <v>0</v>
      </c>
      <c r="BD55" s="73">
        <v>0</v>
      </c>
      <c r="BE55" s="81">
        <f t="shared" si="60"/>
        <v>0</v>
      </c>
      <c r="BF55" s="82">
        <v>0</v>
      </c>
      <c r="BG55" s="74">
        <v>0</v>
      </c>
      <c r="BH55" s="73">
        <v>0</v>
      </c>
      <c r="BI55" s="81">
        <f t="shared" si="61"/>
        <v>0</v>
      </c>
      <c r="BJ55" s="82">
        <v>0</v>
      </c>
      <c r="BK55" s="74">
        <v>0</v>
      </c>
      <c r="BL55" s="73">
        <v>0</v>
      </c>
      <c r="BM55" s="81">
        <f t="shared" si="62"/>
        <v>0</v>
      </c>
      <c r="BN55" s="82">
        <v>0</v>
      </c>
      <c r="BO55" s="74">
        <v>0</v>
      </c>
      <c r="BP55" s="73">
        <v>0</v>
      </c>
      <c r="BQ55" s="81">
        <f t="shared" si="63"/>
        <v>0</v>
      </c>
      <c r="BR55" s="82">
        <v>0</v>
      </c>
      <c r="BS55" s="74">
        <v>0</v>
      </c>
      <c r="BT55" s="73">
        <v>0</v>
      </c>
      <c r="BU55" s="81">
        <f t="shared" si="64"/>
        <v>0</v>
      </c>
      <c r="BV55" s="82">
        <v>0</v>
      </c>
      <c r="BW55" s="74">
        <v>0</v>
      </c>
      <c r="BX55" s="73">
        <v>0</v>
      </c>
      <c r="BY55" s="81">
        <f t="shared" si="65"/>
        <v>0</v>
      </c>
      <c r="BZ55" s="82">
        <v>0</v>
      </c>
      <c r="CA55" s="74">
        <v>0</v>
      </c>
      <c r="CB55" s="73">
        <v>0</v>
      </c>
      <c r="CC55" s="81">
        <f t="shared" si="66"/>
        <v>0</v>
      </c>
      <c r="CD55" s="82">
        <v>0</v>
      </c>
      <c r="CE55" s="74">
        <v>0</v>
      </c>
      <c r="CF55" s="73">
        <v>0</v>
      </c>
      <c r="CG55" s="81">
        <f t="shared" si="67"/>
        <v>0</v>
      </c>
      <c r="CH55" s="82">
        <v>0</v>
      </c>
      <c r="CI55" s="74">
        <v>0</v>
      </c>
      <c r="CJ55" s="73">
        <v>0</v>
      </c>
      <c r="CK55" s="81">
        <f t="shared" si="68"/>
        <v>0</v>
      </c>
      <c r="CL55" s="17"/>
      <c r="CM55" s="15"/>
    </row>
    <row r="56" spans="1:92" ht="15.95" customHeight="1">
      <c r="A56" s="11"/>
      <c r="B56" s="19">
        <v>47</v>
      </c>
      <c r="C56" s="11" t="s">
        <v>56</v>
      </c>
      <c r="D56" s="11"/>
      <c r="E56" s="11"/>
      <c r="F56" s="328">
        <f t="shared" si="46"/>
        <v>0</v>
      </c>
      <c r="G56" s="329">
        <f t="shared" si="47"/>
        <v>0</v>
      </c>
      <c r="H56" s="329">
        <f t="shared" si="48"/>
        <v>0</v>
      </c>
      <c r="I56" s="330">
        <f t="shared" si="49"/>
        <v>0</v>
      </c>
      <c r="J56" s="82">
        <v>0</v>
      </c>
      <c r="K56" s="675">
        <v>0</v>
      </c>
      <c r="L56" s="676">
        <v>0</v>
      </c>
      <c r="M56" s="81">
        <f t="shared" si="25"/>
        <v>0</v>
      </c>
      <c r="N56" s="82">
        <v>0</v>
      </c>
      <c r="O56" s="675">
        <v>0</v>
      </c>
      <c r="P56" s="676">
        <v>0</v>
      </c>
      <c r="Q56" s="81">
        <f t="shared" si="50"/>
        <v>0</v>
      </c>
      <c r="R56" s="82">
        <v>0</v>
      </c>
      <c r="S56" s="675">
        <v>0</v>
      </c>
      <c r="T56" s="676">
        <v>0</v>
      </c>
      <c r="U56" s="81">
        <f t="shared" si="51"/>
        <v>0</v>
      </c>
      <c r="V56" s="82">
        <v>0</v>
      </c>
      <c r="W56" s="675">
        <v>0</v>
      </c>
      <c r="X56" s="676">
        <v>0</v>
      </c>
      <c r="Y56" s="81">
        <f t="shared" si="52"/>
        <v>0</v>
      </c>
      <c r="Z56" s="82">
        <v>0</v>
      </c>
      <c r="AA56" s="675">
        <v>0</v>
      </c>
      <c r="AB56" s="676">
        <v>0</v>
      </c>
      <c r="AC56" s="81">
        <f t="shared" si="53"/>
        <v>0</v>
      </c>
      <c r="AD56" s="82">
        <v>0</v>
      </c>
      <c r="AE56" s="675">
        <v>0</v>
      </c>
      <c r="AF56" s="676">
        <v>0</v>
      </c>
      <c r="AG56" s="81">
        <f t="shared" si="54"/>
        <v>0</v>
      </c>
      <c r="AH56" s="82">
        <v>0</v>
      </c>
      <c r="AI56" s="675">
        <v>0</v>
      </c>
      <c r="AJ56" s="676">
        <v>0</v>
      </c>
      <c r="AK56" s="81">
        <f t="shared" si="55"/>
        <v>0</v>
      </c>
      <c r="AL56" s="82">
        <v>0</v>
      </c>
      <c r="AM56" s="675">
        <v>0</v>
      </c>
      <c r="AN56" s="676">
        <v>0</v>
      </c>
      <c r="AO56" s="81">
        <f t="shared" si="56"/>
        <v>0</v>
      </c>
      <c r="AP56" s="82">
        <v>0</v>
      </c>
      <c r="AQ56" s="675">
        <v>0</v>
      </c>
      <c r="AR56" s="676">
        <v>0</v>
      </c>
      <c r="AS56" s="81">
        <f t="shared" si="57"/>
        <v>0</v>
      </c>
      <c r="AT56" s="82">
        <v>0</v>
      </c>
      <c r="AU56" s="675">
        <v>0</v>
      </c>
      <c r="AV56" s="676">
        <v>0</v>
      </c>
      <c r="AW56" s="81">
        <f t="shared" si="58"/>
        <v>0</v>
      </c>
      <c r="AX56" s="82">
        <v>0</v>
      </c>
      <c r="AY56" s="675">
        <v>0</v>
      </c>
      <c r="AZ56" s="676">
        <v>0</v>
      </c>
      <c r="BA56" s="81">
        <f t="shared" si="59"/>
        <v>0</v>
      </c>
      <c r="BB56" s="82">
        <v>0</v>
      </c>
      <c r="BC56" s="675">
        <v>0</v>
      </c>
      <c r="BD56" s="676">
        <v>0</v>
      </c>
      <c r="BE56" s="81">
        <f t="shared" si="60"/>
        <v>0</v>
      </c>
      <c r="BF56" s="82">
        <v>0</v>
      </c>
      <c r="BG56" s="675">
        <v>0</v>
      </c>
      <c r="BH56" s="676">
        <v>0</v>
      </c>
      <c r="BI56" s="81">
        <f t="shared" si="61"/>
        <v>0</v>
      </c>
      <c r="BJ56" s="82">
        <v>0</v>
      </c>
      <c r="BK56" s="675">
        <v>0</v>
      </c>
      <c r="BL56" s="676">
        <v>0</v>
      </c>
      <c r="BM56" s="81">
        <f t="shared" si="62"/>
        <v>0</v>
      </c>
      <c r="BN56" s="82">
        <v>0</v>
      </c>
      <c r="BO56" s="675">
        <v>0</v>
      </c>
      <c r="BP56" s="676">
        <v>0</v>
      </c>
      <c r="BQ56" s="81">
        <f t="shared" si="63"/>
        <v>0</v>
      </c>
      <c r="BR56" s="82">
        <v>0</v>
      </c>
      <c r="BS56" s="675">
        <v>0</v>
      </c>
      <c r="BT56" s="676">
        <v>0</v>
      </c>
      <c r="BU56" s="81">
        <f t="shared" si="64"/>
        <v>0</v>
      </c>
      <c r="BV56" s="82">
        <v>0</v>
      </c>
      <c r="BW56" s="675">
        <v>0</v>
      </c>
      <c r="BX56" s="676">
        <v>0</v>
      </c>
      <c r="BY56" s="81">
        <f t="shared" si="65"/>
        <v>0</v>
      </c>
      <c r="BZ56" s="82">
        <v>0</v>
      </c>
      <c r="CA56" s="675">
        <v>0</v>
      </c>
      <c r="CB56" s="676">
        <v>0</v>
      </c>
      <c r="CC56" s="81">
        <f t="shared" si="66"/>
        <v>0</v>
      </c>
      <c r="CD56" s="82">
        <v>0</v>
      </c>
      <c r="CE56" s="675">
        <v>0</v>
      </c>
      <c r="CF56" s="676">
        <v>0</v>
      </c>
      <c r="CG56" s="81">
        <f t="shared" si="67"/>
        <v>0</v>
      </c>
      <c r="CH56" s="82">
        <v>0</v>
      </c>
      <c r="CI56" s="675">
        <v>0</v>
      </c>
      <c r="CJ56" s="676">
        <v>0</v>
      </c>
      <c r="CK56" s="81">
        <f t="shared" si="68"/>
        <v>0</v>
      </c>
      <c r="CL56" s="93"/>
      <c r="CM56" s="15"/>
    </row>
    <row r="57" spans="1:92" s="278" customFormat="1" ht="15.95" customHeight="1">
      <c r="A57" s="273"/>
      <c r="B57" s="19">
        <v>48</v>
      </c>
      <c r="C57" s="765" t="s">
        <v>31</v>
      </c>
      <c r="D57" s="765"/>
      <c r="E57" s="765"/>
      <c r="F57" s="331">
        <f t="shared" si="46"/>
        <v>0</v>
      </c>
      <c r="G57" s="332">
        <f t="shared" si="47"/>
        <v>0</v>
      </c>
      <c r="H57" s="332">
        <f t="shared" si="48"/>
        <v>0</v>
      </c>
      <c r="I57" s="333">
        <f t="shared" si="49"/>
        <v>0</v>
      </c>
      <c r="J57" s="83">
        <v>0</v>
      </c>
      <c r="K57" s="274">
        <v>0</v>
      </c>
      <c r="L57" s="275">
        <v>0</v>
      </c>
      <c r="M57" s="276">
        <f t="shared" si="25"/>
        <v>0</v>
      </c>
      <c r="N57" s="83">
        <v>0</v>
      </c>
      <c r="O57" s="274">
        <v>0</v>
      </c>
      <c r="P57" s="275">
        <v>0</v>
      </c>
      <c r="Q57" s="276">
        <f t="shared" si="50"/>
        <v>0</v>
      </c>
      <c r="R57" s="83">
        <v>0</v>
      </c>
      <c r="S57" s="274">
        <v>0</v>
      </c>
      <c r="T57" s="275">
        <v>0</v>
      </c>
      <c r="U57" s="276">
        <f t="shared" si="51"/>
        <v>0</v>
      </c>
      <c r="V57" s="83">
        <v>0</v>
      </c>
      <c r="W57" s="274">
        <v>0</v>
      </c>
      <c r="X57" s="275">
        <v>0</v>
      </c>
      <c r="Y57" s="276">
        <f t="shared" si="52"/>
        <v>0</v>
      </c>
      <c r="Z57" s="83">
        <v>0</v>
      </c>
      <c r="AA57" s="274">
        <v>0</v>
      </c>
      <c r="AB57" s="275">
        <v>0</v>
      </c>
      <c r="AC57" s="276">
        <f t="shared" si="53"/>
        <v>0</v>
      </c>
      <c r="AD57" s="83">
        <v>0</v>
      </c>
      <c r="AE57" s="274">
        <v>0</v>
      </c>
      <c r="AF57" s="275">
        <v>0</v>
      </c>
      <c r="AG57" s="276">
        <f t="shared" si="54"/>
        <v>0</v>
      </c>
      <c r="AH57" s="83">
        <v>0</v>
      </c>
      <c r="AI57" s="274">
        <v>0</v>
      </c>
      <c r="AJ57" s="275">
        <v>0</v>
      </c>
      <c r="AK57" s="276">
        <f t="shared" si="55"/>
        <v>0</v>
      </c>
      <c r="AL57" s="83">
        <v>0</v>
      </c>
      <c r="AM57" s="274">
        <v>0</v>
      </c>
      <c r="AN57" s="275">
        <v>0</v>
      </c>
      <c r="AO57" s="276">
        <f t="shared" si="56"/>
        <v>0</v>
      </c>
      <c r="AP57" s="83">
        <v>0</v>
      </c>
      <c r="AQ57" s="274">
        <v>0</v>
      </c>
      <c r="AR57" s="275">
        <v>0</v>
      </c>
      <c r="AS57" s="276">
        <f t="shared" si="57"/>
        <v>0</v>
      </c>
      <c r="AT57" s="83">
        <v>0</v>
      </c>
      <c r="AU57" s="274">
        <v>0</v>
      </c>
      <c r="AV57" s="275">
        <v>0</v>
      </c>
      <c r="AW57" s="276">
        <f t="shared" si="58"/>
        <v>0</v>
      </c>
      <c r="AX57" s="83">
        <v>0</v>
      </c>
      <c r="AY57" s="274">
        <v>0</v>
      </c>
      <c r="AZ57" s="275">
        <v>0</v>
      </c>
      <c r="BA57" s="276">
        <f t="shared" si="59"/>
        <v>0</v>
      </c>
      <c r="BB57" s="83">
        <v>0</v>
      </c>
      <c r="BC57" s="274">
        <v>0</v>
      </c>
      <c r="BD57" s="275">
        <v>0</v>
      </c>
      <c r="BE57" s="276">
        <f t="shared" si="60"/>
        <v>0</v>
      </c>
      <c r="BF57" s="83">
        <v>0</v>
      </c>
      <c r="BG57" s="274">
        <v>0</v>
      </c>
      <c r="BH57" s="275">
        <v>0</v>
      </c>
      <c r="BI57" s="276">
        <f t="shared" si="61"/>
        <v>0</v>
      </c>
      <c r="BJ57" s="83">
        <v>0</v>
      </c>
      <c r="BK57" s="274">
        <v>0</v>
      </c>
      <c r="BL57" s="275">
        <v>0</v>
      </c>
      <c r="BM57" s="276">
        <f t="shared" si="62"/>
        <v>0</v>
      </c>
      <c r="BN57" s="83">
        <v>0</v>
      </c>
      <c r="BO57" s="274">
        <v>0</v>
      </c>
      <c r="BP57" s="275">
        <v>0</v>
      </c>
      <c r="BQ57" s="276">
        <f t="shared" si="63"/>
        <v>0</v>
      </c>
      <c r="BR57" s="83">
        <v>0</v>
      </c>
      <c r="BS57" s="274">
        <v>0</v>
      </c>
      <c r="BT57" s="275">
        <v>0</v>
      </c>
      <c r="BU57" s="276">
        <f t="shared" si="64"/>
        <v>0</v>
      </c>
      <c r="BV57" s="83">
        <v>0</v>
      </c>
      <c r="BW57" s="274">
        <v>0</v>
      </c>
      <c r="BX57" s="275">
        <v>0</v>
      </c>
      <c r="BY57" s="276">
        <f t="shared" si="65"/>
        <v>0</v>
      </c>
      <c r="BZ57" s="83">
        <v>0</v>
      </c>
      <c r="CA57" s="274">
        <v>0</v>
      </c>
      <c r="CB57" s="275">
        <v>0</v>
      </c>
      <c r="CC57" s="276">
        <f t="shared" si="66"/>
        <v>0</v>
      </c>
      <c r="CD57" s="83">
        <v>0</v>
      </c>
      <c r="CE57" s="274">
        <v>0</v>
      </c>
      <c r="CF57" s="275">
        <v>0</v>
      </c>
      <c r="CG57" s="276">
        <f t="shared" si="67"/>
        <v>0</v>
      </c>
      <c r="CH57" s="83">
        <v>0</v>
      </c>
      <c r="CI57" s="274">
        <v>0</v>
      </c>
      <c r="CJ57" s="275">
        <v>0</v>
      </c>
      <c r="CK57" s="276">
        <f t="shared" si="68"/>
        <v>0</v>
      </c>
      <c r="CL57" s="93"/>
      <c r="CM57" s="277"/>
    </row>
    <row r="58" spans="1:92" s="7" customFormat="1" ht="15.95" customHeight="1">
      <c r="A58" s="20" t="s">
        <v>24</v>
      </c>
      <c r="B58" s="38">
        <v>49</v>
      </c>
      <c r="C58" s="20"/>
      <c r="D58" s="20"/>
      <c r="E58" s="20" t="s">
        <v>32</v>
      </c>
      <c r="F58" s="334">
        <f t="shared" si="46"/>
        <v>0</v>
      </c>
      <c r="G58" s="335">
        <f t="shared" si="47"/>
        <v>0</v>
      </c>
      <c r="H58" s="335">
        <f t="shared" si="48"/>
        <v>0</v>
      </c>
      <c r="I58" s="336">
        <f t="shared" si="49"/>
        <v>0</v>
      </c>
      <c r="J58" s="88">
        <f>SUM(J48:J57)</f>
        <v>0</v>
      </c>
      <c r="K58" s="35">
        <f>SUM(K48:K57)</f>
        <v>0</v>
      </c>
      <c r="L58" s="20">
        <f>SUM(L48:L57)</f>
        <v>0</v>
      </c>
      <c r="M58" s="85">
        <f>K58+L58</f>
        <v>0</v>
      </c>
      <c r="N58" s="88">
        <f>SUM(N48:N57)</f>
        <v>0</v>
      </c>
      <c r="O58" s="35">
        <f>SUM(O48:O57)</f>
        <v>0</v>
      </c>
      <c r="P58" s="20">
        <f>SUM(P48:P57)</f>
        <v>0</v>
      </c>
      <c r="Q58" s="85">
        <f>O58+P58</f>
        <v>0</v>
      </c>
      <c r="R58" s="88">
        <f>SUM(R48:R57)</f>
        <v>0</v>
      </c>
      <c r="S58" s="35">
        <f>SUM(S48:S57)</f>
        <v>0</v>
      </c>
      <c r="T58" s="20">
        <f>SUM(T48:T57)</f>
        <v>0</v>
      </c>
      <c r="U58" s="85">
        <f>S58+T58</f>
        <v>0</v>
      </c>
      <c r="V58" s="88">
        <f>SUM(V48:V57)</f>
        <v>0</v>
      </c>
      <c r="W58" s="35">
        <f>SUM(W48:W57)</f>
        <v>0</v>
      </c>
      <c r="X58" s="20">
        <f>SUM(X48:X57)</f>
        <v>0</v>
      </c>
      <c r="Y58" s="85">
        <f>W58+X58</f>
        <v>0</v>
      </c>
      <c r="Z58" s="88">
        <f>SUM(Z48:Z57)</f>
        <v>0</v>
      </c>
      <c r="AA58" s="35">
        <f>SUM(AA48:AA57)</f>
        <v>0</v>
      </c>
      <c r="AB58" s="20">
        <f>SUM(AB48:AB57)</f>
        <v>0</v>
      </c>
      <c r="AC58" s="85">
        <f>AA58+AB58</f>
        <v>0</v>
      </c>
      <c r="AD58" s="88">
        <f>SUM(AD48:AD57)</f>
        <v>0</v>
      </c>
      <c r="AE58" s="35">
        <f>SUM(AE48:AE57)</f>
        <v>0</v>
      </c>
      <c r="AF58" s="20">
        <f>SUM(AF48:AF57)</f>
        <v>0</v>
      </c>
      <c r="AG58" s="85">
        <f>AE58+AF58</f>
        <v>0</v>
      </c>
      <c r="AH58" s="88">
        <f>SUM(AH48:AH57)</f>
        <v>0</v>
      </c>
      <c r="AI58" s="35">
        <f>SUM(AI48:AI57)</f>
        <v>0</v>
      </c>
      <c r="AJ58" s="20">
        <f>SUM(AJ48:AJ57)</f>
        <v>0</v>
      </c>
      <c r="AK58" s="85">
        <f>AI58+AJ58</f>
        <v>0</v>
      </c>
      <c r="AL58" s="88">
        <f>SUM(AL48:AL57)</f>
        <v>0</v>
      </c>
      <c r="AM58" s="35">
        <f>SUM(AM48:AM57)</f>
        <v>0</v>
      </c>
      <c r="AN58" s="20">
        <f>SUM(AN48:AN57)</f>
        <v>0</v>
      </c>
      <c r="AO58" s="85">
        <f>AM58+AN58</f>
        <v>0</v>
      </c>
      <c r="AP58" s="88">
        <f>SUM(AP48:AP57)</f>
        <v>0</v>
      </c>
      <c r="AQ58" s="35">
        <f>SUM(AQ48:AQ57)</f>
        <v>0</v>
      </c>
      <c r="AR58" s="20">
        <f>SUM(AR48:AR57)</f>
        <v>0</v>
      </c>
      <c r="AS58" s="85">
        <f>AQ58+AR58</f>
        <v>0</v>
      </c>
      <c r="AT58" s="88">
        <f>SUM(AT48:AT57)</f>
        <v>0</v>
      </c>
      <c r="AU58" s="35">
        <f>SUM(AU48:AU57)</f>
        <v>0</v>
      </c>
      <c r="AV58" s="20">
        <f>SUM(AV48:AV57)</f>
        <v>0</v>
      </c>
      <c r="AW58" s="85">
        <f>AU58+AV58</f>
        <v>0</v>
      </c>
      <c r="AX58" s="88">
        <f>SUM(AX48:AX57)</f>
        <v>0</v>
      </c>
      <c r="AY58" s="35">
        <f>SUM(AY48:AY57)</f>
        <v>0</v>
      </c>
      <c r="AZ58" s="20">
        <f>SUM(AZ48:AZ57)</f>
        <v>0</v>
      </c>
      <c r="BA58" s="85">
        <f>AY58+AZ58</f>
        <v>0</v>
      </c>
      <c r="BB58" s="88">
        <f>SUM(BB48:BB57)</f>
        <v>0</v>
      </c>
      <c r="BC58" s="35">
        <f>SUM(BC48:BC57)</f>
        <v>0</v>
      </c>
      <c r="BD58" s="20">
        <f>SUM(BD48:BD57)</f>
        <v>0</v>
      </c>
      <c r="BE58" s="85">
        <f>BC58+BD58</f>
        <v>0</v>
      </c>
      <c r="BF58" s="88">
        <f>SUM(BF48:BF57)</f>
        <v>0</v>
      </c>
      <c r="BG58" s="35">
        <f>SUM(BG48:BG57)</f>
        <v>0</v>
      </c>
      <c r="BH58" s="20">
        <f>SUM(BH48:BH57)</f>
        <v>0</v>
      </c>
      <c r="BI58" s="85">
        <f>BG58+BH58</f>
        <v>0</v>
      </c>
      <c r="BJ58" s="88">
        <f>SUM(BJ48:BJ57)</f>
        <v>0</v>
      </c>
      <c r="BK58" s="35">
        <f>SUM(BK48:BK57)</f>
        <v>0</v>
      </c>
      <c r="BL58" s="20">
        <f>SUM(BL48:BL57)</f>
        <v>0</v>
      </c>
      <c r="BM58" s="85">
        <f>BK58+BL58</f>
        <v>0</v>
      </c>
      <c r="BN58" s="88">
        <f>SUM(BN48:BN57)</f>
        <v>0</v>
      </c>
      <c r="BO58" s="35">
        <f>SUM(BO48:BO57)</f>
        <v>0</v>
      </c>
      <c r="BP58" s="20">
        <f>SUM(BP48:BP57)</f>
        <v>0</v>
      </c>
      <c r="BQ58" s="85">
        <f>BO58+BP58</f>
        <v>0</v>
      </c>
      <c r="BR58" s="88">
        <f>SUM(BR48:BR57)</f>
        <v>0</v>
      </c>
      <c r="BS58" s="35">
        <f>SUM(BS48:BS57)</f>
        <v>0</v>
      </c>
      <c r="BT58" s="20">
        <f>SUM(BT48:BT57)</f>
        <v>0</v>
      </c>
      <c r="BU58" s="85">
        <f>BS58+BT58</f>
        <v>0</v>
      </c>
      <c r="BV58" s="88">
        <f>SUM(BV48:BV57)</f>
        <v>0</v>
      </c>
      <c r="BW58" s="35">
        <f>SUM(BW48:BW57)</f>
        <v>0</v>
      </c>
      <c r="BX58" s="20">
        <f>SUM(BX48:BX57)</f>
        <v>0</v>
      </c>
      <c r="BY58" s="85">
        <f>BW58+BX58</f>
        <v>0</v>
      </c>
      <c r="BZ58" s="88">
        <f>SUM(BZ48:BZ57)</f>
        <v>0</v>
      </c>
      <c r="CA58" s="35">
        <f>SUM(CA48:CA57)</f>
        <v>0</v>
      </c>
      <c r="CB58" s="20">
        <f>SUM(CB48:CB57)</f>
        <v>0</v>
      </c>
      <c r="CC58" s="85">
        <f>CA58+CB58</f>
        <v>0</v>
      </c>
      <c r="CD58" s="88">
        <f>SUM(CD48:CD57)</f>
        <v>0</v>
      </c>
      <c r="CE58" s="35">
        <f>SUM(CE48:CE57)</f>
        <v>0</v>
      </c>
      <c r="CF58" s="20">
        <f>SUM(CF48:CF57)</f>
        <v>0</v>
      </c>
      <c r="CG58" s="85">
        <f>CE58+CF58</f>
        <v>0</v>
      </c>
      <c r="CH58" s="88">
        <f>SUM(CH48:CH57)</f>
        <v>0</v>
      </c>
      <c r="CI58" s="35">
        <f>SUM(CI48:CI57)</f>
        <v>0</v>
      </c>
      <c r="CJ58" s="20">
        <f>SUM(CJ48:CJ57)</f>
        <v>0</v>
      </c>
      <c r="CK58" s="85">
        <f>CI58+CJ58</f>
        <v>0</v>
      </c>
      <c r="CL58" s="37"/>
      <c r="CM58" s="36"/>
    </row>
    <row r="59" spans="1:92" ht="18" customHeight="1">
      <c r="A59" s="16" t="s">
        <v>57</v>
      </c>
      <c r="B59" s="19"/>
      <c r="C59" s="11"/>
      <c r="D59" s="11"/>
      <c r="E59" s="11"/>
      <c r="F59" s="328"/>
      <c r="G59" s="329"/>
      <c r="H59" s="329"/>
      <c r="I59" s="330"/>
      <c r="J59" s="86"/>
      <c r="K59" s="75"/>
      <c r="L59" s="17"/>
      <c r="M59" s="81"/>
      <c r="N59" s="86"/>
      <c r="O59" s="75"/>
      <c r="P59" s="17"/>
      <c r="Q59" s="81"/>
      <c r="R59" s="86"/>
      <c r="S59" s="75"/>
      <c r="T59" s="17"/>
      <c r="U59" s="81"/>
      <c r="V59" s="86"/>
      <c r="W59" s="75"/>
      <c r="X59" s="17"/>
      <c r="Y59" s="81"/>
      <c r="Z59" s="86"/>
      <c r="AA59" s="75"/>
      <c r="AB59" s="17"/>
      <c r="AC59" s="81"/>
      <c r="AD59" s="86"/>
      <c r="AE59" s="75"/>
      <c r="AF59" s="17"/>
      <c r="AG59" s="81"/>
      <c r="AH59" s="86"/>
      <c r="AI59" s="75"/>
      <c r="AJ59" s="17"/>
      <c r="AK59" s="81"/>
      <c r="AL59" s="86"/>
      <c r="AM59" s="75"/>
      <c r="AN59" s="17"/>
      <c r="AO59" s="81"/>
      <c r="AP59" s="86"/>
      <c r="AQ59" s="75"/>
      <c r="AR59" s="17"/>
      <c r="AS59" s="81"/>
      <c r="AT59" s="86"/>
      <c r="AU59" s="75"/>
      <c r="AV59" s="17"/>
      <c r="AW59" s="81"/>
      <c r="AX59" s="86"/>
      <c r="AY59" s="75"/>
      <c r="AZ59" s="17"/>
      <c r="BA59" s="81"/>
      <c r="BB59" s="86"/>
      <c r="BC59" s="75"/>
      <c r="BD59" s="17"/>
      <c r="BE59" s="81"/>
      <c r="BF59" s="86"/>
      <c r="BG59" s="75"/>
      <c r="BH59" s="17"/>
      <c r="BI59" s="81"/>
      <c r="BJ59" s="86"/>
      <c r="BK59" s="75"/>
      <c r="BL59" s="17"/>
      <c r="BM59" s="81"/>
      <c r="BN59" s="86"/>
      <c r="BO59" s="75"/>
      <c r="BP59" s="17"/>
      <c r="BQ59" s="81"/>
      <c r="BR59" s="86"/>
      <c r="BS59" s="75"/>
      <c r="BT59" s="17"/>
      <c r="BU59" s="81"/>
      <c r="BV59" s="86"/>
      <c r="BW59" s="75"/>
      <c r="BX59" s="17"/>
      <c r="BY59" s="81"/>
      <c r="BZ59" s="86"/>
      <c r="CA59" s="75"/>
      <c r="CB59" s="17"/>
      <c r="CC59" s="81"/>
      <c r="CD59" s="86"/>
      <c r="CE59" s="75"/>
      <c r="CF59" s="17"/>
      <c r="CG59" s="81"/>
      <c r="CH59" s="86"/>
      <c r="CI59" s="75"/>
      <c r="CJ59" s="17"/>
      <c r="CK59" s="81"/>
      <c r="CL59" s="11"/>
      <c r="CM59" s="341"/>
    </row>
    <row r="60" spans="1:92" ht="18" customHeight="1">
      <c r="A60" s="11"/>
      <c r="B60" s="19">
        <v>50</v>
      </c>
      <c r="C60" s="11" t="s">
        <v>58</v>
      </c>
      <c r="D60" s="11"/>
      <c r="E60" s="11"/>
      <c r="F60" s="328">
        <f t="shared" ref="F60:I63" si="69">J60+N60+R60+V60+Z60+AD60+AH60+AL60+AP60+AT60+AX60+BB60+BF60+BJ60+BN60+BR60+BV60+BZ60+CD60+CH60</f>
        <v>0</v>
      </c>
      <c r="G60" s="329">
        <f t="shared" si="69"/>
        <v>0</v>
      </c>
      <c r="H60" s="329">
        <f t="shared" si="69"/>
        <v>0</v>
      </c>
      <c r="I60" s="330">
        <f t="shared" si="69"/>
        <v>0</v>
      </c>
      <c r="J60" s="82">
        <v>0</v>
      </c>
      <c r="K60" s="675">
        <v>0</v>
      </c>
      <c r="L60" s="676">
        <v>0</v>
      </c>
      <c r="M60" s="81">
        <f t="shared" si="25"/>
        <v>0</v>
      </c>
      <c r="N60" s="82">
        <v>0</v>
      </c>
      <c r="O60" s="675">
        <v>0</v>
      </c>
      <c r="P60" s="676">
        <v>0</v>
      </c>
      <c r="Q60" s="81">
        <f>O60+P60</f>
        <v>0</v>
      </c>
      <c r="R60" s="82">
        <v>0</v>
      </c>
      <c r="S60" s="675">
        <v>0</v>
      </c>
      <c r="T60" s="676">
        <v>0</v>
      </c>
      <c r="U60" s="81">
        <f>S60+T60</f>
        <v>0</v>
      </c>
      <c r="V60" s="82">
        <v>0</v>
      </c>
      <c r="W60" s="675">
        <v>0</v>
      </c>
      <c r="X60" s="676">
        <v>0</v>
      </c>
      <c r="Y60" s="81">
        <f>W60+X60</f>
        <v>0</v>
      </c>
      <c r="Z60" s="82">
        <v>0</v>
      </c>
      <c r="AA60" s="675">
        <v>0</v>
      </c>
      <c r="AB60" s="676">
        <v>0</v>
      </c>
      <c r="AC60" s="81">
        <f>AA60+AB60</f>
        <v>0</v>
      </c>
      <c r="AD60" s="82">
        <v>0</v>
      </c>
      <c r="AE60" s="675">
        <v>0</v>
      </c>
      <c r="AF60" s="676">
        <v>0</v>
      </c>
      <c r="AG60" s="81">
        <f>AE60+AF60</f>
        <v>0</v>
      </c>
      <c r="AH60" s="82">
        <v>0</v>
      </c>
      <c r="AI60" s="675">
        <v>0</v>
      </c>
      <c r="AJ60" s="676">
        <v>0</v>
      </c>
      <c r="AK60" s="81">
        <f>AI60+AJ60</f>
        <v>0</v>
      </c>
      <c r="AL60" s="82">
        <v>0</v>
      </c>
      <c r="AM60" s="675">
        <v>0</v>
      </c>
      <c r="AN60" s="676">
        <v>0</v>
      </c>
      <c r="AO60" s="81">
        <f>AM60+AN60</f>
        <v>0</v>
      </c>
      <c r="AP60" s="82">
        <v>0</v>
      </c>
      <c r="AQ60" s="675">
        <v>0</v>
      </c>
      <c r="AR60" s="676">
        <v>0</v>
      </c>
      <c r="AS60" s="81">
        <f>AQ60+AR60</f>
        <v>0</v>
      </c>
      <c r="AT60" s="82">
        <v>0</v>
      </c>
      <c r="AU60" s="675">
        <v>0</v>
      </c>
      <c r="AV60" s="676">
        <v>0</v>
      </c>
      <c r="AW60" s="81">
        <f>AU60+AV60</f>
        <v>0</v>
      </c>
      <c r="AX60" s="82">
        <v>0</v>
      </c>
      <c r="AY60" s="675">
        <v>0</v>
      </c>
      <c r="AZ60" s="676">
        <v>0</v>
      </c>
      <c r="BA60" s="81">
        <f>AY60+AZ60</f>
        <v>0</v>
      </c>
      <c r="BB60" s="82">
        <v>0</v>
      </c>
      <c r="BC60" s="675">
        <v>0</v>
      </c>
      <c r="BD60" s="676">
        <v>0</v>
      </c>
      <c r="BE60" s="81">
        <f>BC60+BD60</f>
        <v>0</v>
      </c>
      <c r="BF60" s="82">
        <v>0</v>
      </c>
      <c r="BG60" s="675">
        <v>0</v>
      </c>
      <c r="BH60" s="676">
        <v>0</v>
      </c>
      <c r="BI60" s="81">
        <f>BG60+BH60</f>
        <v>0</v>
      </c>
      <c r="BJ60" s="82">
        <v>0</v>
      </c>
      <c r="BK60" s="675">
        <v>0</v>
      </c>
      <c r="BL60" s="676">
        <v>0</v>
      </c>
      <c r="BM60" s="81">
        <f>BK60+BL60</f>
        <v>0</v>
      </c>
      <c r="BN60" s="82">
        <v>0</v>
      </c>
      <c r="BO60" s="675">
        <v>0</v>
      </c>
      <c r="BP60" s="676">
        <v>0</v>
      </c>
      <c r="BQ60" s="81">
        <f>BO60+BP60</f>
        <v>0</v>
      </c>
      <c r="BR60" s="82">
        <v>0</v>
      </c>
      <c r="BS60" s="675">
        <v>0</v>
      </c>
      <c r="BT60" s="676">
        <v>0</v>
      </c>
      <c r="BU60" s="81">
        <f>BS60+BT60</f>
        <v>0</v>
      </c>
      <c r="BV60" s="82">
        <v>0</v>
      </c>
      <c r="BW60" s="675">
        <v>0</v>
      </c>
      <c r="BX60" s="676">
        <v>0</v>
      </c>
      <c r="BY60" s="81">
        <f>BW60+BX60</f>
        <v>0</v>
      </c>
      <c r="BZ60" s="82">
        <v>0</v>
      </c>
      <c r="CA60" s="675">
        <v>0</v>
      </c>
      <c r="CB60" s="676">
        <v>0</v>
      </c>
      <c r="CC60" s="81">
        <f>CA60+CB60</f>
        <v>0</v>
      </c>
      <c r="CD60" s="82">
        <v>0</v>
      </c>
      <c r="CE60" s="675">
        <v>0</v>
      </c>
      <c r="CF60" s="676">
        <v>0</v>
      </c>
      <c r="CG60" s="81">
        <f>CE60+CF60</f>
        <v>0</v>
      </c>
      <c r="CH60" s="82">
        <v>0</v>
      </c>
      <c r="CI60" s="675">
        <v>0</v>
      </c>
      <c r="CJ60" s="676">
        <v>0</v>
      </c>
      <c r="CK60" s="81">
        <f>CI60+CJ60</f>
        <v>0</v>
      </c>
      <c r="CL60" s="17"/>
      <c r="CM60" s="15"/>
    </row>
    <row r="61" spans="1:92" ht="15.95" customHeight="1">
      <c r="A61" s="11"/>
      <c r="B61" s="19">
        <v>51</v>
      </c>
      <c r="C61" s="11" t="s">
        <v>59</v>
      </c>
      <c r="D61" s="11"/>
      <c r="E61" s="11"/>
      <c r="F61" s="328">
        <f t="shared" si="69"/>
        <v>0</v>
      </c>
      <c r="G61" s="329">
        <f t="shared" si="69"/>
        <v>0</v>
      </c>
      <c r="H61" s="329">
        <f t="shared" si="69"/>
        <v>0</v>
      </c>
      <c r="I61" s="330">
        <f t="shared" si="69"/>
        <v>0</v>
      </c>
      <c r="J61" s="82">
        <v>0</v>
      </c>
      <c r="K61" s="675">
        <v>0</v>
      </c>
      <c r="L61" s="676">
        <v>0</v>
      </c>
      <c r="M61" s="81">
        <f t="shared" si="25"/>
        <v>0</v>
      </c>
      <c r="N61" s="82">
        <v>0</v>
      </c>
      <c r="O61" s="675">
        <v>0</v>
      </c>
      <c r="P61" s="676">
        <v>0</v>
      </c>
      <c r="Q61" s="81">
        <f>O61+P61</f>
        <v>0</v>
      </c>
      <c r="R61" s="82">
        <v>0</v>
      </c>
      <c r="S61" s="675">
        <v>0</v>
      </c>
      <c r="T61" s="676">
        <v>0</v>
      </c>
      <c r="U61" s="81">
        <f>S61+T61</f>
        <v>0</v>
      </c>
      <c r="V61" s="82">
        <v>0</v>
      </c>
      <c r="W61" s="675">
        <v>0</v>
      </c>
      <c r="X61" s="676">
        <v>0</v>
      </c>
      <c r="Y61" s="81">
        <f>W61+X61</f>
        <v>0</v>
      </c>
      <c r="Z61" s="82">
        <v>0</v>
      </c>
      <c r="AA61" s="675">
        <v>0</v>
      </c>
      <c r="AB61" s="676">
        <v>0</v>
      </c>
      <c r="AC61" s="81">
        <f>AA61+AB61</f>
        <v>0</v>
      </c>
      <c r="AD61" s="82">
        <v>0</v>
      </c>
      <c r="AE61" s="675">
        <v>0</v>
      </c>
      <c r="AF61" s="676">
        <v>0</v>
      </c>
      <c r="AG61" s="81">
        <f>AE61+AF61</f>
        <v>0</v>
      </c>
      <c r="AH61" s="82">
        <v>0</v>
      </c>
      <c r="AI61" s="675">
        <v>0</v>
      </c>
      <c r="AJ61" s="676">
        <v>0</v>
      </c>
      <c r="AK61" s="81">
        <f>AI61+AJ61</f>
        <v>0</v>
      </c>
      <c r="AL61" s="82">
        <v>0</v>
      </c>
      <c r="AM61" s="675">
        <v>0</v>
      </c>
      <c r="AN61" s="676">
        <v>0</v>
      </c>
      <c r="AO61" s="81">
        <f>AM61+AN61</f>
        <v>0</v>
      </c>
      <c r="AP61" s="82">
        <v>0</v>
      </c>
      <c r="AQ61" s="675">
        <v>0</v>
      </c>
      <c r="AR61" s="676">
        <v>0</v>
      </c>
      <c r="AS61" s="81">
        <f>AQ61+AR61</f>
        <v>0</v>
      </c>
      <c r="AT61" s="82">
        <v>0</v>
      </c>
      <c r="AU61" s="675">
        <v>0</v>
      </c>
      <c r="AV61" s="676">
        <v>0</v>
      </c>
      <c r="AW61" s="81">
        <f>AU61+AV61</f>
        <v>0</v>
      </c>
      <c r="AX61" s="82">
        <v>0</v>
      </c>
      <c r="AY61" s="675">
        <v>0</v>
      </c>
      <c r="AZ61" s="676">
        <v>0</v>
      </c>
      <c r="BA61" s="81">
        <f>AY61+AZ61</f>
        <v>0</v>
      </c>
      <c r="BB61" s="82">
        <v>0</v>
      </c>
      <c r="BC61" s="675">
        <v>0</v>
      </c>
      <c r="BD61" s="676">
        <v>0</v>
      </c>
      <c r="BE61" s="81">
        <f>BC61+BD61</f>
        <v>0</v>
      </c>
      <c r="BF61" s="82">
        <v>0</v>
      </c>
      <c r="BG61" s="675">
        <v>0</v>
      </c>
      <c r="BH61" s="676">
        <v>0</v>
      </c>
      <c r="BI61" s="81">
        <f>BG61+BH61</f>
        <v>0</v>
      </c>
      <c r="BJ61" s="82">
        <v>0</v>
      </c>
      <c r="BK61" s="675">
        <v>0</v>
      </c>
      <c r="BL61" s="676">
        <v>0</v>
      </c>
      <c r="BM61" s="81">
        <f>BK61+BL61</f>
        <v>0</v>
      </c>
      <c r="BN61" s="82">
        <v>0</v>
      </c>
      <c r="BO61" s="675">
        <v>0</v>
      </c>
      <c r="BP61" s="676">
        <v>0</v>
      </c>
      <c r="BQ61" s="81">
        <f>BO61+BP61</f>
        <v>0</v>
      </c>
      <c r="BR61" s="82">
        <v>0</v>
      </c>
      <c r="BS61" s="675">
        <v>0</v>
      </c>
      <c r="BT61" s="676">
        <v>0</v>
      </c>
      <c r="BU61" s="81">
        <f>BS61+BT61</f>
        <v>0</v>
      </c>
      <c r="BV61" s="82">
        <v>0</v>
      </c>
      <c r="BW61" s="675">
        <v>0</v>
      </c>
      <c r="BX61" s="676">
        <v>0</v>
      </c>
      <c r="BY61" s="81">
        <f>BW61+BX61</f>
        <v>0</v>
      </c>
      <c r="BZ61" s="82">
        <v>0</v>
      </c>
      <c r="CA61" s="675">
        <v>0</v>
      </c>
      <c r="CB61" s="676">
        <v>0</v>
      </c>
      <c r="CC61" s="81">
        <f>CA61+CB61</f>
        <v>0</v>
      </c>
      <c r="CD61" s="82">
        <v>0</v>
      </c>
      <c r="CE61" s="675">
        <v>0</v>
      </c>
      <c r="CF61" s="676">
        <v>0</v>
      </c>
      <c r="CG61" s="81">
        <f>CE61+CF61</f>
        <v>0</v>
      </c>
      <c r="CH61" s="82">
        <v>0</v>
      </c>
      <c r="CI61" s="675">
        <v>0</v>
      </c>
      <c r="CJ61" s="676">
        <v>0</v>
      </c>
      <c r="CK61" s="81">
        <f>CI61+CJ61</f>
        <v>0</v>
      </c>
      <c r="CL61" s="17"/>
      <c r="CM61" s="15"/>
    </row>
    <row r="62" spans="1:92" s="278" customFormat="1" ht="15.95" customHeight="1">
      <c r="A62" s="273"/>
      <c r="B62" s="19">
        <v>52</v>
      </c>
      <c r="C62" s="765" t="s">
        <v>31</v>
      </c>
      <c r="D62" s="765"/>
      <c r="E62" s="765"/>
      <c r="F62" s="331">
        <f t="shared" si="69"/>
        <v>0</v>
      </c>
      <c r="G62" s="332">
        <f t="shared" si="69"/>
        <v>0</v>
      </c>
      <c r="H62" s="332">
        <f t="shared" si="69"/>
        <v>0</v>
      </c>
      <c r="I62" s="333">
        <f t="shared" si="69"/>
        <v>0</v>
      </c>
      <c r="J62" s="83">
        <v>0</v>
      </c>
      <c r="K62" s="677">
        <v>0</v>
      </c>
      <c r="L62" s="678">
        <v>0</v>
      </c>
      <c r="M62" s="276">
        <f t="shared" si="25"/>
        <v>0</v>
      </c>
      <c r="N62" s="83">
        <v>0</v>
      </c>
      <c r="O62" s="677">
        <v>0</v>
      </c>
      <c r="P62" s="678">
        <v>0</v>
      </c>
      <c r="Q62" s="276">
        <f>O62+P62</f>
        <v>0</v>
      </c>
      <c r="R62" s="83">
        <v>0</v>
      </c>
      <c r="S62" s="677">
        <v>0</v>
      </c>
      <c r="T62" s="678">
        <v>0</v>
      </c>
      <c r="U62" s="276">
        <f>S62+T62</f>
        <v>0</v>
      </c>
      <c r="V62" s="83">
        <v>0</v>
      </c>
      <c r="W62" s="677">
        <v>0</v>
      </c>
      <c r="X62" s="678">
        <v>0</v>
      </c>
      <c r="Y62" s="276">
        <f>W62+X62</f>
        <v>0</v>
      </c>
      <c r="Z62" s="83">
        <v>0</v>
      </c>
      <c r="AA62" s="677">
        <v>0</v>
      </c>
      <c r="AB62" s="678">
        <v>0</v>
      </c>
      <c r="AC62" s="276">
        <f>AA62+AB62</f>
        <v>0</v>
      </c>
      <c r="AD62" s="83">
        <v>0</v>
      </c>
      <c r="AE62" s="677">
        <v>0</v>
      </c>
      <c r="AF62" s="678">
        <v>0</v>
      </c>
      <c r="AG62" s="276">
        <f>AE62+AF62</f>
        <v>0</v>
      </c>
      <c r="AH62" s="83">
        <v>0</v>
      </c>
      <c r="AI62" s="677">
        <v>0</v>
      </c>
      <c r="AJ62" s="678">
        <v>0</v>
      </c>
      <c r="AK62" s="276">
        <f>AI62+AJ62</f>
        <v>0</v>
      </c>
      <c r="AL62" s="83">
        <v>0</v>
      </c>
      <c r="AM62" s="677">
        <v>0</v>
      </c>
      <c r="AN62" s="678">
        <v>0</v>
      </c>
      <c r="AO62" s="276">
        <f>AM62+AN62</f>
        <v>0</v>
      </c>
      <c r="AP62" s="83">
        <v>0</v>
      </c>
      <c r="AQ62" s="677">
        <v>0</v>
      </c>
      <c r="AR62" s="678">
        <v>0</v>
      </c>
      <c r="AS62" s="276">
        <f>AQ62+AR62</f>
        <v>0</v>
      </c>
      <c r="AT62" s="83">
        <v>0</v>
      </c>
      <c r="AU62" s="677">
        <v>0</v>
      </c>
      <c r="AV62" s="678">
        <v>0</v>
      </c>
      <c r="AW62" s="276">
        <f>AU62+AV62</f>
        <v>0</v>
      </c>
      <c r="AX62" s="83">
        <v>0</v>
      </c>
      <c r="AY62" s="677">
        <v>0</v>
      </c>
      <c r="AZ62" s="678">
        <v>0</v>
      </c>
      <c r="BA62" s="276">
        <f>AY62+AZ62</f>
        <v>0</v>
      </c>
      <c r="BB62" s="83">
        <v>0</v>
      </c>
      <c r="BC62" s="677">
        <v>0</v>
      </c>
      <c r="BD62" s="678">
        <v>0</v>
      </c>
      <c r="BE62" s="276">
        <f>BC62+BD62</f>
        <v>0</v>
      </c>
      <c r="BF62" s="83">
        <v>0</v>
      </c>
      <c r="BG62" s="677">
        <v>0</v>
      </c>
      <c r="BH62" s="678">
        <v>0</v>
      </c>
      <c r="BI62" s="276">
        <f>BG62+BH62</f>
        <v>0</v>
      </c>
      <c r="BJ62" s="83">
        <v>0</v>
      </c>
      <c r="BK62" s="677">
        <v>0</v>
      </c>
      <c r="BL62" s="678">
        <v>0</v>
      </c>
      <c r="BM62" s="276">
        <f>BK62+BL62</f>
        <v>0</v>
      </c>
      <c r="BN62" s="83">
        <v>0</v>
      </c>
      <c r="BO62" s="677">
        <v>0</v>
      </c>
      <c r="BP62" s="678">
        <v>0</v>
      </c>
      <c r="BQ62" s="276">
        <f>BO62+BP62</f>
        <v>0</v>
      </c>
      <c r="BR62" s="83">
        <v>0</v>
      </c>
      <c r="BS62" s="677">
        <v>0</v>
      </c>
      <c r="BT62" s="678">
        <v>0</v>
      </c>
      <c r="BU62" s="276">
        <f>BS62+BT62</f>
        <v>0</v>
      </c>
      <c r="BV62" s="83">
        <v>0</v>
      </c>
      <c r="BW62" s="677">
        <v>0</v>
      </c>
      <c r="BX62" s="678">
        <v>0</v>
      </c>
      <c r="BY62" s="276">
        <f>BW62+BX62</f>
        <v>0</v>
      </c>
      <c r="BZ62" s="83">
        <v>0</v>
      </c>
      <c r="CA62" s="677">
        <v>0</v>
      </c>
      <c r="CB62" s="678">
        <v>0</v>
      </c>
      <c r="CC62" s="276">
        <f>CA62+CB62</f>
        <v>0</v>
      </c>
      <c r="CD62" s="83">
        <v>0</v>
      </c>
      <c r="CE62" s="677">
        <v>0</v>
      </c>
      <c r="CF62" s="678">
        <v>0</v>
      </c>
      <c r="CG62" s="276">
        <f>CE62+CF62</f>
        <v>0</v>
      </c>
      <c r="CH62" s="83">
        <v>0</v>
      </c>
      <c r="CI62" s="677">
        <v>0</v>
      </c>
      <c r="CJ62" s="678">
        <v>0</v>
      </c>
      <c r="CK62" s="276">
        <f>CI62+CJ62</f>
        <v>0</v>
      </c>
      <c r="CL62" s="93"/>
      <c r="CM62" s="342"/>
    </row>
    <row r="63" spans="1:92" s="7" customFormat="1" ht="15.95" customHeight="1">
      <c r="A63" s="20"/>
      <c r="B63" s="38">
        <v>53</v>
      </c>
      <c r="C63" s="20"/>
      <c r="D63" s="20"/>
      <c r="E63" s="20" t="s">
        <v>32</v>
      </c>
      <c r="F63" s="334">
        <f t="shared" si="69"/>
        <v>0</v>
      </c>
      <c r="G63" s="335">
        <f t="shared" si="69"/>
        <v>0</v>
      </c>
      <c r="H63" s="335">
        <f t="shared" si="69"/>
        <v>0</v>
      </c>
      <c r="I63" s="336">
        <f t="shared" si="69"/>
        <v>0</v>
      </c>
      <c r="J63" s="88">
        <f>SUM(J60:J62)</f>
        <v>0</v>
      </c>
      <c r="K63" s="35">
        <f>SUM(K60:K62)</f>
        <v>0</v>
      </c>
      <c r="L63" s="20">
        <f>SUM(L60:L62)</f>
        <v>0</v>
      </c>
      <c r="M63" s="85">
        <f>K63+L63</f>
        <v>0</v>
      </c>
      <c r="N63" s="88">
        <f>SUM(N60:N62)</f>
        <v>0</v>
      </c>
      <c r="O63" s="35">
        <f>SUM(O60:O62)</f>
        <v>0</v>
      </c>
      <c r="P63" s="20">
        <f>SUM(P60:P62)</f>
        <v>0</v>
      </c>
      <c r="Q63" s="85">
        <f>O63+P63</f>
        <v>0</v>
      </c>
      <c r="R63" s="88">
        <f>SUM(R60:R62)</f>
        <v>0</v>
      </c>
      <c r="S63" s="35">
        <f>SUM(S60:S62)</f>
        <v>0</v>
      </c>
      <c r="T63" s="20">
        <f>SUM(T60:T62)</f>
        <v>0</v>
      </c>
      <c r="U63" s="85">
        <f>S63+T63</f>
        <v>0</v>
      </c>
      <c r="V63" s="88">
        <f>SUM(V60:V62)</f>
        <v>0</v>
      </c>
      <c r="W63" s="35">
        <f>SUM(W60:W62)</f>
        <v>0</v>
      </c>
      <c r="X63" s="20">
        <f>SUM(X60:X62)</f>
        <v>0</v>
      </c>
      <c r="Y63" s="85">
        <f>W63+X63</f>
        <v>0</v>
      </c>
      <c r="Z63" s="88">
        <f>SUM(Z60:Z62)</f>
        <v>0</v>
      </c>
      <c r="AA63" s="35">
        <f>SUM(AA60:AA62)</f>
        <v>0</v>
      </c>
      <c r="AB63" s="20">
        <f>SUM(AB60:AB62)</f>
        <v>0</v>
      </c>
      <c r="AC63" s="85">
        <f>AA63+AB63</f>
        <v>0</v>
      </c>
      <c r="AD63" s="88">
        <f>SUM(AD60:AD62)</f>
        <v>0</v>
      </c>
      <c r="AE63" s="35">
        <f>SUM(AE60:AE62)</f>
        <v>0</v>
      </c>
      <c r="AF63" s="20">
        <f>SUM(AF60:AF62)</f>
        <v>0</v>
      </c>
      <c r="AG63" s="85">
        <f>AE63+AF63</f>
        <v>0</v>
      </c>
      <c r="AH63" s="88">
        <f>SUM(AH60:AH62)</f>
        <v>0</v>
      </c>
      <c r="AI63" s="35">
        <f>SUM(AI60:AI62)</f>
        <v>0</v>
      </c>
      <c r="AJ63" s="20">
        <f>SUM(AJ60:AJ62)</f>
        <v>0</v>
      </c>
      <c r="AK63" s="85">
        <f>AI63+AJ63</f>
        <v>0</v>
      </c>
      <c r="AL63" s="88">
        <f>SUM(AL60:AL62)</f>
        <v>0</v>
      </c>
      <c r="AM63" s="35">
        <f>SUM(AM60:AM62)</f>
        <v>0</v>
      </c>
      <c r="AN63" s="20">
        <f>SUM(AN60:AN62)</f>
        <v>0</v>
      </c>
      <c r="AO63" s="85">
        <f>AM63+AN63</f>
        <v>0</v>
      </c>
      <c r="AP63" s="88">
        <f>SUM(AP60:AP62)</f>
        <v>0</v>
      </c>
      <c r="AQ63" s="35">
        <f>SUM(AQ60:AQ62)</f>
        <v>0</v>
      </c>
      <c r="AR63" s="20">
        <f>SUM(AR60:AR62)</f>
        <v>0</v>
      </c>
      <c r="AS63" s="85">
        <f>AQ63+AR63</f>
        <v>0</v>
      </c>
      <c r="AT63" s="88">
        <f>SUM(AT60:AT62)</f>
        <v>0</v>
      </c>
      <c r="AU63" s="35">
        <f>SUM(AU60:AU62)</f>
        <v>0</v>
      </c>
      <c r="AV63" s="20">
        <f>SUM(AV60:AV62)</f>
        <v>0</v>
      </c>
      <c r="AW63" s="85">
        <f>AU63+AV63</f>
        <v>0</v>
      </c>
      <c r="AX63" s="88">
        <f>SUM(AX60:AX62)</f>
        <v>0</v>
      </c>
      <c r="AY63" s="35">
        <f>SUM(AY60:AY62)</f>
        <v>0</v>
      </c>
      <c r="AZ63" s="20">
        <f>SUM(AZ60:AZ62)</f>
        <v>0</v>
      </c>
      <c r="BA63" s="85">
        <f>AY63+AZ63</f>
        <v>0</v>
      </c>
      <c r="BB63" s="88">
        <f>SUM(BB60:BB62)</f>
        <v>0</v>
      </c>
      <c r="BC63" s="35">
        <f>SUM(BC60:BC62)</f>
        <v>0</v>
      </c>
      <c r="BD63" s="20">
        <f>SUM(BD60:BD62)</f>
        <v>0</v>
      </c>
      <c r="BE63" s="85">
        <f>BC63+BD63</f>
        <v>0</v>
      </c>
      <c r="BF63" s="88">
        <f>SUM(BF60:BF62)</f>
        <v>0</v>
      </c>
      <c r="BG63" s="35">
        <f>SUM(BG60:BG62)</f>
        <v>0</v>
      </c>
      <c r="BH63" s="20">
        <f>SUM(BH60:BH62)</f>
        <v>0</v>
      </c>
      <c r="BI63" s="85">
        <f>BG63+BH63</f>
        <v>0</v>
      </c>
      <c r="BJ63" s="88">
        <f>SUM(BJ60:BJ62)</f>
        <v>0</v>
      </c>
      <c r="BK63" s="35">
        <f>SUM(BK60:BK62)</f>
        <v>0</v>
      </c>
      <c r="BL63" s="20">
        <f>SUM(BL60:BL62)</f>
        <v>0</v>
      </c>
      <c r="BM63" s="85">
        <f>BK63+BL63</f>
        <v>0</v>
      </c>
      <c r="BN63" s="88">
        <f>SUM(BN60:BN62)</f>
        <v>0</v>
      </c>
      <c r="BO63" s="35">
        <f>SUM(BO60:BO62)</f>
        <v>0</v>
      </c>
      <c r="BP63" s="20">
        <f>SUM(BP60:BP62)</f>
        <v>0</v>
      </c>
      <c r="BQ63" s="85">
        <f>BO63+BP63</f>
        <v>0</v>
      </c>
      <c r="BR63" s="88">
        <f>SUM(BR60:BR62)</f>
        <v>0</v>
      </c>
      <c r="BS63" s="35">
        <f>SUM(BS60:BS62)</f>
        <v>0</v>
      </c>
      <c r="BT63" s="20">
        <f>SUM(BT60:BT62)</f>
        <v>0</v>
      </c>
      <c r="BU63" s="85">
        <f>BS63+BT63</f>
        <v>0</v>
      </c>
      <c r="BV63" s="88">
        <f>SUM(BV60:BV62)</f>
        <v>0</v>
      </c>
      <c r="BW63" s="35">
        <f>SUM(BW60:BW62)</f>
        <v>0</v>
      </c>
      <c r="BX63" s="20">
        <f>SUM(BX60:BX62)</f>
        <v>0</v>
      </c>
      <c r="BY63" s="85">
        <f>BW63+BX63</f>
        <v>0</v>
      </c>
      <c r="BZ63" s="88">
        <f>SUM(BZ60:BZ62)</f>
        <v>0</v>
      </c>
      <c r="CA63" s="35">
        <f>SUM(CA60:CA62)</f>
        <v>0</v>
      </c>
      <c r="CB63" s="20">
        <f>SUM(CB60:CB62)</f>
        <v>0</v>
      </c>
      <c r="CC63" s="85">
        <f>CA63+CB63</f>
        <v>0</v>
      </c>
      <c r="CD63" s="88">
        <f>SUM(CD60:CD62)</f>
        <v>0</v>
      </c>
      <c r="CE63" s="35">
        <f>SUM(CE60:CE62)</f>
        <v>0</v>
      </c>
      <c r="CF63" s="20">
        <f>SUM(CF60:CF62)</f>
        <v>0</v>
      </c>
      <c r="CG63" s="85">
        <f>CE63+CF63</f>
        <v>0</v>
      </c>
      <c r="CH63" s="88">
        <f>SUM(CH60:CH62)</f>
        <v>0</v>
      </c>
      <c r="CI63" s="35">
        <f>SUM(CI60:CI62)</f>
        <v>0</v>
      </c>
      <c r="CJ63" s="20">
        <f>SUM(CJ60:CJ62)</f>
        <v>0</v>
      </c>
      <c r="CK63" s="85">
        <f>CI63+CJ63</f>
        <v>0</v>
      </c>
      <c r="CL63" s="20"/>
      <c r="CM63" s="36"/>
    </row>
    <row r="64" spans="1:92" ht="15.95" customHeight="1">
      <c r="A64" s="11"/>
      <c r="B64" s="19"/>
      <c r="C64" s="11"/>
      <c r="D64" s="11"/>
      <c r="E64" s="11"/>
      <c r="F64" s="328"/>
      <c r="G64" s="329"/>
      <c r="H64" s="329"/>
      <c r="I64" s="330"/>
      <c r="J64" s="80"/>
      <c r="K64" s="71"/>
      <c r="L64" s="11"/>
      <c r="M64" s="81"/>
      <c r="N64" s="80"/>
      <c r="O64" s="71"/>
      <c r="P64" s="11"/>
      <c r="Q64" s="81"/>
      <c r="R64" s="80"/>
      <c r="S64" s="71"/>
      <c r="T64" s="11"/>
      <c r="U64" s="81"/>
      <c r="V64" s="80"/>
      <c r="W64" s="71"/>
      <c r="X64" s="11"/>
      <c r="Y64" s="81"/>
      <c r="Z64" s="80"/>
      <c r="AA64" s="71"/>
      <c r="AB64" s="11"/>
      <c r="AC64" s="81"/>
      <c r="AD64" s="80"/>
      <c r="AE64" s="71"/>
      <c r="AF64" s="11"/>
      <c r="AG64" s="81"/>
      <c r="AH64" s="80"/>
      <c r="AI64" s="71"/>
      <c r="AJ64" s="11"/>
      <c r="AK64" s="81"/>
      <c r="AL64" s="80"/>
      <c r="AM64" s="71"/>
      <c r="AN64" s="11"/>
      <c r="AO64" s="81"/>
      <c r="AP64" s="80"/>
      <c r="AQ64" s="71"/>
      <c r="AR64" s="11"/>
      <c r="AS64" s="81"/>
      <c r="AT64" s="80"/>
      <c r="AU64" s="71"/>
      <c r="AV64" s="11"/>
      <c r="AW64" s="81"/>
      <c r="AX64" s="80"/>
      <c r="AY64" s="71"/>
      <c r="AZ64" s="11"/>
      <c r="BA64" s="81"/>
      <c r="BB64" s="80"/>
      <c r="BC64" s="71"/>
      <c r="BD64" s="11"/>
      <c r="BE64" s="81"/>
      <c r="BF64" s="80"/>
      <c r="BG64" s="71"/>
      <c r="BH64" s="11"/>
      <c r="BI64" s="81"/>
      <c r="BJ64" s="80"/>
      <c r="BK64" s="71"/>
      <c r="BL64" s="11"/>
      <c r="BM64" s="81"/>
      <c r="BN64" s="80"/>
      <c r="BO64" s="71"/>
      <c r="BP64" s="11"/>
      <c r="BQ64" s="81"/>
      <c r="BR64" s="80"/>
      <c r="BS64" s="71"/>
      <c r="BT64" s="11"/>
      <c r="BU64" s="81"/>
      <c r="BV64" s="80"/>
      <c r="BW64" s="71"/>
      <c r="BX64" s="11"/>
      <c r="BY64" s="81"/>
      <c r="BZ64" s="80"/>
      <c r="CA64" s="71"/>
      <c r="CB64" s="11"/>
      <c r="CC64" s="81"/>
      <c r="CD64" s="80"/>
      <c r="CE64" s="71"/>
      <c r="CF64" s="11"/>
      <c r="CG64" s="81"/>
      <c r="CH64" s="80"/>
      <c r="CI64" s="71"/>
      <c r="CJ64" s="11"/>
      <c r="CK64" s="81"/>
      <c r="CL64" s="11"/>
      <c r="CM64" s="15"/>
    </row>
    <row r="65" spans="1:91" ht="18" customHeight="1" thickBot="1">
      <c r="A65" s="40" t="s">
        <v>60</v>
      </c>
      <c r="B65" s="41"/>
      <c r="C65" s="42"/>
      <c r="D65" s="42"/>
      <c r="E65" s="42"/>
      <c r="F65" s="89">
        <f>J65+N65+R65+V65+Z65+AD65+AH65+AL65+AP65+AT65+AX65+BB65+BF65+BJ65+BN65+BR65+BV65+BZ65+CD65+CH65</f>
        <v>0</v>
      </c>
      <c r="G65" s="90">
        <f>K65+O65+S65+W65+AA65+AE65+AI65+AM65+AQ65+AU65+AY65+BC65+BG65+BK65+BO65+BS65+BW65+CA65+CE65+CI65</f>
        <v>0</v>
      </c>
      <c r="H65" s="90">
        <f>L65+P65+T65+X65+AB65+AF65+AJ65+AN65+AR65+AV65+AZ65+BD65+BH65+BL65+BP65+BT65+BX65+CB65+CF65+CJ65</f>
        <v>0</v>
      </c>
      <c r="I65" s="91">
        <f>M65+Q65+U65+Y65+AC65+AG65+AK65+AO65+AS65+AW65+BA65+BE65+BI65+BM65+BQ65+BU65+BY65+CC65+CG65+CK65</f>
        <v>0</v>
      </c>
      <c r="J65" s="89">
        <f>J12+J42+J46+J58+J63</f>
        <v>0</v>
      </c>
      <c r="K65" s="90">
        <f>K12+K42+K46+K58+K63</f>
        <v>0</v>
      </c>
      <c r="L65" s="90">
        <f>L12+L42+L46+L58+L63</f>
        <v>0</v>
      </c>
      <c r="M65" s="91">
        <f>K65+L65</f>
        <v>0</v>
      </c>
      <c r="N65" s="89">
        <f>N12+N42+N46+N58+N63</f>
        <v>0</v>
      </c>
      <c r="O65" s="90">
        <f>O12+O42+O46+O58+O63</f>
        <v>0</v>
      </c>
      <c r="P65" s="90">
        <f>P12+P42+P46+P58+P63</f>
        <v>0</v>
      </c>
      <c r="Q65" s="91">
        <f>O65+P65</f>
        <v>0</v>
      </c>
      <c r="R65" s="89">
        <f>R12+R42+R46+R58+R63</f>
        <v>0</v>
      </c>
      <c r="S65" s="90">
        <f>S12+S42+S46+S58+S63</f>
        <v>0</v>
      </c>
      <c r="T65" s="90">
        <f>T12+T42+T46+T58+T63</f>
        <v>0</v>
      </c>
      <c r="U65" s="91">
        <f>S65+T65</f>
        <v>0</v>
      </c>
      <c r="V65" s="89">
        <f>V12+V42+V46+V58+V63</f>
        <v>0</v>
      </c>
      <c r="W65" s="90">
        <f>W12+W42+W46+W58+W63</f>
        <v>0</v>
      </c>
      <c r="X65" s="90">
        <f>X12+X42+X46+X58+X63</f>
        <v>0</v>
      </c>
      <c r="Y65" s="91">
        <f>W65+X65</f>
        <v>0</v>
      </c>
      <c r="Z65" s="89">
        <f>Z12+Z42+Z46+Z58+Z63</f>
        <v>0</v>
      </c>
      <c r="AA65" s="90">
        <f>AA12+AA42+AA46+AA58+AA63</f>
        <v>0</v>
      </c>
      <c r="AB65" s="90">
        <f>AB12+AB42+AB46+AB58+AB63</f>
        <v>0</v>
      </c>
      <c r="AC65" s="91">
        <f>AA65+AB65</f>
        <v>0</v>
      </c>
      <c r="AD65" s="89">
        <f>AD12+AD42+AD46+AD58+AD63</f>
        <v>0</v>
      </c>
      <c r="AE65" s="90">
        <f>AE12+AE42+AE46+AE58+AE63</f>
        <v>0</v>
      </c>
      <c r="AF65" s="90">
        <f>AF12+AF42+AF46+AF58+AF63</f>
        <v>0</v>
      </c>
      <c r="AG65" s="91">
        <f>AE65+AF65</f>
        <v>0</v>
      </c>
      <c r="AH65" s="89">
        <f>AH12+AH42+AH46+AH58+AH63</f>
        <v>0</v>
      </c>
      <c r="AI65" s="90">
        <f>AI12+AI42+AI46+AI58+AI63</f>
        <v>0</v>
      </c>
      <c r="AJ65" s="90">
        <f>AJ12+AJ42+AJ46+AJ58+AJ63</f>
        <v>0</v>
      </c>
      <c r="AK65" s="91">
        <f>AI65+AJ65</f>
        <v>0</v>
      </c>
      <c r="AL65" s="89">
        <f>AL12+AL42+AL46+AL58+AL63</f>
        <v>0</v>
      </c>
      <c r="AM65" s="90">
        <f>AM12+AM42+AM46+AM58+AM63</f>
        <v>0</v>
      </c>
      <c r="AN65" s="90">
        <f>AN12+AN42+AN46+AN58+AN63</f>
        <v>0</v>
      </c>
      <c r="AO65" s="91">
        <f>AM65+AN65</f>
        <v>0</v>
      </c>
      <c r="AP65" s="89">
        <f>AP12+AP42+AP46+AP58+AP63</f>
        <v>0</v>
      </c>
      <c r="AQ65" s="90">
        <f>AQ12+AQ42+AQ46+AQ58+AQ63</f>
        <v>0</v>
      </c>
      <c r="AR65" s="90">
        <f>AR12+AR42+AR46+AR58+AR63</f>
        <v>0</v>
      </c>
      <c r="AS65" s="91">
        <f>AQ65+AR65</f>
        <v>0</v>
      </c>
      <c r="AT65" s="89">
        <f>AT12+AT42+AT46+AT58+AT63</f>
        <v>0</v>
      </c>
      <c r="AU65" s="90">
        <f>AU12+AU42+AU46+AU58+AU63</f>
        <v>0</v>
      </c>
      <c r="AV65" s="90">
        <f>AV12+AV42+AV46+AV58+AV63</f>
        <v>0</v>
      </c>
      <c r="AW65" s="91">
        <f>AU65+AV65</f>
        <v>0</v>
      </c>
      <c r="AX65" s="89">
        <f>AX12+AX42+AX46+AX58+AX63</f>
        <v>0</v>
      </c>
      <c r="AY65" s="90">
        <f>AY12+AY42+AY46+AY58+AY63</f>
        <v>0</v>
      </c>
      <c r="AZ65" s="90">
        <f>AZ12+AZ42+AZ46+AZ58+AZ63</f>
        <v>0</v>
      </c>
      <c r="BA65" s="91">
        <f>AY65+AZ65</f>
        <v>0</v>
      </c>
      <c r="BB65" s="89">
        <f>BB12+BB42+BB46+BB58+BB63</f>
        <v>0</v>
      </c>
      <c r="BC65" s="90">
        <f>BC12+BC42+BC46+BC58+BC63</f>
        <v>0</v>
      </c>
      <c r="BD65" s="90">
        <f>BD12+BD42+BD46+BD58+BD63</f>
        <v>0</v>
      </c>
      <c r="BE65" s="91">
        <f>BC65+BD65</f>
        <v>0</v>
      </c>
      <c r="BF65" s="89">
        <f>BF12+BF42+BF46+BF58+BF63</f>
        <v>0</v>
      </c>
      <c r="BG65" s="90">
        <f>BG12+BG42+BG46+BG58+BG63</f>
        <v>0</v>
      </c>
      <c r="BH65" s="90">
        <f>BH12+BH42+BH46+BH58+BH63</f>
        <v>0</v>
      </c>
      <c r="BI65" s="91">
        <f>BG65+BH65</f>
        <v>0</v>
      </c>
      <c r="BJ65" s="89">
        <f>BJ12+BJ42+BJ46+BJ58+BJ63</f>
        <v>0</v>
      </c>
      <c r="BK65" s="90">
        <f>BK12+BK42+BK46+BK58+BK63</f>
        <v>0</v>
      </c>
      <c r="BL65" s="90">
        <f>BL12+BL42+BL46+BL58+BL63</f>
        <v>0</v>
      </c>
      <c r="BM65" s="91">
        <f>BK65+BL65</f>
        <v>0</v>
      </c>
      <c r="BN65" s="89">
        <f>BN12+BN42+BN46+BN58+BN63</f>
        <v>0</v>
      </c>
      <c r="BO65" s="90">
        <f>BO12+BO42+BO46+BO58+BO63</f>
        <v>0</v>
      </c>
      <c r="BP65" s="90">
        <f>BP12+BP42+BP46+BP58+BP63</f>
        <v>0</v>
      </c>
      <c r="BQ65" s="91">
        <f>BO65+BP65</f>
        <v>0</v>
      </c>
      <c r="BR65" s="89">
        <f>BR12+BR42+BR46+BR58+BR63</f>
        <v>0</v>
      </c>
      <c r="BS65" s="90">
        <f>BS12+BS42+BS46+BS58+BS63</f>
        <v>0</v>
      </c>
      <c r="BT65" s="90">
        <f>BT12+BT42+BT46+BT58+BT63</f>
        <v>0</v>
      </c>
      <c r="BU65" s="91">
        <f>BS65+BT65</f>
        <v>0</v>
      </c>
      <c r="BV65" s="89">
        <f>BV12+BV42+BV46+BV58+BV63</f>
        <v>0</v>
      </c>
      <c r="BW65" s="90">
        <f>BW12+BW42+BW46+BW58+BW63</f>
        <v>0</v>
      </c>
      <c r="BX65" s="90">
        <f>BX12+BX42+BX46+BX58+BX63</f>
        <v>0</v>
      </c>
      <c r="BY65" s="91">
        <f>BW65+BX65</f>
        <v>0</v>
      </c>
      <c r="BZ65" s="89">
        <f>BZ12+BZ42+BZ46+BZ58+BZ63</f>
        <v>0</v>
      </c>
      <c r="CA65" s="90">
        <f>CA12+CA42+CA46+CA58+CA63</f>
        <v>0</v>
      </c>
      <c r="CB65" s="90">
        <f>CB12+CB42+CB46+CB58+CB63</f>
        <v>0</v>
      </c>
      <c r="CC65" s="91">
        <f>CA65+CB65</f>
        <v>0</v>
      </c>
      <c r="CD65" s="89">
        <f>CD12+CD42+CD46+CD58+CD63</f>
        <v>0</v>
      </c>
      <c r="CE65" s="90">
        <f>CE12+CE42+CE46+CE58+CE63</f>
        <v>0</v>
      </c>
      <c r="CF65" s="90">
        <f>CF12+CF42+CF46+CF58+CF63</f>
        <v>0</v>
      </c>
      <c r="CG65" s="91">
        <f>CE65+CF65</f>
        <v>0</v>
      </c>
      <c r="CH65" s="89">
        <f>CH12+CH42+CH46+CH58+CH63</f>
        <v>0</v>
      </c>
      <c r="CI65" s="90">
        <f>CI12+CI42+CI46+CI58+CI63</f>
        <v>0</v>
      </c>
      <c r="CJ65" s="90">
        <f>CJ12+CJ42+CJ46+CJ58+CJ63</f>
        <v>0</v>
      </c>
      <c r="CK65" s="91">
        <f>CI65+CJ65</f>
        <v>0</v>
      </c>
      <c r="CL65" s="20"/>
      <c r="CM65" s="343"/>
    </row>
    <row r="66" spans="1:91" ht="12.75" customHeight="1">
      <c r="A66" s="11"/>
      <c r="B66" s="11"/>
      <c r="C66" s="11"/>
      <c r="D66" s="11"/>
      <c r="E66" s="11"/>
      <c r="F66" s="11"/>
      <c r="G66" s="11"/>
      <c r="H66" s="11"/>
      <c r="I66" s="11"/>
      <c r="J66" s="17"/>
      <c r="K66" s="17"/>
      <c r="L66" s="17"/>
      <c r="M66" s="17"/>
      <c r="N66" s="17"/>
      <c r="O66" s="17"/>
      <c r="P66" s="17"/>
      <c r="Q66" s="17"/>
      <c r="R66" s="17"/>
      <c r="S66" s="17"/>
      <c r="T66" s="17"/>
      <c r="U66" s="17"/>
      <c r="V66" s="17"/>
      <c r="W66" s="11"/>
      <c r="X66" s="11"/>
      <c r="Y66" s="17"/>
      <c r="Z66" s="11"/>
      <c r="AA66" s="11"/>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1"/>
      <c r="CM66" s="11"/>
    </row>
    <row r="67" spans="1:91" ht="12.75" customHeight="1">
      <c r="B67" s="8"/>
      <c r="L67" s="6"/>
      <c r="M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row>
    <row r="68" spans="1:91">
      <c r="B68" s="8"/>
      <c r="C68" s="7"/>
      <c r="D68" s="7"/>
      <c r="N68" s="6"/>
      <c r="O68" s="6"/>
      <c r="P68" s="6"/>
      <c r="Q68" s="6"/>
      <c r="R68" s="6"/>
      <c r="S68" s="6"/>
      <c r="T68" s="6"/>
      <c r="U68" s="6"/>
      <c r="V68" s="6"/>
    </row>
    <row r="69" spans="1:91">
      <c r="B69" s="8"/>
      <c r="N69" s="6"/>
      <c r="O69" s="6"/>
      <c r="P69" s="6"/>
      <c r="Q69" s="6"/>
      <c r="R69" s="6"/>
      <c r="S69" s="6"/>
      <c r="T69" s="6"/>
      <c r="U69" s="6"/>
      <c r="V69" s="6"/>
    </row>
    <row r="70" spans="1:91">
      <c r="B70" s="8"/>
      <c r="N70" s="6"/>
      <c r="O70" s="6"/>
      <c r="P70" s="6"/>
      <c r="Q70" s="6"/>
      <c r="R70" s="6"/>
      <c r="S70" s="6"/>
      <c r="T70" s="6"/>
      <c r="U70" s="6"/>
      <c r="V70" s="6"/>
    </row>
    <row r="71" spans="1:91">
      <c r="B71" s="8"/>
      <c r="N71" s="6"/>
      <c r="O71" s="6"/>
      <c r="P71" s="6"/>
      <c r="Q71" s="6"/>
      <c r="R71" s="6"/>
      <c r="S71" s="6"/>
      <c r="T71" s="6"/>
      <c r="U71" s="6"/>
      <c r="V71" s="6"/>
    </row>
    <row r="72" spans="1:91">
      <c r="B72" s="8"/>
      <c r="N72" s="6"/>
      <c r="O72" s="6"/>
      <c r="P72" s="6"/>
      <c r="Q72" s="6"/>
      <c r="R72" s="6"/>
      <c r="S72" s="6"/>
      <c r="T72" s="6"/>
      <c r="U72" s="6"/>
      <c r="V72" s="6"/>
    </row>
    <row r="73" spans="1:91">
      <c r="B73" s="8"/>
      <c r="N73" s="6"/>
      <c r="O73" s="6"/>
      <c r="P73" s="6"/>
      <c r="Q73" s="6"/>
      <c r="R73" s="6"/>
      <c r="S73" s="6"/>
      <c r="T73" s="6"/>
      <c r="U73" s="6"/>
      <c r="V73" s="6"/>
    </row>
    <row r="74" spans="1:91">
      <c r="N74" s="6"/>
      <c r="O74" s="6"/>
      <c r="P74" s="6"/>
      <c r="Q74" s="6"/>
      <c r="R74" s="6"/>
      <c r="S74" s="6"/>
      <c r="T74" s="6"/>
      <c r="U74" s="6"/>
      <c r="V74" s="6"/>
    </row>
    <row r="75" spans="1:91">
      <c r="N75" s="6"/>
      <c r="O75" s="6"/>
      <c r="P75" s="6"/>
      <c r="Q75" s="6"/>
      <c r="R75" s="6"/>
      <c r="S75" s="6"/>
      <c r="T75" s="6"/>
      <c r="U75" s="6"/>
      <c r="V75" s="6"/>
    </row>
    <row r="76" spans="1:91">
      <c r="N76" s="6"/>
      <c r="O76" s="6"/>
      <c r="P76" s="6"/>
      <c r="Q76" s="6"/>
      <c r="R76" s="6"/>
      <c r="S76" s="6"/>
      <c r="T76" s="6"/>
      <c r="U76" s="6"/>
      <c r="V76" s="6"/>
    </row>
    <row r="77" spans="1:91">
      <c r="N77" s="6"/>
      <c r="O77" s="6"/>
      <c r="P77" s="6"/>
      <c r="Q77" s="6"/>
      <c r="R77" s="6"/>
      <c r="S77" s="6"/>
      <c r="T77" s="6"/>
      <c r="U77" s="6"/>
      <c r="V77" s="6"/>
    </row>
    <row r="78" spans="1:91">
      <c r="N78" s="6"/>
      <c r="O78" s="6"/>
      <c r="P78" s="6"/>
      <c r="Q78" s="6"/>
      <c r="R78" s="6"/>
      <c r="S78" s="6"/>
      <c r="T78" s="6"/>
      <c r="U78" s="6"/>
      <c r="V78" s="6"/>
    </row>
    <row r="79" spans="1:91">
      <c r="N79" s="6"/>
      <c r="O79" s="6"/>
      <c r="P79" s="6"/>
      <c r="Q79" s="6"/>
      <c r="R79" s="6"/>
      <c r="S79" s="6"/>
      <c r="T79" s="6"/>
      <c r="U79" s="6"/>
      <c r="V79" s="6"/>
    </row>
    <row r="80" spans="1:91">
      <c r="N80" s="6"/>
      <c r="O80" s="6"/>
      <c r="P80" s="6"/>
      <c r="Q80" s="6"/>
      <c r="R80" s="6"/>
      <c r="S80" s="6"/>
      <c r="T80" s="6"/>
      <c r="U80" s="6"/>
      <c r="V80" s="6"/>
    </row>
    <row r="81" spans="14:22">
      <c r="N81" s="6"/>
      <c r="O81" s="6"/>
      <c r="P81" s="6"/>
      <c r="Q81" s="6"/>
      <c r="R81" s="6"/>
      <c r="S81" s="6"/>
      <c r="T81" s="6"/>
      <c r="U81" s="6"/>
      <c r="V81" s="6"/>
    </row>
    <row r="82" spans="14:22">
      <c r="N82" s="6"/>
      <c r="O82" s="6"/>
      <c r="P82" s="6"/>
      <c r="Q82" s="6"/>
      <c r="R82" s="6"/>
      <c r="S82" s="6"/>
      <c r="T82" s="6"/>
      <c r="U82" s="6"/>
      <c r="V82" s="6"/>
    </row>
    <row r="83" spans="14:22">
      <c r="N83" s="6"/>
      <c r="O83" s="6"/>
      <c r="P83" s="6"/>
      <c r="Q83" s="6"/>
      <c r="R83" s="6"/>
      <c r="S83" s="6"/>
      <c r="T83" s="6"/>
      <c r="U83" s="6"/>
      <c r="V83" s="6"/>
    </row>
    <row r="84" spans="14:22">
      <c r="N84" s="6"/>
      <c r="O84" s="6"/>
      <c r="P84" s="6"/>
      <c r="Q84" s="6"/>
      <c r="R84" s="6"/>
      <c r="S84" s="6"/>
      <c r="T84" s="6"/>
      <c r="U84" s="6"/>
      <c r="V84" s="6"/>
    </row>
    <row r="85" spans="14:22">
      <c r="N85" s="6"/>
      <c r="O85" s="6"/>
      <c r="P85" s="6"/>
      <c r="Q85" s="6"/>
      <c r="R85" s="6"/>
      <c r="S85" s="6"/>
      <c r="T85" s="6"/>
      <c r="U85" s="6"/>
      <c r="V85" s="6"/>
    </row>
    <row r="90" spans="14:22" ht="12.95" customHeight="1"/>
    <row r="91" spans="14:22" ht="12.75" customHeight="1"/>
    <row r="129" spans="1:1">
      <c r="A129" s="5" t="s">
        <v>61</v>
      </c>
    </row>
  </sheetData>
  <sheetProtection selectLockedCells="1"/>
  <mergeCells count="48">
    <mergeCell ref="AH4:AK4"/>
    <mergeCell ref="AL4:AO4"/>
    <mergeCell ref="R4:U4"/>
    <mergeCell ref="C57:E57"/>
    <mergeCell ref="C62:E62"/>
    <mergeCell ref="N4:Q4"/>
    <mergeCell ref="C38:E38"/>
    <mergeCell ref="C39:E39"/>
    <mergeCell ref="C40:E40"/>
    <mergeCell ref="C11:E11"/>
    <mergeCell ref="C41:E41"/>
    <mergeCell ref="J4:M4"/>
    <mergeCell ref="CH4:CK4"/>
    <mergeCell ref="J3:M3"/>
    <mergeCell ref="N3:Q3"/>
    <mergeCell ref="R3:U3"/>
    <mergeCell ref="V3:Y3"/>
    <mergeCell ref="Z3:AC3"/>
    <mergeCell ref="AD3:AG3"/>
    <mergeCell ref="AH3:AK3"/>
    <mergeCell ref="BJ4:BM4"/>
    <mergeCell ref="BN4:BQ4"/>
    <mergeCell ref="BB4:BE4"/>
    <mergeCell ref="BF4:BI4"/>
    <mergeCell ref="V4:Y4"/>
    <mergeCell ref="Z4:AC4"/>
    <mergeCell ref="AP4:AS4"/>
    <mergeCell ref="AD4:AG4"/>
    <mergeCell ref="BZ4:CC4"/>
    <mergeCell ref="CD4:CG4"/>
    <mergeCell ref="BR4:BU4"/>
    <mergeCell ref="BV4:BY4"/>
    <mergeCell ref="AT4:AW4"/>
    <mergeCell ref="AX4:BA4"/>
    <mergeCell ref="CH3:CK3"/>
    <mergeCell ref="F3:I3"/>
    <mergeCell ref="BR3:BU3"/>
    <mergeCell ref="BV3:BY3"/>
    <mergeCell ref="BZ3:CC3"/>
    <mergeCell ref="CD3:CG3"/>
    <mergeCell ref="BB3:BE3"/>
    <mergeCell ref="BF3:BI3"/>
    <mergeCell ref="BJ3:BM3"/>
    <mergeCell ref="BN3:BQ3"/>
    <mergeCell ref="AL3:AO3"/>
    <mergeCell ref="AP3:AS3"/>
    <mergeCell ref="AT3:AW3"/>
    <mergeCell ref="AX3:BA3"/>
  </mergeCells>
  <phoneticPr fontId="0" type="noConversion"/>
  <dataValidations count="22">
    <dataValidation type="custom" allowBlank="1" showInputMessage="1" showErrorMessage="1" errorTitle="Basis Error" error="Your total basis for this line can not exceed the total cost.  Please revise." sqref="K7:L11" xr:uid="{00000000-0002-0000-0400-000000000000}">
      <formula1>IF($J7&gt;=$K7+$L7,TRUE,FALSE)</formula1>
    </dataValidation>
    <dataValidation type="custom" allowBlank="1" showInputMessage="1" showErrorMessage="1" errorTitle="Basis Input Error" error="Your total basis for this line can not exceed the total cost.  Please revise." sqref="K14:L65" xr:uid="{00000000-0002-0000-0400-000001000000}">
      <formula1>IF($J14&gt;=$K14+$L14,TRUE,FALSE)</formula1>
    </dataValidation>
    <dataValidation type="custom" allowBlank="1" showInputMessage="1" showErrorMessage="1" error="The total basis can not exceed the total cost for this line.  Please revise." sqref="J7:J62" xr:uid="{00000000-0002-0000-0400-000002000000}">
      <formula1>IF($J7&gt;=$K7+$L7,TRUE,FALSE)</formula1>
    </dataValidation>
    <dataValidation type="custom" allowBlank="1" showInputMessage="1" showErrorMessage="1" error="The total basis can not exceed the total cost for this line.  Please revise." sqref="N7:P65" xr:uid="{00000000-0002-0000-0400-000003000000}">
      <formula1>IF($N7&gt;=$O7+$P7,TRUE,FALSE)</formula1>
    </dataValidation>
    <dataValidation type="custom" allowBlank="1" showInputMessage="1" showErrorMessage="1" error="The total basis can not exceed the total cost for this line.  Please revise." sqref="S7:T63 R7:R65" xr:uid="{00000000-0002-0000-0400-000004000000}">
      <formula1>IF($R7&gt;=$S7+$T7,TRUE,FALSE)</formula1>
    </dataValidation>
    <dataValidation type="custom" allowBlank="1" showInputMessage="1" showErrorMessage="1" error="The total basis can not exceed the total cost for this line.  Please revise." sqref="V7:X63" xr:uid="{00000000-0002-0000-0400-000005000000}">
      <formula1>IF($V7&gt;=$W7+$X7,TRUE,FALSE)</formula1>
    </dataValidation>
    <dataValidation type="custom" allowBlank="1" showInputMessage="1" showErrorMessage="1" error="The total basis can not exceed the total cost for this line.  Please revise." sqref="Z7:AB63" xr:uid="{00000000-0002-0000-0400-000006000000}">
      <formula1>IF($Z7&gt;=$AA7+$AB7,TRUE,FALSE)</formula1>
    </dataValidation>
    <dataValidation type="custom" allowBlank="1" showInputMessage="1" showErrorMessage="1" error="The total basis can not exceed the total cost for this line.  Please revise." sqref="AE7:AF63 AD7:AD65" xr:uid="{00000000-0002-0000-0400-000007000000}">
      <formula1>IF($AD7&gt;=$AE7+$AF7,TRUE,FALSE)</formula1>
    </dataValidation>
    <dataValidation type="custom" allowBlank="1" showInputMessage="1" showErrorMessage="1" error="The total basis can not exceed the total cost for this line.  Please revise." sqref="AH7:AJ63" xr:uid="{00000000-0002-0000-0400-000008000000}">
      <formula1>IF($AH7&gt;=$AI7+$AJ7,TRUE,FALSE)</formula1>
    </dataValidation>
    <dataValidation type="custom" allowBlank="1" showInputMessage="1" showErrorMessage="1" error="The total basis can not exceed the total cost for this line.  Please revise." sqref="AL7:AN63" xr:uid="{00000000-0002-0000-0400-000009000000}">
      <formula1>IF($AL7&gt;=$AM7+$AN7,TRUE,FALSE)</formula1>
    </dataValidation>
    <dataValidation type="custom" allowBlank="1" showInputMessage="1" showErrorMessage="1" error="The total basis can not exceed the total cost for this line.  Please revise." sqref="AP7:AR63" xr:uid="{00000000-0002-0000-0400-00000A000000}">
      <formula1>IF($AP7&gt;=$AQ7+$AR7,TRUE,FALSE)</formula1>
    </dataValidation>
    <dataValidation type="custom" allowBlank="1" showInputMessage="1" showErrorMessage="1" error="The total basis can not exceed the total cost for this line.  Please revise." sqref="AT7:AV63" xr:uid="{00000000-0002-0000-0400-00000B000000}">
      <formula1>IF($AT7&gt;=$AU7+$AV7,TRUE,FALSE)</formula1>
    </dataValidation>
    <dataValidation type="custom" allowBlank="1" showInputMessage="1" showErrorMessage="1" error="The total basis can not exceed the total cost for this line.  Please revise." sqref="AX7:AZ63" xr:uid="{00000000-0002-0000-0400-00000C000000}">
      <formula1>IF($AX7&gt;=$AY7+$AZ7,TRUE,FALSE)</formula1>
    </dataValidation>
    <dataValidation type="custom" allowBlank="1" showInputMessage="1" showErrorMessage="1" error="The total basis can not exceed the total cost for this line.  Please revise." sqref="BB7:BD63" xr:uid="{00000000-0002-0000-0400-00000D000000}">
      <formula1>IF($BB7&gt;=$BC7+$BD7,TRUE,FALSE)</formula1>
    </dataValidation>
    <dataValidation type="custom" allowBlank="1" showInputMessage="1" showErrorMessage="1" error="The total basis can not exceed the total cost for this line.  Please revise." sqref="BF7:BH63" xr:uid="{00000000-0002-0000-0400-00000E000000}">
      <formula1>IF($BF7&gt;=$BG7+$BH7,TRUE,FALSE)</formula1>
    </dataValidation>
    <dataValidation type="custom" allowBlank="1" showInputMessage="1" showErrorMessage="1" error="The total basis can not exceed the total cost for this line.  Please revise." sqref="BJ7:BL63" xr:uid="{00000000-0002-0000-0400-00000F000000}">
      <formula1>IF($BJ7&gt;=$BK7+$BL7,TRUE,FALSE)</formula1>
    </dataValidation>
    <dataValidation type="custom" allowBlank="1" showInputMessage="1" showErrorMessage="1" error="The total basis can not exceed the total cost for this line.  Please revise." sqref="BN7:BP63" xr:uid="{00000000-0002-0000-0400-000010000000}">
      <formula1>IF($BN7&gt;=$BO7+$BP7,TRUE,FALSE)</formula1>
    </dataValidation>
    <dataValidation type="custom" allowBlank="1" showInputMessage="1" showErrorMessage="1" error="The total basis can not exceed the total cost for this line.  Please revise." sqref="BR7:BT63" xr:uid="{00000000-0002-0000-0400-000011000000}">
      <formula1>IF($BR7&gt;=$BS7+$BT7,TRUE,FALSE)</formula1>
    </dataValidation>
    <dataValidation type="custom" allowBlank="1" showInputMessage="1" showErrorMessage="1" error="The total basis can not exceed the total cost for this line.  Please revise." sqref="BV7:BX63" xr:uid="{00000000-0002-0000-0400-000012000000}">
      <formula1>IF($BV7&gt;=$BW7+$BX7,TRUE,FALSE)</formula1>
    </dataValidation>
    <dataValidation type="custom" allowBlank="1" showInputMessage="1" showErrorMessage="1" error="The total basis can not exceed the total cost for this line.  Please revise." sqref="CA7:CB63 BZ7:BZ62" xr:uid="{00000000-0002-0000-0400-000013000000}">
      <formula1>IF($BZ7&gt;=$CA7+$CB7,TRUE,FALSE)</formula1>
    </dataValidation>
    <dataValidation type="custom" allowBlank="1" showInputMessage="1" showErrorMessage="1" error="The total basis can not exceed the total cost for this line.  Please revise." sqref="CD7:CF63" xr:uid="{00000000-0002-0000-0400-000014000000}">
      <formula1>IF($CD7&gt;=$CE7+$CF7,TRUE,FALSE)</formula1>
    </dataValidation>
    <dataValidation type="custom" allowBlank="1" showInputMessage="1" showErrorMessage="1" error="The total basis can not exceed the total cost for this line.  Please revise." sqref="CH7:CJ63" xr:uid="{00000000-0002-0000-0400-000015000000}">
      <formula1>IF($CH7&gt;=$CI7+$CJ7,TRUE,FALSE)</formula1>
    </dataValidation>
  </dataValidations>
  <pageMargins left="0.5" right="0.25" top="0.5" bottom="0.5" header="0.5" footer="0.5"/>
  <pageSetup scale="44" orientation="landscape" r:id="rId1"/>
  <headerFooter alignWithMargins="0"/>
  <colBreaks count="5" manualBreakCount="5">
    <brk id="9" max="64" man="1"/>
    <brk id="25" max="64" man="1"/>
    <brk id="41" max="64" man="1"/>
    <brk id="57" max="64" man="1"/>
    <brk id="73" max="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O41"/>
  <sheetViews>
    <sheetView showGridLines="0" zoomScale="115" zoomScaleNormal="115" workbookViewId="0">
      <pane xSplit="3" ySplit="8" topLeftCell="D9" activePane="bottomRight" state="frozen"/>
      <selection pane="topRight" activeCell="D1" sqref="D1"/>
      <selection pane="bottomLeft" activeCell="A9" sqref="A9"/>
      <selection pane="bottomRight" activeCell="J31" sqref="J31"/>
    </sheetView>
  </sheetViews>
  <sheetFormatPr defaultColWidth="10.7109375" defaultRowHeight="12"/>
  <cols>
    <col min="1" max="1" width="3.7109375" style="2" customWidth="1"/>
    <col min="2" max="2" width="28.5703125" style="2" customWidth="1"/>
    <col min="3" max="3" width="18.7109375" style="2" customWidth="1"/>
    <col min="4" max="49" width="13.28515625" style="2" customWidth="1"/>
    <col min="50" max="16384" width="10.7109375" style="2"/>
  </cols>
  <sheetData>
    <row r="1" spans="1:67" s="1" customFormat="1" ht="12.75">
      <c r="A1" s="195" t="s">
        <v>331</v>
      </c>
      <c r="B1" s="196"/>
      <c r="H1" s="10"/>
      <c r="I1" s="10"/>
      <c r="J1" s="10"/>
      <c r="K1" s="10"/>
      <c r="L1" s="10"/>
      <c r="M1" s="10"/>
      <c r="N1" s="10"/>
      <c r="O1" s="10"/>
      <c r="P1" s="10"/>
      <c r="Q1" s="10"/>
      <c r="R1" s="10"/>
      <c r="S1" s="10"/>
      <c r="T1" s="10"/>
      <c r="U1" s="10"/>
      <c r="V1" s="10"/>
      <c r="W1" s="10"/>
      <c r="X1" s="10"/>
      <c r="Y1" s="10"/>
      <c r="Z1" s="10"/>
      <c r="AA1" s="10"/>
      <c r="AB1" s="10"/>
      <c r="AC1" s="10"/>
      <c r="AD1" s="32">
        <f ca="1">NOW()</f>
        <v>45733.537355439817</v>
      </c>
    </row>
    <row r="2" spans="1:67" s="1" customFormat="1" ht="12.75">
      <c r="A2" s="23"/>
      <c r="B2" s="24"/>
      <c r="H2" s="10"/>
      <c r="I2" s="10"/>
      <c r="J2" s="10"/>
      <c r="K2" s="10"/>
      <c r="L2" s="10"/>
      <c r="M2" s="10"/>
      <c r="N2" s="10"/>
      <c r="O2" s="10"/>
      <c r="P2" s="10"/>
      <c r="Q2" s="10"/>
      <c r="R2" s="10"/>
      <c r="S2" s="10"/>
      <c r="T2" s="10"/>
      <c r="U2" s="10"/>
      <c r="V2" s="10"/>
      <c r="W2" s="10"/>
      <c r="X2" s="10"/>
      <c r="Y2" s="10"/>
      <c r="Z2" s="10"/>
      <c r="AA2" s="10"/>
      <c r="AB2" s="10"/>
      <c r="AC2" s="10"/>
      <c r="AD2" s="25" t="s">
        <v>112</v>
      </c>
    </row>
    <row r="3" spans="1:67" s="1" customFormat="1" ht="12.75">
      <c r="A3" s="23"/>
      <c r="B3" s="24"/>
      <c r="C3" s="197"/>
      <c r="D3" s="197"/>
      <c r="E3" s="197"/>
      <c r="F3" s="197"/>
      <c r="G3" s="197"/>
      <c r="H3" s="23"/>
      <c r="I3" s="23"/>
      <c r="J3" s="23"/>
      <c r="K3" s="23"/>
      <c r="L3" s="10"/>
      <c r="M3" s="10"/>
      <c r="N3" s="10"/>
      <c r="O3" s="10"/>
      <c r="P3" s="10"/>
      <c r="Q3" s="10"/>
      <c r="R3" s="10"/>
      <c r="S3" s="10"/>
      <c r="T3" s="10"/>
      <c r="U3" s="10"/>
      <c r="V3" s="10"/>
      <c r="W3" s="10"/>
      <c r="X3" s="10"/>
      <c r="Y3" s="10"/>
      <c r="Z3" s="10"/>
      <c r="AA3" s="10"/>
      <c r="AB3" s="10"/>
      <c r="AC3" s="10"/>
      <c r="AD3" s="23"/>
    </row>
    <row r="4" spans="1:67" s="1" customFormat="1" ht="12.75">
      <c r="B4" s="24"/>
      <c r="H4" s="10"/>
      <c r="I4" s="10"/>
      <c r="J4" s="10"/>
      <c r="K4" s="10"/>
      <c r="L4" s="10"/>
      <c r="M4" s="10"/>
      <c r="N4" s="10"/>
      <c r="O4" s="10"/>
      <c r="R4" s="10"/>
      <c r="S4" s="10"/>
      <c r="T4" s="10"/>
      <c r="U4" s="10"/>
      <c r="V4" s="10"/>
      <c r="W4" s="10"/>
      <c r="X4" s="10"/>
      <c r="Y4" s="10"/>
      <c r="Z4" s="10"/>
      <c r="AA4" s="10"/>
      <c r="AB4" s="10"/>
      <c r="AC4" s="10"/>
      <c r="AD4" s="9"/>
    </row>
    <row r="5" spans="1:67" s="1" customFormat="1" ht="12.75">
      <c r="A5" s="198"/>
      <c r="C5" s="9"/>
      <c r="D5" s="9"/>
      <c r="E5" s="9"/>
      <c r="F5" s="9"/>
      <c r="G5" s="9"/>
      <c r="H5" s="9"/>
      <c r="I5" s="9"/>
      <c r="J5" s="9"/>
      <c r="K5" s="9"/>
      <c r="L5" s="9"/>
      <c r="M5" s="9"/>
      <c r="N5" s="9"/>
      <c r="O5" s="9"/>
      <c r="P5" s="9"/>
      <c r="Q5" s="9"/>
      <c r="R5" s="9"/>
      <c r="S5" s="9"/>
      <c r="T5" s="9"/>
      <c r="U5" s="9"/>
      <c r="V5" s="9"/>
      <c r="W5" s="9"/>
      <c r="X5" s="9"/>
      <c r="Y5" s="9"/>
      <c r="Z5" s="9"/>
      <c r="AA5" s="9"/>
      <c r="AB5" s="9"/>
      <c r="AC5" s="9"/>
      <c r="AD5" s="9"/>
    </row>
    <row r="6" spans="1:67" s="1" customFormat="1" ht="12.75">
      <c r="C6" s="23"/>
      <c r="D6" s="770" t="s">
        <v>152</v>
      </c>
      <c r="E6" s="770"/>
      <c r="F6" s="770"/>
      <c r="G6" s="770" t="s">
        <v>129</v>
      </c>
      <c r="H6" s="770"/>
      <c r="I6" s="770" t="s">
        <v>130</v>
      </c>
      <c r="J6" s="770"/>
      <c r="K6" s="770" t="s">
        <v>131</v>
      </c>
      <c r="L6" s="770"/>
      <c r="M6" s="770" t="s">
        <v>132</v>
      </c>
      <c r="N6" s="770"/>
      <c r="O6" s="770" t="s">
        <v>133</v>
      </c>
      <c r="P6" s="770"/>
      <c r="Q6" s="770" t="s">
        <v>134</v>
      </c>
      <c r="R6" s="770"/>
      <c r="S6" s="770" t="s">
        <v>135</v>
      </c>
      <c r="T6" s="770"/>
      <c r="U6" s="770" t="s">
        <v>136</v>
      </c>
      <c r="V6" s="770"/>
      <c r="W6" s="770" t="s">
        <v>137</v>
      </c>
      <c r="X6" s="770"/>
      <c r="Y6" s="770" t="s">
        <v>138</v>
      </c>
      <c r="Z6" s="770"/>
      <c r="AA6" s="770" t="s">
        <v>139</v>
      </c>
      <c r="AB6" s="770"/>
      <c r="AC6" s="770" t="s">
        <v>140</v>
      </c>
      <c r="AD6" s="770"/>
      <c r="AE6" s="770" t="s">
        <v>141</v>
      </c>
      <c r="AF6" s="770"/>
      <c r="AG6" s="770" t="s">
        <v>142</v>
      </c>
      <c r="AH6" s="770"/>
      <c r="AI6" s="770" t="s">
        <v>143</v>
      </c>
      <c r="AJ6" s="770"/>
      <c r="AK6" s="770" t="s">
        <v>144</v>
      </c>
      <c r="AL6" s="770"/>
      <c r="AM6" s="770" t="s">
        <v>145</v>
      </c>
      <c r="AN6" s="770"/>
      <c r="AO6" s="770" t="s">
        <v>146</v>
      </c>
      <c r="AP6" s="770"/>
      <c r="AQ6" s="770" t="s">
        <v>147</v>
      </c>
      <c r="AR6" s="770"/>
      <c r="AS6" s="770" t="s">
        <v>148</v>
      </c>
      <c r="AT6" s="770"/>
      <c r="AU6" s="25"/>
    </row>
    <row r="7" spans="1:67" s="199" customFormat="1" ht="12.75" customHeight="1">
      <c r="A7" s="117"/>
      <c r="B7" s="117"/>
      <c r="C7" s="23" t="s">
        <v>95</v>
      </c>
      <c r="D7" s="23"/>
      <c r="E7" s="23"/>
      <c r="F7" s="23"/>
      <c r="G7" s="768" t="str">
        <f>'Development Budget'!J4</f>
        <v xml:space="preserve"> </v>
      </c>
      <c r="H7" s="769"/>
      <c r="I7" s="768" t="str">
        <f>'Development Budget'!N4</f>
        <v xml:space="preserve"> </v>
      </c>
      <c r="J7" s="769"/>
      <c r="K7" s="768" t="str">
        <f>'Development Budget'!R4</f>
        <v xml:space="preserve"> </v>
      </c>
      <c r="L7" s="769"/>
      <c r="M7" s="768" t="str">
        <f>'Development Budget'!V4</f>
        <v xml:space="preserve"> </v>
      </c>
      <c r="N7" s="769"/>
      <c r="O7" s="768" t="str">
        <f>'Development Budget'!Z4</f>
        <v xml:space="preserve"> </v>
      </c>
      <c r="P7" s="769"/>
      <c r="Q7" s="768" t="str">
        <f>'Development Budget'!AD4</f>
        <v xml:space="preserve"> </v>
      </c>
      <c r="R7" s="769"/>
      <c r="S7" s="768" t="str">
        <f>'Development Budget'!AH4</f>
        <v xml:space="preserve"> </v>
      </c>
      <c r="T7" s="769"/>
      <c r="U7" s="768" t="str">
        <f>'Development Budget'!AL4</f>
        <v xml:space="preserve"> </v>
      </c>
      <c r="V7" s="769"/>
      <c r="W7" s="768" t="str">
        <f>'Development Budget'!AP4</f>
        <v xml:space="preserve"> </v>
      </c>
      <c r="X7" s="769"/>
      <c r="Y7" s="768" t="str">
        <f>'Development Budget'!AT4</f>
        <v xml:space="preserve"> </v>
      </c>
      <c r="Z7" s="769"/>
      <c r="AA7" s="768" t="str">
        <f>'Development Budget'!AX4</f>
        <v xml:space="preserve"> </v>
      </c>
      <c r="AB7" s="769"/>
      <c r="AC7" s="768" t="str">
        <f>'Development Budget'!BB4</f>
        <v xml:space="preserve"> </v>
      </c>
      <c r="AD7" s="769"/>
      <c r="AE7" s="768" t="str">
        <f>'Development Budget'!BF4</f>
        <v xml:space="preserve"> </v>
      </c>
      <c r="AF7" s="769"/>
      <c r="AG7" s="768" t="str">
        <f>'Development Budget'!BJ4</f>
        <v xml:space="preserve"> </v>
      </c>
      <c r="AH7" s="769"/>
      <c r="AI7" s="768" t="str">
        <f>'Development Budget'!BN4</f>
        <v xml:space="preserve"> </v>
      </c>
      <c r="AJ7" s="769"/>
      <c r="AK7" s="768" t="str">
        <f>'Development Budget'!BR4</f>
        <v xml:space="preserve"> </v>
      </c>
      <c r="AL7" s="769"/>
      <c r="AM7" s="768" t="str">
        <f>'Development Budget'!BV4</f>
        <v xml:space="preserve"> </v>
      </c>
      <c r="AN7" s="769"/>
      <c r="AO7" s="768" t="str">
        <f>'Development Budget'!BZ4</f>
        <v xml:space="preserve"> </v>
      </c>
      <c r="AP7" s="769"/>
      <c r="AQ7" s="768" t="str">
        <f>'Development Budget'!CD4</f>
        <v xml:space="preserve"> </v>
      </c>
      <c r="AR7" s="769"/>
      <c r="AS7" s="768" t="str">
        <f>'Development Budget'!CH4</f>
        <v xml:space="preserve"> </v>
      </c>
      <c r="AT7" s="769"/>
      <c r="AU7" s="29"/>
    </row>
    <row r="8" spans="1:67" s="1" customFormat="1" ht="12.75">
      <c r="A8" s="200" t="s">
        <v>1</v>
      </c>
      <c r="B8" s="201"/>
      <c r="C8" s="200"/>
      <c r="D8" s="202" t="s">
        <v>65</v>
      </c>
      <c r="E8" s="203" t="s">
        <v>66</v>
      </c>
      <c r="F8" s="204" t="s">
        <v>227</v>
      </c>
      <c r="G8" s="202" t="s">
        <v>65</v>
      </c>
      <c r="H8" s="204" t="s">
        <v>66</v>
      </c>
      <c r="I8" s="202" t="s">
        <v>65</v>
      </c>
      <c r="J8" s="204" t="s">
        <v>66</v>
      </c>
      <c r="K8" s="202" t="s">
        <v>65</v>
      </c>
      <c r="L8" s="204" t="s">
        <v>66</v>
      </c>
      <c r="M8" s="202" t="s">
        <v>65</v>
      </c>
      <c r="N8" s="204" t="s">
        <v>66</v>
      </c>
      <c r="O8" s="202" t="s">
        <v>65</v>
      </c>
      <c r="P8" s="204" t="s">
        <v>66</v>
      </c>
      <c r="Q8" s="202" t="s">
        <v>65</v>
      </c>
      <c r="R8" s="204" t="s">
        <v>66</v>
      </c>
      <c r="S8" s="202" t="s">
        <v>65</v>
      </c>
      <c r="T8" s="204" t="s">
        <v>66</v>
      </c>
      <c r="U8" s="202" t="s">
        <v>65</v>
      </c>
      <c r="V8" s="204" t="s">
        <v>66</v>
      </c>
      <c r="W8" s="202" t="s">
        <v>65</v>
      </c>
      <c r="X8" s="204" t="s">
        <v>66</v>
      </c>
      <c r="Y8" s="202" t="s">
        <v>65</v>
      </c>
      <c r="Z8" s="204" t="s">
        <v>66</v>
      </c>
      <c r="AA8" s="202" t="s">
        <v>65</v>
      </c>
      <c r="AB8" s="204" t="s">
        <v>66</v>
      </c>
      <c r="AC8" s="202" t="s">
        <v>65</v>
      </c>
      <c r="AD8" s="204" t="s">
        <v>66</v>
      </c>
      <c r="AE8" s="202" t="s">
        <v>65</v>
      </c>
      <c r="AF8" s="204" t="s">
        <v>66</v>
      </c>
      <c r="AG8" s="202" t="s">
        <v>65</v>
      </c>
      <c r="AH8" s="204" t="s">
        <v>66</v>
      </c>
      <c r="AI8" s="202" t="s">
        <v>65</v>
      </c>
      <c r="AJ8" s="204" t="s">
        <v>66</v>
      </c>
      <c r="AK8" s="202" t="s">
        <v>65</v>
      </c>
      <c r="AL8" s="204" t="s">
        <v>66</v>
      </c>
      <c r="AM8" s="202" t="s">
        <v>65</v>
      </c>
      <c r="AN8" s="204" t="s">
        <v>66</v>
      </c>
      <c r="AO8" s="202" t="s">
        <v>65</v>
      </c>
      <c r="AP8" s="204" t="s">
        <v>66</v>
      </c>
      <c r="AQ8" s="202" t="s">
        <v>65</v>
      </c>
      <c r="AR8" s="204" t="s">
        <v>66</v>
      </c>
      <c r="AS8" s="202" t="s">
        <v>65</v>
      </c>
      <c r="AT8" s="204" t="s">
        <v>66</v>
      </c>
      <c r="AU8" s="23"/>
    </row>
    <row r="9" spans="1:67" s="1" customFormat="1" ht="15.95" customHeight="1">
      <c r="A9" s="25">
        <v>1</v>
      </c>
      <c r="B9" s="23" t="s">
        <v>223</v>
      </c>
      <c r="C9" s="23"/>
      <c r="D9" s="264">
        <f t="shared" ref="D9:E13" si="0">G9+I9+K9+M9+O9+Q9+S9+U9+W9+Y9+AA9+AC9+AE9+AG9+AI9+AK9+AM9+AO9+AQ9+AS9</f>
        <v>0</v>
      </c>
      <c r="E9" s="265">
        <f t="shared" si="0"/>
        <v>0</v>
      </c>
      <c r="F9" s="266">
        <f>D9+E9</f>
        <v>0</v>
      </c>
      <c r="G9" s="207">
        <f>'Development Budget'!K65</f>
        <v>0</v>
      </c>
      <c r="H9" s="208">
        <f>'Development Budget'!L65</f>
        <v>0</v>
      </c>
      <c r="I9" s="207">
        <f>'Development Budget'!O65</f>
        <v>0</v>
      </c>
      <c r="J9" s="208">
        <f>'Development Budget'!P65</f>
        <v>0</v>
      </c>
      <c r="K9" s="207">
        <f>'Development Budget'!S65</f>
        <v>0</v>
      </c>
      <c r="L9" s="208">
        <f>'Development Budget'!T65</f>
        <v>0</v>
      </c>
      <c r="M9" s="207">
        <f>'Development Budget'!W65</f>
        <v>0</v>
      </c>
      <c r="N9" s="208">
        <f>'Development Budget'!X65</f>
        <v>0</v>
      </c>
      <c r="O9" s="207">
        <f>'Development Budget'!AA65</f>
        <v>0</v>
      </c>
      <c r="P9" s="208">
        <f>'Development Budget'!AB65</f>
        <v>0</v>
      </c>
      <c r="Q9" s="207">
        <f>'Development Budget'!AE65</f>
        <v>0</v>
      </c>
      <c r="R9" s="208">
        <f>'Development Budget'!AF65</f>
        <v>0</v>
      </c>
      <c r="S9" s="207">
        <f>'Development Budget'!AI65</f>
        <v>0</v>
      </c>
      <c r="T9" s="208">
        <f>'Development Budget'!AJ65</f>
        <v>0</v>
      </c>
      <c r="U9" s="207">
        <f>'Development Budget'!AM65</f>
        <v>0</v>
      </c>
      <c r="V9" s="208">
        <f>'Development Budget'!AN65</f>
        <v>0</v>
      </c>
      <c r="W9" s="207">
        <f>'Development Budget'!AQ65</f>
        <v>0</v>
      </c>
      <c r="X9" s="208">
        <f>'Development Budget'!AR65</f>
        <v>0</v>
      </c>
      <c r="Y9" s="207">
        <f>'Development Budget'!AU65</f>
        <v>0</v>
      </c>
      <c r="Z9" s="208">
        <f>'Development Budget'!AV65</f>
        <v>0</v>
      </c>
      <c r="AA9" s="207">
        <f>'Development Budget'!AY65</f>
        <v>0</v>
      </c>
      <c r="AB9" s="208">
        <f>'Development Budget'!AZ65</f>
        <v>0</v>
      </c>
      <c r="AC9" s="207">
        <f>'Development Budget'!BC65</f>
        <v>0</v>
      </c>
      <c r="AD9" s="208">
        <f>'Development Budget'!BD65</f>
        <v>0</v>
      </c>
      <c r="AE9" s="207">
        <f>'Development Budget'!BG65</f>
        <v>0</v>
      </c>
      <c r="AF9" s="208">
        <f>'Development Budget'!BH65</f>
        <v>0</v>
      </c>
      <c r="AG9" s="207">
        <f>'Development Budget'!BK65</f>
        <v>0</v>
      </c>
      <c r="AH9" s="208">
        <f>'Development Budget'!BL65</f>
        <v>0</v>
      </c>
      <c r="AI9" s="207">
        <f>'Development Budget'!BO65</f>
        <v>0</v>
      </c>
      <c r="AJ9" s="208">
        <f>'Development Budget'!BP65</f>
        <v>0</v>
      </c>
      <c r="AK9" s="207">
        <f>'Development Budget'!BS65</f>
        <v>0</v>
      </c>
      <c r="AL9" s="208">
        <f>'Development Budget'!BT65</f>
        <v>0</v>
      </c>
      <c r="AM9" s="207">
        <f>'Development Budget'!BW65</f>
        <v>0</v>
      </c>
      <c r="AN9" s="208">
        <f>'Development Budget'!BX65</f>
        <v>0</v>
      </c>
      <c r="AO9" s="207">
        <f>'Development Budget'!CA65</f>
        <v>0</v>
      </c>
      <c r="AP9" s="208">
        <f>'Development Budget'!CB65</f>
        <v>0</v>
      </c>
      <c r="AQ9" s="207">
        <f>'Development Budget'!CE65</f>
        <v>0</v>
      </c>
      <c r="AR9" s="208">
        <f>'Development Budget'!CF65</f>
        <v>0</v>
      </c>
      <c r="AS9" s="207">
        <f>'Development Budget'!CI65</f>
        <v>0</v>
      </c>
      <c r="AT9" s="208">
        <f>'Development Budget'!CJ65</f>
        <v>0</v>
      </c>
      <c r="AU9" s="103"/>
    </row>
    <row r="10" spans="1:67" s="1" customFormat="1" ht="12.75">
      <c r="A10" s="25">
        <v>2</v>
      </c>
      <c r="B10" s="23" t="s">
        <v>235</v>
      </c>
      <c r="C10" s="133" t="s">
        <v>3</v>
      </c>
      <c r="D10" s="264">
        <f t="shared" si="0"/>
        <v>0</v>
      </c>
      <c r="E10" s="265">
        <f t="shared" si="0"/>
        <v>0</v>
      </c>
      <c r="F10" s="266">
        <f>D10+E10</f>
        <v>0</v>
      </c>
      <c r="G10" s="209">
        <v>0</v>
      </c>
      <c r="H10" s="210">
        <v>0</v>
      </c>
      <c r="I10" s="209">
        <v>0</v>
      </c>
      <c r="J10" s="210">
        <v>0</v>
      </c>
      <c r="K10" s="209">
        <v>0</v>
      </c>
      <c r="L10" s="210">
        <v>0</v>
      </c>
      <c r="M10" s="209">
        <v>0</v>
      </c>
      <c r="N10" s="210">
        <v>0</v>
      </c>
      <c r="O10" s="209">
        <v>0</v>
      </c>
      <c r="P10" s="210">
        <v>0</v>
      </c>
      <c r="Q10" s="209">
        <v>0</v>
      </c>
      <c r="R10" s="210">
        <v>0</v>
      </c>
      <c r="S10" s="209">
        <v>0</v>
      </c>
      <c r="T10" s="210">
        <v>0</v>
      </c>
      <c r="U10" s="209">
        <v>0</v>
      </c>
      <c r="V10" s="210">
        <v>0</v>
      </c>
      <c r="W10" s="209">
        <v>0</v>
      </c>
      <c r="X10" s="210">
        <v>0</v>
      </c>
      <c r="Y10" s="209">
        <v>0</v>
      </c>
      <c r="Z10" s="210">
        <v>0</v>
      </c>
      <c r="AA10" s="209">
        <v>0</v>
      </c>
      <c r="AB10" s="210">
        <v>0</v>
      </c>
      <c r="AC10" s="209">
        <v>0</v>
      </c>
      <c r="AD10" s="210">
        <v>0</v>
      </c>
      <c r="AE10" s="209">
        <v>0</v>
      </c>
      <c r="AF10" s="210">
        <v>0</v>
      </c>
      <c r="AG10" s="209">
        <v>0</v>
      </c>
      <c r="AH10" s="210">
        <v>0</v>
      </c>
      <c r="AI10" s="209">
        <v>0</v>
      </c>
      <c r="AJ10" s="210">
        <v>0</v>
      </c>
      <c r="AK10" s="209">
        <v>0</v>
      </c>
      <c r="AL10" s="210">
        <v>0</v>
      </c>
      <c r="AM10" s="209">
        <v>0</v>
      </c>
      <c r="AN10" s="210">
        <v>0</v>
      </c>
      <c r="AO10" s="209">
        <v>0</v>
      </c>
      <c r="AP10" s="210">
        <v>0</v>
      </c>
      <c r="AQ10" s="209">
        <v>0</v>
      </c>
      <c r="AR10" s="210">
        <v>0</v>
      </c>
      <c r="AS10" s="209">
        <v>0</v>
      </c>
      <c r="AT10" s="210">
        <v>0</v>
      </c>
      <c r="AU10" s="103"/>
    </row>
    <row r="11" spans="1:67" s="1" customFormat="1" ht="12.75">
      <c r="A11" s="25">
        <v>3</v>
      </c>
      <c r="B11" s="23" t="s">
        <v>236</v>
      </c>
      <c r="C11" s="133" t="s">
        <v>3</v>
      </c>
      <c r="D11" s="264">
        <f t="shared" si="0"/>
        <v>0</v>
      </c>
      <c r="E11" s="265">
        <f t="shared" si="0"/>
        <v>0</v>
      </c>
      <c r="F11" s="266">
        <f>D11+E11</f>
        <v>0</v>
      </c>
      <c r="G11" s="209">
        <v>0</v>
      </c>
      <c r="H11" s="210">
        <v>0</v>
      </c>
      <c r="I11" s="209">
        <v>0</v>
      </c>
      <c r="J11" s="210">
        <v>0</v>
      </c>
      <c r="K11" s="209">
        <v>0</v>
      </c>
      <c r="L11" s="210">
        <v>0</v>
      </c>
      <c r="M11" s="209">
        <v>0</v>
      </c>
      <c r="N11" s="210">
        <v>0</v>
      </c>
      <c r="O11" s="209">
        <v>0</v>
      </c>
      <c r="P11" s="210">
        <v>0</v>
      </c>
      <c r="Q11" s="209">
        <v>0</v>
      </c>
      <c r="R11" s="210">
        <v>0</v>
      </c>
      <c r="S11" s="209">
        <v>0</v>
      </c>
      <c r="T11" s="210">
        <v>0</v>
      </c>
      <c r="U11" s="209">
        <v>0</v>
      </c>
      <c r="V11" s="210">
        <v>0</v>
      </c>
      <c r="W11" s="209">
        <v>0</v>
      </c>
      <c r="X11" s="210">
        <v>0</v>
      </c>
      <c r="Y11" s="209">
        <v>0</v>
      </c>
      <c r="Z11" s="210">
        <v>0</v>
      </c>
      <c r="AA11" s="209">
        <v>0</v>
      </c>
      <c r="AB11" s="210">
        <v>0</v>
      </c>
      <c r="AC11" s="209">
        <v>0</v>
      </c>
      <c r="AD11" s="210">
        <v>0</v>
      </c>
      <c r="AE11" s="209">
        <v>0</v>
      </c>
      <c r="AF11" s="210">
        <v>0</v>
      </c>
      <c r="AG11" s="209">
        <v>0</v>
      </c>
      <c r="AH11" s="210">
        <v>0</v>
      </c>
      <c r="AI11" s="209">
        <v>0</v>
      </c>
      <c r="AJ11" s="210">
        <v>0</v>
      </c>
      <c r="AK11" s="209">
        <v>0</v>
      </c>
      <c r="AL11" s="210">
        <v>0</v>
      </c>
      <c r="AM11" s="209">
        <v>0</v>
      </c>
      <c r="AN11" s="210">
        <v>0</v>
      </c>
      <c r="AO11" s="209">
        <v>0</v>
      </c>
      <c r="AP11" s="210">
        <v>0</v>
      </c>
      <c r="AQ11" s="209">
        <v>0</v>
      </c>
      <c r="AR11" s="210">
        <v>0</v>
      </c>
      <c r="AS11" s="209">
        <v>0</v>
      </c>
      <c r="AT11" s="210">
        <v>0</v>
      </c>
      <c r="AU11" s="103"/>
    </row>
    <row r="12" spans="1:67" s="1" customFormat="1" ht="12.75">
      <c r="A12" s="25">
        <v>4</v>
      </c>
      <c r="B12" s="23" t="s">
        <v>2</v>
      </c>
      <c r="C12" s="133" t="s">
        <v>3</v>
      </c>
      <c r="D12" s="264">
        <f t="shared" si="0"/>
        <v>0</v>
      </c>
      <c r="E12" s="265">
        <f t="shared" si="0"/>
        <v>0</v>
      </c>
      <c r="F12" s="266">
        <f>D12+E12</f>
        <v>0</v>
      </c>
      <c r="G12" s="211">
        <v>0</v>
      </c>
      <c r="H12" s="212">
        <v>0</v>
      </c>
      <c r="I12" s="211">
        <v>0</v>
      </c>
      <c r="J12" s="212">
        <v>0</v>
      </c>
      <c r="K12" s="211">
        <v>0</v>
      </c>
      <c r="L12" s="212">
        <v>0</v>
      </c>
      <c r="M12" s="211">
        <v>0</v>
      </c>
      <c r="N12" s="212">
        <v>0</v>
      </c>
      <c r="O12" s="211">
        <v>0</v>
      </c>
      <c r="P12" s="212">
        <v>0</v>
      </c>
      <c r="Q12" s="211">
        <v>0</v>
      </c>
      <c r="R12" s="212">
        <v>0</v>
      </c>
      <c r="S12" s="211">
        <v>0</v>
      </c>
      <c r="T12" s="212">
        <v>0</v>
      </c>
      <c r="U12" s="211">
        <v>0</v>
      </c>
      <c r="V12" s="212">
        <v>0</v>
      </c>
      <c r="W12" s="211">
        <v>0</v>
      </c>
      <c r="X12" s="212">
        <v>0</v>
      </c>
      <c r="Y12" s="211">
        <v>0</v>
      </c>
      <c r="Z12" s="212">
        <v>0</v>
      </c>
      <c r="AA12" s="211">
        <v>0</v>
      </c>
      <c r="AB12" s="212">
        <v>0</v>
      </c>
      <c r="AC12" s="211">
        <v>0</v>
      </c>
      <c r="AD12" s="212">
        <v>0</v>
      </c>
      <c r="AE12" s="211">
        <v>0</v>
      </c>
      <c r="AF12" s="212">
        <v>0</v>
      </c>
      <c r="AG12" s="211">
        <v>0</v>
      </c>
      <c r="AH12" s="212">
        <v>0</v>
      </c>
      <c r="AI12" s="211">
        <v>0</v>
      </c>
      <c r="AJ12" s="212">
        <v>0</v>
      </c>
      <c r="AK12" s="211">
        <v>0</v>
      </c>
      <c r="AL12" s="212">
        <v>0</v>
      </c>
      <c r="AM12" s="211">
        <v>0</v>
      </c>
      <c r="AN12" s="212">
        <v>0</v>
      </c>
      <c r="AO12" s="211">
        <v>0</v>
      </c>
      <c r="AP12" s="212">
        <v>0</v>
      </c>
      <c r="AQ12" s="211">
        <v>0</v>
      </c>
      <c r="AR12" s="212">
        <v>0</v>
      </c>
      <c r="AS12" s="211">
        <v>0</v>
      </c>
      <c r="AT12" s="212">
        <v>0</v>
      </c>
      <c r="AU12" s="240"/>
    </row>
    <row r="13" spans="1:67" s="1" customFormat="1" ht="12.75">
      <c r="A13" s="25">
        <v>5</v>
      </c>
      <c r="B13" s="23" t="s">
        <v>224</v>
      </c>
      <c r="C13" s="23"/>
      <c r="D13" s="264">
        <f t="shared" si="0"/>
        <v>0</v>
      </c>
      <c r="E13" s="265">
        <f t="shared" si="0"/>
        <v>0</v>
      </c>
      <c r="F13" s="266">
        <f>D13+E13</f>
        <v>0</v>
      </c>
      <c r="G13" s="207">
        <f t="shared" ref="G13:AB13" si="1">G9-G10-G11-G12</f>
        <v>0</v>
      </c>
      <c r="H13" s="208">
        <f t="shared" si="1"/>
        <v>0</v>
      </c>
      <c r="I13" s="207">
        <f t="shared" si="1"/>
        <v>0</v>
      </c>
      <c r="J13" s="208">
        <f t="shared" si="1"/>
        <v>0</v>
      </c>
      <c r="K13" s="207">
        <f t="shared" si="1"/>
        <v>0</v>
      </c>
      <c r="L13" s="208">
        <f t="shared" si="1"/>
        <v>0</v>
      </c>
      <c r="M13" s="207">
        <f t="shared" si="1"/>
        <v>0</v>
      </c>
      <c r="N13" s="208">
        <f t="shared" si="1"/>
        <v>0</v>
      </c>
      <c r="O13" s="207">
        <f t="shared" si="1"/>
        <v>0</v>
      </c>
      <c r="P13" s="208">
        <f t="shared" si="1"/>
        <v>0</v>
      </c>
      <c r="Q13" s="207">
        <f t="shared" si="1"/>
        <v>0</v>
      </c>
      <c r="R13" s="208">
        <f t="shared" si="1"/>
        <v>0</v>
      </c>
      <c r="S13" s="207">
        <f t="shared" si="1"/>
        <v>0</v>
      </c>
      <c r="T13" s="208">
        <f t="shared" si="1"/>
        <v>0</v>
      </c>
      <c r="U13" s="207">
        <f t="shared" si="1"/>
        <v>0</v>
      </c>
      <c r="V13" s="208">
        <f t="shared" si="1"/>
        <v>0</v>
      </c>
      <c r="W13" s="207">
        <f t="shared" si="1"/>
        <v>0</v>
      </c>
      <c r="X13" s="208">
        <f t="shared" si="1"/>
        <v>0</v>
      </c>
      <c r="Y13" s="207">
        <f t="shared" si="1"/>
        <v>0</v>
      </c>
      <c r="Z13" s="208">
        <f t="shared" si="1"/>
        <v>0</v>
      </c>
      <c r="AA13" s="207">
        <f t="shared" si="1"/>
        <v>0</v>
      </c>
      <c r="AB13" s="208">
        <f t="shared" si="1"/>
        <v>0</v>
      </c>
      <c r="AC13" s="207">
        <f t="shared" ref="AC13:AT13" si="2">AC9-AC10-AC11-AC12</f>
        <v>0</v>
      </c>
      <c r="AD13" s="208">
        <f t="shared" si="2"/>
        <v>0</v>
      </c>
      <c r="AE13" s="207">
        <f t="shared" si="2"/>
        <v>0</v>
      </c>
      <c r="AF13" s="208">
        <f t="shared" si="2"/>
        <v>0</v>
      </c>
      <c r="AG13" s="207">
        <f t="shared" si="2"/>
        <v>0</v>
      </c>
      <c r="AH13" s="208">
        <f t="shared" si="2"/>
        <v>0</v>
      </c>
      <c r="AI13" s="207">
        <f t="shared" si="2"/>
        <v>0</v>
      </c>
      <c r="AJ13" s="208">
        <f t="shared" si="2"/>
        <v>0</v>
      </c>
      <c r="AK13" s="207">
        <f t="shared" si="2"/>
        <v>0</v>
      </c>
      <c r="AL13" s="208">
        <f t="shared" si="2"/>
        <v>0</v>
      </c>
      <c r="AM13" s="207">
        <f t="shared" si="2"/>
        <v>0</v>
      </c>
      <c r="AN13" s="208">
        <f t="shared" si="2"/>
        <v>0</v>
      </c>
      <c r="AO13" s="207">
        <f t="shared" si="2"/>
        <v>0</v>
      </c>
      <c r="AP13" s="208">
        <f t="shared" si="2"/>
        <v>0</v>
      </c>
      <c r="AQ13" s="207">
        <f t="shared" si="2"/>
        <v>0</v>
      </c>
      <c r="AR13" s="208">
        <f t="shared" si="2"/>
        <v>0</v>
      </c>
      <c r="AS13" s="207">
        <f t="shared" si="2"/>
        <v>0</v>
      </c>
      <c r="AT13" s="208">
        <f t="shared" si="2"/>
        <v>0</v>
      </c>
      <c r="AU13" s="103"/>
    </row>
    <row r="14" spans="1:67" s="1" customFormat="1" ht="12.75">
      <c r="A14" s="25">
        <v>6</v>
      </c>
      <c r="B14" s="23" t="s">
        <v>4</v>
      </c>
      <c r="C14" s="23"/>
      <c r="D14" s="251"/>
      <c r="E14" s="251"/>
      <c r="F14" s="252"/>
      <c r="G14" s="260">
        <f>H14</f>
        <v>0</v>
      </c>
      <c r="H14" s="261">
        <f>ROUND(IF(H29&lt;H37,H29,H37),4)</f>
        <v>0</v>
      </c>
      <c r="I14" s="260">
        <f>J14</f>
        <v>0</v>
      </c>
      <c r="J14" s="261">
        <f>ROUND(IF(J29&lt;J37,J29,J37),4)</f>
        <v>0</v>
      </c>
      <c r="K14" s="260">
        <f>L14</f>
        <v>0</v>
      </c>
      <c r="L14" s="261">
        <f>ROUND(IF(L29&lt;L37,L29,L37),4)</f>
        <v>0</v>
      </c>
      <c r="M14" s="260">
        <f>N14</f>
        <v>0</v>
      </c>
      <c r="N14" s="261">
        <f>ROUND(IF(N29&lt;N37,N29,N37),4)</f>
        <v>0</v>
      </c>
      <c r="O14" s="260">
        <f>P14</f>
        <v>0</v>
      </c>
      <c r="P14" s="261">
        <f>ROUND(IF(P29&lt;P37,P29,P37),4)</f>
        <v>0</v>
      </c>
      <c r="Q14" s="260">
        <f>R14</f>
        <v>0</v>
      </c>
      <c r="R14" s="261">
        <f>ROUND(IF(R29&lt;R37,R29,R37),4)</f>
        <v>0</v>
      </c>
      <c r="S14" s="260">
        <f>T14</f>
        <v>0</v>
      </c>
      <c r="T14" s="261">
        <f>ROUND(IF(T29&lt;T37,T29,T37),4)</f>
        <v>0</v>
      </c>
      <c r="U14" s="260">
        <f>V14</f>
        <v>0</v>
      </c>
      <c r="V14" s="261">
        <f>ROUND(IF(V29&lt;V37,V29,V37),4)</f>
        <v>0</v>
      </c>
      <c r="W14" s="260">
        <f>X14</f>
        <v>0</v>
      </c>
      <c r="X14" s="261">
        <f>ROUND(IF(X29&lt;X37,X29,X37),4)</f>
        <v>0</v>
      </c>
      <c r="Y14" s="260">
        <f>Z14</f>
        <v>0</v>
      </c>
      <c r="Z14" s="261">
        <f>ROUND(IF(Z29&lt;Z37,Z29,Z37),4)</f>
        <v>0</v>
      </c>
      <c r="AA14" s="260">
        <f>AB14</f>
        <v>0</v>
      </c>
      <c r="AB14" s="261">
        <f>ROUND(IF(AB29&lt;AB37,AB29,AB37),4)</f>
        <v>0</v>
      </c>
      <c r="AC14" s="260">
        <f>AD14</f>
        <v>0</v>
      </c>
      <c r="AD14" s="261">
        <f>ROUND(IF(AD29&lt;AD37,AD29,AD37),4)</f>
        <v>0</v>
      </c>
      <c r="AE14" s="260">
        <f>AF14</f>
        <v>0</v>
      </c>
      <c r="AF14" s="261">
        <f>ROUND(IF(AF29&lt;AF37,AF29,AF37),4)</f>
        <v>0</v>
      </c>
      <c r="AG14" s="260">
        <f>AH14</f>
        <v>0</v>
      </c>
      <c r="AH14" s="261">
        <f>ROUND(IF(AH29&lt;AH37,AH29,AH37),4)</f>
        <v>0</v>
      </c>
      <c r="AI14" s="260">
        <f>AJ14</f>
        <v>0</v>
      </c>
      <c r="AJ14" s="261">
        <f>ROUND(IF(AJ29&lt;AJ37,AJ29,AJ37),4)</f>
        <v>0</v>
      </c>
      <c r="AK14" s="260">
        <f>AL14</f>
        <v>0</v>
      </c>
      <c r="AL14" s="261">
        <f>ROUND(IF(AL29&lt;AL37,AL29,AL37),4)</f>
        <v>0</v>
      </c>
      <c r="AM14" s="260">
        <f>AN14</f>
        <v>0</v>
      </c>
      <c r="AN14" s="261">
        <f>ROUND(IF(AN29&lt;AN37,AN29,AN37),4)</f>
        <v>0</v>
      </c>
      <c r="AO14" s="260">
        <f>AP14</f>
        <v>0</v>
      </c>
      <c r="AP14" s="261">
        <f>ROUND(IF(AP29&lt;AP37,AP29,AP37),4)</f>
        <v>0</v>
      </c>
      <c r="AQ14" s="260">
        <f>AR14</f>
        <v>0</v>
      </c>
      <c r="AR14" s="261">
        <f>ROUND(IF(AR29&lt;AR37,AR29,AR37),4)</f>
        <v>0</v>
      </c>
      <c r="AS14" s="260">
        <f>AT14</f>
        <v>0</v>
      </c>
      <c r="AT14" s="261">
        <f>ROUND(IF(AT29&lt;AT37,AT29,AT37),4)</f>
        <v>0</v>
      </c>
      <c r="AU14" s="241"/>
    </row>
    <row r="15" spans="1:67" s="1" customFormat="1" ht="12.75">
      <c r="A15" s="25">
        <v>7</v>
      </c>
      <c r="B15" s="23" t="s">
        <v>226</v>
      </c>
      <c r="C15" s="258" t="s">
        <v>109</v>
      </c>
      <c r="D15" s="251"/>
      <c r="E15" s="262">
        <f>IF($C$15="Yes",1.3,1)</f>
        <v>1.3</v>
      </c>
      <c r="F15" s="252"/>
      <c r="G15" s="259"/>
      <c r="H15" s="263">
        <f>IF($C$15="Yes",1.3,1)</f>
        <v>1.3</v>
      </c>
      <c r="I15" s="259"/>
      <c r="J15" s="263">
        <f>IF($C$15="Yes",1.3,1)</f>
        <v>1.3</v>
      </c>
      <c r="K15" s="259"/>
      <c r="L15" s="263">
        <f>IF($C$15="Yes",1.3,1)</f>
        <v>1.3</v>
      </c>
      <c r="M15" s="259"/>
      <c r="N15" s="263">
        <f>+L15</f>
        <v>1.3</v>
      </c>
      <c r="O15" s="259"/>
      <c r="P15" s="263">
        <f>+N15</f>
        <v>1.3</v>
      </c>
      <c r="Q15" s="259"/>
      <c r="R15" s="263">
        <f>+P15</f>
        <v>1.3</v>
      </c>
      <c r="S15" s="259"/>
      <c r="T15" s="263">
        <f>+R15</f>
        <v>1.3</v>
      </c>
      <c r="U15" s="259"/>
      <c r="V15" s="263">
        <f>+T15</f>
        <v>1.3</v>
      </c>
      <c r="W15" s="259"/>
      <c r="X15" s="263">
        <f>+V15</f>
        <v>1.3</v>
      </c>
      <c r="Y15" s="259"/>
      <c r="Z15" s="263">
        <f>+X15</f>
        <v>1.3</v>
      </c>
      <c r="AA15" s="259"/>
      <c r="AB15" s="263">
        <f>+Z15</f>
        <v>1.3</v>
      </c>
      <c r="AC15" s="259"/>
      <c r="AD15" s="263">
        <f>+AB15</f>
        <v>1.3</v>
      </c>
      <c r="AE15" s="259"/>
      <c r="AF15" s="263">
        <f>+AD15</f>
        <v>1.3</v>
      </c>
      <c r="AG15" s="259"/>
      <c r="AH15" s="263">
        <f>+AF15</f>
        <v>1.3</v>
      </c>
      <c r="AI15" s="259"/>
      <c r="AJ15" s="263">
        <f>+AH15</f>
        <v>1.3</v>
      </c>
      <c r="AK15" s="259"/>
      <c r="AL15" s="263">
        <f>+AJ15</f>
        <v>1.3</v>
      </c>
      <c r="AM15" s="259"/>
      <c r="AN15" s="263">
        <f>+AL15</f>
        <v>1.3</v>
      </c>
      <c r="AO15" s="259"/>
      <c r="AP15" s="263">
        <f>+AN15</f>
        <v>1.3</v>
      </c>
      <c r="AQ15" s="259"/>
      <c r="AR15" s="263">
        <f>+AP15</f>
        <v>1.3</v>
      </c>
      <c r="AS15" s="259"/>
      <c r="AT15" s="263">
        <f>+AR15</f>
        <v>1.3</v>
      </c>
      <c r="AU15" s="242"/>
      <c r="BO15" s="1" t="s">
        <v>109</v>
      </c>
    </row>
    <row r="16" spans="1:67" s="1" customFormat="1" ht="12.75">
      <c r="A16" s="25">
        <v>8</v>
      </c>
      <c r="B16" s="23" t="s">
        <v>5</v>
      </c>
      <c r="C16" s="23"/>
      <c r="D16" s="264">
        <f>G16+I16+K16+M16+O16+Q16+S16+U16+W16+Y16+AA16+AC16+AE16+AG16+AI16+AK16+AM16+AO16+AQ16+AS16</f>
        <v>0</v>
      </c>
      <c r="E16" s="265">
        <f>H16+J16+L16+N16+P16+R16+T16+V16+X16+Z16+AB16+AD16+AF16+AH16+AJ16+AL16+AN16+AP16+AR16+AT16</f>
        <v>0</v>
      </c>
      <c r="F16" s="266">
        <f>D16+E16</f>
        <v>0</v>
      </c>
      <c r="G16" s="207">
        <f t="shared" ref="G16:AT16" si="3">IF(G15=0,(+G13*G14),(+G13*G14*G15))</f>
        <v>0</v>
      </c>
      <c r="H16" s="208">
        <f t="shared" si="3"/>
        <v>0</v>
      </c>
      <c r="I16" s="207">
        <f t="shared" si="3"/>
        <v>0</v>
      </c>
      <c r="J16" s="208">
        <f t="shared" si="3"/>
        <v>0</v>
      </c>
      <c r="K16" s="207">
        <f t="shared" si="3"/>
        <v>0</v>
      </c>
      <c r="L16" s="208">
        <f t="shared" si="3"/>
        <v>0</v>
      </c>
      <c r="M16" s="207">
        <f t="shared" si="3"/>
        <v>0</v>
      </c>
      <c r="N16" s="208">
        <f t="shared" si="3"/>
        <v>0</v>
      </c>
      <c r="O16" s="207">
        <f t="shared" si="3"/>
        <v>0</v>
      </c>
      <c r="P16" s="208">
        <f t="shared" si="3"/>
        <v>0</v>
      </c>
      <c r="Q16" s="207">
        <f t="shared" si="3"/>
        <v>0</v>
      </c>
      <c r="R16" s="208">
        <f t="shared" si="3"/>
        <v>0</v>
      </c>
      <c r="S16" s="207">
        <f t="shared" si="3"/>
        <v>0</v>
      </c>
      <c r="T16" s="208">
        <f t="shared" si="3"/>
        <v>0</v>
      </c>
      <c r="U16" s="207">
        <f t="shared" si="3"/>
        <v>0</v>
      </c>
      <c r="V16" s="208">
        <f t="shared" si="3"/>
        <v>0</v>
      </c>
      <c r="W16" s="207">
        <f t="shared" si="3"/>
        <v>0</v>
      </c>
      <c r="X16" s="208">
        <f t="shared" si="3"/>
        <v>0</v>
      </c>
      <c r="Y16" s="207">
        <f t="shared" si="3"/>
        <v>0</v>
      </c>
      <c r="Z16" s="208">
        <f t="shared" si="3"/>
        <v>0</v>
      </c>
      <c r="AA16" s="207">
        <f t="shared" si="3"/>
        <v>0</v>
      </c>
      <c r="AB16" s="208">
        <f t="shared" si="3"/>
        <v>0</v>
      </c>
      <c r="AC16" s="207">
        <f t="shared" si="3"/>
        <v>0</v>
      </c>
      <c r="AD16" s="208">
        <f t="shared" si="3"/>
        <v>0</v>
      </c>
      <c r="AE16" s="207">
        <f t="shared" si="3"/>
        <v>0</v>
      </c>
      <c r="AF16" s="208">
        <f t="shared" si="3"/>
        <v>0</v>
      </c>
      <c r="AG16" s="207">
        <f t="shared" si="3"/>
        <v>0</v>
      </c>
      <c r="AH16" s="208">
        <f t="shared" si="3"/>
        <v>0</v>
      </c>
      <c r="AI16" s="207">
        <f t="shared" si="3"/>
        <v>0</v>
      </c>
      <c r="AJ16" s="208">
        <f t="shared" si="3"/>
        <v>0</v>
      </c>
      <c r="AK16" s="207">
        <f t="shared" si="3"/>
        <v>0</v>
      </c>
      <c r="AL16" s="208">
        <f t="shared" si="3"/>
        <v>0</v>
      </c>
      <c r="AM16" s="207">
        <f t="shared" si="3"/>
        <v>0</v>
      </c>
      <c r="AN16" s="208">
        <f t="shared" si="3"/>
        <v>0</v>
      </c>
      <c r="AO16" s="207">
        <f t="shared" si="3"/>
        <v>0</v>
      </c>
      <c r="AP16" s="208">
        <f t="shared" si="3"/>
        <v>0</v>
      </c>
      <c r="AQ16" s="207">
        <f t="shared" si="3"/>
        <v>0</v>
      </c>
      <c r="AR16" s="208">
        <f t="shared" si="3"/>
        <v>0</v>
      </c>
      <c r="AS16" s="207">
        <f t="shared" si="3"/>
        <v>0</v>
      </c>
      <c r="AT16" s="208">
        <f t="shared" si="3"/>
        <v>0</v>
      </c>
      <c r="AU16" s="103"/>
      <c r="BO16" s="199" t="s">
        <v>225</v>
      </c>
    </row>
    <row r="17" spans="1:67" s="217" customFormat="1" ht="12.75">
      <c r="A17" s="215">
        <v>9</v>
      </c>
      <c r="B17" s="216" t="s">
        <v>238</v>
      </c>
      <c r="C17" s="216"/>
      <c r="D17" s="245"/>
      <c r="E17" s="246"/>
      <c r="F17" s="247"/>
      <c r="G17" s="601" t="s">
        <v>64</v>
      </c>
      <c r="H17" s="602">
        <v>44044</v>
      </c>
      <c r="I17" s="601" t="s">
        <v>64</v>
      </c>
      <c r="J17" s="602">
        <v>44044</v>
      </c>
      <c r="K17" s="601" t="s">
        <v>64</v>
      </c>
      <c r="L17" s="602" t="s">
        <v>64</v>
      </c>
      <c r="M17" s="601" t="s">
        <v>64</v>
      </c>
      <c r="N17" s="602" t="s">
        <v>64</v>
      </c>
      <c r="O17" s="601" t="s">
        <v>64</v>
      </c>
      <c r="P17" s="602" t="s">
        <v>64</v>
      </c>
      <c r="Q17" s="601" t="s">
        <v>64</v>
      </c>
      <c r="R17" s="602" t="s">
        <v>64</v>
      </c>
      <c r="S17" s="601" t="s">
        <v>64</v>
      </c>
      <c r="T17" s="602" t="s">
        <v>64</v>
      </c>
      <c r="U17" s="601" t="s">
        <v>64</v>
      </c>
      <c r="V17" s="602" t="s">
        <v>64</v>
      </c>
      <c r="W17" s="601" t="s">
        <v>64</v>
      </c>
      <c r="X17" s="602" t="s">
        <v>64</v>
      </c>
      <c r="Y17" s="601" t="s">
        <v>64</v>
      </c>
      <c r="Z17" s="602" t="s">
        <v>64</v>
      </c>
      <c r="AA17" s="601" t="s">
        <v>64</v>
      </c>
      <c r="AB17" s="602" t="s">
        <v>64</v>
      </c>
      <c r="AC17" s="601" t="s">
        <v>64</v>
      </c>
      <c r="AD17" s="602" t="s">
        <v>64</v>
      </c>
      <c r="AE17" s="601" t="s">
        <v>64</v>
      </c>
      <c r="AF17" s="602" t="s">
        <v>64</v>
      </c>
      <c r="AG17" s="601" t="s">
        <v>64</v>
      </c>
      <c r="AH17" s="602" t="s">
        <v>64</v>
      </c>
      <c r="AI17" s="601" t="s">
        <v>64</v>
      </c>
      <c r="AJ17" s="602" t="s">
        <v>64</v>
      </c>
      <c r="AK17" s="601" t="s">
        <v>64</v>
      </c>
      <c r="AL17" s="602" t="s">
        <v>64</v>
      </c>
      <c r="AM17" s="601" t="s">
        <v>64</v>
      </c>
      <c r="AN17" s="602" t="s">
        <v>64</v>
      </c>
      <c r="AO17" s="601" t="s">
        <v>64</v>
      </c>
      <c r="AP17" s="602" t="s">
        <v>64</v>
      </c>
      <c r="AQ17" s="601" t="s">
        <v>64</v>
      </c>
      <c r="AR17" s="602" t="s">
        <v>64</v>
      </c>
      <c r="AS17" s="601" t="s">
        <v>64</v>
      </c>
      <c r="AT17" s="602" t="s">
        <v>64</v>
      </c>
      <c r="AU17" s="243"/>
      <c r="BO17" s="218" t="s">
        <v>3</v>
      </c>
    </row>
    <row r="18" spans="1:67" s="1" customFormat="1" ht="12.75">
      <c r="A18" s="25">
        <v>10</v>
      </c>
      <c r="B18" s="23" t="s">
        <v>237</v>
      </c>
      <c r="C18" s="219"/>
      <c r="D18" s="248"/>
      <c r="E18" s="249"/>
      <c r="F18" s="250"/>
      <c r="G18" s="220">
        <v>0</v>
      </c>
      <c r="H18" s="221">
        <v>3.0700000000000002E-2</v>
      </c>
      <c r="I18" s="220">
        <v>0</v>
      </c>
      <c r="J18" s="221">
        <v>3.0700000000000002E-2</v>
      </c>
      <c r="K18" s="220">
        <v>0</v>
      </c>
      <c r="L18" s="221">
        <v>0</v>
      </c>
      <c r="M18" s="220">
        <v>0</v>
      </c>
      <c r="N18" s="221">
        <v>0</v>
      </c>
      <c r="O18" s="220">
        <v>0</v>
      </c>
      <c r="P18" s="221">
        <v>0</v>
      </c>
      <c r="Q18" s="220">
        <v>0</v>
      </c>
      <c r="R18" s="221">
        <v>0</v>
      </c>
      <c r="S18" s="220">
        <v>0</v>
      </c>
      <c r="T18" s="221">
        <v>0</v>
      </c>
      <c r="U18" s="220">
        <v>0</v>
      </c>
      <c r="V18" s="221">
        <v>0</v>
      </c>
      <c r="W18" s="220">
        <v>0</v>
      </c>
      <c r="X18" s="221">
        <v>0</v>
      </c>
      <c r="Y18" s="220">
        <v>0</v>
      </c>
      <c r="Z18" s="221">
        <v>0</v>
      </c>
      <c r="AA18" s="220">
        <v>0</v>
      </c>
      <c r="AB18" s="221">
        <v>0</v>
      </c>
      <c r="AC18" s="220">
        <v>0</v>
      </c>
      <c r="AD18" s="221">
        <v>0</v>
      </c>
      <c r="AE18" s="220">
        <v>0</v>
      </c>
      <c r="AF18" s="221">
        <v>0</v>
      </c>
      <c r="AG18" s="220">
        <v>0</v>
      </c>
      <c r="AH18" s="221">
        <v>0</v>
      </c>
      <c r="AI18" s="220">
        <v>0</v>
      </c>
      <c r="AJ18" s="221">
        <v>0</v>
      </c>
      <c r="AK18" s="220">
        <v>0</v>
      </c>
      <c r="AL18" s="221">
        <v>0</v>
      </c>
      <c r="AM18" s="220">
        <v>0</v>
      </c>
      <c r="AN18" s="221">
        <v>0</v>
      </c>
      <c r="AO18" s="220">
        <v>0</v>
      </c>
      <c r="AP18" s="221">
        <v>0</v>
      </c>
      <c r="AQ18" s="220">
        <v>0</v>
      </c>
      <c r="AR18" s="221">
        <v>0</v>
      </c>
      <c r="AS18" s="220">
        <v>0</v>
      </c>
      <c r="AT18" s="221">
        <v>0</v>
      </c>
      <c r="AU18" s="243"/>
    </row>
    <row r="19" spans="1:67" s="1" customFormat="1" ht="12.75">
      <c r="A19" s="25">
        <v>11</v>
      </c>
      <c r="B19" s="23" t="s">
        <v>6</v>
      </c>
      <c r="C19" s="23"/>
      <c r="D19" s="264">
        <f>G19+I19+K19+M19+O19+Q19+S19+U19+W19+Y19+AA19+AC19+AE19+AG19+AI19+AK19+AM19+AO19+AQ19+AS19</f>
        <v>0</v>
      </c>
      <c r="E19" s="265">
        <f>H19+J19+L19+N19+P19+R19+T19+V19+X19+Z19+AB19+AD19+AF19+AH19+AJ19+AL19+AN19+AP19+AR19+AT19</f>
        <v>0</v>
      </c>
      <c r="F19" s="266">
        <f>D19+E19</f>
        <v>0</v>
      </c>
      <c r="G19" s="207">
        <f t="shared" ref="G19:M19" si="4">ROUND(G18*G16,0)</f>
        <v>0</v>
      </c>
      <c r="H19" s="208">
        <f t="shared" si="4"/>
        <v>0</v>
      </c>
      <c r="I19" s="207">
        <f t="shared" si="4"/>
        <v>0</v>
      </c>
      <c r="J19" s="208">
        <f t="shared" si="4"/>
        <v>0</v>
      </c>
      <c r="K19" s="207">
        <f t="shared" si="4"/>
        <v>0</v>
      </c>
      <c r="L19" s="208">
        <f t="shared" si="4"/>
        <v>0</v>
      </c>
      <c r="M19" s="207">
        <f t="shared" si="4"/>
        <v>0</v>
      </c>
      <c r="N19" s="208">
        <f t="shared" ref="N19:AT19" si="5">ROUND(N18*N16,0)</f>
        <v>0</v>
      </c>
      <c r="O19" s="207">
        <f t="shared" si="5"/>
        <v>0</v>
      </c>
      <c r="P19" s="208">
        <f t="shared" si="5"/>
        <v>0</v>
      </c>
      <c r="Q19" s="207">
        <f t="shared" si="5"/>
        <v>0</v>
      </c>
      <c r="R19" s="208">
        <f t="shared" si="5"/>
        <v>0</v>
      </c>
      <c r="S19" s="207">
        <f t="shared" si="5"/>
        <v>0</v>
      </c>
      <c r="T19" s="208">
        <f t="shared" si="5"/>
        <v>0</v>
      </c>
      <c r="U19" s="207">
        <f t="shared" si="5"/>
        <v>0</v>
      </c>
      <c r="V19" s="208">
        <f t="shared" si="5"/>
        <v>0</v>
      </c>
      <c r="W19" s="207">
        <f t="shared" si="5"/>
        <v>0</v>
      </c>
      <c r="X19" s="208">
        <f t="shared" si="5"/>
        <v>0</v>
      </c>
      <c r="Y19" s="207">
        <f t="shared" si="5"/>
        <v>0</v>
      </c>
      <c r="Z19" s="208">
        <f t="shared" si="5"/>
        <v>0</v>
      </c>
      <c r="AA19" s="207">
        <f t="shared" si="5"/>
        <v>0</v>
      </c>
      <c r="AB19" s="208">
        <f t="shared" si="5"/>
        <v>0</v>
      </c>
      <c r="AC19" s="207">
        <f t="shared" si="5"/>
        <v>0</v>
      </c>
      <c r="AD19" s="208">
        <f t="shared" si="5"/>
        <v>0</v>
      </c>
      <c r="AE19" s="207">
        <f t="shared" si="5"/>
        <v>0</v>
      </c>
      <c r="AF19" s="208">
        <f t="shared" si="5"/>
        <v>0</v>
      </c>
      <c r="AG19" s="207">
        <f t="shared" si="5"/>
        <v>0</v>
      </c>
      <c r="AH19" s="208">
        <f t="shared" si="5"/>
        <v>0</v>
      </c>
      <c r="AI19" s="207">
        <f t="shared" si="5"/>
        <v>0</v>
      </c>
      <c r="AJ19" s="208">
        <f t="shared" si="5"/>
        <v>0</v>
      </c>
      <c r="AK19" s="207">
        <f t="shared" si="5"/>
        <v>0</v>
      </c>
      <c r="AL19" s="208">
        <f t="shared" si="5"/>
        <v>0</v>
      </c>
      <c r="AM19" s="207">
        <f t="shared" si="5"/>
        <v>0</v>
      </c>
      <c r="AN19" s="208">
        <f t="shared" si="5"/>
        <v>0</v>
      </c>
      <c r="AO19" s="207">
        <f t="shared" si="5"/>
        <v>0</v>
      </c>
      <c r="AP19" s="208">
        <f t="shared" si="5"/>
        <v>0</v>
      </c>
      <c r="AQ19" s="207">
        <f t="shared" si="5"/>
        <v>0</v>
      </c>
      <c r="AR19" s="208">
        <f t="shared" si="5"/>
        <v>0</v>
      </c>
      <c r="AS19" s="207">
        <f t="shared" si="5"/>
        <v>0</v>
      </c>
      <c r="AT19" s="208">
        <f t="shared" si="5"/>
        <v>0</v>
      </c>
      <c r="AU19" s="103"/>
    </row>
    <row r="20" spans="1:67" s="102" customFormat="1" ht="12.75">
      <c r="A20" s="25">
        <v>12</v>
      </c>
      <c r="B20" s="239" t="s">
        <v>7</v>
      </c>
      <c r="C20" s="239"/>
      <c r="D20" s="253">
        <f>G20+I20+K20+M20+O20+Q20+S20+U20+W20+Y20+AA20+AC20+AE20+AG20+AI20+AK20+AM20+AO20+AQ20+AS20</f>
        <v>0</v>
      </c>
      <c r="E20" s="254">
        <f>H20+J20+L20+N20+P20+R20+T20+V20+X20+Z20+AB20+AD20+AF20+AH20+AJ20+AL20+AN20+AP20+AR20+AT20</f>
        <v>0</v>
      </c>
      <c r="F20" s="255">
        <f>D20+E20</f>
        <v>0</v>
      </c>
      <c r="G20" s="237">
        <v>0</v>
      </c>
      <c r="H20" s="238">
        <v>0</v>
      </c>
      <c r="I20" s="237">
        <v>0</v>
      </c>
      <c r="J20" s="238">
        <v>0</v>
      </c>
      <c r="K20" s="237">
        <v>0</v>
      </c>
      <c r="L20" s="238">
        <v>0</v>
      </c>
      <c r="M20" s="237">
        <v>0</v>
      </c>
      <c r="N20" s="238">
        <v>0</v>
      </c>
      <c r="O20" s="237">
        <v>0</v>
      </c>
      <c r="P20" s="238">
        <v>0</v>
      </c>
      <c r="Q20" s="237">
        <v>0</v>
      </c>
      <c r="R20" s="238">
        <v>0</v>
      </c>
      <c r="S20" s="237">
        <v>0</v>
      </c>
      <c r="T20" s="238">
        <v>0</v>
      </c>
      <c r="U20" s="237">
        <v>0</v>
      </c>
      <c r="V20" s="238">
        <v>0</v>
      </c>
      <c r="W20" s="237">
        <v>0</v>
      </c>
      <c r="X20" s="238">
        <v>0</v>
      </c>
      <c r="Y20" s="237">
        <v>0</v>
      </c>
      <c r="Z20" s="238">
        <v>0</v>
      </c>
      <c r="AA20" s="237">
        <v>0</v>
      </c>
      <c r="AB20" s="238">
        <v>0</v>
      </c>
      <c r="AC20" s="237">
        <v>0</v>
      </c>
      <c r="AD20" s="238">
        <v>0</v>
      </c>
      <c r="AE20" s="237">
        <v>0</v>
      </c>
      <c r="AF20" s="238">
        <v>0</v>
      </c>
      <c r="AG20" s="237">
        <v>0</v>
      </c>
      <c r="AH20" s="238">
        <v>0</v>
      </c>
      <c r="AI20" s="237">
        <v>0</v>
      </c>
      <c r="AJ20" s="238">
        <v>0</v>
      </c>
      <c r="AK20" s="237">
        <v>0</v>
      </c>
      <c r="AL20" s="238">
        <v>0</v>
      </c>
      <c r="AM20" s="237">
        <v>0</v>
      </c>
      <c r="AN20" s="238">
        <v>0</v>
      </c>
      <c r="AO20" s="237">
        <v>0</v>
      </c>
      <c r="AP20" s="238">
        <v>0</v>
      </c>
      <c r="AQ20" s="237">
        <v>0</v>
      </c>
      <c r="AR20" s="238">
        <v>0</v>
      </c>
      <c r="AS20" s="237">
        <v>0</v>
      </c>
      <c r="AT20" s="238">
        <v>0</v>
      </c>
      <c r="AU20" s="244"/>
    </row>
    <row r="21" spans="1:67" s="1" customFormat="1" ht="12.75">
      <c r="A21" s="23"/>
      <c r="B21" s="718" t="s">
        <v>406</v>
      </c>
      <c r="C21" s="23"/>
      <c r="D21" s="205"/>
      <c r="E21" s="25"/>
      <c r="F21" s="206"/>
      <c r="G21" s="222"/>
      <c r="H21" s="223"/>
      <c r="I21" s="224"/>
      <c r="J21" s="223"/>
      <c r="K21" s="224"/>
      <c r="L21" s="223"/>
      <c r="M21" s="224"/>
      <c r="N21" s="223"/>
      <c r="O21" s="224"/>
      <c r="P21" s="223"/>
      <c r="Q21" s="224"/>
      <c r="R21" s="223"/>
      <c r="S21" s="224"/>
      <c r="T21" s="223"/>
      <c r="U21" s="224"/>
      <c r="V21" s="223"/>
      <c r="W21" s="224"/>
      <c r="X21" s="223"/>
      <c r="Y21" s="224"/>
      <c r="Z21" s="223"/>
      <c r="AA21" s="224"/>
      <c r="AB21" s="223"/>
      <c r="AC21" s="224"/>
      <c r="AD21" s="223"/>
      <c r="AE21" s="224"/>
      <c r="AF21" s="223"/>
      <c r="AG21" s="224"/>
      <c r="AH21" s="223"/>
      <c r="AI21" s="224"/>
      <c r="AJ21" s="223"/>
      <c r="AK21" s="224"/>
      <c r="AL21" s="223"/>
      <c r="AM21" s="224"/>
      <c r="AN21" s="223"/>
      <c r="AO21" s="224"/>
      <c r="AP21" s="223"/>
      <c r="AQ21" s="224"/>
      <c r="AR21" s="223"/>
      <c r="AS21" s="224"/>
      <c r="AT21" s="223"/>
      <c r="AU21" s="240"/>
    </row>
    <row r="22" spans="1:67" s="1" customFormat="1" ht="12.75">
      <c r="A22" s="128" t="s">
        <v>8</v>
      </c>
      <c r="B22" s="128"/>
      <c r="C22" s="23"/>
      <c r="D22" s="205"/>
      <c r="E22" s="25"/>
      <c r="F22" s="206"/>
      <c r="G22" s="222"/>
      <c r="H22" s="208"/>
      <c r="I22" s="207"/>
      <c r="J22" s="208"/>
      <c r="K22" s="207"/>
      <c r="L22" s="208"/>
      <c r="M22" s="207"/>
      <c r="N22" s="208"/>
      <c r="O22" s="207"/>
      <c r="P22" s="208"/>
      <c r="Q22" s="207"/>
      <c r="R22" s="208"/>
      <c r="S22" s="207"/>
      <c r="T22" s="208"/>
      <c r="U22" s="207"/>
      <c r="V22" s="208"/>
      <c r="W22" s="207"/>
      <c r="X22" s="208"/>
      <c r="Y22" s="207"/>
      <c r="Z22" s="208"/>
      <c r="AA22" s="207"/>
      <c r="AB22" s="208"/>
      <c r="AC22" s="207"/>
      <c r="AD22" s="208"/>
      <c r="AE22" s="207"/>
      <c r="AF22" s="208"/>
      <c r="AG22" s="207"/>
      <c r="AH22" s="208"/>
      <c r="AI22" s="207"/>
      <c r="AJ22" s="208"/>
      <c r="AK22" s="207"/>
      <c r="AL22" s="208"/>
      <c r="AM22" s="207"/>
      <c r="AN22" s="208"/>
      <c r="AO22" s="207"/>
      <c r="AP22" s="208"/>
      <c r="AQ22" s="207"/>
      <c r="AR22" s="208"/>
      <c r="AS22" s="207"/>
      <c r="AT22" s="208"/>
      <c r="AU22" s="103"/>
    </row>
    <row r="23" spans="1:67" s="1" customFormat="1" ht="15.95" customHeight="1">
      <c r="A23" s="23"/>
      <c r="B23" s="23" t="s">
        <v>9</v>
      </c>
      <c r="C23" s="23"/>
      <c r="D23" s="347"/>
      <c r="E23" s="348"/>
      <c r="F23" s="349">
        <f t="shared" ref="F23:F28" si="6">SUM(G23:AT23)</f>
        <v>0</v>
      </c>
      <c r="G23" s="314"/>
      <c r="H23" s="349">
        <f>'Unit Distribution'!AM5</f>
        <v>0</v>
      </c>
      <c r="I23" s="314"/>
      <c r="J23" s="349">
        <f>'Unit Distribution'!AM6</f>
        <v>0</v>
      </c>
      <c r="K23" s="314"/>
      <c r="L23" s="349">
        <f>'Unit Distribution'!AM7</f>
        <v>0</v>
      </c>
      <c r="M23" s="314"/>
      <c r="N23" s="349">
        <f>'Unit Distribution'!AM8</f>
        <v>0</v>
      </c>
      <c r="O23" s="314"/>
      <c r="P23" s="349">
        <f>'Unit Distribution'!AM9</f>
        <v>0</v>
      </c>
      <c r="Q23" s="314"/>
      <c r="R23" s="349">
        <f>'Unit Distribution'!AM10</f>
        <v>0</v>
      </c>
      <c r="S23" s="314"/>
      <c r="T23" s="349">
        <f>'Unit Distribution'!AM11</f>
        <v>0</v>
      </c>
      <c r="U23" s="314"/>
      <c r="V23" s="349">
        <f>'Unit Distribution'!AM12</f>
        <v>0</v>
      </c>
      <c r="W23" s="314"/>
      <c r="X23" s="349">
        <f>'Unit Distribution'!AM13</f>
        <v>0</v>
      </c>
      <c r="Y23" s="314"/>
      <c r="Z23" s="349">
        <f>'Unit Distribution'!AM14</f>
        <v>0</v>
      </c>
      <c r="AA23" s="314"/>
      <c r="AB23" s="349">
        <f>'Unit Distribution'!AM15</f>
        <v>0</v>
      </c>
      <c r="AC23" s="314"/>
      <c r="AD23" s="349">
        <f>'Unit Distribution'!AM16</f>
        <v>0</v>
      </c>
      <c r="AE23" s="314"/>
      <c r="AF23" s="349">
        <f>'Unit Distribution'!AM17</f>
        <v>0</v>
      </c>
      <c r="AG23" s="314"/>
      <c r="AH23" s="349">
        <f>'Unit Distribution'!AM18</f>
        <v>0</v>
      </c>
      <c r="AI23" s="314"/>
      <c r="AJ23" s="349">
        <f>'Unit Distribution'!AM19</f>
        <v>0</v>
      </c>
      <c r="AK23" s="314"/>
      <c r="AL23" s="349">
        <f>'Unit Distribution'!AM20</f>
        <v>0</v>
      </c>
      <c r="AM23" s="314"/>
      <c r="AN23" s="349">
        <f>'Unit Distribution'!AM21</f>
        <v>0</v>
      </c>
      <c r="AO23" s="314"/>
      <c r="AP23" s="349">
        <f>'Unit Distribution'!AM22</f>
        <v>0</v>
      </c>
      <c r="AQ23" s="314"/>
      <c r="AR23" s="349">
        <f>'Unit Distribution'!AM23</f>
        <v>0</v>
      </c>
      <c r="AS23" s="314"/>
      <c r="AT23" s="349">
        <f>'Unit Distribution'!AM24</f>
        <v>0</v>
      </c>
      <c r="AU23" s="103"/>
    </row>
    <row r="24" spans="1:67" s="1" customFormat="1" ht="12.75">
      <c r="A24" s="23"/>
      <c r="B24" s="23" t="s">
        <v>10</v>
      </c>
      <c r="C24" s="23"/>
      <c r="D24" s="347"/>
      <c r="E24" s="348"/>
      <c r="F24" s="350">
        <f t="shared" si="6"/>
        <v>0</v>
      </c>
      <c r="G24" s="314"/>
      <c r="H24" s="350">
        <f>SUM('Unit Distribution'!W5:AK5)</f>
        <v>0</v>
      </c>
      <c r="I24" s="315"/>
      <c r="J24" s="350">
        <f>SUM('Unit Distribution'!AG6:AK6)</f>
        <v>0</v>
      </c>
      <c r="K24" s="315"/>
      <c r="L24" s="350">
        <f>SUM('Unit Distribution'!W7:AA7)</f>
        <v>0</v>
      </c>
      <c r="M24" s="315"/>
      <c r="N24" s="350">
        <f>SUM('Unit Distribution'!W8:AA8)</f>
        <v>0</v>
      </c>
      <c r="O24" s="315"/>
      <c r="P24" s="350">
        <f>SUM('Unit Distribution'!W9:AA9)</f>
        <v>0</v>
      </c>
      <c r="Q24" s="315"/>
      <c r="R24" s="350">
        <f>SUM('Unit Distribution'!W10:AA10)</f>
        <v>0</v>
      </c>
      <c r="S24" s="315"/>
      <c r="T24" s="350">
        <f>SUM('Unit Distribution'!W11:AA11)</f>
        <v>0</v>
      </c>
      <c r="U24" s="315"/>
      <c r="V24" s="350">
        <f>SUM('Unit Distribution'!W12:AA12)</f>
        <v>0</v>
      </c>
      <c r="W24" s="315"/>
      <c r="X24" s="350">
        <f>SUM('Unit Distribution'!W13:AA13)</f>
        <v>0</v>
      </c>
      <c r="Y24" s="315"/>
      <c r="Z24" s="350">
        <f>SUM('Unit Distribution'!W14:AA14)</f>
        <v>0</v>
      </c>
      <c r="AA24" s="315"/>
      <c r="AB24" s="350">
        <f>SUM('Unit Distribution'!W15:AA15)</f>
        <v>0</v>
      </c>
      <c r="AC24" s="315"/>
      <c r="AD24" s="350">
        <f>SUM('Unit Distribution'!W16:AA16)</f>
        <v>0</v>
      </c>
      <c r="AE24" s="315"/>
      <c r="AF24" s="350">
        <f>SUM('Unit Distribution'!W17:AA17)</f>
        <v>0</v>
      </c>
      <c r="AG24" s="315"/>
      <c r="AH24" s="350">
        <f>SUM('Unit Distribution'!W18:AA18)</f>
        <v>0</v>
      </c>
      <c r="AI24" s="315"/>
      <c r="AJ24" s="350">
        <f>SUM('Unit Distribution'!W19:AA19)</f>
        <v>0</v>
      </c>
      <c r="AK24" s="315"/>
      <c r="AL24" s="350">
        <f>SUM('Unit Distribution'!W20:AA20)</f>
        <v>0</v>
      </c>
      <c r="AM24" s="315"/>
      <c r="AN24" s="350">
        <f>SUM('Unit Distribution'!W21:AA21)</f>
        <v>0</v>
      </c>
      <c r="AO24" s="315"/>
      <c r="AP24" s="350">
        <f>SUM('Unit Distribution'!W22:AA22)</f>
        <v>0</v>
      </c>
      <c r="AQ24" s="315"/>
      <c r="AR24" s="350">
        <f>SUM('Unit Distribution'!W23:AA23)</f>
        <v>0</v>
      </c>
      <c r="AS24" s="315"/>
      <c r="AT24" s="350">
        <f>SUM('Unit Distribution'!W24:AA24)</f>
        <v>0</v>
      </c>
      <c r="AU24" s="240"/>
    </row>
    <row r="25" spans="1:67" s="1" customFormat="1" ht="12.75">
      <c r="A25" s="23"/>
      <c r="B25" s="23" t="s">
        <v>11</v>
      </c>
      <c r="C25" s="23"/>
      <c r="D25" s="347"/>
      <c r="E25" s="348"/>
      <c r="F25" s="349">
        <f t="shared" si="6"/>
        <v>0</v>
      </c>
      <c r="G25" s="314"/>
      <c r="H25" s="351">
        <f t="shared" ref="H25:AB25" si="7">H23+H24</f>
        <v>0</v>
      </c>
      <c r="I25" s="352"/>
      <c r="J25" s="351">
        <f t="shared" si="7"/>
        <v>0</v>
      </c>
      <c r="K25" s="352"/>
      <c r="L25" s="351">
        <f t="shared" si="7"/>
        <v>0</v>
      </c>
      <c r="M25" s="352"/>
      <c r="N25" s="351">
        <f t="shared" si="7"/>
        <v>0</v>
      </c>
      <c r="O25" s="352"/>
      <c r="P25" s="351">
        <f t="shared" si="7"/>
        <v>0</v>
      </c>
      <c r="Q25" s="352"/>
      <c r="R25" s="351">
        <f t="shared" si="7"/>
        <v>0</v>
      </c>
      <c r="S25" s="352"/>
      <c r="T25" s="351">
        <f t="shared" si="7"/>
        <v>0</v>
      </c>
      <c r="U25" s="352"/>
      <c r="V25" s="351">
        <f t="shared" si="7"/>
        <v>0</v>
      </c>
      <c r="W25" s="352"/>
      <c r="X25" s="351">
        <f t="shared" si="7"/>
        <v>0</v>
      </c>
      <c r="Y25" s="352"/>
      <c r="Z25" s="351">
        <f t="shared" si="7"/>
        <v>0</v>
      </c>
      <c r="AA25" s="352"/>
      <c r="AB25" s="351">
        <f t="shared" si="7"/>
        <v>0</v>
      </c>
      <c r="AC25" s="352"/>
      <c r="AD25" s="351">
        <f>AD23+AD24</f>
        <v>0</v>
      </c>
      <c r="AE25" s="352"/>
      <c r="AF25" s="351">
        <f>AF23+AF24</f>
        <v>0</v>
      </c>
      <c r="AG25" s="352"/>
      <c r="AH25" s="351">
        <f>AH23+AH24</f>
        <v>0</v>
      </c>
      <c r="AI25" s="352"/>
      <c r="AJ25" s="351">
        <f>AJ23+AJ24</f>
        <v>0</v>
      </c>
      <c r="AK25" s="352"/>
      <c r="AL25" s="351">
        <f>AL23+AL24</f>
        <v>0</v>
      </c>
      <c r="AM25" s="352"/>
      <c r="AN25" s="351">
        <f>AN23+AN24</f>
        <v>0</v>
      </c>
      <c r="AO25" s="352"/>
      <c r="AP25" s="351">
        <f>AP23+AP24</f>
        <v>0</v>
      </c>
      <c r="AQ25" s="352"/>
      <c r="AR25" s="351">
        <f>AR23+AR24</f>
        <v>0</v>
      </c>
      <c r="AS25" s="352"/>
      <c r="AT25" s="351">
        <f>AT23+AT24</f>
        <v>0</v>
      </c>
      <c r="AU25" s="103"/>
    </row>
    <row r="26" spans="1:67" s="280" customFormat="1" ht="12.75">
      <c r="A26" s="128"/>
      <c r="B26" s="23" t="s">
        <v>12</v>
      </c>
      <c r="C26" s="128"/>
      <c r="D26" s="353"/>
      <c r="E26" s="354"/>
      <c r="F26" s="350">
        <f t="shared" si="6"/>
        <v>0</v>
      </c>
      <c r="G26" s="315"/>
      <c r="H26" s="350">
        <f>'Unit Distribution'!AL5</f>
        <v>0</v>
      </c>
      <c r="I26" s="315"/>
      <c r="J26" s="350">
        <f>'Unit Distribution'!AL6</f>
        <v>0</v>
      </c>
      <c r="K26" s="315"/>
      <c r="L26" s="350">
        <f>'Unit Distribution'!AL7</f>
        <v>0</v>
      </c>
      <c r="M26" s="315"/>
      <c r="N26" s="350">
        <f>'Unit Distribution'!AL8</f>
        <v>0</v>
      </c>
      <c r="O26" s="315"/>
      <c r="P26" s="350">
        <f>'Unit Distribution'!AL9</f>
        <v>0</v>
      </c>
      <c r="Q26" s="315"/>
      <c r="R26" s="350">
        <f>'Unit Distribution'!AL10</f>
        <v>0</v>
      </c>
      <c r="S26" s="315"/>
      <c r="T26" s="350">
        <f>'Unit Distribution'!AL11</f>
        <v>0</v>
      </c>
      <c r="U26" s="315"/>
      <c r="V26" s="350">
        <f>'Unit Distribution'!AL12</f>
        <v>0</v>
      </c>
      <c r="W26" s="315"/>
      <c r="X26" s="350">
        <f>'Unit Distribution'!AL13</f>
        <v>0</v>
      </c>
      <c r="Y26" s="315"/>
      <c r="Z26" s="350">
        <f>'Unit Distribution'!AL14</f>
        <v>0</v>
      </c>
      <c r="AA26" s="315"/>
      <c r="AB26" s="350">
        <f>'Unit Distribution'!AL15</f>
        <v>0</v>
      </c>
      <c r="AC26" s="315"/>
      <c r="AD26" s="350">
        <f>'Unit Distribution'!AL16</f>
        <v>0</v>
      </c>
      <c r="AE26" s="315"/>
      <c r="AF26" s="350">
        <f>'Unit Distribution'!AL17</f>
        <v>0</v>
      </c>
      <c r="AG26" s="315"/>
      <c r="AH26" s="350">
        <f>'Unit Distribution'!AL18</f>
        <v>0</v>
      </c>
      <c r="AI26" s="315"/>
      <c r="AJ26" s="350">
        <f>'Unit Distribution'!AL19</f>
        <v>0</v>
      </c>
      <c r="AK26" s="315"/>
      <c r="AL26" s="350">
        <f>'Unit Distribution'!AL20</f>
        <v>0</v>
      </c>
      <c r="AM26" s="315"/>
      <c r="AN26" s="350">
        <f>'Unit Distribution'!AL21</f>
        <v>0</v>
      </c>
      <c r="AO26" s="315"/>
      <c r="AP26" s="350">
        <f>'Unit Distribution'!AL22</f>
        <v>0</v>
      </c>
      <c r="AQ26" s="315"/>
      <c r="AR26" s="350">
        <f>'Unit Distribution'!AL23</f>
        <v>0</v>
      </c>
      <c r="AS26" s="315"/>
      <c r="AT26" s="350">
        <f>'Unit Distribution'!AL24</f>
        <v>0</v>
      </c>
      <c r="AU26" s="240"/>
    </row>
    <row r="27" spans="1:67" s="1" customFormat="1" ht="12.75">
      <c r="A27" s="23"/>
      <c r="B27" s="23" t="s">
        <v>13</v>
      </c>
      <c r="C27" s="23"/>
      <c r="D27" s="347"/>
      <c r="E27" s="348"/>
      <c r="F27" s="349">
        <f t="shared" si="6"/>
        <v>0</v>
      </c>
      <c r="G27" s="314"/>
      <c r="H27" s="349">
        <f t="shared" ref="H27:AB27" si="8">H25+H26</f>
        <v>0</v>
      </c>
      <c r="I27" s="314"/>
      <c r="J27" s="349">
        <f t="shared" si="8"/>
        <v>0</v>
      </c>
      <c r="K27" s="314"/>
      <c r="L27" s="349">
        <f t="shared" si="8"/>
        <v>0</v>
      </c>
      <c r="M27" s="314"/>
      <c r="N27" s="349">
        <f t="shared" si="8"/>
        <v>0</v>
      </c>
      <c r="O27" s="314"/>
      <c r="P27" s="349">
        <f t="shared" si="8"/>
        <v>0</v>
      </c>
      <c r="Q27" s="314"/>
      <c r="R27" s="349">
        <f t="shared" si="8"/>
        <v>0</v>
      </c>
      <c r="S27" s="314"/>
      <c r="T27" s="349">
        <f t="shared" si="8"/>
        <v>0</v>
      </c>
      <c r="U27" s="314"/>
      <c r="V27" s="349">
        <f t="shared" si="8"/>
        <v>0</v>
      </c>
      <c r="W27" s="314"/>
      <c r="X27" s="349">
        <f t="shared" si="8"/>
        <v>0</v>
      </c>
      <c r="Y27" s="314"/>
      <c r="Z27" s="349">
        <f t="shared" si="8"/>
        <v>0</v>
      </c>
      <c r="AA27" s="314"/>
      <c r="AB27" s="349">
        <f t="shared" si="8"/>
        <v>0</v>
      </c>
      <c r="AC27" s="314"/>
      <c r="AD27" s="349">
        <f>AD25+AD26</f>
        <v>0</v>
      </c>
      <c r="AE27" s="314"/>
      <c r="AF27" s="349">
        <f>AF25+AF26</f>
        <v>0</v>
      </c>
      <c r="AG27" s="314"/>
      <c r="AH27" s="349">
        <f>AH25+AH26</f>
        <v>0</v>
      </c>
      <c r="AI27" s="314"/>
      <c r="AJ27" s="349">
        <f>AJ25+AJ26</f>
        <v>0</v>
      </c>
      <c r="AK27" s="314"/>
      <c r="AL27" s="349">
        <f>AL25+AL26</f>
        <v>0</v>
      </c>
      <c r="AM27" s="314"/>
      <c r="AN27" s="349">
        <f>AN25+AN26</f>
        <v>0</v>
      </c>
      <c r="AO27" s="314"/>
      <c r="AP27" s="349">
        <f>AP25+AP26</f>
        <v>0</v>
      </c>
      <c r="AQ27" s="314"/>
      <c r="AR27" s="349">
        <f>AR25+AR26</f>
        <v>0</v>
      </c>
      <c r="AS27" s="314"/>
      <c r="AT27" s="349">
        <f>AT25+AT26</f>
        <v>0</v>
      </c>
      <c r="AU27" s="103"/>
    </row>
    <row r="28" spans="1:67" s="1" customFormat="1" ht="12.75">
      <c r="A28" s="23"/>
      <c r="B28" s="23" t="s">
        <v>14</v>
      </c>
      <c r="C28" s="109"/>
      <c r="D28" s="228"/>
      <c r="E28" s="229"/>
      <c r="F28" s="256">
        <f t="shared" si="6"/>
        <v>0</v>
      </c>
      <c r="G28" s="222"/>
      <c r="H28" s="225">
        <v>0</v>
      </c>
      <c r="I28" s="226"/>
      <c r="J28" s="225">
        <v>0</v>
      </c>
      <c r="K28" s="226"/>
      <c r="L28" s="225">
        <v>0</v>
      </c>
      <c r="M28" s="226"/>
      <c r="N28" s="225">
        <v>0</v>
      </c>
      <c r="O28" s="226"/>
      <c r="P28" s="225">
        <v>0</v>
      </c>
      <c r="Q28" s="226"/>
      <c r="R28" s="225">
        <v>0</v>
      </c>
      <c r="S28" s="226"/>
      <c r="T28" s="225">
        <v>0</v>
      </c>
      <c r="U28" s="226"/>
      <c r="V28" s="225">
        <v>0</v>
      </c>
      <c r="W28" s="226"/>
      <c r="X28" s="225">
        <v>0</v>
      </c>
      <c r="Y28" s="226"/>
      <c r="Z28" s="225">
        <v>0</v>
      </c>
      <c r="AA28" s="226"/>
      <c r="AB28" s="225">
        <v>0</v>
      </c>
      <c r="AC28" s="226"/>
      <c r="AD28" s="225">
        <v>0</v>
      </c>
      <c r="AE28" s="226"/>
      <c r="AF28" s="225">
        <v>0</v>
      </c>
      <c r="AG28" s="226"/>
      <c r="AH28" s="225">
        <v>0</v>
      </c>
      <c r="AI28" s="226"/>
      <c r="AJ28" s="225">
        <v>0</v>
      </c>
      <c r="AK28" s="226"/>
      <c r="AL28" s="225">
        <v>0</v>
      </c>
      <c r="AM28" s="226"/>
      <c r="AN28" s="225">
        <v>0</v>
      </c>
      <c r="AO28" s="226"/>
      <c r="AP28" s="225">
        <v>0</v>
      </c>
      <c r="AQ28" s="226"/>
      <c r="AR28" s="225">
        <v>0</v>
      </c>
      <c r="AS28" s="226"/>
      <c r="AT28" s="225">
        <v>0</v>
      </c>
      <c r="AU28" s="103"/>
    </row>
    <row r="29" spans="1:67" s="1" customFormat="1" ht="15.95" customHeight="1">
      <c r="A29" s="23"/>
      <c r="B29" s="23" t="s">
        <v>15</v>
      </c>
      <c r="C29" s="23"/>
      <c r="D29" s="205"/>
      <c r="E29" s="25"/>
      <c r="F29" s="214">
        <f>IF(F23=0,0,F23/F25)</f>
        <v>0</v>
      </c>
      <c r="G29" s="222"/>
      <c r="H29" s="214">
        <f>IF(H23=0,0,H23/H25)</f>
        <v>0</v>
      </c>
      <c r="I29" s="213"/>
      <c r="J29" s="214">
        <f>IF(J23=0,0,J23/J25)</f>
        <v>0</v>
      </c>
      <c r="K29" s="213"/>
      <c r="L29" s="214">
        <f>IF(L23=0,0,L23/L25)</f>
        <v>0</v>
      </c>
      <c r="M29" s="213"/>
      <c r="N29" s="214">
        <f>IF(N23=0,0,N23/N25)</f>
        <v>0</v>
      </c>
      <c r="O29" s="213"/>
      <c r="P29" s="214">
        <f>IF(P23=0,0,P23/P25)</f>
        <v>0</v>
      </c>
      <c r="Q29" s="213"/>
      <c r="R29" s="214">
        <f t="shared" ref="R29:AB29" si="9">IF(R23=0,0,R23/R25)</f>
        <v>0</v>
      </c>
      <c r="S29" s="213"/>
      <c r="T29" s="214">
        <f t="shared" si="9"/>
        <v>0</v>
      </c>
      <c r="U29" s="213"/>
      <c r="V29" s="214">
        <f t="shared" si="9"/>
        <v>0</v>
      </c>
      <c r="W29" s="213"/>
      <c r="X29" s="214">
        <f t="shared" si="9"/>
        <v>0</v>
      </c>
      <c r="Y29" s="213"/>
      <c r="Z29" s="214">
        <f t="shared" si="9"/>
        <v>0</v>
      </c>
      <c r="AA29" s="213"/>
      <c r="AB29" s="214">
        <f t="shared" si="9"/>
        <v>0</v>
      </c>
      <c r="AC29" s="213"/>
      <c r="AD29" s="214">
        <f>IF(AD23=0,0,AD23/AD25)</f>
        <v>0</v>
      </c>
      <c r="AE29" s="213"/>
      <c r="AF29" s="214">
        <f>IF(AF23=0,0,AF23/AF25)</f>
        <v>0</v>
      </c>
      <c r="AG29" s="213"/>
      <c r="AH29" s="214">
        <f>IF(AH23=0,0,AH23/AH25)</f>
        <v>0</v>
      </c>
      <c r="AI29" s="213"/>
      <c r="AJ29" s="214">
        <f>IF(AJ23=0,0,AJ23/AJ25)</f>
        <v>0</v>
      </c>
      <c r="AK29" s="213"/>
      <c r="AL29" s="214">
        <f>IF(AL23=0,0,AL23/AL25)</f>
        <v>0</v>
      </c>
      <c r="AM29" s="213"/>
      <c r="AN29" s="214">
        <f>IF(AN23=0,0,AN23/AN25)</f>
        <v>0</v>
      </c>
      <c r="AO29" s="213"/>
      <c r="AP29" s="214">
        <f>IF(AP23=0,0,AP23/AP25)</f>
        <v>0</v>
      </c>
      <c r="AQ29" s="213"/>
      <c r="AR29" s="214">
        <f>IF(AR23=0,0,AR23/AR25)</f>
        <v>0</v>
      </c>
      <c r="AS29" s="213"/>
      <c r="AT29" s="214">
        <f>IF(AT23=0,0,AT23/AT25)</f>
        <v>0</v>
      </c>
      <c r="AU29" s="241"/>
    </row>
    <row r="30" spans="1:67" s="1" customFormat="1" ht="12.75">
      <c r="A30" s="23"/>
      <c r="B30" s="23"/>
      <c r="C30" s="23"/>
      <c r="D30" s="205"/>
      <c r="E30" s="25"/>
      <c r="F30" s="227"/>
      <c r="G30" s="222"/>
      <c r="H30" s="227"/>
      <c r="I30" s="222"/>
      <c r="J30" s="227"/>
      <c r="K30" s="222"/>
      <c r="L30" s="227"/>
      <c r="M30" s="222"/>
      <c r="N30" s="227"/>
      <c r="O30" s="222"/>
      <c r="P30" s="227"/>
      <c r="Q30" s="222"/>
      <c r="R30" s="227"/>
      <c r="S30" s="222"/>
      <c r="T30" s="227"/>
      <c r="U30" s="222"/>
      <c r="V30" s="227"/>
      <c r="W30" s="222"/>
      <c r="X30" s="227"/>
      <c r="Y30" s="222"/>
      <c r="Z30" s="227"/>
      <c r="AA30" s="222"/>
      <c r="AB30" s="227"/>
      <c r="AC30" s="222"/>
      <c r="AD30" s="227"/>
      <c r="AE30" s="222"/>
      <c r="AF30" s="227"/>
      <c r="AG30" s="222"/>
      <c r="AH30" s="227"/>
      <c r="AI30" s="222"/>
      <c r="AJ30" s="227"/>
      <c r="AK30" s="222"/>
      <c r="AL30" s="227"/>
      <c r="AM30" s="222"/>
      <c r="AN30" s="227"/>
      <c r="AO30" s="222"/>
      <c r="AP30" s="227"/>
      <c r="AQ30" s="222"/>
      <c r="AR30" s="227"/>
      <c r="AS30" s="222"/>
      <c r="AT30" s="227"/>
      <c r="AU30" s="23"/>
    </row>
    <row r="31" spans="1:67" s="1" customFormat="1" ht="12.75">
      <c r="A31" s="23"/>
      <c r="B31" s="23" t="s">
        <v>16</v>
      </c>
      <c r="C31" s="23"/>
      <c r="D31" s="205"/>
      <c r="E31" s="25"/>
      <c r="F31" s="208">
        <f>SUM(H31:AT31)</f>
        <v>0</v>
      </c>
      <c r="G31" s="222"/>
      <c r="H31" s="210">
        <v>0</v>
      </c>
      <c r="I31" s="209"/>
      <c r="J31" s="210">
        <v>0</v>
      </c>
      <c r="K31" s="209"/>
      <c r="L31" s="210">
        <v>0</v>
      </c>
      <c r="M31" s="209"/>
      <c r="N31" s="210">
        <v>0</v>
      </c>
      <c r="O31" s="209"/>
      <c r="P31" s="210">
        <v>0</v>
      </c>
      <c r="Q31" s="209"/>
      <c r="R31" s="210">
        <v>0</v>
      </c>
      <c r="S31" s="209"/>
      <c r="T31" s="210">
        <v>0</v>
      </c>
      <c r="U31" s="209"/>
      <c r="V31" s="210">
        <v>0</v>
      </c>
      <c r="W31" s="209"/>
      <c r="X31" s="210">
        <v>0</v>
      </c>
      <c r="Y31" s="209"/>
      <c r="Z31" s="210">
        <v>0</v>
      </c>
      <c r="AA31" s="209"/>
      <c r="AB31" s="210">
        <v>0</v>
      </c>
      <c r="AC31" s="209"/>
      <c r="AD31" s="210">
        <v>0</v>
      </c>
      <c r="AE31" s="209"/>
      <c r="AF31" s="210">
        <v>0</v>
      </c>
      <c r="AG31" s="209"/>
      <c r="AH31" s="210">
        <v>0</v>
      </c>
      <c r="AI31" s="209"/>
      <c r="AJ31" s="210">
        <v>0</v>
      </c>
      <c r="AK31" s="209"/>
      <c r="AL31" s="210">
        <v>0</v>
      </c>
      <c r="AM31" s="209"/>
      <c r="AN31" s="210">
        <v>0</v>
      </c>
      <c r="AO31" s="209"/>
      <c r="AP31" s="210">
        <v>0</v>
      </c>
      <c r="AQ31" s="209"/>
      <c r="AR31" s="210">
        <v>0</v>
      </c>
      <c r="AS31" s="209"/>
      <c r="AT31" s="210">
        <v>0</v>
      </c>
      <c r="AU31" s="103"/>
    </row>
    <row r="32" spans="1:67" s="1" customFormat="1" ht="12.75">
      <c r="A32" s="23"/>
      <c r="B32" s="23" t="s">
        <v>17</v>
      </c>
      <c r="C32" s="23"/>
      <c r="D32" s="205"/>
      <c r="E32" s="25"/>
      <c r="F32" s="208">
        <f>SUM(H32:AT32)</f>
        <v>0</v>
      </c>
      <c r="G32" s="222"/>
      <c r="H32" s="212">
        <v>0</v>
      </c>
      <c r="I32" s="211"/>
      <c r="J32" s="212">
        <v>0</v>
      </c>
      <c r="K32" s="211"/>
      <c r="L32" s="212">
        <v>0</v>
      </c>
      <c r="M32" s="211"/>
      <c r="N32" s="212">
        <v>0</v>
      </c>
      <c r="O32" s="211"/>
      <c r="P32" s="212">
        <v>0</v>
      </c>
      <c r="Q32" s="211"/>
      <c r="R32" s="212">
        <v>0</v>
      </c>
      <c r="S32" s="211"/>
      <c r="T32" s="212">
        <v>0</v>
      </c>
      <c r="U32" s="211"/>
      <c r="V32" s="212">
        <v>0</v>
      </c>
      <c r="W32" s="211"/>
      <c r="X32" s="212">
        <v>0</v>
      </c>
      <c r="Y32" s="211"/>
      <c r="Z32" s="212">
        <v>0</v>
      </c>
      <c r="AA32" s="211"/>
      <c r="AB32" s="212">
        <v>0</v>
      </c>
      <c r="AC32" s="211"/>
      <c r="AD32" s="212">
        <v>0</v>
      </c>
      <c r="AE32" s="211"/>
      <c r="AF32" s="212">
        <v>0</v>
      </c>
      <c r="AG32" s="211"/>
      <c r="AH32" s="212">
        <v>0</v>
      </c>
      <c r="AI32" s="211"/>
      <c r="AJ32" s="212">
        <v>0</v>
      </c>
      <c r="AK32" s="211"/>
      <c r="AL32" s="212">
        <v>0</v>
      </c>
      <c r="AM32" s="211"/>
      <c r="AN32" s="212">
        <v>0</v>
      </c>
      <c r="AO32" s="211"/>
      <c r="AP32" s="212">
        <v>0</v>
      </c>
      <c r="AQ32" s="211"/>
      <c r="AR32" s="212">
        <v>0</v>
      </c>
      <c r="AS32" s="211"/>
      <c r="AT32" s="212">
        <v>0</v>
      </c>
      <c r="AU32" s="240"/>
    </row>
    <row r="33" spans="1:47" s="1" customFormat="1" ht="12.75">
      <c r="A33" s="23"/>
      <c r="B33" s="23" t="s">
        <v>18</v>
      </c>
      <c r="C33" s="23"/>
      <c r="D33" s="205"/>
      <c r="E33" s="25"/>
      <c r="F33" s="208">
        <f>F31+F32</f>
        <v>0</v>
      </c>
      <c r="G33" s="222"/>
      <c r="H33" s="208">
        <f t="shared" ref="H33:AB33" si="10">H31+H32</f>
        <v>0</v>
      </c>
      <c r="I33" s="207"/>
      <c r="J33" s="208">
        <f t="shared" si="10"/>
        <v>0</v>
      </c>
      <c r="K33" s="207"/>
      <c r="L33" s="208">
        <f t="shared" si="10"/>
        <v>0</v>
      </c>
      <c r="M33" s="207"/>
      <c r="N33" s="208">
        <f t="shared" si="10"/>
        <v>0</v>
      </c>
      <c r="O33" s="207"/>
      <c r="P33" s="208">
        <f t="shared" si="10"/>
        <v>0</v>
      </c>
      <c r="Q33" s="207"/>
      <c r="R33" s="208">
        <f t="shared" si="10"/>
        <v>0</v>
      </c>
      <c r="S33" s="207"/>
      <c r="T33" s="208">
        <f t="shared" si="10"/>
        <v>0</v>
      </c>
      <c r="U33" s="207"/>
      <c r="V33" s="208">
        <f t="shared" si="10"/>
        <v>0</v>
      </c>
      <c r="W33" s="207"/>
      <c r="X33" s="208">
        <f t="shared" si="10"/>
        <v>0</v>
      </c>
      <c r="Y33" s="207"/>
      <c r="Z33" s="208">
        <f t="shared" si="10"/>
        <v>0</v>
      </c>
      <c r="AA33" s="207"/>
      <c r="AB33" s="208">
        <f t="shared" si="10"/>
        <v>0</v>
      </c>
      <c r="AC33" s="207"/>
      <c r="AD33" s="208">
        <f>AD31+AD32</f>
        <v>0</v>
      </c>
      <c r="AE33" s="207"/>
      <c r="AF33" s="208">
        <f>AF31+AF32</f>
        <v>0</v>
      </c>
      <c r="AG33" s="207"/>
      <c r="AH33" s="208">
        <f>AH31+AH32</f>
        <v>0</v>
      </c>
      <c r="AI33" s="207"/>
      <c r="AJ33" s="208">
        <f>AJ31+AJ32</f>
        <v>0</v>
      </c>
      <c r="AK33" s="207"/>
      <c r="AL33" s="208">
        <f>AL31+AL32</f>
        <v>0</v>
      </c>
      <c r="AM33" s="207"/>
      <c r="AN33" s="208">
        <f>AN31+AN32</f>
        <v>0</v>
      </c>
      <c r="AO33" s="207"/>
      <c r="AP33" s="208">
        <f>AP31+AP32</f>
        <v>0</v>
      </c>
      <c r="AQ33" s="207"/>
      <c r="AR33" s="208">
        <f>AR31+AR32</f>
        <v>0</v>
      </c>
      <c r="AS33" s="207"/>
      <c r="AT33" s="208">
        <f>AT31+AT32</f>
        <v>0</v>
      </c>
      <c r="AU33" s="103"/>
    </row>
    <row r="34" spans="1:47" s="1" customFormat="1" ht="12.75">
      <c r="A34" s="23"/>
      <c r="B34" s="23" t="s">
        <v>19</v>
      </c>
      <c r="C34" s="23"/>
      <c r="D34" s="205"/>
      <c r="E34" s="25"/>
      <c r="F34" s="208">
        <f>SUM(H34:AT34)</f>
        <v>0</v>
      </c>
      <c r="G34" s="222"/>
      <c r="H34" s="212">
        <v>0</v>
      </c>
      <c r="I34" s="211"/>
      <c r="J34" s="212">
        <v>0</v>
      </c>
      <c r="K34" s="211"/>
      <c r="L34" s="212">
        <v>0</v>
      </c>
      <c r="M34" s="211"/>
      <c r="N34" s="212">
        <v>0</v>
      </c>
      <c r="O34" s="211"/>
      <c r="P34" s="212">
        <v>0</v>
      </c>
      <c r="Q34" s="211"/>
      <c r="R34" s="212">
        <v>0</v>
      </c>
      <c r="S34" s="211"/>
      <c r="T34" s="212">
        <v>0</v>
      </c>
      <c r="U34" s="211"/>
      <c r="V34" s="212">
        <v>0</v>
      </c>
      <c r="W34" s="211"/>
      <c r="X34" s="212">
        <v>0</v>
      </c>
      <c r="Y34" s="211"/>
      <c r="Z34" s="230">
        <v>0</v>
      </c>
      <c r="AA34" s="231"/>
      <c r="AB34" s="230">
        <v>0</v>
      </c>
      <c r="AC34" s="231"/>
      <c r="AD34" s="230">
        <v>0</v>
      </c>
      <c r="AE34" s="231"/>
      <c r="AF34" s="230">
        <v>0</v>
      </c>
      <c r="AG34" s="231"/>
      <c r="AH34" s="230">
        <v>0</v>
      </c>
      <c r="AI34" s="231"/>
      <c r="AJ34" s="230">
        <v>0</v>
      </c>
      <c r="AK34" s="231"/>
      <c r="AL34" s="230">
        <v>0</v>
      </c>
      <c r="AM34" s="231"/>
      <c r="AN34" s="230">
        <v>0</v>
      </c>
      <c r="AO34" s="231"/>
      <c r="AP34" s="230">
        <v>0</v>
      </c>
      <c r="AQ34" s="231"/>
      <c r="AR34" s="230">
        <v>0</v>
      </c>
      <c r="AS34" s="231"/>
      <c r="AT34" s="230">
        <v>0</v>
      </c>
      <c r="AU34" s="240"/>
    </row>
    <row r="35" spans="1:47" s="1" customFormat="1" ht="12.75">
      <c r="A35" s="23"/>
      <c r="B35" s="23" t="s">
        <v>20</v>
      </c>
      <c r="C35" s="23"/>
      <c r="D35" s="205"/>
      <c r="E35" s="25"/>
      <c r="F35" s="208">
        <f t="shared" ref="F35:AB35" si="11">F33+F34</f>
        <v>0</v>
      </c>
      <c r="G35" s="222"/>
      <c r="H35" s="208">
        <f t="shared" si="11"/>
        <v>0</v>
      </c>
      <c r="I35" s="207"/>
      <c r="J35" s="208">
        <f t="shared" si="11"/>
        <v>0</v>
      </c>
      <c r="K35" s="207"/>
      <c r="L35" s="208">
        <f t="shared" si="11"/>
        <v>0</v>
      </c>
      <c r="M35" s="207"/>
      <c r="N35" s="208">
        <f t="shared" si="11"/>
        <v>0</v>
      </c>
      <c r="O35" s="207"/>
      <c r="P35" s="208">
        <f t="shared" si="11"/>
        <v>0</v>
      </c>
      <c r="Q35" s="207"/>
      <c r="R35" s="208">
        <f t="shared" si="11"/>
        <v>0</v>
      </c>
      <c r="S35" s="207"/>
      <c r="T35" s="208">
        <f t="shared" si="11"/>
        <v>0</v>
      </c>
      <c r="U35" s="207"/>
      <c r="V35" s="208">
        <f t="shared" si="11"/>
        <v>0</v>
      </c>
      <c r="W35" s="207"/>
      <c r="X35" s="208">
        <f t="shared" si="11"/>
        <v>0</v>
      </c>
      <c r="Y35" s="207"/>
      <c r="Z35" s="208">
        <f t="shared" si="11"/>
        <v>0</v>
      </c>
      <c r="AA35" s="207"/>
      <c r="AB35" s="208">
        <f t="shared" si="11"/>
        <v>0</v>
      </c>
      <c r="AC35" s="207"/>
      <c r="AD35" s="208">
        <f>AD33+AD34</f>
        <v>0</v>
      </c>
      <c r="AE35" s="207"/>
      <c r="AF35" s="208">
        <f>AF33+AF34</f>
        <v>0</v>
      </c>
      <c r="AG35" s="207"/>
      <c r="AH35" s="208">
        <f>AH33+AH34</f>
        <v>0</v>
      </c>
      <c r="AI35" s="207"/>
      <c r="AJ35" s="208">
        <f>AJ33+AJ34</f>
        <v>0</v>
      </c>
      <c r="AK35" s="207"/>
      <c r="AL35" s="208">
        <f>AL33+AL34</f>
        <v>0</v>
      </c>
      <c r="AM35" s="207"/>
      <c r="AN35" s="208">
        <f>AN33+AN34</f>
        <v>0</v>
      </c>
      <c r="AO35" s="207"/>
      <c r="AP35" s="208">
        <f>AP33+AP34</f>
        <v>0</v>
      </c>
      <c r="AQ35" s="207"/>
      <c r="AR35" s="208">
        <f>AR33+AR34</f>
        <v>0</v>
      </c>
      <c r="AS35" s="207"/>
      <c r="AT35" s="208">
        <f>AT33+AT34</f>
        <v>0</v>
      </c>
      <c r="AU35" s="103"/>
    </row>
    <row r="36" spans="1:47" s="1" customFormat="1" ht="12.75">
      <c r="A36" s="23"/>
      <c r="B36" s="23" t="s">
        <v>21</v>
      </c>
      <c r="C36" s="23"/>
      <c r="D36" s="205"/>
      <c r="E36" s="25"/>
      <c r="F36" s="208">
        <f>SUM(H36:AT36)</f>
        <v>0</v>
      </c>
      <c r="G36" s="222"/>
      <c r="H36" s="210">
        <v>0</v>
      </c>
      <c r="I36" s="209"/>
      <c r="J36" s="210">
        <v>0</v>
      </c>
      <c r="K36" s="209"/>
      <c r="L36" s="210">
        <v>0</v>
      </c>
      <c r="M36" s="209"/>
      <c r="N36" s="210">
        <v>0</v>
      </c>
      <c r="O36" s="209"/>
      <c r="P36" s="210">
        <v>0</v>
      </c>
      <c r="Q36" s="209"/>
      <c r="R36" s="210">
        <v>0</v>
      </c>
      <c r="S36" s="209"/>
      <c r="T36" s="210">
        <v>0</v>
      </c>
      <c r="U36" s="209"/>
      <c r="V36" s="210">
        <v>0</v>
      </c>
      <c r="W36" s="209"/>
      <c r="X36" s="210">
        <v>0</v>
      </c>
      <c r="Y36" s="209"/>
      <c r="Z36" s="210">
        <v>0</v>
      </c>
      <c r="AA36" s="209"/>
      <c r="AB36" s="232">
        <v>0</v>
      </c>
      <c r="AC36" s="209"/>
      <c r="AD36" s="232">
        <v>0</v>
      </c>
      <c r="AE36" s="209"/>
      <c r="AF36" s="232">
        <v>0</v>
      </c>
      <c r="AG36" s="209"/>
      <c r="AH36" s="232">
        <v>0</v>
      </c>
      <c r="AI36" s="209"/>
      <c r="AJ36" s="232">
        <v>0</v>
      </c>
      <c r="AK36" s="209"/>
      <c r="AL36" s="232">
        <v>0</v>
      </c>
      <c r="AM36" s="209"/>
      <c r="AN36" s="232">
        <v>0</v>
      </c>
      <c r="AO36" s="209"/>
      <c r="AP36" s="232">
        <v>0</v>
      </c>
      <c r="AQ36" s="209"/>
      <c r="AR36" s="232">
        <v>0</v>
      </c>
      <c r="AS36" s="209"/>
      <c r="AT36" s="232">
        <v>0</v>
      </c>
      <c r="AU36" s="103"/>
    </row>
    <row r="37" spans="1:47" s="1" customFormat="1" ht="15.95" customHeight="1">
      <c r="A37" s="23"/>
      <c r="B37" s="23" t="s">
        <v>22</v>
      </c>
      <c r="C37" s="23"/>
      <c r="D37" s="233"/>
      <c r="E37" s="234"/>
      <c r="F37" s="235">
        <f>IF(F31=0,0,F31/F33)</f>
        <v>0</v>
      </c>
      <c r="G37" s="257"/>
      <c r="H37" s="235">
        <f>IF(H31=0,0,H31/H33)</f>
        <v>0</v>
      </c>
      <c r="I37" s="236"/>
      <c r="J37" s="235">
        <f>IF(J31=0,0,J31/J33)</f>
        <v>0</v>
      </c>
      <c r="K37" s="236"/>
      <c r="L37" s="235">
        <f>IF(L31=0,0,L31/L33)</f>
        <v>0</v>
      </c>
      <c r="M37" s="236"/>
      <c r="N37" s="235">
        <f>IF(N31=0,0,N31/N33)</f>
        <v>0</v>
      </c>
      <c r="O37" s="236"/>
      <c r="P37" s="235">
        <f>IF(P31=0,0,P31/P33)</f>
        <v>0</v>
      </c>
      <c r="Q37" s="236"/>
      <c r="R37" s="235">
        <f t="shared" ref="R37:AB37" si="12">IF(R31=0,0,R31/R33)</f>
        <v>0</v>
      </c>
      <c r="S37" s="236"/>
      <c r="T37" s="235">
        <f t="shared" si="12"/>
        <v>0</v>
      </c>
      <c r="U37" s="236"/>
      <c r="V37" s="235">
        <f t="shared" si="12"/>
        <v>0</v>
      </c>
      <c r="W37" s="236"/>
      <c r="X37" s="235">
        <f t="shared" si="12"/>
        <v>0</v>
      </c>
      <c r="Y37" s="236"/>
      <c r="Z37" s="235">
        <f t="shared" si="12"/>
        <v>0</v>
      </c>
      <c r="AA37" s="236"/>
      <c r="AB37" s="235">
        <f t="shared" si="12"/>
        <v>0</v>
      </c>
      <c r="AC37" s="236"/>
      <c r="AD37" s="235">
        <f>IF(AD31=0,0,AD31/AD33)</f>
        <v>0</v>
      </c>
      <c r="AE37" s="236"/>
      <c r="AF37" s="235">
        <f>IF(AF31=0,0,AF31/AF33)</f>
        <v>0</v>
      </c>
      <c r="AG37" s="236"/>
      <c r="AH37" s="235">
        <f>IF(AH31=0,0,AH31/AH33)</f>
        <v>0</v>
      </c>
      <c r="AI37" s="236"/>
      <c r="AJ37" s="235">
        <f>IF(AJ31=0,0,AJ31/AJ33)</f>
        <v>0</v>
      </c>
      <c r="AK37" s="236"/>
      <c r="AL37" s="235">
        <f>IF(AL31=0,0,AL31/AL33)</f>
        <v>0</v>
      </c>
      <c r="AM37" s="236"/>
      <c r="AN37" s="235">
        <f>IF(AN31=0,0,AN31/AN33)</f>
        <v>0</v>
      </c>
      <c r="AO37" s="236"/>
      <c r="AP37" s="235">
        <f>IF(AP31=0,0,AP31/AP33)</f>
        <v>0</v>
      </c>
      <c r="AQ37" s="236"/>
      <c r="AR37" s="235">
        <f>IF(AR31=0,0,AR31/AR33)</f>
        <v>0</v>
      </c>
      <c r="AS37" s="236"/>
      <c r="AT37" s="235">
        <f>IF(AT31=0,0,AT31/AT33)</f>
        <v>0</v>
      </c>
      <c r="AU37" s="241"/>
    </row>
    <row r="38" spans="1:47">
      <c r="AC38" s="4"/>
    </row>
    <row r="39" spans="1:47" ht="12.75" thickBot="1"/>
    <row r="40" spans="1:47" ht="12.75">
      <c r="B40" s="3"/>
      <c r="D40" s="398" t="s">
        <v>322</v>
      </c>
      <c r="E40" s="399"/>
      <c r="F40" s="399"/>
      <c r="G40" s="399"/>
      <c r="H40" s="399"/>
      <c r="I40" s="399"/>
      <c r="J40" s="400"/>
    </row>
    <row r="41" spans="1:47" ht="13.5" thickBot="1">
      <c r="D41" s="401" t="s">
        <v>323</v>
      </c>
      <c r="E41" s="402"/>
      <c r="F41" s="402"/>
      <c r="G41" s="402"/>
      <c r="H41" s="402"/>
      <c r="I41" s="402"/>
      <c r="J41" s="403"/>
    </row>
  </sheetData>
  <sheetProtection password="C14E" sheet="1" objects="1" scenarios="1" selectLockedCells="1"/>
  <mergeCells count="41">
    <mergeCell ref="D6:F6"/>
    <mergeCell ref="G7:H7"/>
    <mergeCell ref="I7:J7"/>
    <mergeCell ref="K7:L7"/>
    <mergeCell ref="G6:H6"/>
    <mergeCell ref="I6:J6"/>
    <mergeCell ref="K6:L6"/>
    <mergeCell ref="W7:X7"/>
    <mergeCell ref="U6:V6"/>
    <mergeCell ref="Y7:Z7"/>
    <mergeCell ref="AA7:AB7"/>
    <mergeCell ref="O7:P7"/>
    <mergeCell ref="Q7:R7"/>
    <mergeCell ref="S7:T7"/>
    <mergeCell ref="U7:V7"/>
    <mergeCell ref="M6:N6"/>
    <mergeCell ref="O6:P6"/>
    <mergeCell ref="Q6:R6"/>
    <mergeCell ref="S6:T6"/>
    <mergeCell ref="M7:N7"/>
    <mergeCell ref="AE6:AF6"/>
    <mergeCell ref="AG6:AH6"/>
    <mergeCell ref="AI6:AJ6"/>
    <mergeCell ref="W6:X6"/>
    <mergeCell ref="Y6:Z6"/>
    <mergeCell ref="AA6:AB6"/>
    <mergeCell ref="AC6:AD6"/>
    <mergeCell ref="AS6:AT6"/>
    <mergeCell ref="AS7:AT7"/>
    <mergeCell ref="AQ7:AR7"/>
    <mergeCell ref="AO7:AP7"/>
    <mergeCell ref="AK6:AL6"/>
    <mergeCell ref="AM6:AN6"/>
    <mergeCell ref="AO6:AP6"/>
    <mergeCell ref="AQ6:AR6"/>
    <mergeCell ref="AE7:AF7"/>
    <mergeCell ref="AC7:AD7"/>
    <mergeCell ref="AM7:AN7"/>
    <mergeCell ref="AK7:AL7"/>
    <mergeCell ref="AI7:AJ7"/>
    <mergeCell ref="AG7:AH7"/>
  </mergeCells>
  <phoneticPr fontId="0" type="noConversion"/>
  <dataValidations xWindow="922" yWindow="528" count="6">
    <dataValidation type="list" allowBlank="1" showInputMessage="1" showErrorMessage="1" errorTitle="Basis Boost" error="Please indicate if the project is taking the basis boost or not" sqref="C15" xr:uid="{00000000-0002-0000-0500-000000000000}">
      <formula1>$BO$15:$BO$17</formula1>
    </dataValidation>
    <dataValidation allowBlank="1" showInputMessage="1" showErrorMessage="1" promptTitle="Date Format" prompt="Enter date in the following format: Jan 2008" sqref="G17:AT17" xr:uid="{00000000-0002-0000-0500-000001000000}"/>
    <dataValidation type="decimal" allowBlank="1" showInputMessage="1" showErrorMessage="1" promptTitle="Credit Rate Format" prompt="Enter credit rate as percentage" sqref="AS18 I18 K18 M18 O18 Q18 S18 U18 W18 Y18 AA18 AC18 AE18 AG18 AI18 AK18 AM18 AO18 AQ18 G18" xr:uid="{00000000-0002-0000-0500-000002000000}">
      <formula1>0</formula1>
      <formula2>0.04</formula2>
    </dataValidation>
    <dataValidation type="decimal" allowBlank="1" showInputMessage="1" showErrorMessage="1" promptTitle="Credit Rate Format" prompt="Enter credit rate as percentage" sqref="H18 J18 L18 N18 P18 R18 T18 V18 X18 Z18 AB18 AD18 AF18 AH18 AJ18 AL18 AN18 AP18 AR18 AT18" xr:uid="{00000000-0002-0000-0500-000003000000}">
      <formula1>0</formula1>
      <formula2>0.09</formula2>
    </dataValidation>
    <dataValidation type="custom" allowBlank="1" showInputMessage="1" showErrorMessage="1" errorTitle="Credit Request Error" error="Requested credit amount can not exceed the amount calculated above" promptTitle="Credit Request" prompt="Enter the amount of acquisition credits you are requesting" sqref="I20 K20 M20 O20 Q20 S20 U20 W20 Y20 AA20 AC20 AE20 AG20 AI20 AK20 AM20 AO20 AQ20 AS20 G20" xr:uid="{00000000-0002-0000-0500-000004000000}">
      <formula1>IF(G20&lt;=G19,TRUE,FALSE)</formula1>
    </dataValidation>
    <dataValidation type="custom" allowBlank="1" showInputMessage="1" showErrorMessage="1" errorTitle="Credit Request Error" error="Requested credit amount can not exceed the amount calculated above" promptTitle="Credit Request" prompt="Enter the amount of rehab credits you are requesting" sqref="J20 L20 N20 P20 R20 T20 V20 X20 Z20 AB20 AD20 AF20 AH20 AJ20 AL20 AN20 AP20 AR20 AT20 H20" xr:uid="{00000000-0002-0000-0500-000005000000}">
      <formula1>IF(H20&lt;=H19,TRUE,FALSE)</formula1>
    </dataValidation>
  </dataValidations>
  <pageMargins left="0.5" right="0.5" top="0.5" bottom="0.5" header="0.5" footer="0.5"/>
  <pageSetup scale="82" fitToWidth="3" orientation="landscape" r:id="rId1"/>
  <headerFooter alignWithMargins="0"/>
  <colBreaks count="5" manualBreakCount="5">
    <brk id="6" max="36" man="1"/>
    <brk id="14" max="36" man="1"/>
    <brk id="22" max="36" man="1"/>
    <brk id="30" max="36" man="1"/>
    <brk id="38" max="36" man="1"/>
  </colBreaks>
  <ignoredErrors>
    <ignoredError sqref="F23 F26:F28 E15 F24:F25 H23:AT23" unlockedFormula="1"/>
    <ignoredError sqref="H14 H16:I16 F33:F34 F35 AS26 AQ26 AO26 AM26 AK26 AI26 AG26 AE26 AC26 AA26 Y26 W26 U26 S26 Q26 O26 M26 K26 I26 AT26 AR26 AP26 AN26 AL26 AJ26 AH26 AF26 AD26 AB26 Z26 X26 V26 T26 R26 P26 N26 L26 G26:H26 J26"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S1007"/>
  <sheetViews>
    <sheetView showGridLines="0" showRowColHeaders="0" zoomScaleNormal="100" zoomScaleSheetLayoutView="70" workbookViewId="0">
      <selection activeCell="D120" sqref="D120:D125"/>
    </sheetView>
  </sheetViews>
  <sheetFormatPr defaultColWidth="13.42578125" defaultRowHeight="12.75"/>
  <cols>
    <col min="1" max="1" width="7" style="23" customWidth="1"/>
    <col min="2" max="2" width="32.140625" style="23" customWidth="1"/>
    <col min="3" max="3" width="2.7109375" style="23" customWidth="1"/>
    <col min="4" max="4" width="17.42578125" style="23" customWidth="1"/>
    <col min="5" max="5" width="2.7109375" style="23" customWidth="1"/>
    <col min="6" max="6" width="13.42578125" style="23" customWidth="1"/>
    <col min="7" max="7" width="2.7109375" style="23" customWidth="1"/>
    <col min="8" max="8" width="13.42578125" style="23" customWidth="1"/>
    <col min="9" max="9" width="2.7109375" style="23" customWidth="1"/>
    <col min="10" max="10" width="13.42578125" style="23" customWidth="1"/>
    <col min="11" max="11" width="2.7109375" style="23" customWidth="1"/>
    <col min="12" max="12" width="18.140625" style="23" bestFit="1" customWidth="1"/>
    <col min="13" max="13" width="3.140625" style="23" customWidth="1"/>
    <col min="14" max="14" width="11.7109375" style="23" bestFit="1" customWidth="1"/>
    <col min="15" max="16384" width="13.42578125" style="23"/>
  </cols>
  <sheetData>
    <row r="1" spans="1:45">
      <c r="A1" s="27" t="s">
        <v>346</v>
      </c>
      <c r="C1" s="27"/>
      <c r="D1" s="24"/>
      <c r="E1" s="24"/>
      <c r="F1" s="24"/>
      <c r="G1" s="24"/>
      <c r="V1" s="32"/>
    </row>
    <row r="2" spans="1:45" ht="13.5" thickBot="1">
      <c r="A2" s="27"/>
      <c r="C2" s="27"/>
      <c r="D2" s="24"/>
      <c r="E2" s="24"/>
      <c r="F2" s="24"/>
      <c r="G2" s="24"/>
      <c r="V2" s="32"/>
    </row>
    <row r="3" spans="1:45">
      <c r="B3" s="385" t="s">
        <v>156</v>
      </c>
      <c r="C3" s="27"/>
      <c r="D3" s="24"/>
      <c r="E3" s="24"/>
      <c r="F3" s="26"/>
      <c r="G3" s="26"/>
      <c r="AS3" s="23" t="s">
        <v>175</v>
      </c>
    </row>
    <row r="4" spans="1:45" ht="13.5" thickBot="1">
      <c r="B4" s="386" t="s">
        <v>152</v>
      </c>
      <c r="E4" s="9"/>
      <c r="F4" s="24"/>
      <c r="G4" s="24"/>
      <c r="AS4" s="23" t="s">
        <v>176</v>
      </c>
    </row>
    <row r="5" spans="1:45">
      <c r="B5" s="144" t="s">
        <v>157</v>
      </c>
      <c r="C5" s="145"/>
      <c r="D5" s="146" t="s">
        <v>158</v>
      </c>
      <c r="E5" s="146"/>
      <c r="F5" s="146" t="s">
        <v>159</v>
      </c>
      <c r="G5" s="146"/>
      <c r="H5" s="146" t="s">
        <v>177</v>
      </c>
      <c r="I5" s="146"/>
      <c r="J5" s="146" t="s">
        <v>160</v>
      </c>
      <c r="K5" s="147"/>
      <c r="L5" s="148" t="s">
        <v>161</v>
      </c>
      <c r="M5" s="128"/>
      <c r="U5" s="10"/>
      <c r="V5" s="10"/>
    </row>
    <row r="6" spans="1:45">
      <c r="B6" s="186" t="s">
        <v>208</v>
      </c>
      <c r="C6" s="117"/>
      <c r="D6" s="293">
        <f>D54+D102+D150+D198+D246+D294+D342+D390+D438+D486+D534+D582+D630+D678+D726+D774+D822+D870+D918+D966</f>
        <v>0</v>
      </c>
      <c r="E6" s="117"/>
      <c r="F6" s="133"/>
      <c r="G6" s="355"/>
      <c r="H6" s="137"/>
      <c r="I6" s="355"/>
      <c r="J6" s="133"/>
      <c r="K6" s="355"/>
      <c r="L6" s="149"/>
      <c r="M6" s="117"/>
      <c r="N6" s="125"/>
      <c r="U6" s="25"/>
      <c r="V6" s="25"/>
    </row>
    <row r="7" spans="1:45">
      <c r="A7" s="27"/>
      <c r="B7" s="187" t="s">
        <v>209</v>
      </c>
      <c r="C7" s="117"/>
      <c r="D7" s="293">
        <f>D55+D103+D151+D199+D247+D295+D343+D391+D439+D487+D535+D583+D631+D679+D727+D775+D823+D871+D919+D967</f>
        <v>0</v>
      </c>
      <c r="E7" s="117"/>
      <c r="F7" s="133" t="s">
        <v>175</v>
      </c>
      <c r="G7" s="355"/>
      <c r="H7" s="137">
        <v>2.1999999999999999E-2</v>
      </c>
      <c r="I7" s="356"/>
      <c r="J7" s="133">
        <v>2</v>
      </c>
      <c r="K7" s="356"/>
      <c r="L7" s="149"/>
      <c r="M7" s="117"/>
      <c r="N7" s="127"/>
      <c r="O7" s="28"/>
      <c r="P7" s="28"/>
      <c r="Q7" s="28"/>
      <c r="R7" s="28"/>
      <c r="S7" s="28"/>
      <c r="T7" s="28"/>
      <c r="U7" s="29"/>
      <c r="V7" s="29"/>
    </row>
    <row r="8" spans="1:45">
      <c r="B8" s="187" t="s">
        <v>210</v>
      </c>
      <c r="C8" s="117"/>
      <c r="D8" s="293">
        <f t="shared" ref="D8:D14" si="0">D56+D104+D152+D200+D248+D296+D344+D392+D440+D488+D536+D584+D632+D680+D728+D776+D824+D872+D920+D968</f>
        <v>0</v>
      </c>
      <c r="E8" s="117"/>
      <c r="F8" s="133" t="s">
        <v>175</v>
      </c>
      <c r="G8" s="355"/>
      <c r="H8" s="137">
        <v>4.3387000000000002E-2</v>
      </c>
      <c r="I8" s="355"/>
      <c r="J8" s="133">
        <v>2</v>
      </c>
      <c r="K8" s="355"/>
      <c r="L8" s="149"/>
      <c r="M8" s="117"/>
      <c r="N8" s="127"/>
    </row>
    <row r="9" spans="1:45">
      <c r="A9" s="30"/>
      <c r="B9" s="187" t="s">
        <v>211</v>
      </c>
      <c r="C9" s="117"/>
      <c r="D9" s="293">
        <f t="shared" si="0"/>
        <v>0</v>
      </c>
      <c r="E9" s="117"/>
      <c r="F9" s="133" t="s">
        <v>175</v>
      </c>
      <c r="G9" s="355"/>
      <c r="H9" s="137"/>
      <c r="I9" s="108"/>
      <c r="J9" s="133"/>
      <c r="K9" s="108"/>
      <c r="L9" s="149"/>
      <c r="M9" s="117"/>
      <c r="N9" s="127"/>
      <c r="O9" s="31"/>
      <c r="P9" s="31"/>
      <c r="Q9" s="31"/>
      <c r="R9" s="31"/>
      <c r="S9" s="31"/>
      <c r="T9" s="31"/>
      <c r="U9" s="31"/>
      <c r="V9" s="31"/>
    </row>
    <row r="10" spans="1:45">
      <c r="A10" s="27"/>
      <c r="B10" s="150" t="s">
        <v>417</v>
      </c>
      <c r="C10" s="117"/>
      <c r="D10" s="293">
        <f t="shared" si="0"/>
        <v>0</v>
      </c>
      <c r="E10" s="117"/>
      <c r="F10" s="133" t="s">
        <v>175</v>
      </c>
      <c r="G10" s="355"/>
      <c r="H10" s="137"/>
      <c r="I10" s="108"/>
      <c r="J10" s="133"/>
      <c r="K10" s="108"/>
      <c r="L10" s="149"/>
      <c r="M10" s="117"/>
      <c r="N10" s="127"/>
      <c r="O10" s="31"/>
      <c r="P10" s="31"/>
      <c r="Q10" s="31"/>
      <c r="R10" s="31"/>
      <c r="S10" s="31"/>
      <c r="T10" s="31"/>
      <c r="U10" s="31"/>
      <c r="V10" s="31"/>
    </row>
    <row r="11" spans="1:45">
      <c r="A11" s="30"/>
      <c r="B11" s="150" t="s">
        <v>418</v>
      </c>
      <c r="C11" s="117"/>
      <c r="D11" s="293">
        <f t="shared" si="0"/>
        <v>0</v>
      </c>
      <c r="E11" s="117"/>
      <c r="F11" s="133" t="s">
        <v>175</v>
      </c>
      <c r="G11" s="355"/>
      <c r="H11" s="137"/>
      <c r="I11" s="110"/>
      <c r="J11" s="133"/>
      <c r="K11" s="110"/>
      <c r="L11" s="149"/>
      <c r="M11" s="117"/>
      <c r="N11" s="127"/>
      <c r="O11" s="33"/>
      <c r="P11" s="33"/>
      <c r="Q11" s="33"/>
      <c r="R11" s="33"/>
      <c r="S11" s="33"/>
      <c r="T11" s="33"/>
      <c r="U11" s="33"/>
      <c r="V11" s="33"/>
    </row>
    <row r="12" spans="1:45">
      <c r="A12" s="27"/>
      <c r="B12" s="150" t="s">
        <v>212</v>
      </c>
      <c r="C12" s="117"/>
      <c r="D12" s="293">
        <f t="shared" si="0"/>
        <v>0</v>
      </c>
      <c r="E12" s="117"/>
      <c r="F12" s="133"/>
      <c r="G12" s="355"/>
      <c r="H12" s="137"/>
      <c r="I12" s="108"/>
      <c r="J12" s="133"/>
      <c r="K12" s="108"/>
      <c r="L12" s="149"/>
      <c r="M12" s="117"/>
      <c r="N12" s="127"/>
      <c r="O12" s="31"/>
      <c r="P12" s="31"/>
      <c r="Q12" s="31"/>
      <c r="R12" s="31"/>
      <c r="S12" s="31"/>
      <c r="T12" s="31"/>
      <c r="U12" s="31"/>
      <c r="V12" s="31"/>
    </row>
    <row r="13" spans="1:45">
      <c r="A13" s="27"/>
      <c r="B13" s="150" t="s">
        <v>212</v>
      </c>
      <c r="C13" s="117"/>
      <c r="D13" s="293">
        <f t="shared" si="0"/>
        <v>0</v>
      </c>
      <c r="E13" s="117"/>
      <c r="F13" s="133"/>
      <c r="G13" s="355"/>
      <c r="H13" s="137"/>
      <c r="I13" s="108"/>
      <c r="J13" s="133"/>
      <c r="K13" s="108"/>
      <c r="L13" s="149"/>
      <c r="M13" s="117"/>
      <c r="N13" s="127"/>
      <c r="O13" s="31"/>
      <c r="P13" s="31"/>
      <c r="Q13" s="31"/>
      <c r="R13" s="31"/>
      <c r="S13" s="31"/>
      <c r="T13" s="31"/>
      <c r="U13" s="31"/>
      <c r="V13" s="31"/>
      <c r="W13" s="31"/>
      <c r="X13" s="31"/>
    </row>
    <row r="14" spans="1:45">
      <c r="A14" s="30"/>
      <c r="B14" s="150" t="s">
        <v>212</v>
      </c>
      <c r="C14" s="117"/>
      <c r="D14" s="293">
        <f t="shared" si="0"/>
        <v>0</v>
      </c>
      <c r="E14" s="117"/>
      <c r="F14" s="133"/>
      <c r="G14" s="355"/>
      <c r="H14" s="137"/>
      <c r="I14" s="108"/>
      <c r="J14" s="133"/>
      <c r="K14" s="108"/>
      <c r="L14" s="149"/>
      <c r="M14" s="117"/>
      <c r="N14" s="127"/>
      <c r="O14" s="31"/>
      <c r="P14" s="31"/>
      <c r="Q14" s="31"/>
      <c r="R14" s="31"/>
      <c r="S14" s="31"/>
      <c r="T14" s="31"/>
      <c r="U14" s="31"/>
      <c r="V14" s="31"/>
    </row>
    <row r="15" spans="1:45">
      <c r="A15" s="27"/>
      <c r="B15" s="151" t="s">
        <v>178</v>
      </c>
      <c r="C15" s="116"/>
      <c r="D15" s="138">
        <f>SUM(D6:D14)</f>
        <v>0</v>
      </c>
      <c r="E15" s="116"/>
      <c r="F15" s="116"/>
      <c r="G15" s="116"/>
      <c r="H15" s="605"/>
      <c r="I15" s="124"/>
      <c r="J15" s="116"/>
      <c r="K15" s="124"/>
      <c r="L15" s="152"/>
      <c r="M15" s="117"/>
      <c r="N15" s="127"/>
      <c r="O15" s="31"/>
      <c r="P15" s="31"/>
      <c r="Q15" s="31"/>
      <c r="R15" s="31"/>
      <c r="S15" s="31"/>
      <c r="T15" s="31"/>
      <c r="U15" s="31"/>
      <c r="V15" s="31"/>
    </row>
    <row r="16" spans="1:45">
      <c r="A16" s="30"/>
      <c r="B16" s="153"/>
      <c r="H16" s="31"/>
      <c r="I16" s="31"/>
      <c r="J16" s="107"/>
      <c r="K16" s="31"/>
      <c r="L16" s="154"/>
      <c r="M16" s="31"/>
      <c r="N16" s="126"/>
      <c r="O16" s="31"/>
      <c r="P16" s="31"/>
      <c r="Q16" s="31"/>
      <c r="R16" s="31"/>
      <c r="S16" s="31"/>
      <c r="T16" s="31"/>
      <c r="U16" s="31"/>
      <c r="V16" s="31"/>
    </row>
    <row r="17" spans="1:25">
      <c r="A17" s="27"/>
      <c r="B17" s="161" t="s">
        <v>162</v>
      </c>
      <c r="C17" s="27"/>
      <c r="D17" s="24"/>
      <c r="E17" s="24"/>
      <c r="F17" s="26"/>
      <c r="G17" s="26"/>
      <c r="L17" s="155"/>
      <c r="N17" s="108"/>
      <c r="O17" s="108"/>
      <c r="P17" s="108"/>
      <c r="Q17" s="108"/>
      <c r="R17" s="108"/>
      <c r="S17" s="108"/>
      <c r="T17" s="108"/>
      <c r="U17" s="31"/>
      <c r="V17" s="108"/>
    </row>
    <row r="18" spans="1:25">
      <c r="A18" s="27"/>
      <c r="B18" s="156" t="s">
        <v>152</v>
      </c>
      <c r="E18" s="9"/>
      <c r="F18" s="24"/>
      <c r="G18" s="24"/>
      <c r="L18" s="155"/>
      <c r="N18" s="108"/>
      <c r="O18" s="108"/>
      <c r="P18" s="108"/>
      <c r="Q18" s="108"/>
      <c r="R18" s="108"/>
      <c r="S18" s="108"/>
      <c r="T18" s="108"/>
      <c r="U18" s="31"/>
      <c r="V18" s="108"/>
    </row>
    <row r="19" spans="1:25">
      <c r="A19" s="27"/>
      <c r="B19" s="153"/>
      <c r="D19" s="9"/>
      <c r="E19" s="9"/>
      <c r="F19" s="24"/>
      <c r="G19" s="24"/>
      <c r="L19" s="155"/>
      <c r="N19" s="108"/>
      <c r="O19" s="108"/>
      <c r="P19" s="108"/>
      <c r="Q19" s="108"/>
      <c r="R19" s="108"/>
      <c r="S19" s="108"/>
      <c r="T19" s="108"/>
      <c r="U19" s="31"/>
      <c r="V19" s="108"/>
    </row>
    <row r="20" spans="1:25">
      <c r="A20" s="27"/>
      <c r="B20" s="157" t="s">
        <v>157</v>
      </c>
      <c r="C20" s="118"/>
      <c r="D20" s="119" t="s">
        <v>158</v>
      </c>
      <c r="E20" s="119"/>
      <c r="F20" s="119" t="s">
        <v>159</v>
      </c>
      <c r="G20" s="119"/>
      <c r="H20" s="119" t="s">
        <v>177</v>
      </c>
      <c r="I20" s="119"/>
      <c r="J20" s="119" t="s">
        <v>160</v>
      </c>
      <c r="K20" s="120"/>
      <c r="L20" s="158" t="s">
        <v>161</v>
      </c>
      <c r="M20" s="128"/>
      <c r="N20" s="110"/>
      <c r="O20" s="110"/>
      <c r="P20" s="110"/>
      <c r="Q20" s="110"/>
      <c r="R20" s="110"/>
      <c r="S20" s="110"/>
      <c r="T20" s="110"/>
      <c r="U20" s="33"/>
      <c r="V20" s="110"/>
    </row>
    <row r="21" spans="1:25">
      <c r="A21" s="27"/>
      <c r="B21" s="186" t="s">
        <v>208</v>
      </c>
      <c r="C21" s="117"/>
      <c r="D21" s="293">
        <f>D69+D117+D165+D213+D261+D309+D357+D405+D453+D501+D549+D597+D645+D693+D741+D789+D837+D885+D933+D981</f>
        <v>0</v>
      </c>
      <c r="E21" s="117"/>
      <c r="F21" s="133"/>
      <c r="G21" s="355"/>
      <c r="H21" s="137"/>
      <c r="I21" s="355"/>
      <c r="J21" s="133"/>
      <c r="K21" s="355"/>
      <c r="L21" s="149"/>
      <c r="M21" s="117"/>
      <c r="N21" s="31"/>
      <c r="O21" s="31"/>
      <c r="P21" s="31"/>
      <c r="Q21" s="31"/>
      <c r="R21" s="31"/>
      <c r="S21" s="31"/>
      <c r="T21" s="31"/>
      <c r="U21" s="31"/>
      <c r="V21" s="31"/>
    </row>
    <row r="22" spans="1:25">
      <c r="A22" s="27"/>
      <c r="B22" s="187" t="s">
        <v>209</v>
      </c>
      <c r="C22" s="117"/>
      <c r="D22" s="293">
        <f t="shared" ref="D22:D29" si="1">D70+D118+D166+D214+D262+D310+D358+D406+D454+D502+D550+D598+D646+D694+D742+D790+D838+D886+D934+D982</f>
        <v>0</v>
      </c>
      <c r="E22" s="117"/>
      <c r="F22" s="133"/>
      <c r="G22" s="355"/>
      <c r="H22" s="137"/>
      <c r="I22" s="356"/>
      <c r="J22" s="133"/>
      <c r="K22" s="356"/>
      <c r="L22" s="149"/>
      <c r="M22" s="117"/>
      <c r="N22" s="31"/>
      <c r="O22" s="31"/>
      <c r="P22" s="31"/>
      <c r="Q22" s="31"/>
      <c r="R22" s="31"/>
      <c r="S22" s="31"/>
      <c r="T22" s="31"/>
      <c r="U22" s="31"/>
      <c r="V22" s="31"/>
    </row>
    <row r="23" spans="1:25">
      <c r="A23" s="30"/>
      <c r="B23" s="187" t="s">
        <v>210</v>
      </c>
      <c r="C23" s="117"/>
      <c r="D23" s="293">
        <f t="shared" si="1"/>
        <v>0</v>
      </c>
      <c r="E23" s="117"/>
      <c r="F23" s="133"/>
      <c r="G23" s="355"/>
      <c r="H23" s="137"/>
      <c r="I23" s="355"/>
      <c r="J23" s="133"/>
      <c r="K23" s="355"/>
      <c r="L23" s="149"/>
      <c r="M23" s="117"/>
      <c r="N23" s="31"/>
      <c r="O23" s="31"/>
      <c r="P23" s="31"/>
      <c r="Q23" s="31"/>
      <c r="R23" s="31"/>
      <c r="S23" s="31"/>
      <c r="T23" s="31"/>
      <c r="U23" s="31"/>
      <c r="V23" s="31"/>
    </row>
    <row r="24" spans="1:25">
      <c r="A24" s="27"/>
      <c r="B24" s="187" t="s">
        <v>211</v>
      </c>
      <c r="C24" s="117"/>
      <c r="D24" s="293">
        <f t="shared" si="1"/>
        <v>0</v>
      </c>
      <c r="E24" s="117"/>
      <c r="F24" s="133" t="s">
        <v>175</v>
      </c>
      <c r="G24" s="355"/>
      <c r="H24" s="137">
        <v>1.12E-2</v>
      </c>
      <c r="I24" s="108"/>
      <c r="J24" s="133">
        <v>35</v>
      </c>
      <c r="K24" s="108"/>
      <c r="L24" s="149"/>
      <c r="M24" s="117"/>
      <c r="N24" s="103"/>
      <c r="O24" s="103"/>
      <c r="P24" s="103"/>
      <c r="Q24" s="103"/>
      <c r="R24" s="103"/>
      <c r="S24" s="103"/>
      <c r="T24" s="103"/>
      <c r="U24" s="103"/>
      <c r="V24" s="103"/>
    </row>
    <row r="25" spans="1:25">
      <c r="A25" s="30"/>
      <c r="B25" s="150" t="s">
        <v>419</v>
      </c>
      <c r="C25" s="117"/>
      <c r="D25" s="293">
        <f t="shared" si="1"/>
        <v>0</v>
      </c>
      <c r="E25" s="117"/>
      <c r="F25" s="133" t="s">
        <v>175</v>
      </c>
      <c r="G25" s="355"/>
      <c r="H25" s="137">
        <v>5.2499999999999998E-2</v>
      </c>
      <c r="I25" s="108"/>
      <c r="J25" s="133">
        <v>18</v>
      </c>
      <c r="K25" s="108"/>
      <c r="L25" s="149"/>
      <c r="M25" s="117"/>
      <c r="N25" s="103"/>
      <c r="O25" s="103"/>
      <c r="P25" s="103"/>
      <c r="Q25" s="103"/>
      <c r="R25" s="103"/>
      <c r="S25" s="103"/>
      <c r="T25" s="103"/>
      <c r="U25" s="103"/>
      <c r="V25" s="103"/>
    </row>
    <row r="26" spans="1:25" ht="14.1" customHeight="1">
      <c r="B26" s="150" t="s">
        <v>420</v>
      </c>
      <c r="C26" s="117"/>
      <c r="D26" s="293">
        <f t="shared" si="1"/>
        <v>0</v>
      </c>
      <c r="E26" s="117"/>
      <c r="F26" s="133" t="s">
        <v>175</v>
      </c>
      <c r="G26" s="355"/>
      <c r="H26" s="137">
        <v>4.3387000000000002E-2</v>
      </c>
      <c r="I26" s="110"/>
      <c r="J26" s="133">
        <v>35</v>
      </c>
      <c r="K26" s="110"/>
      <c r="L26" s="149"/>
      <c r="M26" s="117"/>
      <c r="N26" s="104"/>
      <c r="O26" s="104"/>
      <c r="P26" s="104"/>
      <c r="Q26" s="104"/>
      <c r="R26" s="104"/>
      <c r="S26" s="104"/>
      <c r="T26" s="104"/>
      <c r="U26" s="104"/>
      <c r="V26" s="104"/>
      <c r="W26" s="109"/>
      <c r="X26" s="109"/>
      <c r="Y26" s="109"/>
    </row>
    <row r="27" spans="1:25">
      <c r="A27" s="111"/>
      <c r="B27" s="150" t="s">
        <v>417</v>
      </c>
      <c r="C27" s="117"/>
      <c r="D27" s="293">
        <f t="shared" si="1"/>
        <v>0</v>
      </c>
      <c r="E27" s="117"/>
      <c r="F27" s="133" t="s">
        <v>175</v>
      </c>
      <c r="G27" s="355"/>
      <c r="H27" s="137"/>
      <c r="I27" s="108"/>
      <c r="J27" s="133"/>
      <c r="K27" s="108"/>
      <c r="L27" s="149"/>
      <c r="M27" s="117"/>
      <c r="N27" s="105"/>
      <c r="O27" s="105"/>
      <c r="P27" s="105"/>
      <c r="Q27" s="105"/>
      <c r="R27" s="105"/>
      <c r="S27" s="105"/>
      <c r="T27" s="105"/>
      <c r="U27" s="104"/>
      <c r="V27" s="104"/>
    </row>
    <row r="28" spans="1:25">
      <c r="A28" s="111"/>
      <c r="B28" s="150" t="s">
        <v>421</v>
      </c>
      <c r="C28" s="117"/>
      <c r="D28" s="293">
        <f t="shared" si="1"/>
        <v>0</v>
      </c>
      <c r="E28" s="117"/>
      <c r="F28" s="133" t="s">
        <v>175</v>
      </c>
      <c r="G28" s="355"/>
      <c r="H28" s="137">
        <v>0.06</v>
      </c>
      <c r="I28" s="108"/>
      <c r="J28" s="133">
        <v>35</v>
      </c>
      <c r="K28" s="108"/>
      <c r="L28" s="149"/>
      <c r="M28" s="117"/>
      <c r="N28" s="105"/>
      <c r="O28" s="105"/>
      <c r="P28" s="105"/>
      <c r="Q28" s="105"/>
      <c r="R28" s="105"/>
      <c r="S28" s="105"/>
      <c r="T28" s="105"/>
      <c r="U28" s="105"/>
      <c r="V28" s="105"/>
    </row>
    <row r="29" spans="1:25" ht="14.1" customHeight="1">
      <c r="A29" s="111"/>
      <c r="B29" s="150" t="s">
        <v>422</v>
      </c>
      <c r="C29" s="117"/>
      <c r="D29" s="293">
        <f t="shared" si="1"/>
        <v>0</v>
      </c>
      <c r="E29" s="117"/>
      <c r="F29" s="133" t="s">
        <v>175</v>
      </c>
      <c r="G29" s="355"/>
      <c r="H29" s="137"/>
      <c r="I29" s="108"/>
      <c r="J29" s="133"/>
      <c r="K29" s="108"/>
      <c r="L29" s="149"/>
      <c r="M29" s="117"/>
      <c r="N29" s="105"/>
      <c r="O29" s="105"/>
      <c r="P29" s="105"/>
      <c r="Q29" s="105"/>
      <c r="R29" s="105"/>
      <c r="S29" s="105"/>
      <c r="T29" s="105"/>
      <c r="U29" s="105"/>
      <c r="V29" s="105"/>
    </row>
    <row r="30" spans="1:25" ht="14.1" customHeight="1">
      <c r="A30" s="27"/>
      <c r="B30" s="151" t="s">
        <v>179</v>
      </c>
      <c r="C30" s="116"/>
      <c r="D30" s="138">
        <f>SUM(D21:D29)</f>
        <v>0</v>
      </c>
      <c r="E30" s="116"/>
      <c r="F30" s="116"/>
      <c r="G30" s="116"/>
      <c r="H30" s="605"/>
      <c r="I30" s="124"/>
      <c r="J30" s="116"/>
      <c r="K30" s="124"/>
      <c r="L30" s="152"/>
      <c r="M30" s="117"/>
      <c r="N30" s="106"/>
      <c r="O30" s="106"/>
      <c r="P30" s="106"/>
      <c r="Q30" s="106"/>
      <c r="R30" s="106"/>
      <c r="S30" s="106"/>
      <c r="T30" s="106"/>
      <c r="U30" s="112"/>
      <c r="V30" s="106"/>
    </row>
    <row r="31" spans="1:25" ht="14.1" customHeight="1">
      <c r="A31" s="27"/>
      <c r="B31" s="159"/>
      <c r="C31" s="117"/>
      <c r="D31" s="117"/>
      <c r="E31" s="117"/>
      <c r="F31" s="117"/>
      <c r="G31" s="117"/>
      <c r="H31" s="117"/>
      <c r="I31" s="122"/>
      <c r="J31" s="117"/>
      <c r="K31" s="122"/>
      <c r="L31" s="160"/>
      <c r="M31" s="117"/>
      <c r="N31" s="106"/>
      <c r="O31" s="106"/>
      <c r="P31" s="106"/>
      <c r="Q31" s="106"/>
      <c r="R31" s="106"/>
      <c r="S31" s="106"/>
      <c r="T31" s="106"/>
      <c r="U31" s="112"/>
      <c r="V31" s="106"/>
    </row>
    <row r="32" spans="1:25" ht="15.95" customHeight="1">
      <c r="B32" s="161" t="s">
        <v>163</v>
      </c>
      <c r="C32" s="27"/>
      <c r="H32" s="285"/>
      <c r="I32" s="285"/>
      <c r="L32" s="155"/>
      <c r="V32" s="105"/>
    </row>
    <row r="33" spans="1:22" ht="15.95" customHeight="1">
      <c r="B33" s="156" t="s">
        <v>152</v>
      </c>
      <c r="C33" s="27"/>
      <c r="H33" s="285"/>
      <c r="I33" s="285"/>
      <c r="L33" s="155"/>
      <c r="V33" s="105"/>
    </row>
    <row r="34" spans="1:22" ht="15.95" customHeight="1">
      <c r="B34" s="153"/>
      <c r="C34" s="27"/>
      <c r="H34" s="285"/>
      <c r="I34" s="285"/>
      <c r="L34" s="155"/>
      <c r="V34" s="105"/>
    </row>
    <row r="35" spans="1:22">
      <c r="B35" s="153" t="s">
        <v>171</v>
      </c>
      <c r="C35" s="27"/>
      <c r="H35" s="285"/>
      <c r="I35" s="285"/>
      <c r="L35" s="155"/>
      <c r="V35" s="105"/>
    </row>
    <row r="36" spans="1:22">
      <c r="B36" s="153"/>
      <c r="C36" s="27"/>
      <c r="H36" s="285"/>
      <c r="I36" s="285"/>
      <c r="L36" s="155"/>
      <c r="V36" s="105"/>
    </row>
    <row r="37" spans="1:22" ht="15.95" customHeight="1">
      <c r="B37" s="162" t="s">
        <v>173</v>
      </c>
      <c r="C37" s="130"/>
      <c r="D37" s="773"/>
      <c r="E37" s="773"/>
      <c r="F37" s="773"/>
      <c r="G37" s="130"/>
      <c r="H37" s="286" t="s">
        <v>172</v>
      </c>
      <c r="I37" s="285"/>
      <c r="L37" s="155"/>
      <c r="V37" s="105"/>
    </row>
    <row r="38" spans="1:22">
      <c r="B38" s="163" t="s">
        <v>164</v>
      </c>
      <c r="H38" s="383">
        <f>H86+H134+H182+H230+H278+H326+H374+H422+H470+H518+H566+H614+H662+H710+H758+H806+H854+H902+H950+H998</f>
        <v>0</v>
      </c>
      <c r="L38" s="155"/>
      <c r="V38" s="105"/>
    </row>
    <row r="39" spans="1:22">
      <c r="A39" s="27"/>
      <c r="B39" s="164" t="s">
        <v>110</v>
      </c>
      <c r="H39" s="383">
        <f t="shared" ref="H39:H47" si="2">H87+H135+H183+H231+H279+H327+H375+H423+H471+H519+H567+H615+H663+H711+H759+H807+H855+H903+H951+H999</f>
        <v>0</v>
      </c>
      <c r="L39" s="155"/>
    </row>
    <row r="40" spans="1:22">
      <c r="A40" s="27"/>
      <c r="B40" s="164" t="s">
        <v>165</v>
      </c>
      <c r="H40" s="383">
        <f t="shared" si="2"/>
        <v>0</v>
      </c>
      <c r="L40" s="155"/>
    </row>
    <row r="41" spans="1:22">
      <c r="A41" s="30"/>
      <c r="B41" s="164" t="s">
        <v>166</v>
      </c>
      <c r="H41" s="383">
        <f t="shared" si="2"/>
        <v>0</v>
      </c>
      <c r="I41" s="103"/>
      <c r="J41" s="103"/>
      <c r="K41" s="103"/>
      <c r="L41" s="165"/>
      <c r="M41" s="103"/>
      <c r="N41" s="103"/>
      <c r="O41" s="103"/>
      <c r="P41" s="103"/>
      <c r="Q41" s="103"/>
      <c r="R41" s="103"/>
      <c r="S41" s="103"/>
      <c r="T41" s="103"/>
      <c r="U41" s="113"/>
      <c r="V41" s="103"/>
    </row>
    <row r="42" spans="1:22">
      <c r="A42" s="30"/>
      <c r="B42" s="164" t="s">
        <v>167</v>
      </c>
      <c r="H42" s="383">
        <f t="shared" si="2"/>
        <v>0</v>
      </c>
      <c r="I42" s="31"/>
      <c r="J42" s="31"/>
      <c r="K42" s="31"/>
      <c r="L42" s="154"/>
      <c r="M42" s="31"/>
      <c r="N42" s="31"/>
      <c r="O42" s="31"/>
      <c r="P42" s="31"/>
      <c r="Q42" s="31"/>
      <c r="R42" s="31"/>
      <c r="S42" s="31"/>
      <c r="T42" s="31"/>
      <c r="U42" s="31"/>
      <c r="V42" s="103"/>
    </row>
    <row r="43" spans="1:22">
      <c r="B43" s="164" t="s">
        <v>169</v>
      </c>
      <c r="D43" s="774" t="s">
        <v>170</v>
      </c>
      <c r="E43" s="774"/>
      <c r="F43" s="774"/>
      <c r="H43" s="383">
        <f t="shared" si="2"/>
        <v>0</v>
      </c>
      <c r="L43" s="155"/>
      <c r="V43" s="31"/>
    </row>
    <row r="44" spans="1:22">
      <c r="A44" s="30"/>
      <c r="B44" s="164" t="s">
        <v>168</v>
      </c>
      <c r="D44" s="774" t="s">
        <v>170</v>
      </c>
      <c r="E44" s="774"/>
      <c r="F44" s="774"/>
      <c r="H44" s="383">
        <f t="shared" si="2"/>
        <v>0</v>
      </c>
      <c r="I44" s="31"/>
      <c r="J44" s="31"/>
      <c r="K44" s="31"/>
      <c r="L44" s="154"/>
      <c r="M44" s="31"/>
      <c r="N44" s="31"/>
      <c r="O44" s="31"/>
      <c r="P44" s="31"/>
      <c r="Q44" s="31"/>
      <c r="R44" s="31"/>
      <c r="S44" s="31"/>
      <c r="T44" s="31"/>
      <c r="U44" s="113"/>
      <c r="V44" s="103"/>
    </row>
    <row r="45" spans="1:22">
      <c r="A45" s="27"/>
      <c r="B45" s="164" t="s">
        <v>168</v>
      </c>
      <c r="D45" s="774" t="s">
        <v>170</v>
      </c>
      <c r="E45" s="774"/>
      <c r="F45" s="774"/>
      <c r="H45" s="383">
        <f t="shared" si="2"/>
        <v>0</v>
      </c>
      <c r="L45" s="155"/>
      <c r="V45" s="25"/>
    </row>
    <row r="46" spans="1:22">
      <c r="A46" s="30"/>
      <c r="B46" s="164" t="s">
        <v>168</v>
      </c>
      <c r="D46" s="774" t="s">
        <v>170</v>
      </c>
      <c r="E46" s="774"/>
      <c r="F46" s="774"/>
      <c r="H46" s="383">
        <f t="shared" si="2"/>
        <v>0</v>
      </c>
      <c r="I46" s="114"/>
      <c r="J46" s="114"/>
      <c r="K46" s="114"/>
      <c r="L46" s="166"/>
      <c r="M46" s="114"/>
      <c r="N46" s="114"/>
      <c r="O46" s="114"/>
      <c r="P46" s="114"/>
      <c r="Q46" s="114"/>
      <c r="R46" s="114"/>
      <c r="S46" s="114"/>
      <c r="T46" s="114"/>
      <c r="V46" s="113"/>
    </row>
    <row r="47" spans="1:22" ht="13.5" thickBot="1">
      <c r="A47" s="27"/>
      <c r="B47" s="167" t="s">
        <v>168</v>
      </c>
      <c r="C47" s="168"/>
      <c r="D47" s="775" t="s">
        <v>170</v>
      </c>
      <c r="E47" s="775"/>
      <c r="F47" s="775"/>
      <c r="G47" s="168"/>
      <c r="H47" s="384">
        <f t="shared" si="2"/>
        <v>0</v>
      </c>
      <c r="I47" s="168"/>
      <c r="J47" s="168"/>
      <c r="K47" s="168"/>
      <c r="L47" s="169"/>
    </row>
    <row r="48" spans="1:22">
      <c r="A48" s="30"/>
      <c r="B48" s="27"/>
      <c r="C48" s="27"/>
      <c r="D48" s="27"/>
      <c r="E48" s="27"/>
      <c r="F48" s="27"/>
      <c r="G48" s="27"/>
      <c r="H48" s="115"/>
      <c r="I48" s="115"/>
      <c r="J48" s="115"/>
      <c r="K48" s="115"/>
      <c r="L48" s="115"/>
      <c r="M48" s="115"/>
      <c r="N48" s="115"/>
      <c r="O48" s="115"/>
      <c r="P48" s="115"/>
      <c r="Q48" s="115"/>
      <c r="R48" s="115"/>
      <c r="S48" s="115"/>
      <c r="T48" s="115"/>
      <c r="U48" s="115"/>
    </row>
    <row r="49" spans="1:24" ht="13.5" thickBot="1">
      <c r="J49" s="103"/>
      <c r="K49" s="103"/>
      <c r="L49" s="103"/>
      <c r="M49" s="103"/>
      <c r="N49" s="103"/>
      <c r="O49" s="103"/>
      <c r="P49" s="103"/>
      <c r="Q49" s="103"/>
      <c r="R49" s="103"/>
      <c r="S49" s="103"/>
      <c r="T49" s="103"/>
      <c r="U49" s="103"/>
      <c r="V49" s="103"/>
    </row>
    <row r="50" spans="1:24">
      <c r="B50" s="385" t="s">
        <v>156</v>
      </c>
      <c r="C50" s="27"/>
      <c r="D50" s="24"/>
      <c r="E50" s="24"/>
      <c r="F50" s="26"/>
      <c r="G50" s="26"/>
    </row>
    <row r="51" spans="1:24">
      <c r="B51" s="387" t="s">
        <v>129</v>
      </c>
      <c r="E51" s="9"/>
      <c r="F51" s="24"/>
      <c r="G51" s="24"/>
    </row>
    <row r="52" spans="1:24" ht="13.5" thickBot="1">
      <c r="B52" s="388" t="str">
        <f>'Unit Distribution'!B5</f>
        <v xml:space="preserve"> </v>
      </c>
      <c r="D52" s="9"/>
      <c r="E52" s="9"/>
      <c r="F52" s="24"/>
      <c r="G52" s="24"/>
    </row>
    <row r="53" spans="1:24">
      <c r="B53" s="144" t="s">
        <v>157</v>
      </c>
      <c r="C53" s="145"/>
      <c r="D53" s="146" t="s">
        <v>158</v>
      </c>
      <c r="E53" s="146"/>
      <c r="F53" s="146" t="s">
        <v>159</v>
      </c>
      <c r="G53" s="146"/>
      <c r="H53" s="146" t="s">
        <v>177</v>
      </c>
      <c r="I53" s="146"/>
      <c r="J53" s="146" t="s">
        <v>160</v>
      </c>
      <c r="K53" s="147"/>
      <c r="L53" s="148" t="s">
        <v>161</v>
      </c>
      <c r="M53" s="128"/>
      <c r="U53" s="10"/>
      <c r="V53" s="10"/>
    </row>
    <row r="54" spans="1:24">
      <c r="B54" s="170" t="str">
        <f>$B$6</f>
        <v>HPD Loan</v>
      </c>
      <c r="C54" s="117"/>
      <c r="D54" s="135">
        <v>0</v>
      </c>
      <c r="E54" s="117"/>
      <c r="F54" s="132">
        <f>$F$6</f>
        <v>0</v>
      </c>
      <c r="G54" s="117"/>
      <c r="H54" s="606">
        <f>$H$6</f>
        <v>0</v>
      </c>
      <c r="I54" s="117"/>
      <c r="J54" s="132">
        <f>$J$6</f>
        <v>0</v>
      </c>
      <c r="K54" s="117"/>
      <c r="L54" s="149"/>
      <c r="M54" s="117"/>
      <c r="N54" s="125"/>
      <c r="U54" s="25"/>
      <c r="V54" s="25"/>
    </row>
    <row r="55" spans="1:24">
      <c r="A55" s="27"/>
      <c r="B55" s="171" t="str">
        <f>$B$7</f>
        <v>HDC Tax Exempt Bonds</v>
      </c>
      <c r="C55" s="117"/>
      <c r="D55" s="135"/>
      <c r="E55" s="117"/>
      <c r="F55" s="132" t="str">
        <f>$F$7</f>
        <v>Loan</v>
      </c>
      <c r="G55" s="117"/>
      <c r="H55" s="606">
        <f>$H$7</f>
        <v>2.1999999999999999E-2</v>
      </c>
      <c r="I55" s="121"/>
      <c r="J55" s="132">
        <f>$J$7</f>
        <v>2</v>
      </c>
      <c r="K55" s="121"/>
      <c r="L55" s="149"/>
      <c r="M55" s="117"/>
      <c r="N55" s="127"/>
      <c r="O55" s="28"/>
      <c r="P55" s="28"/>
      <c r="Q55" s="28"/>
      <c r="R55" s="28"/>
      <c r="S55" s="28"/>
      <c r="T55" s="28"/>
      <c r="U55" s="29"/>
      <c r="V55" s="29"/>
    </row>
    <row r="56" spans="1:24">
      <c r="B56" s="171" t="str">
        <f>$B$8</f>
        <v>HDC Loan</v>
      </c>
      <c r="C56" s="117"/>
      <c r="D56" s="135"/>
      <c r="E56" s="117"/>
      <c r="F56" s="132" t="str">
        <f>$F$8</f>
        <v>Loan</v>
      </c>
      <c r="G56" s="117"/>
      <c r="H56" s="606">
        <f>$H$8</f>
        <v>4.3387000000000002E-2</v>
      </c>
      <c r="I56" s="117"/>
      <c r="J56" s="132">
        <f>$J$8</f>
        <v>2</v>
      </c>
      <c r="K56" s="117"/>
      <c r="L56" s="149"/>
      <c r="M56" s="117"/>
      <c r="N56" s="127"/>
    </row>
    <row r="57" spans="1:24">
      <c r="A57" s="30"/>
      <c r="B57" s="171" t="str">
        <f>$B$9</f>
        <v>Deferred Developer Fee</v>
      </c>
      <c r="C57" s="117"/>
      <c r="D57" s="135"/>
      <c r="E57" s="117"/>
      <c r="F57" s="132" t="str">
        <f>$F$9</f>
        <v>Loan</v>
      </c>
      <c r="G57" s="117"/>
      <c r="H57" s="606">
        <f>$H$9</f>
        <v>0</v>
      </c>
      <c r="I57" s="122"/>
      <c r="J57" s="132">
        <f>$J$9</f>
        <v>0</v>
      </c>
      <c r="K57" s="122"/>
      <c r="L57" s="149"/>
      <c r="M57" s="117"/>
      <c r="N57" s="127"/>
      <c r="O57" s="31"/>
      <c r="P57" s="31"/>
      <c r="Q57" s="31"/>
      <c r="R57" s="31"/>
      <c r="S57" s="31"/>
      <c r="T57" s="31"/>
      <c r="U57" s="31"/>
      <c r="V57" s="31"/>
    </row>
    <row r="58" spans="1:24">
      <c r="A58" s="27"/>
      <c r="B58" s="171" t="str">
        <f>$B$10</f>
        <v>Other (Accrued Construction Interest)</v>
      </c>
      <c r="C58" s="117"/>
      <c r="D58" s="135"/>
      <c r="E58" s="117"/>
      <c r="F58" s="132" t="str">
        <f>$F$10</f>
        <v>Loan</v>
      </c>
      <c r="G58" s="117"/>
      <c r="H58" s="606">
        <f>$H$10</f>
        <v>0</v>
      </c>
      <c r="I58" s="122"/>
      <c r="J58" s="132">
        <f>$J$10</f>
        <v>0</v>
      </c>
      <c r="K58" s="122"/>
      <c r="L58" s="149"/>
      <c r="M58" s="117"/>
      <c r="N58" s="127"/>
      <c r="O58" s="31"/>
      <c r="P58" s="31"/>
      <c r="Q58" s="31"/>
      <c r="R58" s="31"/>
      <c r="S58" s="31"/>
      <c r="T58" s="31"/>
      <c r="U58" s="31"/>
      <c r="V58" s="31"/>
    </row>
    <row r="59" spans="1:24">
      <c r="A59" s="30"/>
      <c r="B59" s="171" t="str">
        <f>$B$11</f>
        <v>Other (Deferred Reserves)</v>
      </c>
      <c r="C59" s="117"/>
      <c r="D59" s="135"/>
      <c r="E59" s="117"/>
      <c r="F59" s="132" t="str">
        <f>$F$11</f>
        <v>Loan</v>
      </c>
      <c r="G59" s="117"/>
      <c r="H59" s="606">
        <f>$H$11</f>
        <v>0</v>
      </c>
      <c r="I59" s="123"/>
      <c r="J59" s="132">
        <f>$J$11</f>
        <v>0</v>
      </c>
      <c r="K59" s="123"/>
      <c r="L59" s="149"/>
      <c r="M59" s="117"/>
      <c r="N59" s="127"/>
      <c r="O59" s="33"/>
      <c r="P59" s="33"/>
      <c r="Q59" s="33"/>
      <c r="R59" s="33"/>
      <c r="S59" s="33"/>
      <c r="T59" s="33"/>
      <c r="U59" s="33"/>
      <c r="V59" s="33"/>
    </row>
    <row r="60" spans="1:24">
      <c r="A60" s="27"/>
      <c r="B60" s="171" t="str">
        <f>$B$12</f>
        <v>Other (Specify)</v>
      </c>
      <c r="C60" s="117"/>
      <c r="D60" s="135"/>
      <c r="E60" s="117"/>
      <c r="F60" s="132">
        <f>$F$12</f>
        <v>0</v>
      </c>
      <c r="G60" s="117"/>
      <c r="H60" s="606">
        <f>$H$12</f>
        <v>0</v>
      </c>
      <c r="I60" s="122"/>
      <c r="J60" s="132">
        <f>$J$12</f>
        <v>0</v>
      </c>
      <c r="K60" s="122"/>
      <c r="L60" s="149"/>
      <c r="M60" s="117"/>
      <c r="N60" s="127"/>
      <c r="O60" s="31"/>
      <c r="P60" s="31"/>
      <c r="Q60" s="31"/>
      <c r="R60" s="31"/>
      <c r="S60" s="31"/>
      <c r="T60" s="31"/>
      <c r="U60" s="31"/>
      <c r="V60" s="31"/>
    </row>
    <row r="61" spans="1:24">
      <c r="A61" s="27"/>
      <c r="B61" s="171" t="str">
        <f>$B$13</f>
        <v>Other (Specify)</v>
      </c>
      <c r="C61" s="117"/>
      <c r="D61" s="135"/>
      <c r="E61" s="117"/>
      <c r="F61" s="132">
        <f>$F$13</f>
        <v>0</v>
      </c>
      <c r="G61" s="117"/>
      <c r="H61" s="606">
        <f>$H$13</f>
        <v>0</v>
      </c>
      <c r="I61" s="122"/>
      <c r="J61" s="132">
        <f>$J$13</f>
        <v>0</v>
      </c>
      <c r="K61" s="122"/>
      <c r="L61" s="149"/>
      <c r="M61" s="117"/>
      <c r="N61" s="127"/>
      <c r="O61" s="31"/>
      <c r="P61" s="31"/>
      <c r="Q61" s="31"/>
      <c r="R61" s="31"/>
      <c r="S61" s="31"/>
      <c r="T61" s="31"/>
      <c r="U61" s="31"/>
      <c r="V61" s="31"/>
      <c r="W61" s="31"/>
      <c r="X61" s="31"/>
    </row>
    <row r="62" spans="1:24" ht="13.5" thickBot="1">
      <c r="A62" s="30"/>
      <c r="B62" s="171" t="str">
        <f>$B$14</f>
        <v>Other (Specify)</v>
      </c>
      <c r="C62" s="117"/>
      <c r="D62" s="139"/>
      <c r="E62" s="117"/>
      <c r="F62" s="132">
        <f>$F$14</f>
        <v>0</v>
      </c>
      <c r="G62" s="117"/>
      <c r="H62" s="606">
        <f>$H$14</f>
        <v>0</v>
      </c>
      <c r="I62" s="122"/>
      <c r="J62" s="132">
        <f>$J$14</f>
        <v>0</v>
      </c>
      <c r="K62" s="122"/>
      <c r="L62" s="149"/>
      <c r="M62" s="117"/>
      <c r="N62" s="127"/>
      <c r="O62" s="31"/>
      <c r="P62" s="31"/>
      <c r="Q62" s="31"/>
      <c r="R62" s="31"/>
      <c r="S62" s="31"/>
      <c r="T62" s="31"/>
      <c r="U62" s="31"/>
      <c r="V62" s="31"/>
    </row>
    <row r="63" spans="1:24" ht="13.5" thickTop="1">
      <c r="A63" s="27"/>
      <c r="B63" s="172" t="str">
        <f>$B$15</f>
        <v>Total Construction Financing</v>
      </c>
      <c r="C63" s="116"/>
      <c r="D63" s="141">
        <f>SUM(D54:D62)</f>
        <v>0</v>
      </c>
      <c r="E63" s="116"/>
      <c r="F63" s="143"/>
      <c r="G63" s="116"/>
      <c r="H63" s="143"/>
      <c r="I63" s="124"/>
      <c r="J63" s="143"/>
      <c r="K63" s="124"/>
      <c r="L63" s="152"/>
      <c r="M63" s="117"/>
      <c r="N63" s="127"/>
      <c r="O63" s="31"/>
      <c r="P63" s="31"/>
      <c r="Q63" s="31"/>
      <c r="R63" s="31"/>
      <c r="S63" s="31"/>
      <c r="T63" s="31"/>
      <c r="U63" s="31"/>
      <c r="V63" s="31"/>
    </row>
    <row r="64" spans="1:24">
      <c r="A64" s="30"/>
      <c r="B64" s="153"/>
      <c r="H64" s="31"/>
      <c r="I64" s="31"/>
      <c r="J64" s="107"/>
      <c r="K64" s="31"/>
      <c r="L64" s="154"/>
      <c r="M64" s="31"/>
      <c r="N64" s="126"/>
      <c r="O64" s="31"/>
      <c r="P64" s="31"/>
      <c r="Q64" s="31"/>
      <c r="R64" s="31"/>
      <c r="S64" s="31"/>
      <c r="T64" s="31"/>
      <c r="U64" s="31"/>
      <c r="V64" s="31"/>
    </row>
    <row r="65" spans="1:25">
      <c r="A65" s="27"/>
      <c r="B65" s="161" t="s">
        <v>162</v>
      </c>
      <c r="C65" s="27"/>
      <c r="D65" s="24"/>
      <c r="E65" s="24"/>
      <c r="F65" s="26"/>
      <c r="G65" s="26"/>
      <c r="L65" s="155"/>
      <c r="N65" s="108"/>
      <c r="O65" s="108"/>
      <c r="P65" s="108"/>
      <c r="Q65" s="108"/>
      <c r="R65" s="108"/>
      <c r="S65" s="108"/>
      <c r="T65" s="108"/>
      <c r="U65" s="31"/>
      <c r="V65" s="108"/>
    </row>
    <row r="66" spans="1:25">
      <c r="A66" s="27"/>
      <c r="B66" s="156" t="s">
        <v>129</v>
      </c>
      <c r="E66" s="9"/>
      <c r="F66" s="24"/>
      <c r="G66" s="24"/>
      <c r="L66" s="155"/>
      <c r="N66" s="108"/>
      <c r="O66" s="108"/>
      <c r="P66" s="108"/>
      <c r="Q66" s="108"/>
      <c r="R66" s="108"/>
      <c r="S66" s="108"/>
      <c r="T66" s="108"/>
      <c r="U66" s="31"/>
      <c r="V66" s="108"/>
    </row>
    <row r="67" spans="1:25">
      <c r="A67" s="27"/>
      <c r="B67" s="153" t="str">
        <f>B52</f>
        <v xml:space="preserve"> </v>
      </c>
      <c r="D67" s="9"/>
      <c r="E67" s="9"/>
      <c r="F67" s="24"/>
      <c r="G67" s="24"/>
      <c r="L67" s="155"/>
      <c r="N67" s="108"/>
      <c r="O67" s="108"/>
      <c r="P67" s="108"/>
      <c r="Q67" s="108"/>
      <c r="R67" s="108"/>
      <c r="S67" s="108"/>
      <c r="T67" s="108"/>
      <c r="U67" s="31"/>
      <c r="V67" s="108"/>
    </row>
    <row r="68" spans="1:25">
      <c r="A68" s="27"/>
      <c r="B68" s="157" t="s">
        <v>157</v>
      </c>
      <c r="C68" s="118"/>
      <c r="D68" s="119" t="s">
        <v>158</v>
      </c>
      <c r="E68" s="119"/>
      <c r="F68" s="119" t="s">
        <v>159</v>
      </c>
      <c r="G68" s="119"/>
      <c r="H68" s="119" t="s">
        <v>177</v>
      </c>
      <c r="I68" s="119"/>
      <c r="J68" s="119" t="s">
        <v>160</v>
      </c>
      <c r="K68" s="120"/>
      <c r="L68" s="158" t="s">
        <v>161</v>
      </c>
      <c r="M68" s="128"/>
      <c r="N68" s="110"/>
      <c r="O68" s="110"/>
      <c r="P68" s="110"/>
      <c r="Q68" s="110"/>
      <c r="R68" s="110"/>
      <c r="S68" s="110"/>
      <c r="T68" s="110"/>
      <c r="U68" s="33"/>
      <c r="V68" s="110"/>
    </row>
    <row r="69" spans="1:25">
      <c r="A69" s="27"/>
      <c r="B69" s="170" t="str">
        <f>$B$21</f>
        <v>HPD Loan</v>
      </c>
      <c r="C69" s="117"/>
      <c r="D69" s="136"/>
      <c r="E69" s="117"/>
      <c r="F69" s="131">
        <f>$F$21</f>
        <v>0</v>
      </c>
      <c r="G69" s="117"/>
      <c r="H69" s="606">
        <f>$H$21</f>
        <v>0</v>
      </c>
      <c r="I69" s="117"/>
      <c r="J69" s="131">
        <f>$J$21</f>
        <v>0</v>
      </c>
      <c r="K69" s="117"/>
      <c r="L69" s="149"/>
      <c r="M69" s="117"/>
      <c r="N69" s="31"/>
      <c r="O69" s="31"/>
      <c r="P69" s="31"/>
      <c r="Q69" s="31"/>
      <c r="R69" s="31"/>
      <c r="S69" s="31"/>
      <c r="T69" s="31"/>
      <c r="U69" s="31"/>
      <c r="V69" s="31"/>
    </row>
    <row r="70" spans="1:25">
      <c r="A70" s="27"/>
      <c r="B70" s="170" t="str">
        <f>$B$22</f>
        <v>HDC Tax Exempt Bonds</v>
      </c>
      <c r="C70" s="117"/>
      <c r="D70" s="136"/>
      <c r="E70" s="117"/>
      <c r="F70" s="131">
        <f>$F$22</f>
        <v>0</v>
      </c>
      <c r="G70" s="117"/>
      <c r="H70" s="606">
        <f>$H$22</f>
        <v>0</v>
      </c>
      <c r="I70" s="121"/>
      <c r="J70" s="131">
        <f>$J$22</f>
        <v>0</v>
      </c>
      <c r="K70" s="121"/>
      <c r="L70" s="149"/>
      <c r="M70" s="117"/>
      <c r="N70" s="31"/>
      <c r="O70" s="31"/>
      <c r="P70" s="31"/>
      <c r="Q70" s="31"/>
      <c r="R70" s="31"/>
      <c r="S70" s="31"/>
      <c r="T70" s="31"/>
      <c r="U70" s="31"/>
      <c r="V70" s="31"/>
    </row>
    <row r="71" spans="1:25">
      <c r="A71" s="30"/>
      <c r="B71" s="170" t="str">
        <f>$B$23</f>
        <v>HDC Loan</v>
      </c>
      <c r="C71" s="117"/>
      <c r="D71" s="136"/>
      <c r="E71" s="117"/>
      <c r="F71" s="131">
        <f>$F$23</f>
        <v>0</v>
      </c>
      <c r="G71" s="117"/>
      <c r="H71" s="606">
        <f>$H$23</f>
        <v>0</v>
      </c>
      <c r="I71" s="117"/>
      <c r="J71" s="131">
        <f>$J$23</f>
        <v>0</v>
      </c>
      <c r="K71" s="117"/>
      <c r="L71" s="149"/>
      <c r="M71" s="117"/>
      <c r="N71" s="31"/>
      <c r="O71" s="31"/>
      <c r="P71" s="31"/>
      <c r="Q71" s="31"/>
      <c r="R71" s="31"/>
      <c r="S71" s="31"/>
      <c r="T71" s="31"/>
      <c r="U71" s="31"/>
      <c r="V71" s="31"/>
    </row>
    <row r="72" spans="1:25">
      <c r="A72" s="27"/>
      <c r="B72" s="170" t="str">
        <f>$B$24</f>
        <v>Deferred Developer Fee</v>
      </c>
      <c r="C72" s="117"/>
      <c r="D72" s="136"/>
      <c r="E72" s="117"/>
      <c r="F72" s="131" t="str">
        <f>$F$24</f>
        <v>Loan</v>
      </c>
      <c r="G72" s="117"/>
      <c r="H72" s="606">
        <f>$H$24</f>
        <v>1.12E-2</v>
      </c>
      <c r="I72" s="122"/>
      <c r="J72" s="131">
        <f>$J$24</f>
        <v>35</v>
      </c>
      <c r="K72" s="122"/>
      <c r="L72" s="149"/>
      <c r="M72" s="117"/>
      <c r="N72" s="103"/>
      <c r="O72" s="103"/>
      <c r="P72" s="103"/>
      <c r="Q72" s="103"/>
      <c r="R72" s="103"/>
      <c r="S72" s="103"/>
      <c r="T72" s="103"/>
      <c r="U72" s="103"/>
      <c r="V72" s="103"/>
    </row>
    <row r="73" spans="1:25">
      <c r="A73" s="30"/>
      <c r="B73" s="170" t="str">
        <f>$B$25</f>
        <v>Other (HDC First Mortgage)</v>
      </c>
      <c r="C73" s="117"/>
      <c r="D73" s="136"/>
      <c r="E73" s="117"/>
      <c r="F73" s="131" t="str">
        <f>$F$25</f>
        <v>Loan</v>
      </c>
      <c r="G73" s="117"/>
      <c r="H73" s="606">
        <f>$H$25</f>
        <v>5.2499999999999998E-2</v>
      </c>
      <c r="I73" s="122"/>
      <c r="J73" s="131">
        <f>$J$25</f>
        <v>18</v>
      </c>
      <c r="K73" s="122"/>
      <c r="L73" s="149"/>
      <c r="M73" s="117"/>
      <c r="N73" s="103"/>
      <c r="O73" s="103"/>
      <c r="P73" s="103"/>
      <c r="Q73" s="103"/>
      <c r="R73" s="103"/>
      <c r="S73" s="103"/>
      <c r="T73" s="103"/>
      <c r="U73" s="103"/>
      <c r="V73" s="103"/>
    </row>
    <row r="74" spans="1:25" ht="14.1" customHeight="1">
      <c r="B74" s="170" t="str">
        <f>$B$26</f>
        <v>Other (HDC Second Mortgage)</v>
      </c>
      <c r="C74" s="117"/>
      <c r="D74" s="136"/>
      <c r="E74" s="117"/>
      <c r="F74" s="131" t="str">
        <f>$F$26</f>
        <v>Loan</v>
      </c>
      <c r="G74" s="117"/>
      <c r="H74" s="606">
        <f>$H$26</f>
        <v>4.3387000000000002E-2</v>
      </c>
      <c r="I74" s="123"/>
      <c r="J74" s="131">
        <f>$J$26</f>
        <v>35</v>
      </c>
      <c r="K74" s="123"/>
      <c r="L74" s="149"/>
      <c r="M74" s="117"/>
      <c r="N74" s="104"/>
      <c r="O74" s="104"/>
      <c r="P74" s="104"/>
      <c r="Q74" s="104"/>
      <c r="R74" s="104"/>
      <c r="S74" s="104"/>
      <c r="T74" s="104"/>
      <c r="U74" s="104"/>
      <c r="V74" s="104"/>
      <c r="W74" s="109"/>
      <c r="X74" s="109"/>
      <c r="Y74" s="109"/>
    </row>
    <row r="75" spans="1:25">
      <c r="A75" s="111"/>
      <c r="B75" s="170" t="str">
        <f>$B$27</f>
        <v>Other (Accrued Construction Interest)</v>
      </c>
      <c r="C75" s="117"/>
      <c r="D75" s="136"/>
      <c r="E75" s="117"/>
      <c r="F75" s="131" t="str">
        <f>$F$27</f>
        <v>Loan</v>
      </c>
      <c r="G75" s="117"/>
      <c r="H75" s="606">
        <f>$H$27</f>
        <v>0</v>
      </c>
      <c r="I75" s="122"/>
      <c r="J75" s="131">
        <f>$J$27</f>
        <v>0</v>
      </c>
      <c r="K75" s="122"/>
      <c r="L75" s="149"/>
      <c r="M75" s="117"/>
      <c r="N75" s="105"/>
      <c r="O75" s="105"/>
      <c r="P75" s="105"/>
      <c r="Q75" s="105"/>
      <c r="R75" s="105"/>
      <c r="S75" s="105"/>
      <c r="T75" s="105"/>
      <c r="U75" s="104"/>
      <c r="V75" s="104"/>
    </row>
    <row r="76" spans="1:25" ht="15.95" customHeight="1">
      <c r="A76" s="111"/>
      <c r="B76" s="170" t="str">
        <f>$B$28</f>
        <v>Other (Brownfields Tax Credits)</v>
      </c>
      <c r="C76" s="117"/>
      <c r="D76" s="136"/>
      <c r="E76" s="117"/>
      <c r="F76" s="131" t="str">
        <f>$F$28</f>
        <v>Loan</v>
      </c>
      <c r="G76" s="117"/>
      <c r="H76" s="606">
        <f>$H$28</f>
        <v>0.06</v>
      </c>
      <c r="I76" s="122"/>
      <c r="J76" s="131">
        <f>$J$28</f>
        <v>35</v>
      </c>
      <c r="K76" s="122"/>
      <c r="L76" s="149"/>
      <c r="M76" s="117"/>
      <c r="N76" s="105"/>
      <c r="O76" s="105"/>
      <c r="P76" s="105"/>
      <c r="Q76" s="105"/>
      <c r="R76" s="105"/>
      <c r="S76" s="105"/>
      <c r="T76" s="105"/>
      <c r="U76" s="105"/>
      <c r="V76" s="105"/>
    </row>
    <row r="77" spans="1:25" ht="14.1" customHeight="1" thickBot="1">
      <c r="A77" s="111"/>
      <c r="B77" s="170" t="str">
        <f>$B$29</f>
        <v>Other (LIHTC Equity)</v>
      </c>
      <c r="C77" s="117"/>
      <c r="D77" s="140"/>
      <c r="E77" s="117"/>
      <c r="F77" s="131" t="str">
        <f>$F$29</f>
        <v>Loan</v>
      </c>
      <c r="G77" s="117"/>
      <c r="H77" s="606">
        <f>$H$29</f>
        <v>0</v>
      </c>
      <c r="I77" s="122"/>
      <c r="J77" s="131">
        <f>$J$29</f>
        <v>0</v>
      </c>
      <c r="K77" s="122"/>
      <c r="L77" s="149"/>
      <c r="M77" s="117"/>
      <c r="N77" s="105"/>
      <c r="O77" s="105"/>
      <c r="P77" s="105"/>
      <c r="Q77" s="105"/>
      <c r="R77" s="105"/>
      <c r="S77" s="105"/>
      <c r="T77" s="105"/>
      <c r="U77" s="105"/>
      <c r="V77" s="105"/>
    </row>
    <row r="78" spans="1:25" ht="14.1" customHeight="1" thickTop="1">
      <c r="A78" s="27"/>
      <c r="B78" s="173" t="str">
        <f>$B$30</f>
        <v>Total Permanent Financing</v>
      </c>
      <c r="C78" s="116"/>
      <c r="D78" s="142">
        <f>SUM(D69:D77)</f>
        <v>0</v>
      </c>
      <c r="E78" s="116"/>
      <c r="F78" s="129"/>
      <c r="G78" s="116"/>
      <c r="H78" s="129"/>
      <c r="I78" s="124"/>
      <c r="J78" s="129"/>
      <c r="K78" s="124"/>
      <c r="L78" s="152"/>
      <c r="M78" s="117"/>
      <c r="N78" s="106"/>
      <c r="O78" s="106"/>
      <c r="P78" s="106"/>
      <c r="Q78" s="106"/>
      <c r="R78" s="106"/>
      <c r="S78" s="106"/>
      <c r="T78" s="106"/>
      <c r="U78" s="112"/>
      <c r="V78" s="106"/>
    </row>
    <row r="79" spans="1:25" ht="14.1" customHeight="1">
      <c r="A79" s="27"/>
      <c r="B79" s="159"/>
      <c r="C79" s="117"/>
      <c r="D79" s="117"/>
      <c r="E79" s="117"/>
      <c r="F79" s="117"/>
      <c r="G79" s="117"/>
      <c r="H79" s="117"/>
      <c r="I79" s="122"/>
      <c r="J79" s="117"/>
      <c r="K79" s="122"/>
      <c r="L79" s="160"/>
      <c r="M79" s="117"/>
      <c r="N79" s="106"/>
      <c r="O79" s="106"/>
      <c r="P79" s="106"/>
      <c r="Q79" s="106"/>
      <c r="R79" s="106"/>
      <c r="S79" s="106"/>
      <c r="T79" s="106"/>
      <c r="U79" s="112"/>
      <c r="V79" s="106"/>
    </row>
    <row r="80" spans="1:25" ht="15.95" customHeight="1">
      <c r="B80" s="161" t="s">
        <v>163</v>
      </c>
      <c r="C80" s="27"/>
      <c r="H80" s="285"/>
      <c r="I80" s="285"/>
      <c r="L80" s="155"/>
      <c r="V80" s="105"/>
    </row>
    <row r="81" spans="1:22" ht="15.95" customHeight="1">
      <c r="B81" s="156" t="s">
        <v>129</v>
      </c>
      <c r="C81" s="27"/>
      <c r="H81" s="285"/>
      <c r="I81" s="285"/>
      <c r="L81" s="155"/>
      <c r="V81" s="105"/>
    </row>
    <row r="82" spans="1:22" ht="15.95" customHeight="1">
      <c r="B82" s="153" t="str">
        <f>B52</f>
        <v xml:space="preserve"> </v>
      </c>
      <c r="C82" s="27"/>
      <c r="H82" s="285"/>
      <c r="I82" s="285"/>
      <c r="L82" s="155"/>
      <c r="V82" s="105"/>
    </row>
    <row r="83" spans="1:22">
      <c r="B83" s="153" t="s">
        <v>171</v>
      </c>
      <c r="C83" s="27"/>
      <c r="H83" s="285"/>
      <c r="I83" s="285"/>
      <c r="L83" s="155"/>
      <c r="V83" s="105"/>
    </row>
    <row r="84" spans="1:22">
      <c r="B84" s="153"/>
      <c r="C84" s="27"/>
      <c r="H84" s="285"/>
      <c r="I84" s="285"/>
      <c r="L84" s="155"/>
      <c r="V84" s="105"/>
    </row>
    <row r="85" spans="1:22" ht="15.95" customHeight="1">
      <c r="B85" s="162" t="s">
        <v>173</v>
      </c>
      <c r="C85" s="130"/>
      <c r="D85" s="773"/>
      <c r="E85" s="773"/>
      <c r="F85" s="773"/>
      <c r="G85" s="130"/>
      <c r="H85" s="286" t="s">
        <v>172</v>
      </c>
      <c r="I85" s="285"/>
      <c r="L85" s="155"/>
      <c r="V85" s="105"/>
    </row>
    <row r="86" spans="1:22">
      <c r="B86" s="163" t="s">
        <v>164</v>
      </c>
      <c r="H86" s="134"/>
      <c r="L86" s="155"/>
      <c r="V86" s="105"/>
    </row>
    <row r="87" spans="1:22">
      <c r="A87" s="27"/>
      <c r="B87" s="164" t="s">
        <v>110</v>
      </c>
      <c r="H87" s="134"/>
      <c r="L87" s="155"/>
    </row>
    <row r="88" spans="1:22">
      <c r="A88" s="27"/>
      <c r="B88" s="164" t="s">
        <v>165</v>
      </c>
      <c r="H88" s="134"/>
      <c r="L88" s="155"/>
    </row>
    <row r="89" spans="1:22">
      <c r="A89" s="30"/>
      <c r="B89" s="164" t="s">
        <v>166</v>
      </c>
      <c r="H89" s="134"/>
      <c r="I89" s="103"/>
      <c r="J89" s="103"/>
      <c r="K89" s="103"/>
      <c r="L89" s="165"/>
      <c r="M89" s="103"/>
      <c r="N89" s="103"/>
      <c r="O89" s="103"/>
      <c r="P89" s="103"/>
      <c r="Q89" s="103"/>
      <c r="R89" s="103"/>
      <c r="S89" s="103"/>
      <c r="T89" s="103"/>
      <c r="U89" s="113"/>
      <c r="V89" s="103"/>
    </row>
    <row r="90" spans="1:22">
      <c r="A90" s="30"/>
      <c r="B90" s="164" t="s">
        <v>167</v>
      </c>
      <c r="H90" s="134"/>
      <c r="I90" s="31"/>
      <c r="J90" s="31"/>
      <c r="K90" s="31"/>
      <c r="L90" s="154"/>
      <c r="M90" s="31"/>
      <c r="N90" s="31"/>
      <c r="O90" s="31"/>
      <c r="P90" s="31"/>
      <c r="Q90" s="31"/>
      <c r="R90" s="31"/>
      <c r="S90" s="31"/>
      <c r="T90" s="31"/>
      <c r="U90" s="31"/>
      <c r="V90" s="103"/>
    </row>
    <row r="91" spans="1:22">
      <c r="B91" s="164" t="s">
        <v>169</v>
      </c>
      <c r="D91" s="771" t="str">
        <f>$D$43</f>
        <v>(Specify Source)</v>
      </c>
      <c r="E91" s="771"/>
      <c r="F91" s="771"/>
      <c r="H91" s="134"/>
      <c r="L91" s="155"/>
      <c r="V91" s="31"/>
    </row>
    <row r="92" spans="1:22">
      <c r="A92" s="30"/>
      <c r="B92" s="164" t="s">
        <v>168</v>
      </c>
      <c r="D92" s="771" t="str">
        <f>$D$44</f>
        <v>(Specify Source)</v>
      </c>
      <c r="E92" s="771"/>
      <c r="F92" s="771"/>
      <c r="H92" s="134"/>
      <c r="I92" s="31"/>
      <c r="J92" s="31"/>
      <c r="K92" s="31"/>
      <c r="L92" s="154"/>
      <c r="M92" s="31"/>
      <c r="N92" s="31"/>
      <c r="O92" s="31"/>
      <c r="P92" s="31"/>
      <c r="Q92" s="31"/>
      <c r="R92" s="31"/>
      <c r="S92" s="31"/>
      <c r="T92" s="31"/>
      <c r="U92" s="113"/>
      <c r="V92" s="103"/>
    </row>
    <row r="93" spans="1:22">
      <c r="A93" s="27"/>
      <c r="B93" s="164" t="s">
        <v>168</v>
      </c>
      <c r="D93" s="771" t="str">
        <f>$D$45</f>
        <v>(Specify Source)</v>
      </c>
      <c r="E93" s="771"/>
      <c r="F93" s="771"/>
      <c r="H93" s="134"/>
      <c r="L93" s="155"/>
      <c r="V93" s="25"/>
    </row>
    <row r="94" spans="1:22">
      <c r="A94" s="30"/>
      <c r="B94" s="164" t="s">
        <v>168</v>
      </c>
      <c r="D94" s="771" t="str">
        <f>$D$46</f>
        <v>(Specify Source)</v>
      </c>
      <c r="E94" s="771"/>
      <c r="F94" s="771"/>
      <c r="H94" s="134"/>
      <c r="I94" s="114"/>
      <c r="J94" s="114"/>
      <c r="K94" s="114"/>
      <c r="L94" s="166"/>
      <c r="M94" s="114"/>
      <c r="N94" s="114"/>
      <c r="O94" s="114"/>
      <c r="P94" s="114"/>
      <c r="Q94" s="114"/>
      <c r="R94" s="114"/>
      <c r="S94" s="114"/>
      <c r="T94" s="114"/>
      <c r="V94" s="113"/>
    </row>
    <row r="95" spans="1:22" ht="13.5" thickBot="1">
      <c r="A95" s="27"/>
      <c r="B95" s="167" t="s">
        <v>168</v>
      </c>
      <c r="C95" s="168"/>
      <c r="D95" s="772" t="str">
        <f>$D$47</f>
        <v>(Specify Source)</v>
      </c>
      <c r="E95" s="772"/>
      <c r="F95" s="772"/>
      <c r="G95" s="168"/>
      <c r="H95" s="174"/>
      <c r="I95" s="168"/>
      <c r="J95" s="168"/>
      <c r="K95" s="168"/>
      <c r="L95" s="169"/>
    </row>
    <row r="96" spans="1:22">
      <c r="A96" s="30"/>
      <c r="B96" s="27"/>
      <c r="C96" s="27"/>
      <c r="D96" s="27"/>
      <c r="E96" s="27"/>
      <c r="F96" s="27"/>
      <c r="G96" s="27"/>
      <c r="H96" s="115"/>
      <c r="I96" s="115"/>
      <c r="J96" s="115"/>
      <c r="K96" s="115"/>
      <c r="L96" s="115"/>
      <c r="M96" s="115"/>
      <c r="N96" s="115"/>
      <c r="O96" s="115"/>
      <c r="P96" s="115"/>
      <c r="Q96" s="115"/>
      <c r="R96" s="115"/>
      <c r="S96" s="115"/>
      <c r="T96" s="115"/>
      <c r="U96" s="115"/>
    </row>
    <row r="97" spans="1:24" ht="13.5" thickBot="1">
      <c r="J97" s="103"/>
      <c r="K97" s="103"/>
      <c r="L97" s="103"/>
      <c r="M97" s="103"/>
      <c r="N97" s="103"/>
      <c r="O97" s="103"/>
      <c r="P97" s="103"/>
      <c r="Q97" s="103"/>
      <c r="R97" s="103"/>
      <c r="S97" s="103"/>
      <c r="T97" s="103"/>
      <c r="U97" s="103"/>
      <c r="V97" s="103"/>
    </row>
    <row r="98" spans="1:24">
      <c r="B98" s="385" t="s">
        <v>156</v>
      </c>
      <c r="C98" s="27"/>
      <c r="D98" s="24"/>
      <c r="E98" s="24"/>
      <c r="F98" s="26"/>
      <c r="G98" s="26"/>
    </row>
    <row r="99" spans="1:24">
      <c r="B99" s="387" t="s">
        <v>130</v>
      </c>
      <c r="E99" s="9"/>
      <c r="F99" s="24"/>
      <c r="G99" s="24"/>
    </row>
    <row r="100" spans="1:24" ht="13.5" thickBot="1">
      <c r="B100" s="388" t="str">
        <f>'Unit Distribution'!B6</f>
        <v xml:space="preserve"> </v>
      </c>
      <c r="D100" s="9"/>
      <c r="E100" s="9"/>
      <c r="F100" s="24"/>
      <c r="G100" s="24"/>
    </row>
    <row r="101" spans="1:24">
      <c r="B101" s="144" t="s">
        <v>157</v>
      </c>
      <c r="C101" s="145"/>
      <c r="D101" s="146" t="s">
        <v>158</v>
      </c>
      <c r="E101" s="146"/>
      <c r="F101" s="146" t="s">
        <v>159</v>
      </c>
      <c r="G101" s="146"/>
      <c r="H101" s="146" t="s">
        <v>177</v>
      </c>
      <c r="I101" s="146"/>
      <c r="J101" s="146" t="s">
        <v>160</v>
      </c>
      <c r="K101" s="147"/>
      <c r="L101" s="148" t="s">
        <v>161</v>
      </c>
      <c r="M101" s="128"/>
      <c r="U101" s="10"/>
      <c r="V101" s="10"/>
    </row>
    <row r="102" spans="1:24">
      <c r="B102" s="170" t="str">
        <f>$B$6</f>
        <v>HPD Loan</v>
      </c>
      <c r="C102" s="117"/>
      <c r="D102" s="135"/>
      <c r="E102" s="117"/>
      <c r="F102" s="132">
        <f>$F$6</f>
        <v>0</v>
      </c>
      <c r="G102" s="117"/>
      <c r="H102" s="606">
        <f>$H$6</f>
        <v>0</v>
      </c>
      <c r="I102" s="117"/>
      <c r="J102" s="132">
        <f>$J$6</f>
        <v>0</v>
      </c>
      <c r="K102" s="117"/>
      <c r="L102" s="149"/>
      <c r="M102" s="117"/>
      <c r="N102" s="125"/>
      <c r="U102" s="25"/>
      <c r="V102" s="25"/>
    </row>
    <row r="103" spans="1:24">
      <c r="A103" s="27"/>
      <c r="B103" s="171" t="str">
        <f>$B$7</f>
        <v>HDC Tax Exempt Bonds</v>
      </c>
      <c r="C103" s="117"/>
      <c r="D103" s="135"/>
      <c r="E103" s="117"/>
      <c r="F103" s="132" t="str">
        <f>$F$7</f>
        <v>Loan</v>
      </c>
      <c r="G103" s="117"/>
      <c r="H103" s="606">
        <f>$H$7</f>
        <v>2.1999999999999999E-2</v>
      </c>
      <c r="I103" s="121"/>
      <c r="J103" s="132">
        <f>$J$7</f>
        <v>2</v>
      </c>
      <c r="K103" s="121"/>
      <c r="L103" s="149"/>
      <c r="M103" s="117"/>
      <c r="N103" s="127"/>
      <c r="O103" s="28"/>
      <c r="P103" s="28"/>
      <c r="Q103" s="28"/>
      <c r="R103" s="28"/>
      <c r="S103" s="28"/>
      <c r="T103" s="28"/>
      <c r="U103" s="29"/>
      <c r="V103" s="29"/>
    </row>
    <row r="104" spans="1:24">
      <c r="B104" s="171" t="str">
        <f>$B$8</f>
        <v>HDC Loan</v>
      </c>
      <c r="C104" s="117"/>
      <c r="D104" s="135"/>
      <c r="E104" s="117"/>
      <c r="F104" s="132" t="str">
        <f>$F$8</f>
        <v>Loan</v>
      </c>
      <c r="G104" s="117"/>
      <c r="H104" s="606">
        <f>$H$8</f>
        <v>4.3387000000000002E-2</v>
      </c>
      <c r="I104" s="117"/>
      <c r="J104" s="132">
        <f>$J$8</f>
        <v>2</v>
      </c>
      <c r="K104" s="117"/>
      <c r="L104" s="149"/>
      <c r="M104" s="117"/>
      <c r="N104" s="127"/>
    </row>
    <row r="105" spans="1:24">
      <c r="A105" s="30"/>
      <c r="B105" s="171" t="str">
        <f>$B$9</f>
        <v>Deferred Developer Fee</v>
      </c>
      <c r="C105" s="117"/>
      <c r="D105" s="135"/>
      <c r="E105" s="117"/>
      <c r="F105" s="132" t="str">
        <f>$F$9</f>
        <v>Loan</v>
      </c>
      <c r="G105" s="117"/>
      <c r="H105" s="606">
        <f>$H$9</f>
        <v>0</v>
      </c>
      <c r="I105" s="122"/>
      <c r="J105" s="132">
        <f>$J$9</f>
        <v>0</v>
      </c>
      <c r="K105" s="122"/>
      <c r="L105" s="149"/>
      <c r="M105" s="117"/>
      <c r="N105" s="127"/>
      <c r="O105" s="31"/>
      <c r="P105" s="31"/>
      <c r="Q105" s="31"/>
      <c r="R105" s="31"/>
      <c r="S105" s="31"/>
      <c r="T105" s="31"/>
      <c r="U105" s="31"/>
      <c r="V105" s="31"/>
    </row>
    <row r="106" spans="1:24">
      <c r="A106" s="27"/>
      <c r="B106" s="171" t="str">
        <f>$B$10</f>
        <v>Other (Accrued Construction Interest)</v>
      </c>
      <c r="C106" s="117"/>
      <c r="D106" s="135"/>
      <c r="E106" s="117"/>
      <c r="F106" s="132" t="str">
        <f>$F$10</f>
        <v>Loan</v>
      </c>
      <c r="G106" s="117"/>
      <c r="H106" s="606">
        <f>$H$10</f>
        <v>0</v>
      </c>
      <c r="I106" s="122"/>
      <c r="J106" s="132">
        <f>$J$10</f>
        <v>0</v>
      </c>
      <c r="K106" s="122"/>
      <c r="L106" s="149"/>
      <c r="M106" s="117"/>
      <c r="N106" s="127"/>
      <c r="O106" s="31"/>
      <c r="P106" s="31"/>
      <c r="Q106" s="31"/>
      <c r="R106" s="31"/>
      <c r="S106" s="31"/>
      <c r="T106" s="31"/>
      <c r="U106" s="31"/>
      <c r="V106" s="31"/>
    </row>
    <row r="107" spans="1:24">
      <c r="A107" s="30"/>
      <c r="B107" s="171" t="str">
        <f>$B$11</f>
        <v>Other (Deferred Reserves)</v>
      </c>
      <c r="C107" s="117"/>
      <c r="D107" s="135"/>
      <c r="E107" s="117"/>
      <c r="F107" s="132" t="str">
        <f>$F$11</f>
        <v>Loan</v>
      </c>
      <c r="G107" s="117"/>
      <c r="H107" s="606">
        <f>$H$11</f>
        <v>0</v>
      </c>
      <c r="I107" s="123"/>
      <c r="J107" s="132">
        <f>$J$11</f>
        <v>0</v>
      </c>
      <c r="K107" s="123"/>
      <c r="L107" s="149"/>
      <c r="M107" s="117"/>
      <c r="N107" s="127"/>
      <c r="O107" s="33"/>
      <c r="P107" s="33"/>
      <c r="Q107" s="33"/>
      <c r="R107" s="33"/>
      <c r="S107" s="33"/>
      <c r="T107" s="33"/>
      <c r="U107" s="33"/>
      <c r="V107" s="33"/>
    </row>
    <row r="108" spans="1:24">
      <c r="A108" s="27"/>
      <c r="B108" s="171" t="str">
        <f>$B$12</f>
        <v>Other (Specify)</v>
      </c>
      <c r="C108" s="117"/>
      <c r="D108" s="135"/>
      <c r="E108" s="117"/>
      <c r="F108" s="132">
        <f>$F$12</f>
        <v>0</v>
      </c>
      <c r="G108" s="117"/>
      <c r="H108" s="606">
        <f>$H$12</f>
        <v>0</v>
      </c>
      <c r="I108" s="122"/>
      <c r="J108" s="132">
        <f>$J$12</f>
        <v>0</v>
      </c>
      <c r="K108" s="122"/>
      <c r="L108" s="149"/>
      <c r="M108" s="117"/>
      <c r="N108" s="127"/>
      <c r="O108" s="31"/>
      <c r="P108" s="31"/>
      <c r="Q108" s="31"/>
      <c r="R108" s="31"/>
      <c r="S108" s="31"/>
      <c r="T108" s="31"/>
      <c r="U108" s="31"/>
      <c r="V108" s="31"/>
    </row>
    <row r="109" spans="1:24">
      <c r="A109" s="27"/>
      <c r="B109" s="171" t="str">
        <f>$B$13</f>
        <v>Other (Specify)</v>
      </c>
      <c r="C109" s="117"/>
      <c r="D109" s="135"/>
      <c r="E109" s="117"/>
      <c r="F109" s="132">
        <f>$F$13</f>
        <v>0</v>
      </c>
      <c r="G109" s="117"/>
      <c r="H109" s="606">
        <f>$H$13</f>
        <v>0</v>
      </c>
      <c r="I109" s="122"/>
      <c r="J109" s="132">
        <f>$J$13</f>
        <v>0</v>
      </c>
      <c r="K109" s="122"/>
      <c r="L109" s="149"/>
      <c r="M109" s="117"/>
      <c r="N109" s="127"/>
      <c r="O109" s="31"/>
      <c r="P109" s="31"/>
      <c r="Q109" s="31"/>
      <c r="R109" s="31"/>
      <c r="S109" s="31"/>
      <c r="T109" s="31"/>
      <c r="U109" s="31"/>
      <c r="V109" s="31"/>
      <c r="W109" s="31"/>
      <c r="X109" s="31"/>
    </row>
    <row r="110" spans="1:24" ht="13.5" thickBot="1">
      <c r="A110" s="30"/>
      <c r="B110" s="171" t="str">
        <f>$B$14</f>
        <v>Other (Specify)</v>
      </c>
      <c r="C110" s="117"/>
      <c r="D110" s="139"/>
      <c r="E110" s="117"/>
      <c r="F110" s="132">
        <f>$F$14</f>
        <v>0</v>
      </c>
      <c r="G110" s="117"/>
      <c r="H110" s="606">
        <f>$H$14</f>
        <v>0</v>
      </c>
      <c r="I110" s="122"/>
      <c r="J110" s="132">
        <f>$J$14</f>
        <v>0</v>
      </c>
      <c r="K110" s="122"/>
      <c r="L110" s="149"/>
      <c r="M110" s="117"/>
      <c r="N110" s="127"/>
      <c r="O110" s="31"/>
      <c r="P110" s="31"/>
      <c r="Q110" s="31"/>
      <c r="R110" s="31"/>
      <c r="S110" s="31"/>
      <c r="T110" s="31"/>
      <c r="U110" s="31"/>
      <c r="V110" s="31"/>
    </row>
    <row r="111" spans="1:24" ht="13.5" thickTop="1">
      <c r="A111" s="27"/>
      <c r="B111" s="172" t="str">
        <f>$B$15</f>
        <v>Total Construction Financing</v>
      </c>
      <c r="C111" s="116"/>
      <c r="D111" s="141">
        <f>SUM(D102:D110)</f>
        <v>0</v>
      </c>
      <c r="E111" s="116"/>
      <c r="F111" s="143"/>
      <c r="G111" s="116"/>
      <c r="H111" s="143"/>
      <c r="I111" s="124"/>
      <c r="J111" s="143"/>
      <c r="K111" s="124"/>
      <c r="L111" s="152"/>
      <c r="M111" s="117"/>
      <c r="N111" s="127"/>
      <c r="O111" s="31"/>
      <c r="P111" s="31"/>
      <c r="Q111" s="31"/>
      <c r="R111" s="31"/>
      <c r="S111" s="31"/>
      <c r="T111" s="31"/>
      <c r="U111" s="31"/>
      <c r="V111" s="31"/>
    </row>
    <row r="112" spans="1:24">
      <c r="A112" s="30"/>
      <c r="B112" s="153"/>
      <c r="H112" s="31"/>
      <c r="I112" s="31"/>
      <c r="J112" s="107"/>
      <c r="K112" s="31"/>
      <c r="L112" s="154"/>
      <c r="M112" s="31"/>
      <c r="N112" s="126"/>
      <c r="O112" s="31"/>
      <c r="P112" s="31"/>
      <c r="Q112" s="31"/>
      <c r="R112" s="31"/>
      <c r="S112" s="31"/>
      <c r="T112" s="31"/>
      <c r="U112" s="31"/>
      <c r="V112" s="31"/>
    </row>
    <row r="113" spans="1:25">
      <c r="A113" s="27"/>
      <c r="B113" s="161" t="s">
        <v>162</v>
      </c>
      <c r="C113" s="27"/>
      <c r="D113" s="24"/>
      <c r="E113" s="24"/>
      <c r="F113" s="26"/>
      <c r="G113" s="26"/>
      <c r="L113" s="155"/>
      <c r="N113" s="108"/>
      <c r="O113" s="108"/>
      <c r="P113" s="108"/>
      <c r="Q113" s="108"/>
      <c r="R113" s="108"/>
      <c r="S113" s="108"/>
      <c r="T113" s="108"/>
      <c r="U113" s="31"/>
      <c r="V113" s="108"/>
    </row>
    <row r="114" spans="1:25">
      <c r="A114" s="27"/>
      <c r="B114" s="156" t="s">
        <v>130</v>
      </c>
      <c r="E114" s="9"/>
      <c r="F114" s="24"/>
      <c r="G114" s="24"/>
      <c r="L114" s="155"/>
      <c r="N114" s="108"/>
      <c r="O114" s="108"/>
      <c r="P114" s="108"/>
      <c r="Q114" s="108"/>
      <c r="R114" s="108"/>
      <c r="S114" s="108"/>
      <c r="T114" s="108"/>
      <c r="U114" s="31"/>
      <c r="V114" s="108"/>
    </row>
    <row r="115" spans="1:25">
      <c r="A115" s="27"/>
      <c r="B115" s="153" t="str">
        <f>B100</f>
        <v xml:space="preserve"> </v>
      </c>
      <c r="D115" s="9"/>
      <c r="E115" s="9"/>
      <c r="F115" s="24"/>
      <c r="G115" s="24"/>
      <c r="L115" s="155"/>
      <c r="N115" s="108"/>
      <c r="O115" s="108"/>
      <c r="P115" s="108"/>
      <c r="Q115" s="108"/>
      <c r="R115" s="108"/>
      <c r="S115" s="108"/>
      <c r="T115" s="108"/>
      <c r="U115" s="31"/>
      <c r="V115" s="108"/>
    </row>
    <row r="116" spans="1:25">
      <c r="A116" s="27"/>
      <c r="B116" s="157" t="s">
        <v>157</v>
      </c>
      <c r="C116" s="118"/>
      <c r="D116" s="119" t="s">
        <v>158</v>
      </c>
      <c r="E116" s="119"/>
      <c r="F116" s="119" t="s">
        <v>159</v>
      </c>
      <c r="G116" s="119"/>
      <c r="H116" s="119" t="s">
        <v>177</v>
      </c>
      <c r="I116" s="119"/>
      <c r="J116" s="119" t="s">
        <v>160</v>
      </c>
      <c r="K116" s="120"/>
      <c r="L116" s="158" t="s">
        <v>161</v>
      </c>
      <c r="M116" s="128"/>
      <c r="N116" s="110"/>
      <c r="O116" s="110"/>
      <c r="P116" s="110"/>
      <c r="Q116" s="110"/>
      <c r="R116" s="110"/>
      <c r="S116" s="110"/>
      <c r="T116" s="110"/>
      <c r="U116" s="33"/>
      <c r="V116" s="110"/>
    </row>
    <row r="117" spans="1:25">
      <c r="A117" s="27"/>
      <c r="B117" s="170" t="str">
        <f>$B$21</f>
        <v>HPD Loan</v>
      </c>
      <c r="C117" s="117"/>
      <c r="D117" s="136"/>
      <c r="E117" s="117"/>
      <c r="F117" s="131">
        <f>$F$21</f>
        <v>0</v>
      </c>
      <c r="G117" s="117"/>
      <c r="H117" s="606">
        <f>$H$21</f>
        <v>0</v>
      </c>
      <c r="I117" s="117"/>
      <c r="J117" s="131">
        <f>$J$21</f>
        <v>0</v>
      </c>
      <c r="K117" s="117"/>
      <c r="L117" s="149"/>
      <c r="M117" s="117"/>
      <c r="N117" s="31"/>
      <c r="O117" s="31"/>
      <c r="P117" s="31"/>
      <c r="Q117" s="31"/>
      <c r="R117" s="31"/>
      <c r="S117" s="31"/>
      <c r="T117" s="31"/>
      <c r="U117" s="31"/>
      <c r="V117" s="31"/>
    </row>
    <row r="118" spans="1:25">
      <c r="A118" s="27"/>
      <c r="B118" s="170" t="str">
        <f>$B$22</f>
        <v>HDC Tax Exempt Bonds</v>
      </c>
      <c r="C118" s="117"/>
      <c r="D118" s="136"/>
      <c r="E118" s="117"/>
      <c r="F118" s="131">
        <f>$F$22</f>
        <v>0</v>
      </c>
      <c r="G118" s="117"/>
      <c r="H118" s="606">
        <f>$H$22</f>
        <v>0</v>
      </c>
      <c r="I118" s="121"/>
      <c r="J118" s="131">
        <f>$J$22</f>
        <v>0</v>
      </c>
      <c r="K118" s="121"/>
      <c r="L118" s="149"/>
      <c r="M118" s="117"/>
      <c r="N118" s="31"/>
      <c r="O118" s="31"/>
      <c r="P118" s="31"/>
      <c r="Q118" s="31"/>
      <c r="R118" s="31"/>
      <c r="S118" s="31"/>
      <c r="T118" s="31"/>
      <c r="U118" s="31"/>
      <c r="V118" s="31"/>
    </row>
    <row r="119" spans="1:25">
      <c r="A119" s="30"/>
      <c r="B119" s="170" t="str">
        <f>$B$23</f>
        <v>HDC Loan</v>
      </c>
      <c r="C119" s="117"/>
      <c r="D119" s="136"/>
      <c r="E119" s="117"/>
      <c r="F119" s="131">
        <f>$F$23</f>
        <v>0</v>
      </c>
      <c r="G119" s="117"/>
      <c r="H119" s="606">
        <f>$H$23</f>
        <v>0</v>
      </c>
      <c r="I119" s="117"/>
      <c r="J119" s="131">
        <f>$J$23</f>
        <v>0</v>
      </c>
      <c r="K119" s="117"/>
      <c r="L119" s="149"/>
      <c r="M119" s="117"/>
      <c r="N119" s="31"/>
      <c r="O119" s="31"/>
      <c r="P119" s="31"/>
      <c r="Q119" s="31"/>
      <c r="R119" s="31"/>
      <c r="S119" s="31"/>
      <c r="T119" s="31"/>
      <c r="U119" s="31"/>
      <c r="V119" s="31"/>
    </row>
    <row r="120" spans="1:25">
      <c r="A120" s="27"/>
      <c r="B120" s="170" t="str">
        <f>$B$24</f>
        <v>Deferred Developer Fee</v>
      </c>
      <c r="C120" s="117"/>
      <c r="D120" s="136"/>
      <c r="E120" s="117"/>
      <c r="F120" s="131" t="str">
        <f>$F$24</f>
        <v>Loan</v>
      </c>
      <c r="G120" s="117"/>
      <c r="H120" s="606">
        <f>$H$24</f>
        <v>1.12E-2</v>
      </c>
      <c r="I120" s="122"/>
      <c r="J120" s="131">
        <f>$J$24</f>
        <v>35</v>
      </c>
      <c r="K120" s="122"/>
      <c r="L120" s="149"/>
      <c r="M120" s="117"/>
      <c r="N120" s="103"/>
      <c r="O120" s="103"/>
      <c r="P120" s="103"/>
      <c r="Q120" s="103"/>
      <c r="R120" s="103"/>
      <c r="S120" s="103"/>
      <c r="T120" s="103"/>
      <c r="U120" s="103"/>
      <c r="V120" s="103"/>
    </row>
    <row r="121" spans="1:25">
      <c r="A121" s="30"/>
      <c r="B121" s="170" t="str">
        <f>$B$25</f>
        <v>Other (HDC First Mortgage)</v>
      </c>
      <c r="C121" s="117"/>
      <c r="D121" s="136"/>
      <c r="E121" s="117"/>
      <c r="F121" s="131" t="str">
        <f>$F$25</f>
        <v>Loan</v>
      </c>
      <c r="G121" s="117"/>
      <c r="H121" s="606">
        <f>$H$25</f>
        <v>5.2499999999999998E-2</v>
      </c>
      <c r="I121" s="122"/>
      <c r="J121" s="131">
        <f>$J$25</f>
        <v>18</v>
      </c>
      <c r="K121" s="122"/>
      <c r="L121" s="149"/>
      <c r="M121" s="117"/>
      <c r="N121" s="103"/>
      <c r="O121" s="103"/>
      <c r="P121" s="103"/>
      <c r="Q121" s="103"/>
      <c r="R121" s="103"/>
      <c r="S121" s="103"/>
      <c r="T121" s="103"/>
      <c r="U121" s="103"/>
      <c r="V121" s="103"/>
    </row>
    <row r="122" spans="1:25" ht="14.1" customHeight="1">
      <c r="B122" s="170" t="str">
        <f>$B$26</f>
        <v>Other (HDC Second Mortgage)</v>
      </c>
      <c r="C122" s="117"/>
      <c r="D122" s="136"/>
      <c r="E122" s="117"/>
      <c r="F122" s="131" t="str">
        <f>$F$26</f>
        <v>Loan</v>
      </c>
      <c r="G122" s="117"/>
      <c r="H122" s="606">
        <f>$H$26</f>
        <v>4.3387000000000002E-2</v>
      </c>
      <c r="I122" s="123"/>
      <c r="J122" s="131">
        <f>$J$26</f>
        <v>35</v>
      </c>
      <c r="K122" s="123"/>
      <c r="L122" s="149"/>
      <c r="M122" s="117"/>
      <c r="N122" s="104"/>
      <c r="O122" s="104"/>
      <c r="P122" s="104"/>
      <c r="Q122" s="104"/>
      <c r="R122" s="104"/>
      <c r="S122" s="104"/>
      <c r="T122" s="104"/>
      <c r="U122" s="104"/>
      <c r="V122" s="104"/>
      <c r="W122" s="109"/>
      <c r="X122" s="109"/>
      <c r="Y122" s="109"/>
    </row>
    <row r="123" spans="1:25">
      <c r="A123" s="111"/>
      <c r="B123" s="170" t="str">
        <f>$B$27</f>
        <v>Other (Accrued Construction Interest)</v>
      </c>
      <c r="C123" s="117"/>
      <c r="D123" s="136"/>
      <c r="E123" s="117"/>
      <c r="F123" s="131" t="str">
        <f>$F$27</f>
        <v>Loan</v>
      </c>
      <c r="G123" s="117"/>
      <c r="H123" s="606">
        <f>$H$27</f>
        <v>0</v>
      </c>
      <c r="I123" s="122"/>
      <c r="J123" s="131">
        <f>$J$27</f>
        <v>0</v>
      </c>
      <c r="K123" s="122"/>
      <c r="L123" s="149"/>
      <c r="M123" s="117"/>
      <c r="N123" s="105"/>
      <c r="O123" s="105"/>
      <c r="P123" s="105"/>
      <c r="Q123" s="105"/>
      <c r="R123" s="105"/>
      <c r="S123" s="105"/>
      <c r="T123" s="105"/>
      <c r="U123" s="104"/>
      <c r="V123" s="104"/>
    </row>
    <row r="124" spans="1:25" ht="15.95" customHeight="1">
      <c r="A124" s="111"/>
      <c r="B124" s="170" t="str">
        <f>$B$28</f>
        <v>Other (Brownfields Tax Credits)</v>
      </c>
      <c r="C124" s="117"/>
      <c r="D124" s="136"/>
      <c r="E124" s="117"/>
      <c r="F124" s="131" t="str">
        <f>$F$28</f>
        <v>Loan</v>
      </c>
      <c r="G124" s="117"/>
      <c r="H124" s="606">
        <f>$H$28</f>
        <v>0.06</v>
      </c>
      <c r="I124" s="122"/>
      <c r="J124" s="131">
        <f>$J$28</f>
        <v>35</v>
      </c>
      <c r="K124" s="122"/>
      <c r="L124" s="149"/>
      <c r="M124" s="117"/>
      <c r="N124" s="105"/>
      <c r="O124" s="105"/>
      <c r="P124" s="105"/>
      <c r="Q124" s="105"/>
      <c r="R124" s="105"/>
      <c r="S124" s="105"/>
      <c r="T124" s="105"/>
      <c r="U124" s="105"/>
      <c r="V124" s="105"/>
    </row>
    <row r="125" spans="1:25" ht="14.1" customHeight="1" thickBot="1">
      <c r="A125" s="111"/>
      <c r="B125" s="170" t="str">
        <f>$B$29</f>
        <v>Other (LIHTC Equity)</v>
      </c>
      <c r="C125" s="117"/>
      <c r="D125" s="140"/>
      <c r="E125" s="117"/>
      <c r="F125" s="131" t="str">
        <f>$F$29</f>
        <v>Loan</v>
      </c>
      <c r="G125" s="117"/>
      <c r="H125" s="606">
        <f>$H$29</f>
        <v>0</v>
      </c>
      <c r="I125" s="122"/>
      <c r="J125" s="131">
        <f>$J$29</f>
        <v>0</v>
      </c>
      <c r="K125" s="122"/>
      <c r="L125" s="149"/>
      <c r="M125" s="117"/>
      <c r="N125" s="105"/>
      <c r="O125" s="105"/>
      <c r="P125" s="105"/>
      <c r="Q125" s="105"/>
      <c r="R125" s="105"/>
      <c r="S125" s="105"/>
      <c r="T125" s="105"/>
      <c r="U125" s="105"/>
      <c r="V125" s="105"/>
    </row>
    <row r="126" spans="1:25" ht="14.1" customHeight="1" thickTop="1">
      <c r="A126" s="27"/>
      <c r="B126" s="173" t="str">
        <f>$B$30</f>
        <v>Total Permanent Financing</v>
      </c>
      <c r="C126" s="116"/>
      <c r="D126" s="142">
        <f>SUM(D117:D125)</f>
        <v>0</v>
      </c>
      <c r="E126" s="116"/>
      <c r="F126" s="129"/>
      <c r="G126" s="116"/>
      <c r="H126" s="129"/>
      <c r="I126" s="124"/>
      <c r="J126" s="129"/>
      <c r="K126" s="124"/>
      <c r="L126" s="152"/>
      <c r="M126" s="117"/>
      <c r="N126" s="106"/>
      <c r="O126" s="106"/>
      <c r="P126" s="106"/>
      <c r="Q126" s="106"/>
      <c r="R126" s="106"/>
      <c r="S126" s="106"/>
      <c r="T126" s="106"/>
      <c r="U126" s="112"/>
      <c r="V126" s="106"/>
    </row>
    <row r="127" spans="1:25" ht="14.1" customHeight="1">
      <c r="A127" s="27"/>
      <c r="B127" s="159"/>
      <c r="C127" s="117"/>
      <c r="D127" s="117"/>
      <c r="E127" s="117"/>
      <c r="F127" s="117"/>
      <c r="G127" s="117"/>
      <c r="H127" s="117"/>
      <c r="I127" s="122"/>
      <c r="J127" s="117"/>
      <c r="K127" s="122"/>
      <c r="L127" s="160"/>
      <c r="M127" s="117"/>
      <c r="N127" s="106"/>
      <c r="O127" s="106"/>
      <c r="P127" s="106"/>
      <c r="Q127" s="106"/>
      <c r="R127" s="106"/>
      <c r="S127" s="106"/>
      <c r="T127" s="106"/>
      <c r="U127" s="112"/>
      <c r="V127" s="106"/>
    </row>
    <row r="128" spans="1:25" ht="15.95" customHeight="1">
      <c r="B128" s="161" t="s">
        <v>163</v>
      </c>
      <c r="C128" s="27"/>
      <c r="H128" s="285"/>
      <c r="I128" s="285"/>
      <c r="L128" s="155"/>
      <c r="V128" s="105"/>
    </row>
    <row r="129" spans="1:22" ht="15.95" customHeight="1">
      <c r="B129" s="156" t="s">
        <v>130</v>
      </c>
      <c r="C129" s="27"/>
      <c r="H129" s="285"/>
      <c r="I129" s="285"/>
      <c r="L129" s="155"/>
      <c r="V129" s="105"/>
    </row>
    <row r="130" spans="1:22" ht="15.95" customHeight="1">
      <c r="B130" s="153" t="str">
        <f>B100</f>
        <v xml:space="preserve"> </v>
      </c>
      <c r="C130" s="27"/>
      <c r="H130" s="285"/>
      <c r="I130" s="285"/>
      <c r="L130" s="155"/>
      <c r="V130" s="105"/>
    </row>
    <row r="131" spans="1:22">
      <c r="B131" s="153" t="s">
        <v>171</v>
      </c>
      <c r="C131" s="27"/>
      <c r="H131" s="285"/>
      <c r="I131" s="285"/>
      <c r="L131" s="155"/>
      <c r="V131" s="105"/>
    </row>
    <row r="132" spans="1:22">
      <c r="B132" s="153"/>
      <c r="C132" s="27"/>
      <c r="H132" s="285"/>
      <c r="I132" s="285"/>
      <c r="L132" s="155"/>
      <c r="V132" s="105"/>
    </row>
    <row r="133" spans="1:22" ht="15.95" customHeight="1">
      <c r="B133" s="162" t="s">
        <v>173</v>
      </c>
      <c r="C133" s="130"/>
      <c r="D133" s="773"/>
      <c r="E133" s="773"/>
      <c r="F133" s="773"/>
      <c r="G133" s="130"/>
      <c r="H133" s="286" t="s">
        <v>172</v>
      </c>
      <c r="I133" s="285"/>
      <c r="L133" s="155"/>
      <c r="V133" s="105"/>
    </row>
    <row r="134" spans="1:22">
      <c r="B134" s="163" t="s">
        <v>164</v>
      </c>
      <c r="H134" s="134"/>
      <c r="L134" s="155"/>
      <c r="V134" s="105"/>
    </row>
    <row r="135" spans="1:22">
      <c r="A135" s="27"/>
      <c r="B135" s="164" t="s">
        <v>110</v>
      </c>
      <c r="H135" s="134"/>
      <c r="L135" s="155"/>
    </row>
    <row r="136" spans="1:22">
      <c r="A136" s="27"/>
      <c r="B136" s="164" t="s">
        <v>165</v>
      </c>
      <c r="H136" s="134"/>
      <c r="L136" s="155"/>
    </row>
    <row r="137" spans="1:22">
      <c r="A137" s="30"/>
      <c r="B137" s="164" t="s">
        <v>166</v>
      </c>
      <c r="H137" s="134"/>
      <c r="I137" s="103"/>
      <c r="J137" s="103"/>
      <c r="K137" s="103"/>
      <c r="L137" s="165"/>
      <c r="M137" s="103"/>
      <c r="N137" s="103"/>
      <c r="O137" s="103"/>
      <c r="P137" s="103"/>
      <c r="Q137" s="103"/>
      <c r="R137" s="103"/>
      <c r="S137" s="103"/>
      <c r="T137" s="103"/>
      <c r="U137" s="113"/>
      <c r="V137" s="103"/>
    </row>
    <row r="138" spans="1:22">
      <c r="A138" s="30"/>
      <c r="B138" s="164" t="s">
        <v>167</v>
      </c>
      <c r="H138" s="134"/>
      <c r="I138" s="31"/>
      <c r="J138" s="31"/>
      <c r="K138" s="31"/>
      <c r="L138" s="154"/>
      <c r="M138" s="31"/>
      <c r="N138" s="31"/>
      <c r="O138" s="31"/>
      <c r="P138" s="31"/>
      <c r="Q138" s="31"/>
      <c r="R138" s="31"/>
      <c r="S138" s="31"/>
      <c r="T138" s="31"/>
      <c r="U138" s="31"/>
      <c r="V138" s="103"/>
    </row>
    <row r="139" spans="1:22">
      <c r="B139" s="164" t="s">
        <v>169</v>
      </c>
      <c r="D139" s="771" t="str">
        <f>$D$43</f>
        <v>(Specify Source)</v>
      </c>
      <c r="E139" s="771"/>
      <c r="F139" s="771"/>
      <c r="H139" s="134"/>
      <c r="L139" s="155"/>
      <c r="V139" s="31"/>
    </row>
    <row r="140" spans="1:22">
      <c r="A140" s="30"/>
      <c r="B140" s="164" t="s">
        <v>168</v>
      </c>
      <c r="D140" s="771" t="str">
        <f>$D$44</f>
        <v>(Specify Source)</v>
      </c>
      <c r="E140" s="771"/>
      <c r="F140" s="771"/>
      <c r="H140" s="134"/>
      <c r="I140" s="31"/>
      <c r="J140" s="31"/>
      <c r="K140" s="31"/>
      <c r="L140" s="154"/>
      <c r="M140" s="31"/>
      <c r="N140" s="31"/>
      <c r="O140" s="31"/>
      <c r="P140" s="31"/>
      <c r="Q140" s="31"/>
      <c r="R140" s="31"/>
      <c r="S140" s="31"/>
      <c r="T140" s="31"/>
      <c r="U140" s="113"/>
      <c r="V140" s="103"/>
    </row>
    <row r="141" spans="1:22">
      <c r="A141" s="27"/>
      <c r="B141" s="164" t="s">
        <v>168</v>
      </c>
      <c r="D141" s="771" t="str">
        <f>$D$45</f>
        <v>(Specify Source)</v>
      </c>
      <c r="E141" s="771"/>
      <c r="F141" s="771"/>
      <c r="H141" s="134"/>
      <c r="L141" s="155"/>
      <c r="V141" s="25"/>
    </row>
    <row r="142" spans="1:22">
      <c r="A142" s="30"/>
      <c r="B142" s="164" t="s">
        <v>168</v>
      </c>
      <c r="D142" s="771" t="str">
        <f>$D$46</f>
        <v>(Specify Source)</v>
      </c>
      <c r="E142" s="771"/>
      <c r="F142" s="771"/>
      <c r="H142" s="134"/>
      <c r="I142" s="114"/>
      <c r="J142" s="114"/>
      <c r="K142" s="114"/>
      <c r="L142" s="166"/>
      <c r="M142" s="114"/>
      <c r="N142" s="114"/>
      <c r="O142" s="114"/>
      <c r="P142" s="114"/>
      <c r="Q142" s="114"/>
      <c r="R142" s="114"/>
      <c r="S142" s="114"/>
      <c r="T142" s="114"/>
      <c r="V142" s="113"/>
    </row>
    <row r="143" spans="1:22" ht="13.5" thickBot="1">
      <c r="A143" s="27"/>
      <c r="B143" s="167" t="s">
        <v>168</v>
      </c>
      <c r="C143" s="168"/>
      <c r="D143" s="772" t="str">
        <f>$D$47</f>
        <v>(Specify Source)</v>
      </c>
      <c r="E143" s="772"/>
      <c r="F143" s="772"/>
      <c r="G143" s="168"/>
      <c r="H143" s="174"/>
      <c r="I143" s="168"/>
      <c r="J143" s="168"/>
      <c r="K143" s="168"/>
      <c r="L143" s="169"/>
    </row>
    <row r="145" spans="1:24" ht="13.5" thickBot="1"/>
    <row r="146" spans="1:24">
      <c r="B146" s="385" t="s">
        <v>156</v>
      </c>
      <c r="C146" s="27"/>
      <c r="D146" s="24"/>
      <c r="E146" s="24"/>
      <c r="F146" s="26"/>
      <c r="G146" s="26"/>
    </row>
    <row r="147" spans="1:24">
      <c r="B147" s="387" t="s">
        <v>131</v>
      </c>
      <c r="E147" s="9"/>
      <c r="F147" s="24"/>
      <c r="G147" s="24"/>
    </row>
    <row r="148" spans="1:24" ht="13.5" thickBot="1">
      <c r="B148" s="388" t="str">
        <f>'Unit Distribution'!B7</f>
        <v xml:space="preserve"> </v>
      </c>
      <c r="D148" s="9"/>
      <c r="E148" s="9"/>
      <c r="F148" s="24"/>
      <c r="G148" s="24"/>
    </row>
    <row r="149" spans="1:24">
      <c r="B149" s="144" t="s">
        <v>157</v>
      </c>
      <c r="C149" s="145"/>
      <c r="D149" s="146" t="s">
        <v>158</v>
      </c>
      <c r="E149" s="146"/>
      <c r="F149" s="146" t="s">
        <v>159</v>
      </c>
      <c r="G149" s="146"/>
      <c r="H149" s="146" t="s">
        <v>177</v>
      </c>
      <c r="I149" s="146"/>
      <c r="J149" s="146" t="s">
        <v>160</v>
      </c>
      <c r="K149" s="147"/>
      <c r="L149" s="148" t="s">
        <v>161</v>
      </c>
      <c r="M149" s="128"/>
      <c r="U149" s="10"/>
      <c r="V149" s="10"/>
    </row>
    <row r="150" spans="1:24">
      <c r="B150" s="170" t="str">
        <f>$B$6</f>
        <v>HPD Loan</v>
      </c>
      <c r="C150" s="117"/>
      <c r="D150" s="135"/>
      <c r="E150" s="117"/>
      <c r="F150" s="132">
        <f>$F$6</f>
        <v>0</v>
      </c>
      <c r="G150" s="117"/>
      <c r="H150" s="606">
        <f>$H$6</f>
        <v>0</v>
      </c>
      <c r="I150" s="117"/>
      <c r="J150" s="132">
        <f>$J$6</f>
        <v>0</v>
      </c>
      <c r="K150" s="117"/>
      <c r="L150" s="149"/>
      <c r="M150" s="117"/>
      <c r="N150" s="125"/>
      <c r="U150" s="25"/>
      <c r="V150" s="25"/>
    </row>
    <row r="151" spans="1:24">
      <c r="A151" s="27"/>
      <c r="B151" s="171" t="str">
        <f>$B$7</f>
        <v>HDC Tax Exempt Bonds</v>
      </c>
      <c r="C151" s="117"/>
      <c r="D151" s="135"/>
      <c r="E151" s="117"/>
      <c r="F151" s="132" t="str">
        <f>$F$7</f>
        <v>Loan</v>
      </c>
      <c r="G151" s="117"/>
      <c r="H151" s="606">
        <f>$H$7</f>
        <v>2.1999999999999999E-2</v>
      </c>
      <c r="I151" s="121"/>
      <c r="J151" s="132">
        <f>$J$7</f>
        <v>2</v>
      </c>
      <c r="K151" s="121"/>
      <c r="L151" s="149"/>
      <c r="M151" s="117"/>
      <c r="N151" s="127"/>
      <c r="O151" s="28"/>
      <c r="P151" s="28"/>
      <c r="Q151" s="28"/>
      <c r="R151" s="28"/>
      <c r="S151" s="28"/>
      <c r="T151" s="28"/>
      <c r="U151" s="29"/>
      <c r="V151" s="29"/>
    </row>
    <row r="152" spans="1:24">
      <c r="B152" s="171" t="str">
        <f>$B$8</f>
        <v>HDC Loan</v>
      </c>
      <c r="C152" s="117"/>
      <c r="D152" s="135"/>
      <c r="E152" s="117"/>
      <c r="F152" s="132" t="str">
        <f>$F$8</f>
        <v>Loan</v>
      </c>
      <c r="G152" s="117"/>
      <c r="H152" s="606">
        <f>$H$8</f>
        <v>4.3387000000000002E-2</v>
      </c>
      <c r="I152" s="117"/>
      <c r="J152" s="132">
        <f>$J$8</f>
        <v>2</v>
      </c>
      <c r="K152" s="117"/>
      <c r="L152" s="149"/>
      <c r="M152" s="117"/>
      <c r="N152" s="127"/>
    </row>
    <row r="153" spans="1:24">
      <c r="A153" s="30"/>
      <c r="B153" s="171" t="str">
        <f>$B$9</f>
        <v>Deferred Developer Fee</v>
      </c>
      <c r="C153" s="117"/>
      <c r="D153" s="135"/>
      <c r="E153" s="117"/>
      <c r="F153" s="132" t="str">
        <f>$F$9</f>
        <v>Loan</v>
      </c>
      <c r="G153" s="117"/>
      <c r="H153" s="606">
        <f>$H$9</f>
        <v>0</v>
      </c>
      <c r="I153" s="122"/>
      <c r="J153" s="132">
        <f>$J$9</f>
        <v>0</v>
      </c>
      <c r="K153" s="122"/>
      <c r="L153" s="149"/>
      <c r="M153" s="117"/>
      <c r="N153" s="127"/>
      <c r="O153" s="31"/>
      <c r="P153" s="31"/>
      <c r="Q153" s="31"/>
      <c r="R153" s="31"/>
      <c r="S153" s="31"/>
      <c r="T153" s="31"/>
      <c r="U153" s="31"/>
      <c r="V153" s="31"/>
    </row>
    <row r="154" spans="1:24">
      <c r="A154" s="27"/>
      <c r="B154" s="171" t="str">
        <f>$B$10</f>
        <v>Other (Accrued Construction Interest)</v>
      </c>
      <c r="C154" s="117"/>
      <c r="D154" s="135"/>
      <c r="E154" s="117"/>
      <c r="F154" s="132" t="str">
        <f>$F$10</f>
        <v>Loan</v>
      </c>
      <c r="G154" s="117"/>
      <c r="H154" s="606">
        <f>$H$10</f>
        <v>0</v>
      </c>
      <c r="I154" s="122"/>
      <c r="J154" s="132">
        <f>$J$10</f>
        <v>0</v>
      </c>
      <c r="K154" s="122"/>
      <c r="L154" s="149"/>
      <c r="M154" s="117"/>
      <c r="N154" s="127"/>
      <c r="O154" s="31"/>
      <c r="P154" s="31"/>
      <c r="Q154" s="31"/>
      <c r="R154" s="31"/>
      <c r="S154" s="31"/>
      <c r="T154" s="31"/>
      <c r="U154" s="31"/>
      <c r="V154" s="31"/>
    </row>
    <row r="155" spans="1:24">
      <c r="A155" s="30"/>
      <c r="B155" s="171" t="str">
        <f>$B$11</f>
        <v>Other (Deferred Reserves)</v>
      </c>
      <c r="C155" s="117"/>
      <c r="D155" s="135"/>
      <c r="E155" s="117"/>
      <c r="F155" s="132" t="str">
        <f>$F$11</f>
        <v>Loan</v>
      </c>
      <c r="G155" s="117"/>
      <c r="H155" s="606">
        <f>$H$11</f>
        <v>0</v>
      </c>
      <c r="I155" s="123"/>
      <c r="J155" s="132">
        <f>$J$11</f>
        <v>0</v>
      </c>
      <c r="K155" s="123"/>
      <c r="L155" s="149"/>
      <c r="M155" s="117"/>
      <c r="N155" s="127"/>
      <c r="O155" s="33"/>
      <c r="P155" s="33"/>
      <c r="Q155" s="33"/>
      <c r="R155" s="33"/>
      <c r="S155" s="33"/>
      <c r="T155" s="33"/>
      <c r="U155" s="33"/>
      <c r="V155" s="33"/>
    </row>
    <row r="156" spans="1:24">
      <c r="A156" s="27"/>
      <c r="B156" s="171" t="str">
        <f>$B$12</f>
        <v>Other (Specify)</v>
      </c>
      <c r="C156" s="117"/>
      <c r="D156" s="135"/>
      <c r="E156" s="117"/>
      <c r="F156" s="132">
        <f>$F$12</f>
        <v>0</v>
      </c>
      <c r="G156" s="117"/>
      <c r="H156" s="606">
        <f>$H$12</f>
        <v>0</v>
      </c>
      <c r="I156" s="122"/>
      <c r="J156" s="132">
        <f>$J$12</f>
        <v>0</v>
      </c>
      <c r="K156" s="122"/>
      <c r="L156" s="149"/>
      <c r="M156" s="117"/>
      <c r="N156" s="127"/>
      <c r="O156" s="31"/>
      <c r="P156" s="31"/>
      <c r="Q156" s="31"/>
      <c r="R156" s="31"/>
      <c r="S156" s="31"/>
      <c r="T156" s="31"/>
      <c r="U156" s="31"/>
      <c r="V156" s="31"/>
    </row>
    <row r="157" spans="1:24">
      <c r="A157" s="27"/>
      <c r="B157" s="171" t="str">
        <f>$B$13</f>
        <v>Other (Specify)</v>
      </c>
      <c r="C157" s="117"/>
      <c r="D157" s="135"/>
      <c r="E157" s="117"/>
      <c r="F157" s="132">
        <f>$F$13</f>
        <v>0</v>
      </c>
      <c r="G157" s="117"/>
      <c r="H157" s="606">
        <f>$H$13</f>
        <v>0</v>
      </c>
      <c r="I157" s="122"/>
      <c r="J157" s="132">
        <f>$J$13</f>
        <v>0</v>
      </c>
      <c r="K157" s="122"/>
      <c r="L157" s="149"/>
      <c r="M157" s="117"/>
      <c r="N157" s="127"/>
      <c r="O157" s="31"/>
      <c r="P157" s="31"/>
      <c r="Q157" s="31"/>
      <c r="R157" s="31"/>
      <c r="S157" s="31"/>
      <c r="T157" s="31"/>
      <c r="U157" s="31"/>
      <c r="V157" s="31"/>
      <c r="W157" s="31"/>
      <c r="X157" s="31"/>
    </row>
    <row r="158" spans="1:24" ht="13.5" thickBot="1">
      <c r="A158" s="30"/>
      <c r="B158" s="171" t="str">
        <f>$B$14</f>
        <v>Other (Specify)</v>
      </c>
      <c r="C158" s="117"/>
      <c r="D158" s="139"/>
      <c r="E158" s="117"/>
      <c r="F158" s="132">
        <f>$F$14</f>
        <v>0</v>
      </c>
      <c r="G158" s="117"/>
      <c r="H158" s="606">
        <f>$H$14</f>
        <v>0</v>
      </c>
      <c r="I158" s="122"/>
      <c r="J158" s="132">
        <f>$J$14</f>
        <v>0</v>
      </c>
      <c r="K158" s="122"/>
      <c r="L158" s="149"/>
      <c r="M158" s="117"/>
      <c r="N158" s="127"/>
      <c r="O158" s="31"/>
      <c r="P158" s="31"/>
      <c r="Q158" s="31"/>
      <c r="R158" s="31"/>
      <c r="S158" s="31"/>
      <c r="T158" s="31"/>
      <c r="U158" s="31"/>
      <c r="V158" s="31"/>
    </row>
    <row r="159" spans="1:24" ht="13.5" thickTop="1">
      <c r="A159" s="27"/>
      <c r="B159" s="172" t="str">
        <f>$B$15</f>
        <v>Total Construction Financing</v>
      </c>
      <c r="C159" s="116"/>
      <c r="D159" s="141">
        <f>SUM(D150:D158)</f>
        <v>0</v>
      </c>
      <c r="E159" s="116"/>
      <c r="F159" s="143"/>
      <c r="G159" s="116"/>
      <c r="H159" s="143"/>
      <c r="I159" s="124"/>
      <c r="J159" s="143"/>
      <c r="K159" s="124"/>
      <c r="L159" s="152"/>
      <c r="M159" s="117"/>
      <c r="N159" s="127"/>
      <c r="O159" s="31"/>
      <c r="P159" s="31"/>
      <c r="Q159" s="31"/>
      <c r="R159" s="31"/>
      <c r="S159" s="31"/>
      <c r="T159" s="31"/>
      <c r="U159" s="31"/>
      <c r="V159" s="31"/>
    </row>
    <row r="160" spans="1:24">
      <c r="A160" s="30"/>
      <c r="B160" s="153"/>
      <c r="H160" s="31"/>
      <c r="I160" s="31"/>
      <c r="J160" s="107"/>
      <c r="K160" s="31"/>
      <c r="L160" s="154"/>
      <c r="M160" s="31"/>
      <c r="N160" s="126"/>
      <c r="O160" s="31"/>
      <c r="P160" s="31"/>
      <c r="Q160" s="31"/>
      <c r="R160" s="31"/>
      <c r="S160" s="31"/>
      <c r="T160" s="31"/>
      <c r="U160" s="31"/>
      <c r="V160" s="31"/>
    </row>
    <row r="161" spans="1:25">
      <c r="A161" s="27"/>
      <c r="B161" s="161" t="s">
        <v>162</v>
      </c>
      <c r="C161" s="27"/>
      <c r="D161" s="24"/>
      <c r="E161" s="24"/>
      <c r="F161" s="26"/>
      <c r="G161" s="26"/>
      <c r="L161" s="155"/>
      <c r="N161" s="108"/>
      <c r="O161" s="108"/>
      <c r="P161" s="108"/>
      <c r="Q161" s="108"/>
      <c r="R161" s="108"/>
      <c r="S161" s="108"/>
      <c r="T161" s="108"/>
      <c r="U161" s="31"/>
      <c r="V161" s="108"/>
    </row>
    <row r="162" spans="1:25">
      <c r="A162" s="27"/>
      <c r="B162" s="156" t="s">
        <v>131</v>
      </c>
      <c r="E162" s="9"/>
      <c r="F162" s="24"/>
      <c r="G162" s="24"/>
      <c r="L162" s="155"/>
      <c r="N162" s="108"/>
      <c r="O162" s="108"/>
      <c r="P162" s="108"/>
      <c r="Q162" s="108"/>
      <c r="R162" s="108"/>
      <c r="S162" s="108"/>
      <c r="T162" s="108"/>
      <c r="U162" s="31"/>
      <c r="V162" s="108"/>
    </row>
    <row r="163" spans="1:25">
      <c r="A163" s="27"/>
      <c r="B163" s="153" t="str">
        <f>B148</f>
        <v xml:space="preserve"> </v>
      </c>
      <c r="D163" s="9"/>
      <c r="E163" s="9"/>
      <c r="F163" s="24"/>
      <c r="G163" s="24"/>
      <c r="L163" s="155"/>
      <c r="N163" s="108"/>
      <c r="O163" s="108"/>
      <c r="P163" s="108"/>
      <c r="Q163" s="108"/>
      <c r="R163" s="108"/>
      <c r="S163" s="108"/>
      <c r="T163" s="108"/>
      <c r="U163" s="31"/>
      <c r="V163" s="108"/>
    </row>
    <row r="164" spans="1:25">
      <c r="A164" s="27"/>
      <c r="B164" s="157" t="s">
        <v>157</v>
      </c>
      <c r="C164" s="118"/>
      <c r="D164" s="119" t="s">
        <v>158</v>
      </c>
      <c r="E164" s="119"/>
      <c r="F164" s="119" t="s">
        <v>159</v>
      </c>
      <c r="G164" s="119"/>
      <c r="H164" s="119" t="s">
        <v>177</v>
      </c>
      <c r="I164" s="119"/>
      <c r="J164" s="119" t="s">
        <v>160</v>
      </c>
      <c r="K164" s="120"/>
      <c r="L164" s="158" t="s">
        <v>161</v>
      </c>
      <c r="M164" s="128"/>
      <c r="N164" s="110"/>
      <c r="O164" s="110"/>
      <c r="P164" s="110"/>
      <c r="Q164" s="110"/>
      <c r="R164" s="110"/>
      <c r="S164" s="110"/>
      <c r="T164" s="110"/>
      <c r="U164" s="33"/>
      <c r="V164" s="110"/>
    </row>
    <row r="165" spans="1:25">
      <c r="A165" s="27"/>
      <c r="B165" s="170" t="str">
        <f>$B$21</f>
        <v>HPD Loan</v>
      </c>
      <c r="C165" s="117"/>
      <c r="D165" s="136"/>
      <c r="E165" s="117"/>
      <c r="F165" s="131">
        <f>$F$21</f>
        <v>0</v>
      </c>
      <c r="G165" s="117"/>
      <c r="H165" s="606">
        <f>$H$21</f>
        <v>0</v>
      </c>
      <c r="I165" s="117"/>
      <c r="J165" s="131">
        <f>$J$21</f>
        <v>0</v>
      </c>
      <c r="K165" s="117"/>
      <c r="L165" s="149"/>
      <c r="M165" s="117"/>
      <c r="N165" s="31"/>
      <c r="O165" s="31"/>
      <c r="P165" s="31"/>
      <c r="Q165" s="31"/>
      <c r="R165" s="31"/>
      <c r="S165" s="31"/>
      <c r="T165" s="31"/>
      <c r="U165" s="31"/>
      <c r="V165" s="31"/>
    </row>
    <row r="166" spans="1:25">
      <c r="A166" s="27"/>
      <c r="B166" s="170" t="str">
        <f>$B$22</f>
        <v>HDC Tax Exempt Bonds</v>
      </c>
      <c r="C166" s="117"/>
      <c r="D166" s="136"/>
      <c r="E166" s="117"/>
      <c r="F166" s="131">
        <f>$F$22</f>
        <v>0</v>
      </c>
      <c r="G166" s="117"/>
      <c r="H166" s="606">
        <f>$H$22</f>
        <v>0</v>
      </c>
      <c r="I166" s="121"/>
      <c r="J166" s="131">
        <f>$J$22</f>
        <v>0</v>
      </c>
      <c r="K166" s="121"/>
      <c r="L166" s="149"/>
      <c r="M166" s="117"/>
      <c r="N166" s="31"/>
      <c r="O166" s="31"/>
      <c r="P166" s="31"/>
      <c r="Q166" s="31"/>
      <c r="R166" s="31"/>
      <c r="S166" s="31"/>
      <c r="T166" s="31"/>
      <c r="U166" s="31"/>
      <c r="V166" s="31"/>
    </row>
    <row r="167" spans="1:25">
      <c r="A167" s="30"/>
      <c r="B167" s="170" t="str">
        <f>$B$23</f>
        <v>HDC Loan</v>
      </c>
      <c r="C167" s="117"/>
      <c r="D167" s="136"/>
      <c r="E167" s="117"/>
      <c r="F167" s="131">
        <f>$F$23</f>
        <v>0</v>
      </c>
      <c r="G167" s="117"/>
      <c r="H167" s="606">
        <f>$H$23</f>
        <v>0</v>
      </c>
      <c r="I167" s="117"/>
      <c r="J167" s="131">
        <f>$J$23</f>
        <v>0</v>
      </c>
      <c r="K167" s="117"/>
      <c r="L167" s="149"/>
      <c r="M167" s="117"/>
      <c r="N167" s="31"/>
      <c r="O167" s="31"/>
      <c r="P167" s="31"/>
      <c r="Q167" s="31"/>
      <c r="R167" s="31"/>
      <c r="S167" s="31"/>
      <c r="T167" s="31"/>
      <c r="U167" s="31"/>
      <c r="V167" s="31"/>
    </row>
    <row r="168" spans="1:25">
      <c r="A168" s="27"/>
      <c r="B168" s="170" t="str">
        <f>$B$24</f>
        <v>Deferred Developer Fee</v>
      </c>
      <c r="C168" s="117"/>
      <c r="D168" s="136"/>
      <c r="E168" s="117"/>
      <c r="F168" s="131" t="str">
        <f>$F$24</f>
        <v>Loan</v>
      </c>
      <c r="G168" s="117"/>
      <c r="H168" s="606">
        <f>$H$24</f>
        <v>1.12E-2</v>
      </c>
      <c r="I168" s="122"/>
      <c r="J168" s="131">
        <f>$J$24</f>
        <v>35</v>
      </c>
      <c r="K168" s="122"/>
      <c r="L168" s="149"/>
      <c r="M168" s="117"/>
      <c r="N168" s="103"/>
      <c r="O168" s="103"/>
      <c r="P168" s="103"/>
      <c r="Q168" s="103"/>
      <c r="R168" s="103"/>
      <c r="S168" s="103"/>
      <c r="T168" s="103"/>
      <c r="U168" s="103"/>
      <c r="V168" s="103"/>
    </row>
    <row r="169" spans="1:25">
      <c r="A169" s="30"/>
      <c r="B169" s="170" t="str">
        <f>$B$25</f>
        <v>Other (HDC First Mortgage)</v>
      </c>
      <c r="C169" s="117"/>
      <c r="D169" s="136"/>
      <c r="E169" s="117"/>
      <c r="F169" s="131" t="str">
        <f>$F$25</f>
        <v>Loan</v>
      </c>
      <c r="G169" s="117"/>
      <c r="H169" s="606">
        <f>$H$25</f>
        <v>5.2499999999999998E-2</v>
      </c>
      <c r="I169" s="122"/>
      <c r="J169" s="131">
        <f>$J$25</f>
        <v>18</v>
      </c>
      <c r="K169" s="122"/>
      <c r="L169" s="149"/>
      <c r="M169" s="117"/>
      <c r="N169" s="103"/>
      <c r="O169" s="103"/>
      <c r="P169" s="103"/>
      <c r="Q169" s="103"/>
      <c r="R169" s="103"/>
      <c r="S169" s="103"/>
      <c r="T169" s="103"/>
      <c r="U169" s="103"/>
      <c r="V169" s="103"/>
    </row>
    <row r="170" spans="1:25">
      <c r="B170" s="170" t="str">
        <f>$B$26</f>
        <v>Other (HDC Second Mortgage)</v>
      </c>
      <c r="C170" s="117"/>
      <c r="D170" s="136"/>
      <c r="E170" s="117"/>
      <c r="F170" s="131" t="str">
        <f>$F$26</f>
        <v>Loan</v>
      </c>
      <c r="G170" s="117"/>
      <c r="H170" s="606">
        <f>$H$26</f>
        <v>4.3387000000000002E-2</v>
      </c>
      <c r="I170" s="123"/>
      <c r="J170" s="131">
        <f>$J$26</f>
        <v>35</v>
      </c>
      <c r="K170" s="123"/>
      <c r="L170" s="149"/>
      <c r="M170" s="117"/>
      <c r="N170" s="104"/>
      <c r="O170" s="104"/>
      <c r="P170" s="104"/>
      <c r="Q170" s="104"/>
      <c r="R170" s="104"/>
      <c r="S170" s="104"/>
      <c r="T170" s="104"/>
      <c r="U170" s="104"/>
      <c r="V170" s="104"/>
      <c r="W170" s="109"/>
      <c r="X170" s="109"/>
      <c r="Y170" s="109"/>
    </row>
    <row r="171" spans="1:25">
      <c r="A171" s="111"/>
      <c r="B171" s="170" t="str">
        <f>$B$27</f>
        <v>Other (Accrued Construction Interest)</v>
      </c>
      <c r="C171" s="117"/>
      <c r="D171" s="136"/>
      <c r="E171" s="117"/>
      <c r="F171" s="131" t="str">
        <f>$F$27</f>
        <v>Loan</v>
      </c>
      <c r="G171" s="117"/>
      <c r="H171" s="606">
        <f>$H$27</f>
        <v>0</v>
      </c>
      <c r="I171" s="122"/>
      <c r="J171" s="131">
        <f>$J$27</f>
        <v>0</v>
      </c>
      <c r="K171" s="122"/>
      <c r="L171" s="149"/>
      <c r="M171" s="117"/>
      <c r="N171" s="105"/>
      <c r="O171" s="105"/>
      <c r="P171" s="105"/>
      <c r="Q171" s="105"/>
      <c r="R171" s="105"/>
      <c r="S171" s="105"/>
      <c r="T171" s="105"/>
      <c r="U171" s="104"/>
      <c r="V171" s="104"/>
    </row>
    <row r="172" spans="1:25">
      <c r="A172" s="111"/>
      <c r="B172" s="170" t="str">
        <f>$B$28</f>
        <v>Other (Brownfields Tax Credits)</v>
      </c>
      <c r="C172" s="117"/>
      <c r="D172" s="136"/>
      <c r="E172" s="117"/>
      <c r="F172" s="131" t="str">
        <f>$F$28</f>
        <v>Loan</v>
      </c>
      <c r="G172" s="117"/>
      <c r="H172" s="606">
        <f>$H$28</f>
        <v>0.06</v>
      </c>
      <c r="I172" s="122"/>
      <c r="J172" s="131">
        <f>$J$28</f>
        <v>35</v>
      </c>
      <c r="K172" s="122"/>
      <c r="L172" s="149"/>
      <c r="M172" s="117"/>
      <c r="N172" s="105"/>
      <c r="O172" s="105"/>
      <c r="P172" s="105"/>
      <c r="Q172" s="105"/>
      <c r="R172" s="105"/>
      <c r="S172" s="105"/>
      <c r="T172" s="105"/>
      <c r="U172" s="105"/>
      <c r="V172" s="105"/>
    </row>
    <row r="173" spans="1:25" ht="14.1" customHeight="1" thickBot="1">
      <c r="A173" s="111"/>
      <c r="B173" s="170" t="str">
        <f>$B$29</f>
        <v>Other (LIHTC Equity)</v>
      </c>
      <c r="C173" s="117"/>
      <c r="D173" s="140"/>
      <c r="E173" s="117"/>
      <c r="F173" s="131" t="str">
        <f>$F$29</f>
        <v>Loan</v>
      </c>
      <c r="G173" s="117"/>
      <c r="H173" s="606">
        <f>$H$29</f>
        <v>0</v>
      </c>
      <c r="I173" s="122"/>
      <c r="J173" s="131">
        <f>$J$29</f>
        <v>0</v>
      </c>
      <c r="K173" s="122"/>
      <c r="L173" s="149"/>
      <c r="M173" s="117"/>
      <c r="N173" s="105"/>
      <c r="O173" s="105"/>
      <c r="P173" s="105"/>
      <c r="Q173" s="105"/>
      <c r="R173" s="105"/>
      <c r="S173" s="105"/>
      <c r="T173" s="105"/>
      <c r="U173" s="105"/>
      <c r="V173" s="105"/>
    </row>
    <row r="174" spans="1:25" ht="14.1" customHeight="1" thickTop="1">
      <c r="A174" s="27"/>
      <c r="B174" s="173" t="str">
        <f>$B$30</f>
        <v>Total Permanent Financing</v>
      </c>
      <c r="C174" s="116"/>
      <c r="D174" s="142">
        <f>SUM(D165:D173)</f>
        <v>0</v>
      </c>
      <c r="E174" s="116"/>
      <c r="F174" s="129"/>
      <c r="G174" s="116"/>
      <c r="H174" s="129"/>
      <c r="I174" s="124"/>
      <c r="J174" s="129"/>
      <c r="K174" s="124"/>
      <c r="L174" s="152"/>
      <c r="M174" s="117"/>
      <c r="N174" s="106"/>
      <c r="O174" s="106"/>
      <c r="P174" s="106"/>
      <c r="Q174" s="106"/>
      <c r="R174" s="106"/>
      <c r="S174" s="106"/>
      <c r="T174" s="106"/>
      <c r="U174" s="112"/>
      <c r="V174" s="106"/>
    </row>
    <row r="175" spans="1:25" ht="14.1" customHeight="1">
      <c r="A175" s="27"/>
      <c r="B175" s="159"/>
      <c r="C175" s="117"/>
      <c r="D175" s="117"/>
      <c r="E175" s="117"/>
      <c r="F175" s="117"/>
      <c r="G175" s="117"/>
      <c r="H175" s="117"/>
      <c r="I175" s="122"/>
      <c r="J175" s="117"/>
      <c r="K175" s="122"/>
      <c r="L175" s="160"/>
      <c r="M175" s="117"/>
      <c r="N175" s="106"/>
      <c r="O175" s="106"/>
      <c r="P175" s="106"/>
      <c r="Q175" s="106"/>
      <c r="R175" s="106"/>
      <c r="S175" s="106"/>
      <c r="T175" s="106"/>
      <c r="U175" s="112"/>
      <c r="V175" s="106"/>
    </row>
    <row r="176" spans="1:25" ht="15.95" customHeight="1">
      <c r="B176" s="161" t="s">
        <v>163</v>
      </c>
      <c r="C176" s="27"/>
      <c r="H176" s="285"/>
      <c r="I176" s="285"/>
      <c r="L176" s="155"/>
      <c r="V176" s="105"/>
    </row>
    <row r="177" spans="1:22" ht="15.95" customHeight="1">
      <c r="B177" s="156" t="s">
        <v>131</v>
      </c>
      <c r="C177" s="27"/>
      <c r="H177" s="285"/>
      <c r="I177" s="285"/>
      <c r="L177" s="155"/>
      <c r="V177" s="105"/>
    </row>
    <row r="178" spans="1:22" ht="15.95" customHeight="1">
      <c r="B178" s="153" t="str">
        <f>B148</f>
        <v xml:space="preserve"> </v>
      </c>
      <c r="C178" s="27"/>
      <c r="H178" s="285"/>
      <c r="I178" s="285"/>
      <c r="L178" s="155"/>
      <c r="V178" s="105"/>
    </row>
    <row r="179" spans="1:22">
      <c r="B179" s="153" t="s">
        <v>171</v>
      </c>
      <c r="C179" s="27"/>
      <c r="H179" s="285"/>
      <c r="I179" s="285"/>
      <c r="L179" s="155"/>
      <c r="V179" s="105"/>
    </row>
    <row r="180" spans="1:22">
      <c r="B180" s="153"/>
      <c r="C180" s="27"/>
      <c r="H180" s="285"/>
      <c r="I180" s="285"/>
      <c r="L180" s="155"/>
      <c r="V180" s="105"/>
    </row>
    <row r="181" spans="1:22" ht="15.95" customHeight="1">
      <c r="B181" s="162" t="s">
        <v>173</v>
      </c>
      <c r="C181" s="130"/>
      <c r="D181" s="773"/>
      <c r="E181" s="773"/>
      <c r="F181" s="773"/>
      <c r="G181" s="130"/>
      <c r="H181" s="286" t="s">
        <v>172</v>
      </c>
      <c r="I181" s="285"/>
      <c r="L181" s="155"/>
      <c r="V181" s="105"/>
    </row>
    <row r="182" spans="1:22">
      <c r="B182" s="163" t="s">
        <v>164</v>
      </c>
      <c r="H182" s="134"/>
      <c r="L182" s="155"/>
      <c r="V182" s="105"/>
    </row>
    <row r="183" spans="1:22">
      <c r="A183" s="27"/>
      <c r="B183" s="164" t="s">
        <v>110</v>
      </c>
      <c r="H183" s="134"/>
      <c r="L183" s="155"/>
    </row>
    <row r="184" spans="1:22">
      <c r="A184" s="27"/>
      <c r="B184" s="164" t="s">
        <v>165</v>
      </c>
      <c r="H184" s="134"/>
      <c r="L184" s="155"/>
    </row>
    <row r="185" spans="1:22">
      <c r="A185" s="30"/>
      <c r="B185" s="164" t="s">
        <v>166</v>
      </c>
      <c r="H185" s="134"/>
      <c r="I185" s="103"/>
      <c r="J185" s="103"/>
      <c r="K185" s="103"/>
      <c r="L185" s="165"/>
      <c r="M185" s="103"/>
      <c r="N185" s="103"/>
      <c r="O185" s="103"/>
      <c r="P185" s="103"/>
      <c r="Q185" s="103"/>
      <c r="R185" s="103"/>
      <c r="S185" s="103"/>
      <c r="T185" s="103"/>
      <c r="U185" s="113"/>
      <c r="V185" s="103"/>
    </row>
    <row r="186" spans="1:22">
      <c r="A186" s="30"/>
      <c r="B186" s="164" t="s">
        <v>167</v>
      </c>
      <c r="H186" s="134"/>
      <c r="I186" s="31"/>
      <c r="J186" s="31"/>
      <c r="K186" s="31"/>
      <c r="L186" s="154"/>
      <c r="M186" s="31"/>
      <c r="N186" s="31"/>
      <c r="O186" s="31"/>
      <c r="P186" s="31"/>
      <c r="Q186" s="31"/>
      <c r="R186" s="31"/>
      <c r="S186" s="31"/>
      <c r="T186" s="31"/>
      <c r="U186" s="31"/>
      <c r="V186" s="103"/>
    </row>
    <row r="187" spans="1:22">
      <c r="B187" s="164" t="s">
        <v>169</v>
      </c>
      <c r="D187" s="771" t="str">
        <f>$D$43</f>
        <v>(Specify Source)</v>
      </c>
      <c r="E187" s="771"/>
      <c r="F187" s="771"/>
      <c r="H187" s="134"/>
      <c r="L187" s="155"/>
      <c r="V187" s="31"/>
    </row>
    <row r="188" spans="1:22">
      <c r="A188" s="30"/>
      <c r="B188" s="164" t="s">
        <v>168</v>
      </c>
      <c r="D188" s="771" t="str">
        <f>$D$44</f>
        <v>(Specify Source)</v>
      </c>
      <c r="E188" s="771"/>
      <c r="F188" s="771"/>
      <c r="H188" s="134"/>
      <c r="I188" s="31"/>
      <c r="J188" s="31"/>
      <c r="K188" s="31"/>
      <c r="L188" s="154"/>
      <c r="M188" s="31"/>
      <c r="N188" s="31"/>
      <c r="O188" s="31"/>
      <c r="P188" s="31"/>
      <c r="Q188" s="31"/>
      <c r="R188" s="31"/>
      <c r="S188" s="31"/>
      <c r="T188" s="31"/>
      <c r="U188" s="113"/>
      <c r="V188" s="103"/>
    </row>
    <row r="189" spans="1:22">
      <c r="A189" s="27"/>
      <c r="B189" s="164" t="s">
        <v>168</v>
      </c>
      <c r="D189" s="771" t="str">
        <f>$D$45</f>
        <v>(Specify Source)</v>
      </c>
      <c r="E189" s="771"/>
      <c r="F189" s="771"/>
      <c r="H189" s="134"/>
      <c r="L189" s="155"/>
      <c r="V189" s="25"/>
    </row>
    <row r="190" spans="1:22">
      <c r="A190" s="30"/>
      <c r="B190" s="164" t="s">
        <v>168</v>
      </c>
      <c r="D190" s="771" t="str">
        <f>$D$46</f>
        <v>(Specify Source)</v>
      </c>
      <c r="E190" s="771"/>
      <c r="F190" s="771"/>
      <c r="H190" s="134"/>
      <c r="I190" s="114"/>
      <c r="J190" s="114"/>
      <c r="K190" s="114"/>
      <c r="L190" s="166"/>
      <c r="M190" s="114"/>
      <c r="N190" s="114"/>
      <c r="O190" s="114"/>
      <c r="P190" s="114"/>
      <c r="Q190" s="114"/>
      <c r="R190" s="114"/>
      <c r="S190" s="114"/>
      <c r="T190" s="114"/>
      <c r="V190" s="113"/>
    </row>
    <row r="191" spans="1:22" ht="13.5" thickBot="1">
      <c r="A191" s="27"/>
      <c r="B191" s="167" t="s">
        <v>168</v>
      </c>
      <c r="C191" s="168"/>
      <c r="D191" s="772" t="str">
        <f>$D$47</f>
        <v>(Specify Source)</v>
      </c>
      <c r="E191" s="772"/>
      <c r="F191" s="772"/>
      <c r="G191" s="168"/>
      <c r="H191" s="174"/>
      <c r="I191" s="168"/>
      <c r="J191" s="168"/>
      <c r="K191" s="168"/>
      <c r="L191" s="169"/>
    </row>
    <row r="193" spans="1:24" ht="13.5" thickBot="1"/>
    <row r="194" spans="1:24">
      <c r="B194" s="385" t="s">
        <v>156</v>
      </c>
      <c r="C194" s="27"/>
      <c r="D194" s="24"/>
      <c r="E194" s="24"/>
      <c r="F194" s="26"/>
      <c r="G194" s="26"/>
    </row>
    <row r="195" spans="1:24">
      <c r="B195" s="387" t="s">
        <v>132</v>
      </c>
      <c r="E195" s="9"/>
      <c r="F195" s="24"/>
      <c r="G195" s="24"/>
    </row>
    <row r="196" spans="1:24" ht="13.5" thickBot="1">
      <c r="B196" s="388" t="str">
        <f>'Unit Distribution'!B8</f>
        <v xml:space="preserve"> </v>
      </c>
      <c r="D196" s="9"/>
      <c r="E196" s="9"/>
      <c r="F196" s="24"/>
      <c r="G196" s="24"/>
    </row>
    <row r="197" spans="1:24">
      <c r="B197" s="144" t="s">
        <v>157</v>
      </c>
      <c r="C197" s="145"/>
      <c r="D197" s="146" t="s">
        <v>158</v>
      </c>
      <c r="E197" s="146"/>
      <c r="F197" s="146" t="s">
        <v>159</v>
      </c>
      <c r="G197" s="146"/>
      <c r="H197" s="146" t="s">
        <v>177</v>
      </c>
      <c r="I197" s="146"/>
      <c r="J197" s="146" t="s">
        <v>160</v>
      </c>
      <c r="K197" s="147"/>
      <c r="L197" s="148" t="s">
        <v>161</v>
      </c>
      <c r="M197" s="128"/>
      <c r="U197" s="10"/>
      <c r="V197" s="10"/>
    </row>
    <row r="198" spans="1:24">
      <c r="B198" s="170" t="str">
        <f>$B$6</f>
        <v>HPD Loan</v>
      </c>
      <c r="C198" s="117"/>
      <c r="D198" s="135"/>
      <c r="E198" s="117"/>
      <c r="F198" s="132">
        <f>$F$6</f>
        <v>0</v>
      </c>
      <c r="G198" s="117"/>
      <c r="H198" s="606">
        <f>$H$6</f>
        <v>0</v>
      </c>
      <c r="I198" s="117"/>
      <c r="J198" s="132">
        <f>$J$6</f>
        <v>0</v>
      </c>
      <c r="K198" s="117"/>
      <c r="L198" s="149"/>
      <c r="M198" s="117"/>
      <c r="N198" s="125"/>
      <c r="U198" s="25"/>
      <c r="V198" s="25"/>
    </row>
    <row r="199" spans="1:24">
      <c r="A199" s="27"/>
      <c r="B199" s="171" t="str">
        <f>$B$7</f>
        <v>HDC Tax Exempt Bonds</v>
      </c>
      <c r="C199" s="117"/>
      <c r="D199" s="135"/>
      <c r="E199" s="117"/>
      <c r="F199" s="132" t="str">
        <f>$F$7</f>
        <v>Loan</v>
      </c>
      <c r="G199" s="117"/>
      <c r="H199" s="606">
        <f>$H$7</f>
        <v>2.1999999999999999E-2</v>
      </c>
      <c r="I199" s="121"/>
      <c r="J199" s="132">
        <f>$J$7</f>
        <v>2</v>
      </c>
      <c r="K199" s="121"/>
      <c r="L199" s="149"/>
      <c r="M199" s="117"/>
      <c r="N199" s="127"/>
      <c r="O199" s="28"/>
      <c r="P199" s="28"/>
      <c r="Q199" s="28"/>
      <c r="R199" s="28"/>
      <c r="S199" s="28"/>
      <c r="T199" s="28"/>
      <c r="U199" s="29"/>
      <c r="V199" s="29"/>
    </row>
    <row r="200" spans="1:24">
      <c r="B200" s="171" t="str">
        <f>$B$8</f>
        <v>HDC Loan</v>
      </c>
      <c r="C200" s="117"/>
      <c r="D200" s="135"/>
      <c r="E200" s="117"/>
      <c r="F200" s="132" t="str">
        <f>$F$8</f>
        <v>Loan</v>
      </c>
      <c r="G200" s="117"/>
      <c r="H200" s="606">
        <f>$H$8</f>
        <v>4.3387000000000002E-2</v>
      </c>
      <c r="I200" s="117"/>
      <c r="J200" s="132">
        <f>$J$8</f>
        <v>2</v>
      </c>
      <c r="K200" s="117"/>
      <c r="L200" s="149"/>
      <c r="M200" s="117"/>
      <c r="N200" s="127"/>
    </row>
    <row r="201" spans="1:24">
      <c r="A201" s="30"/>
      <c r="B201" s="171" t="str">
        <f>$B$9</f>
        <v>Deferred Developer Fee</v>
      </c>
      <c r="C201" s="117"/>
      <c r="D201" s="135"/>
      <c r="E201" s="117"/>
      <c r="F201" s="132" t="str">
        <f>$F$9</f>
        <v>Loan</v>
      </c>
      <c r="G201" s="117"/>
      <c r="H201" s="606">
        <f>$H$9</f>
        <v>0</v>
      </c>
      <c r="I201" s="122"/>
      <c r="J201" s="132">
        <f>$J$9</f>
        <v>0</v>
      </c>
      <c r="K201" s="122"/>
      <c r="L201" s="149"/>
      <c r="M201" s="117"/>
      <c r="N201" s="127"/>
      <c r="O201" s="31"/>
      <c r="P201" s="31"/>
      <c r="Q201" s="31"/>
      <c r="R201" s="31"/>
      <c r="S201" s="31"/>
      <c r="T201" s="31"/>
      <c r="U201" s="31"/>
      <c r="V201" s="31"/>
    </row>
    <row r="202" spans="1:24">
      <c r="A202" s="27"/>
      <c r="B202" s="171" t="str">
        <f>$B$10</f>
        <v>Other (Accrued Construction Interest)</v>
      </c>
      <c r="C202" s="117"/>
      <c r="D202" s="135"/>
      <c r="E202" s="117"/>
      <c r="F202" s="132" t="str">
        <f>$F$10</f>
        <v>Loan</v>
      </c>
      <c r="G202" s="117"/>
      <c r="H202" s="606">
        <f>$H$10</f>
        <v>0</v>
      </c>
      <c r="I202" s="122"/>
      <c r="J202" s="132">
        <f>$J$10</f>
        <v>0</v>
      </c>
      <c r="K202" s="122"/>
      <c r="L202" s="149"/>
      <c r="M202" s="117"/>
      <c r="N202" s="127"/>
      <c r="O202" s="31"/>
      <c r="P202" s="31"/>
      <c r="Q202" s="31"/>
      <c r="R202" s="31"/>
      <c r="S202" s="31"/>
      <c r="T202" s="31"/>
      <c r="U202" s="31"/>
      <c r="V202" s="31"/>
    </row>
    <row r="203" spans="1:24">
      <c r="A203" s="30"/>
      <c r="B203" s="171" t="str">
        <f>$B$11</f>
        <v>Other (Deferred Reserves)</v>
      </c>
      <c r="C203" s="117"/>
      <c r="D203" s="135"/>
      <c r="E203" s="117"/>
      <c r="F203" s="132" t="str">
        <f>$F$11</f>
        <v>Loan</v>
      </c>
      <c r="G203" s="117"/>
      <c r="H203" s="606">
        <f>$H$11</f>
        <v>0</v>
      </c>
      <c r="I203" s="123"/>
      <c r="J203" s="132">
        <f>$J$11</f>
        <v>0</v>
      </c>
      <c r="K203" s="123"/>
      <c r="L203" s="149"/>
      <c r="M203" s="117"/>
      <c r="N203" s="127"/>
      <c r="O203" s="33"/>
      <c r="P203" s="33"/>
      <c r="Q203" s="33"/>
      <c r="R203" s="33"/>
      <c r="S203" s="33"/>
      <c r="T203" s="33"/>
      <c r="U203" s="33"/>
      <c r="V203" s="33"/>
    </row>
    <row r="204" spans="1:24">
      <c r="A204" s="27"/>
      <c r="B204" s="171" t="str">
        <f>$B$12</f>
        <v>Other (Specify)</v>
      </c>
      <c r="C204" s="117"/>
      <c r="D204" s="135"/>
      <c r="E204" s="117"/>
      <c r="F204" s="132">
        <f>$F$12</f>
        <v>0</v>
      </c>
      <c r="G204" s="117"/>
      <c r="H204" s="606">
        <f>$H$12</f>
        <v>0</v>
      </c>
      <c r="I204" s="122"/>
      <c r="J204" s="132">
        <f>$J$12</f>
        <v>0</v>
      </c>
      <c r="K204" s="122"/>
      <c r="L204" s="149"/>
      <c r="M204" s="117"/>
      <c r="N204" s="127"/>
      <c r="O204" s="31"/>
      <c r="P204" s="31"/>
      <c r="Q204" s="31"/>
      <c r="R204" s="31"/>
      <c r="S204" s="31"/>
      <c r="T204" s="31"/>
      <c r="U204" s="31"/>
      <c r="V204" s="31"/>
    </row>
    <row r="205" spans="1:24">
      <c r="A205" s="27"/>
      <c r="B205" s="171" t="str">
        <f>$B$13</f>
        <v>Other (Specify)</v>
      </c>
      <c r="C205" s="117"/>
      <c r="D205" s="135"/>
      <c r="E205" s="117"/>
      <c r="F205" s="132">
        <f>$F$13</f>
        <v>0</v>
      </c>
      <c r="G205" s="117"/>
      <c r="H205" s="606">
        <f>$H$13</f>
        <v>0</v>
      </c>
      <c r="I205" s="122"/>
      <c r="J205" s="132">
        <f>$J$13</f>
        <v>0</v>
      </c>
      <c r="K205" s="122"/>
      <c r="L205" s="149"/>
      <c r="M205" s="117"/>
      <c r="N205" s="127"/>
      <c r="O205" s="31"/>
      <c r="P205" s="31"/>
      <c r="Q205" s="31"/>
      <c r="R205" s="31"/>
      <c r="S205" s="31"/>
      <c r="T205" s="31"/>
      <c r="U205" s="31"/>
      <c r="V205" s="31"/>
      <c r="W205" s="31"/>
      <c r="X205" s="31"/>
    </row>
    <row r="206" spans="1:24" ht="13.5" thickBot="1">
      <c r="A206" s="30"/>
      <c r="B206" s="171" t="str">
        <f>$B$14</f>
        <v>Other (Specify)</v>
      </c>
      <c r="C206" s="117"/>
      <c r="D206" s="139"/>
      <c r="E206" s="117"/>
      <c r="F206" s="132">
        <f>$F$14</f>
        <v>0</v>
      </c>
      <c r="G206" s="117"/>
      <c r="H206" s="606">
        <f>$H$14</f>
        <v>0</v>
      </c>
      <c r="I206" s="122"/>
      <c r="J206" s="132">
        <f>$J$14</f>
        <v>0</v>
      </c>
      <c r="K206" s="122"/>
      <c r="L206" s="149"/>
      <c r="M206" s="117"/>
      <c r="N206" s="127"/>
      <c r="O206" s="31"/>
      <c r="P206" s="31"/>
      <c r="Q206" s="31"/>
      <c r="R206" s="31"/>
      <c r="S206" s="31"/>
      <c r="T206" s="31"/>
      <c r="U206" s="31"/>
      <c r="V206" s="31"/>
    </row>
    <row r="207" spans="1:24" ht="13.5" thickTop="1">
      <c r="A207" s="27"/>
      <c r="B207" s="172" t="str">
        <f>$B$15</f>
        <v>Total Construction Financing</v>
      </c>
      <c r="C207" s="116"/>
      <c r="D207" s="141">
        <f>SUM(D198:D206)</f>
        <v>0</v>
      </c>
      <c r="E207" s="116"/>
      <c r="F207" s="143"/>
      <c r="G207" s="116"/>
      <c r="H207" s="143"/>
      <c r="I207" s="124"/>
      <c r="J207" s="143"/>
      <c r="K207" s="124"/>
      <c r="L207" s="152"/>
      <c r="M207" s="117"/>
      <c r="N207" s="127"/>
      <c r="O207" s="31"/>
      <c r="P207" s="31"/>
      <c r="Q207" s="31"/>
      <c r="R207" s="31"/>
      <c r="S207" s="31"/>
      <c r="T207" s="31"/>
      <c r="U207" s="31"/>
      <c r="V207" s="31"/>
    </row>
    <row r="208" spans="1:24">
      <c r="A208" s="30"/>
      <c r="B208" s="153"/>
      <c r="H208" s="31"/>
      <c r="I208" s="31"/>
      <c r="J208" s="107"/>
      <c r="K208" s="31"/>
      <c r="L208" s="154"/>
      <c r="M208" s="31"/>
      <c r="N208" s="126"/>
      <c r="O208" s="31"/>
      <c r="P208" s="31"/>
      <c r="Q208" s="31"/>
      <c r="R208" s="31"/>
      <c r="S208" s="31"/>
      <c r="T208" s="31"/>
      <c r="U208" s="31"/>
      <c r="V208" s="31"/>
    </row>
    <row r="209" spans="1:25">
      <c r="A209" s="27"/>
      <c r="B209" s="161" t="s">
        <v>162</v>
      </c>
      <c r="C209" s="27"/>
      <c r="D209" s="24"/>
      <c r="E209" s="24"/>
      <c r="F209" s="26"/>
      <c r="G209" s="26"/>
      <c r="L209" s="155"/>
      <c r="N209" s="108"/>
      <c r="O209" s="108"/>
      <c r="P209" s="108"/>
      <c r="Q209" s="108"/>
      <c r="R209" s="108"/>
      <c r="S209" s="108"/>
      <c r="T209" s="108"/>
      <c r="U209" s="31"/>
      <c r="V209" s="108"/>
    </row>
    <row r="210" spans="1:25">
      <c r="A210" s="27"/>
      <c r="B210" s="156" t="s">
        <v>132</v>
      </c>
      <c r="E210" s="9"/>
      <c r="F210" s="24"/>
      <c r="G210" s="24"/>
      <c r="L210" s="155"/>
      <c r="N210" s="108"/>
      <c r="O210" s="108"/>
      <c r="P210" s="108"/>
      <c r="Q210" s="108"/>
      <c r="R210" s="108"/>
      <c r="S210" s="108"/>
      <c r="T210" s="108"/>
      <c r="U210" s="31"/>
      <c r="V210" s="108"/>
    </row>
    <row r="211" spans="1:25">
      <c r="A211" s="27"/>
      <c r="B211" s="153" t="str">
        <f>B196</f>
        <v xml:space="preserve"> </v>
      </c>
      <c r="D211" s="9"/>
      <c r="E211" s="9"/>
      <c r="F211" s="24"/>
      <c r="G211" s="24"/>
      <c r="L211" s="155"/>
      <c r="N211" s="108"/>
      <c r="O211" s="108"/>
      <c r="P211" s="108"/>
      <c r="Q211" s="108"/>
      <c r="R211" s="108"/>
      <c r="S211" s="108"/>
      <c r="T211" s="108"/>
      <c r="U211" s="31"/>
      <c r="V211" s="108"/>
    </row>
    <row r="212" spans="1:25">
      <c r="A212" s="27"/>
      <c r="B212" s="157" t="s">
        <v>157</v>
      </c>
      <c r="C212" s="118"/>
      <c r="D212" s="119" t="s">
        <v>158</v>
      </c>
      <c r="E212" s="119"/>
      <c r="F212" s="119" t="s">
        <v>159</v>
      </c>
      <c r="G212" s="119"/>
      <c r="H212" s="119" t="s">
        <v>177</v>
      </c>
      <c r="I212" s="119"/>
      <c r="J212" s="119" t="s">
        <v>160</v>
      </c>
      <c r="K212" s="120"/>
      <c r="L212" s="158" t="s">
        <v>161</v>
      </c>
      <c r="M212" s="128"/>
      <c r="N212" s="110"/>
      <c r="O212" s="110"/>
      <c r="P212" s="110"/>
      <c r="Q212" s="110"/>
      <c r="R212" s="110"/>
      <c r="S212" s="110"/>
      <c r="T212" s="110"/>
      <c r="U212" s="33"/>
      <c r="V212" s="110"/>
    </row>
    <row r="213" spans="1:25">
      <c r="A213" s="27"/>
      <c r="B213" s="170" t="str">
        <f>$B$21</f>
        <v>HPD Loan</v>
      </c>
      <c r="C213" s="117"/>
      <c r="D213" s="136"/>
      <c r="E213" s="117"/>
      <c r="F213" s="131">
        <f>$F$21</f>
        <v>0</v>
      </c>
      <c r="G213" s="117"/>
      <c r="H213" s="606">
        <f>$H$21</f>
        <v>0</v>
      </c>
      <c r="I213" s="117"/>
      <c r="J213" s="131">
        <f>$J$21</f>
        <v>0</v>
      </c>
      <c r="K213" s="117"/>
      <c r="L213" s="149"/>
      <c r="M213" s="117"/>
      <c r="N213" s="31"/>
      <c r="O213" s="31"/>
      <c r="P213" s="31"/>
      <c r="Q213" s="31"/>
      <c r="R213" s="31"/>
      <c r="S213" s="31"/>
      <c r="T213" s="31"/>
      <c r="U213" s="31"/>
      <c r="V213" s="31"/>
    </row>
    <row r="214" spans="1:25">
      <c r="A214" s="27"/>
      <c r="B214" s="170" t="str">
        <f>$B$22</f>
        <v>HDC Tax Exempt Bonds</v>
      </c>
      <c r="C214" s="117"/>
      <c r="D214" s="136"/>
      <c r="E214" s="117"/>
      <c r="F214" s="131">
        <f>$F$22</f>
        <v>0</v>
      </c>
      <c r="G214" s="117"/>
      <c r="H214" s="606">
        <f>$H$22</f>
        <v>0</v>
      </c>
      <c r="I214" s="121"/>
      <c r="J214" s="131">
        <f>$J$22</f>
        <v>0</v>
      </c>
      <c r="K214" s="121"/>
      <c r="L214" s="149"/>
      <c r="M214" s="117"/>
      <c r="N214" s="31"/>
      <c r="O214" s="31"/>
      <c r="P214" s="31"/>
      <c r="Q214" s="31"/>
      <c r="R214" s="31"/>
      <c r="S214" s="31"/>
      <c r="T214" s="31"/>
      <c r="U214" s="31"/>
      <c r="V214" s="31"/>
    </row>
    <row r="215" spans="1:25">
      <c r="A215" s="30"/>
      <c r="B215" s="170" t="str">
        <f>$B$23</f>
        <v>HDC Loan</v>
      </c>
      <c r="C215" s="117"/>
      <c r="D215" s="136"/>
      <c r="E215" s="117"/>
      <c r="F215" s="131">
        <f>$F$23</f>
        <v>0</v>
      </c>
      <c r="G215" s="117"/>
      <c r="H215" s="606">
        <f>$H$23</f>
        <v>0</v>
      </c>
      <c r="I215" s="117"/>
      <c r="J215" s="131">
        <f>$J$23</f>
        <v>0</v>
      </c>
      <c r="K215" s="117"/>
      <c r="L215" s="149"/>
      <c r="M215" s="117"/>
      <c r="N215" s="31"/>
      <c r="O215" s="31"/>
      <c r="P215" s="31"/>
      <c r="Q215" s="31"/>
      <c r="R215" s="31"/>
      <c r="S215" s="31"/>
      <c r="T215" s="31"/>
      <c r="U215" s="31"/>
      <c r="V215" s="31"/>
    </row>
    <row r="216" spans="1:25">
      <c r="A216" s="27"/>
      <c r="B216" s="170" t="str">
        <f>$B$24</f>
        <v>Deferred Developer Fee</v>
      </c>
      <c r="C216" s="117"/>
      <c r="D216" s="136"/>
      <c r="E216" s="117"/>
      <c r="F216" s="131" t="str">
        <f>$F$24</f>
        <v>Loan</v>
      </c>
      <c r="G216" s="117"/>
      <c r="H216" s="606">
        <f>$H$24</f>
        <v>1.12E-2</v>
      </c>
      <c r="I216" s="122"/>
      <c r="J216" s="131">
        <f>$J$24</f>
        <v>35</v>
      </c>
      <c r="K216" s="122"/>
      <c r="L216" s="149"/>
      <c r="M216" s="117"/>
      <c r="N216" s="103"/>
      <c r="O216" s="103"/>
      <c r="P216" s="103"/>
      <c r="Q216" s="103"/>
      <c r="R216" s="103"/>
      <c r="S216" s="103"/>
      <c r="T216" s="103"/>
      <c r="U216" s="103"/>
      <c r="V216" s="103"/>
    </row>
    <row r="217" spans="1:25">
      <c r="A217" s="30"/>
      <c r="B217" s="170" t="str">
        <f>$B$25</f>
        <v>Other (HDC First Mortgage)</v>
      </c>
      <c r="C217" s="117"/>
      <c r="D217" s="136"/>
      <c r="E217" s="117"/>
      <c r="F217" s="131" t="str">
        <f>$F$25</f>
        <v>Loan</v>
      </c>
      <c r="G217" s="117"/>
      <c r="H217" s="606">
        <f>$H$25</f>
        <v>5.2499999999999998E-2</v>
      </c>
      <c r="I217" s="122"/>
      <c r="J217" s="131">
        <f>$J$25</f>
        <v>18</v>
      </c>
      <c r="K217" s="122"/>
      <c r="L217" s="149"/>
      <c r="M217" s="117"/>
      <c r="N217" s="103"/>
      <c r="O217" s="103"/>
      <c r="P217" s="103"/>
      <c r="Q217" s="103"/>
      <c r="R217" s="103"/>
      <c r="S217" s="103"/>
      <c r="T217" s="103"/>
      <c r="U217" s="103"/>
      <c r="V217" s="103"/>
    </row>
    <row r="218" spans="1:25" ht="14.1" customHeight="1">
      <c r="B218" s="170" t="str">
        <f>$B$26</f>
        <v>Other (HDC Second Mortgage)</v>
      </c>
      <c r="C218" s="117"/>
      <c r="D218" s="136"/>
      <c r="E218" s="117"/>
      <c r="F218" s="131" t="str">
        <f>$F$26</f>
        <v>Loan</v>
      </c>
      <c r="G218" s="117"/>
      <c r="H218" s="606">
        <f>$H$26</f>
        <v>4.3387000000000002E-2</v>
      </c>
      <c r="I218" s="123"/>
      <c r="J218" s="131">
        <f>$J$26</f>
        <v>35</v>
      </c>
      <c r="K218" s="123"/>
      <c r="L218" s="149"/>
      <c r="M218" s="117"/>
      <c r="N218" s="104"/>
      <c r="O218" s="104"/>
      <c r="P218" s="104"/>
      <c r="Q218" s="104"/>
      <c r="R218" s="104"/>
      <c r="S218" s="104"/>
      <c r="T218" s="104"/>
      <c r="U218" s="104"/>
      <c r="V218" s="104"/>
      <c r="W218" s="109"/>
      <c r="X218" s="109"/>
      <c r="Y218" s="109"/>
    </row>
    <row r="219" spans="1:25">
      <c r="A219" s="111"/>
      <c r="B219" s="170" t="str">
        <f>$B$27</f>
        <v>Other (Accrued Construction Interest)</v>
      </c>
      <c r="C219" s="117"/>
      <c r="D219" s="136"/>
      <c r="E219" s="117"/>
      <c r="F219" s="131" t="str">
        <f>$F$27</f>
        <v>Loan</v>
      </c>
      <c r="G219" s="117"/>
      <c r="H219" s="606">
        <f>$H$27</f>
        <v>0</v>
      </c>
      <c r="I219" s="122"/>
      <c r="J219" s="131">
        <f>$J$27</f>
        <v>0</v>
      </c>
      <c r="K219" s="122"/>
      <c r="L219" s="149"/>
      <c r="M219" s="117"/>
      <c r="N219" s="105"/>
      <c r="O219" s="105"/>
      <c r="P219" s="105"/>
      <c r="Q219" s="105"/>
      <c r="R219" s="105"/>
      <c r="S219" s="105"/>
      <c r="T219" s="105"/>
      <c r="U219" s="104"/>
      <c r="V219" s="104"/>
    </row>
    <row r="220" spans="1:25" ht="15.95" customHeight="1">
      <c r="A220" s="111"/>
      <c r="B220" s="170" t="str">
        <f>$B$28</f>
        <v>Other (Brownfields Tax Credits)</v>
      </c>
      <c r="C220" s="117"/>
      <c r="D220" s="136"/>
      <c r="E220" s="117"/>
      <c r="F220" s="131" t="str">
        <f>$F$28</f>
        <v>Loan</v>
      </c>
      <c r="G220" s="117"/>
      <c r="H220" s="606">
        <f>$H$28</f>
        <v>0.06</v>
      </c>
      <c r="I220" s="122"/>
      <c r="J220" s="131">
        <f>$J$28</f>
        <v>35</v>
      </c>
      <c r="K220" s="122"/>
      <c r="L220" s="149"/>
      <c r="M220" s="117"/>
      <c r="N220" s="105"/>
      <c r="O220" s="105"/>
      <c r="P220" s="105"/>
      <c r="Q220" s="105"/>
      <c r="R220" s="105"/>
      <c r="S220" s="105"/>
      <c r="T220" s="105"/>
      <c r="U220" s="105"/>
      <c r="V220" s="105"/>
    </row>
    <row r="221" spans="1:25" ht="14.1" customHeight="1" thickBot="1">
      <c r="A221" s="111"/>
      <c r="B221" s="170" t="str">
        <f>$B$29</f>
        <v>Other (LIHTC Equity)</v>
      </c>
      <c r="C221" s="117"/>
      <c r="D221" s="140"/>
      <c r="E221" s="117"/>
      <c r="F221" s="131" t="str">
        <f>$F$29</f>
        <v>Loan</v>
      </c>
      <c r="G221" s="117"/>
      <c r="H221" s="606">
        <f>$H$29</f>
        <v>0</v>
      </c>
      <c r="I221" s="122"/>
      <c r="J221" s="131">
        <f>$J$29</f>
        <v>0</v>
      </c>
      <c r="K221" s="122"/>
      <c r="L221" s="149"/>
      <c r="M221" s="117"/>
      <c r="N221" s="105"/>
      <c r="O221" s="105"/>
      <c r="P221" s="105"/>
      <c r="Q221" s="105"/>
      <c r="R221" s="105"/>
      <c r="S221" s="105"/>
      <c r="T221" s="105"/>
      <c r="U221" s="105"/>
      <c r="V221" s="105"/>
    </row>
    <row r="222" spans="1:25" ht="14.1" customHeight="1" thickTop="1">
      <c r="A222" s="27"/>
      <c r="B222" s="173" t="str">
        <f>$B$30</f>
        <v>Total Permanent Financing</v>
      </c>
      <c r="C222" s="116"/>
      <c r="D222" s="142">
        <f>SUM(D213:D221)</f>
        <v>0</v>
      </c>
      <c r="E222" s="116"/>
      <c r="F222" s="129"/>
      <c r="G222" s="116"/>
      <c r="H222" s="129"/>
      <c r="I222" s="124"/>
      <c r="J222" s="129"/>
      <c r="K222" s="124"/>
      <c r="L222" s="152"/>
      <c r="M222" s="117"/>
      <c r="N222" s="106"/>
      <c r="O222" s="106"/>
      <c r="P222" s="106"/>
      <c r="Q222" s="106"/>
      <c r="R222" s="106"/>
      <c r="S222" s="106"/>
      <c r="T222" s="106"/>
      <c r="U222" s="112"/>
      <c r="V222" s="106"/>
    </row>
    <row r="223" spans="1:25" ht="14.1" customHeight="1">
      <c r="A223" s="27"/>
      <c r="B223" s="159"/>
      <c r="C223" s="117"/>
      <c r="D223" s="117"/>
      <c r="E223" s="117"/>
      <c r="F223" s="117"/>
      <c r="G223" s="117"/>
      <c r="H223" s="117"/>
      <c r="I223" s="122"/>
      <c r="J223" s="117"/>
      <c r="K223" s="122"/>
      <c r="L223" s="160"/>
      <c r="M223" s="117"/>
      <c r="N223" s="106"/>
      <c r="O223" s="106"/>
      <c r="P223" s="106"/>
      <c r="Q223" s="106"/>
      <c r="R223" s="106"/>
      <c r="S223" s="106"/>
      <c r="T223" s="106"/>
      <c r="U223" s="112"/>
      <c r="V223" s="106"/>
    </row>
    <row r="224" spans="1:25" ht="15.95" customHeight="1">
      <c r="B224" s="161" t="s">
        <v>163</v>
      </c>
      <c r="C224" s="27"/>
      <c r="H224" s="285"/>
      <c r="I224" s="285"/>
      <c r="L224" s="155"/>
      <c r="V224" s="105"/>
    </row>
    <row r="225" spans="1:22" ht="15.95" customHeight="1">
      <c r="B225" s="156" t="s">
        <v>132</v>
      </c>
      <c r="C225" s="27"/>
      <c r="H225" s="285"/>
      <c r="I225" s="285"/>
      <c r="L225" s="155"/>
      <c r="V225" s="105"/>
    </row>
    <row r="226" spans="1:22" ht="15.95" customHeight="1">
      <c r="B226" s="153" t="str">
        <f>B196</f>
        <v xml:space="preserve"> </v>
      </c>
      <c r="C226" s="27"/>
      <c r="H226" s="285"/>
      <c r="I226" s="285"/>
      <c r="L226" s="155"/>
      <c r="V226" s="105"/>
    </row>
    <row r="227" spans="1:22">
      <c r="B227" s="153" t="s">
        <v>171</v>
      </c>
      <c r="C227" s="27"/>
      <c r="H227" s="285"/>
      <c r="I227" s="285"/>
      <c r="L227" s="155"/>
      <c r="V227" s="105"/>
    </row>
    <row r="228" spans="1:22">
      <c r="B228" s="153"/>
      <c r="C228" s="27"/>
      <c r="H228" s="285"/>
      <c r="I228" s="285"/>
      <c r="L228" s="155"/>
      <c r="V228" s="105"/>
    </row>
    <row r="229" spans="1:22" ht="15.95" customHeight="1">
      <c r="B229" s="162" t="s">
        <v>173</v>
      </c>
      <c r="C229" s="130"/>
      <c r="D229" s="773"/>
      <c r="E229" s="773"/>
      <c r="F229" s="773"/>
      <c r="G229" s="130"/>
      <c r="H229" s="286" t="s">
        <v>172</v>
      </c>
      <c r="I229" s="285"/>
      <c r="L229" s="155"/>
      <c r="V229" s="105"/>
    </row>
    <row r="230" spans="1:22">
      <c r="B230" s="163" t="s">
        <v>164</v>
      </c>
      <c r="H230" s="134"/>
      <c r="L230" s="155"/>
      <c r="V230" s="105"/>
    </row>
    <row r="231" spans="1:22">
      <c r="A231" s="27"/>
      <c r="B231" s="164" t="s">
        <v>110</v>
      </c>
      <c r="H231" s="134"/>
      <c r="L231" s="155"/>
    </row>
    <row r="232" spans="1:22">
      <c r="A232" s="27"/>
      <c r="B232" s="164" t="s">
        <v>165</v>
      </c>
      <c r="H232" s="134"/>
      <c r="L232" s="155"/>
    </row>
    <row r="233" spans="1:22">
      <c r="A233" s="30"/>
      <c r="B233" s="164" t="s">
        <v>166</v>
      </c>
      <c r="H233" s="134"/>
      <c r="I233" s="103"/>
      <c r="J233" s="103"/>
      <c r="K233" s="103"/>
      <c r="L233" s="165"/>
      <c r="M233" s="103"/>
      <c r="N233" s="103"/>
      <c r="O233" s="103"/>
      <c r="P233" s="103"/>
      <c r="Q233" s="103"/>
      <c r="R233" s="103"/>
      <c r="S233" s="103"/>
      <c r="T233" s="103"/>
      <c r="U233" s="113"/>
      <c r="V233" s="103"/>
    </row>
    <row r="234" spans="1:22">
      <c r="A234" s="30"/>
      <c r="B234" s="164" t="s">
        <v>167</v>
      </c>
      <c r="H234" s="134"/>
      <c r="I234" s="31"/>
      <c r="J234" s="31"/>
      <c r="K234" s="31"/>
      <c r="L234" s="154"/>
      <c r="M234" s="31"/>
      <c r="N234" s="31"/>
      <c r="O234" s="31"/>
      <c r="P234" s="31"/>
      <c r="Q234" s="31"/>
      <c r="R234" s="31"/>
      <c r="S234" s="31"/>
      <c r="T234" s="31"/>
      <c r="U234" s="31"/>
      <c r="V234" s="103"/>
    </row>
    <row r="235" spans="1:22">
      <c r="B235" s="164" t="s">
        <v>169</v>
      </c>
      <c r="D235" s="771" t="str">
        <f>$D$43</f>
        <v>(Specify Source)</v>
      </c>
      <c r="E235" s="771"/>
      <c r="F235" s="771"/>
      <c r="H235" s="134"/>
      <c r="L235" s="155"/>
      <c r="V235" s="31"/>
    </row>
    <row r="236" spans="1:22">
      <c r="A236" s="30"/>
      <c r="B236" s="164" t="s">
        <v>168</v>
      </c>
      <c r="D236" s="771" t="str">
        <f>$D$44</f>
        <v>(Specify Source)</v>
      </c>
      <c r="E236" s="771"/>
      <c r="F236" s="771"/>
      <c r="H236" s="134"/>
      <c r="I236" s="31"/>
      <c r="J236" s="31"/>
      <c r="K236" s="31"/>
      <c r="L236" s="154"/>
      <c r="M236" s="31"/>
      <c r="N236" s="31"/>
      <c r="O236" s="31"/>
      <c r="P236" s="31"/>
      <c r="Q236" s="31"/>
      <c r="R236" s="31"/>
      <c r="S236" s="31"/>
      <c r="T236" s="31"/>
      <c r="U236" s="113"/>
      <c r="V236" s="103"/>
    </row>
    <row r="237" spans="1:22">
      <c r="A237" s="27"/>
      <c r="B237" s="164" t="s">
        <v>168</v>
      </c>
      <c r="D237" s="771" t="str">
        <f>$D$45</f>
        <v>(Specify Source)</v>
      </c>
      <c r="E237" s="771"/>
      <c r="F237" s="771"/>
      <c r="H237" s="134"/>
      <c r="L237" s="155"/>
      <c r="V237" s="25"/>
    </row>
    <row r="238" spans="1:22">
      <c r="A238" s="30"/>
      <c r="B238" s="164" t="s">
        <v>168</v>
      </c>
      <c r="D238" s="771" t="str">
        <f>$D$46</f>
        <v>(Specify Source)</v>
      </c>
      <c r="E238" s="771"/>
      <c r="F238" s="771"/>
      <c r="H238" s="134"/>
      <c r="I238" s="114"/>
      <c r="J238" s="114"/>
      <c r="K238" s="114"/>
      <c r="L238" s="166"/>
      <c r="M238" s="114"/>
      <c r="N238" s="114"/>
      <c r="O238" s="114"/>
      <c r="P238" s="114"/>
      <c r="Q238" s="114"/>
      <c r="R238" s="114"/>
      <c r="S238" s="114"/>
      <c r="T238" s="114"/>
      <c r="V238" s="113"/>
    </row>
    <row r="239" spans="1:22" ht="13.5" thickBot="1">
      <c r="A239" s="27"/>
      <c r="B239" s="167" t="s">
        <v>168</v>
      </c>
      <c r="C239" s="168"/>
      <c r="D239" s="772" t="str">
        <f>$D$47</f>
        <v>(Specify Source)</v>
      </c>
      <c r="E239" s="772"/>
      <c r="F239" s="772"/>
      <c r="G239" s="168"/>
      <c r="H239" s="174"/>
      <c r="I239" s="168"/>
      <c r="J239" s="168"/>
      <c r="K239" s="168"/>
      <c r="L239" s="169"/>
    </row>
    <row r="241" spans="1:24" ht="13.5" thickBot="1"/>
    <row r="242" spans="1:24">
      <c r="B242" s="385" t="s">
        <v>156</v>
      </c>
      <c r="C242" s="27"/>
      <c r="D242" s="24"/>
      <c r="E242" s="24"/>
      <c r="F242" s="26"/>
      <c r="G242" s="26"/>
    </row>
    <row r="243" spans="1:24">
      <c r="B243" s="387" t="s">
        <v>133</v>
      </c>
      <c r="E243" s="9"/>
      <c r="F243" s="24"/>
      <c r="G243" s="24"/>
    </row>
    <row r="244" spans="1:24" ht="13.5" thickBot="1">
      <c r="B244" s="388" t="str">
        <f>'Unit Distribution'!B9</f>
        <v xml:space="preserve"> </v>
      </c>
      <c r="D244" s="9"/>
      <c r="E244" s="9"/>
      <c r="F244" s="24"/>
      <c r="G244" s="24"/>
    </row>
    <row r="245" spans="1:24">
      <c r="B245" s="144" t="s">
        <v>157</v>
      </c>
      <c r="C245" s="145"/>
      <c r="D245" s="146" t="s">
        <v>158</v>
      </c>
      <c r="E245" s="146"/>
      <c r="F245" s="146" t="s">
        <v>159</v>
      </c>
      <c r="G245" s="146"/>
      <c r="H245" s="146" t="s">
        <v>177</v>
      </c>
      <c r="I245" s="146"/>
      <c r="J245" s="146" t="s">
        <v>160</v>
      </c>
      <c r="K245" s="147"/>
      <c r="L245" s="148" t="s">
        <v>161</v>
      </c>
      <c r="M245" s="128"/>
      <c r="U245" s="10"/>
      <c r="V245" s="10"/>
    </row>
    <row r="246" spans="1:24">
      <c r="B246" s="170" t="str">
        <f>$B$6</f>
        <v>HPD Loan</v>
      </c>
      <c r="C246" s="117"/>
      <c r="D246" s="135"/>
      <c r="E246" s="117"/>
      <c r="F246" s="132">
        <f>$F$6</f>
        <v>0</v>
      </c>
      <c r="G246" s="117"/>
      <c r="H246" s="606">
        <f>$H$6</f>
        <v>0</v>
      </c>
      <c r="I246" s="117"/>
      <c r="J246" s="132">
        <f>$J$6</f>
        <v>0</v>
      </c>
      <c r="K246" s="117"/>
      <c r="L246" s="149"/>
      <c r="M246" s="117"/>
      <c r="N246" s="125"/>
      <c r="U246" s="25"/>
      <c r="V246" s="25"/>
    </row>
    <row r="247" spans="1:24">
      <c r="A247" s="27"/>
      <c r="B247" s="171" t="str">
        <f>$B$7</f>
        <v>HDC Tax Exempt Bonds</v>
      </c>
      <c r="C247" s="117"/>
      <c r="D247" s="135"/>
      <c r="E247" s="117"/>
      <c r="F247" s="132" t="str">
        <f>$F$7</f>
        <v>Loan</v>
      </c>
      <c r="G247" s="117"/>
      <c r="H247" s="606">
        <f>$H$7</f>
        <v>2.1999999999999999E-2</v>
      </c>
      <c r="I247" s="121"/>
      <c r="J247" s="132">
        <f>$J$7</f>
        <v>2</v>
      </c>
      <c r="K247" s="121"/>
      <c r="L247" s="149"/>
      <c r="M247" s="117"/>
      <c r="N247" s="127"/>
      <c r="O247" s="28"/>
      <c r="P247" s="28"/>
      <c r="Q247" s="28"/>
      <c r="R247" s="28"/>
      <c r="S247" s="28"/>
      <c r="T247" s="28"/>
      <c r="U247" s="29"/>
      <c r="V247" s="29"/>
    </row>
    <row r="248" spans="1:24">
      <c r="B248" s="171" t="str">
        <f>$B$8</f>
        <v>HDC Loan</v>
      </c>
      <c r="C248" s="117"/>
      <c r="D248" s="135"/>
      <c r="E248" s="117"/>
      <c r="F248" s="132" t="str">
        <f>$F$8</f>
        <v>Loan</v>
      </c>
      <c r="G248" s="117"/>
      <c r="H248" s="606">
        <f>$H$8</f>
        <v>4.3387000000000002E-2</v>
      </c>
      <c r="I248" s="117"/>
      <c r="J248" s="132">
        <f>$J$8</f>
        <v>2</v>
      </c>
      <c r="K248" s="117"/>
      <c r="L248" s="149"/>
      <c r="M248" s="117"/>
      <c r="N248" s="127"/>
    </row>
    <row r="249" spans="1:24">
      <c r="A249" s="30"/>
      <c r="B249" s="171" t="str">
        <f>$B$9</f>
        <v>Deferred Developer Fee</v>
      </c>
      <c r="C249" s="117"/>
      <c r="D249" s="135"/>
      <c r="E249" s="117"/>
      <c r="F249" s="132" t="str">
        <f>$F$9</f>
        <v>Loan</v>
      </c>
      <c r="G249" s="117"/>
      <c r="H249" s="606">
        <f>$H$9</f>
        <v>0</v>
      </c>
      <c r="I249" s="122"/>
      <c r="J249" s="132">
        <f>$J$9</f>
        <v>0</v>
      </c>
      <c r="K249" s="122"/>
      <c r="L249" s="149"/>
      <c r="M249" s="117"/>
      <c r="N249" s="127"/>
      <c r="O249" s="31"/>
      <c r="P249" s="31"/>
      <c r="Q249" s="31"/>
      <c r="R249" s="31"/>
      <c r="S249" s="31"/>
      <c r="T249" s="31"/>
      <c r="U249" s="31"/>
      <c r="V249" s="31"/>
    </row>
    <row r="250" spans="1:24">
      <c r="A250" s="27"/>
      <c r="B250" s="171" t="str">
        <f>$B$10</f>
        <v>Other (Accrued Construction Interest)</v>
      </c>
      <c r="C250" s="117"/>
      <c r="D250" s="135"/>
      <c r="E250" s="117"/>
      <c r="F250" s="132" t="str">
        <f>$F$10</f>
        <v>Loan</v>
      </c>
      <c r="G250" s="117"/>
      <c r="H250" s="606">
        <f>$H$10</f>
        <v>0</v>
      </c>
      <c r="I250" s="122"/>
      <c r="J250" s="132">
        <f>$J$10</f>
        <v>0</v>
      </c>
      <c r="K250" s="122"/>
      <c r="L250" s="149"/>
      <c r="M250" s="117"/>
      <c r="N250" s="127"/>
      <c r="O250" s="31"/>
      <c r="P250" s="31"/>
      <c r="Q250" s="31"/>
      <c r="R250" s="31"/>
      <c r="S250" s="31"/>
      <c r="T250" s="31"/>
      <c r="U250" s="31"/>
      <c r="V250" s="31"/>
    </row>
    <row r="251" spans="1:24">
      <c r="A251" s="30"/>
      <c r="B251" s="171" t="str">
        <f>$B$11</f>
        <v>Other (Deferred Reserves)</v>
      </c>
      <c r="C251" s="117"/>
      <c r="D251" s="135"/>
      <c r="E251" s="117"/>
      <c r="F251" s="132" t="str">
        <f>$F$11</f>
        <v>Loan</v>
      </c>
      <c r="G251" s="117"/>
      <c r="H251" s="606">
        <f>$H$11</f>
        <v>0</v>
      </c>
      <c r="I251" s="123"/>
      <c r="J251" s="132">
        <f>$J$11</f>
        <v>0</v>
      </c>
      <c r="K251" s="123"/>
      <c r="L251" s="149"/>
      <c r="M251" s="117"/>
      <c r="N251" s="127"/>
      <c r="O251" s="33"/>
      <c r="P251" s="33"/>
      <c r="Q251" s="33"/>
      <c r="R251" s="33"/>
      <c r="S251" s="33"/>
      <c r="T251" s="33"/>
      <c r="U251" s="33"/>
      <c r="V251" s="33"/>
    </row>
    <row r="252" spans="1:24">
      <c r="A252" s="27"/>
      <c r="B252" s="171" t="str">
        <f>$B$12</f>
        <v>Other (Specify)</v>
      </c>
      <c r="C252" s="117"/>
      <c r="D252" s="135"/>
      <c r="E252" s="117"/>
      <c r="F252" s="132">
        <f>$F$12</f>
        <v>0</v>
      </c>
      <c r="G252" s="117"/>
      <c r="H252" s="606">
        <f>$H$12</f>
        <v>0</v>
      </c>
      <c r="I252" s="122"/>
      <c r="J252" s="132">
        <f>$J$12</f>
        <v>0</v>
      </c>
      <c r="K252" s="122"/>
      <c r="L252" s="149"/>
      <c r="M252" s="117"/>
      <c r="N252" s="127"/>
      <c r="O252" s="31"/>
      <c r="P252" s="31"/>
      <c r="Q252" s="31"/>
      <c r="R252" s="31"/>
      <c r="S252" s="31"/>
      <c r="T252" s="31"/>
      <c r="U252" s="31"/>
      <c r="V252" s="31"/>
    </row>
    <row r="253" spans="1:24">
      <c r="A253" s="27"/>
      <c r="B253" s="171" t="str">
        <f>$B$13</f>
        <v>Other (Specify)</v>
      </c>
      <c r="C253" s="117"/>
      <c r="D253" s="135"/>
      <c r="E253" s="117"/>
      <c r="F253" s="132">
        <f>$F$13</f>
        <v>0</v>
      </c>
      <c r="G253" s="117"/>
      <c r="H253" s="606">
        <f>$H$13</f>
        <v>0</v>
      </c>
      <c r="I253" s="122"/>
      <c r="J253" s="132">
        <f>$J$13</f>
        <v>0</v>
      </c>
      <c r="K253" s="122"/>
      <c r="L253" s="149"/>
      <c r="M253" s="117"/>
      <c r="N253" s="127"/>
      <c r="O253" s="31"/>
      <c r="P253" s="31"/>
      <c r="Q253" s="31"/>
      <c r="R253" s="31"/>
      <c r="S253" s="31"/>
      <c r="T253" s="31"/>
      <c r="U253" s="31"/>
      <c r="V253" s="31"/>
      <c r="W253" s="31"/>
      <c r="X253" s="31"/>
    </row>
    <row r="254" spans="1:24" ht="13.5" thickBot="1">
      <c r="A254" s="30"/>
      <c r="B254" s="171" t="str">
        <f>$B$14</f>
        <v>Other (Specify)</v>
      </c>
      <c r="C254" s="117"/>
      <c r="D254" s="139"/>
      <c r="E254" s="117"/>
      <c r="F254" s="132">
        <f>$F$14</f>
        <v>0</v>
      </c>
      <c r="G254" s="117"/>
      <c r="H254" s="606">
        <f>$H$14</f>
        <v>0</v>
      </c>
      <c r="I254" s="122"/>
      <c r="J254" s="132">
        <f>$J$14</f>
        <v>0</v>
      </c>
      <c r="K254" s="122"/>
      <c r="L254" s="149"/>
      <c r="M254" s="117"/>
      <c r="N254" s="127"/>
      <c r="O254" s="31"/>
      <c r="P254" s="31"/>
      <c r="Q254" s="31"/>
      <c r="R254" s="31"/>
      <c r="S254" s="31"/>
      <c r="T254" s="31"/>
      <c r="U254" s="31"/>
      <c r="V254" s="31"/>
    </row>
    <row r="255" spans="1:24" ht="13.5" thickTop="1">
      <c r="A255" s="27"/>
      <c r="B255" s="172" t="str">
        <f>$B$15</f>
        <v>Total Construction Financing</v>
      </c>
      <c r="C255" s="116"/>
      <c r="D255" s="141">
        <f>SUM(D246:D254)</f>
        <v>0</v>
      </c>
      <c r="E255" s="116"/>
      <c r="F255" s="143"/>
      <c r="G255" s="116"/>
      <c r="H255" s="143"/>
      <c r="I255" s="124"/>
      <c r="J255" s="143"/>
      <c r="K255" s="124"/>
      <c r="L255" s="152"/>
      <c r="M255" s="117"/>
      <c r="N255" s="127"/>
      <c r="O255" s="31"/>
      <c r="P255" s="31"/>
      <c r="Q255" s="31"/>
      <c r="R255" s="31"/>
      <c r="S255" s="31"/>
      <c r="T255" s="31"/>
      <c r="U255" s="31"/>
      <c r="V255" s="31"/>
    </row>
    <row r="256" spans="1:24">
      <c r="A256" s="30"/>
      <c r="B256" s="153"/>
      <c r="H256" s="31"/>
      <c r="I256" s="31"/>
      <c r="J256" s="107"/>
      <c r="K256" s="31"/>
      <c r="L256" s="154"/>
      <c r="M256" s="31"/>
      <c r="N256" s="126"/>
      <c r="O256" s="31"/>
      <c r="P256" s="31"/>
      <c r="Q256" s="31"/>
      <c r="R256" s="31"/>
      <c r="S256" s="31"/>
      <c r="T256" s="31"/>
      <c r="U256" s="31"/>
      <c r="V256" s="31"/>
    </row>
    <row r="257" spans="1:25">
      <c r="A257" s="27"/>
      <c r="B257" s="161" t="s">
        <v>162</v>
      </c>
      <c r="C257" s="27"/>
      <c r="D257" s="24"/>
      <c r="E257" s="24"/>
      <c r="F257" s="26"/>
      <c r="G257" s="26"/>
      <c r="L257" s="155"/>
      <c r="N257" s="108"/>
      <c r="O257" s="108"/>
      <c r="P257" s="108"/>
      <c r="Q257" s="108"/>
      <c r="R257" s="108"/>
      <c r="S257" s="108"/>
      <c r="T257" s="108"/>
      <c r="U257" s="31"/>
      <c r="V257" s="108"/>
    </row>
    <row r="258" spans="1:25">
      <c r="A258" s="27"/>
      <c r="B258" s="156" t="s">
        <v>133</v>
      </c>
      <c r="E258" s="9"/>
      <c r="F258" s="24"/>
      <c r="G258" s="24"/>
      <c r="L258" s="155"/>
      <c r="N258" s="108"/>
      <c r="O258" s="108"/>
      <c r="P258" s="108"/>
      <c r="Q258" s="108"/>
      <c r="R258" s="108"/>
      <c r="S258" s="108"/>
      <c r="T258" s="108"/>
      <c r="U258" s="31"/>
      <c r="V258" s="108"/>
    </row>
    <row r="259" spans="1:25">
      <c r="A259" s="27"/>
      <c r="B259" s="153" t="str">
        <f>B244</f>
        <v xml:space="preserve"> </v>
      </c>
      <c r="D259" s="9"/>
      <c r="E259" s="9"/>
      <c r="F259" s="24"/>
      <c r="G259" s="24"/>
      <c r="L259" s="155"/>
      <c r="N259" s="108"/>
      <c r="O259" s="108"/>
      <c r="P259" s="108"/>
      <c r="Q259" s="108"/>
      <c r="R259" s="108"/>
      <c r="S259" s="108"/>
      <c r="T259" s="108"/>
      <c r="U259" s="31"/>
      <c r="V259" s="108"/>
    </row>
    <row r="260" spans="1:25">
      <c r="A260" s="27"/>
      <c r="B260" s="157" t="s">
        <v>157</v>
      </c>
      <c r="C260" s="118"/>
      <c r="D260" s="119" t="s">
        <v>158</v>
      </c>
      <c r="E260" s="119"/>
      <c r="F260" s="119" t="s">
        <v>159</v>
      </c>
      <c r="G260" s="119"/>
      <c r="H260" s="119" t="s">
        <v>177</v>
      </c>
      <c r="I260" s="119"/>
      <c r="J260" s="119" t="s">
        <v>160</v>
      </c>
      <c r="K260" s="120"/>
      <c r="L260" s="158" t="s">
        <v>161</v>
      </c>
      <c r="M260" s="128"/>
      <c r="N260" s="110"/>
      <c r="O260" s="110"/>
      <c r="P260" s="110"/>
      <c r="Q260" s="110"/>
      <c r="R260" s="110"/>
      <c r="S260" s="110"/>
      <c r="T260" s="110"/>
      <c r="U260" s="33"/>
      <c r="V260" s="110"/>
    </row>
    <row r="261" spans="1:25">
      <c r="A261" s="27"/>
      <c r="B261" s="170" t="str">
        <f>$B$21</f>
        <v>HPD Loan</v>
      </c>
      <c r="C261" s="117"/>
      <c r="D261" s="136"/>
      <c r="E261" s="117"/>
      <c r="F261" s="131">
        <f>$F$21</f>
        <v>0</v>
      </c>
      <c r="G261" s="117"/>
      <c r="H261" s="606">
        <f>$H$21</f>
        <v>0</v>
      </c>
      <c r="I261" s="117"/>
      <c r="J261" s="131">
        <f>$J$21</f>
        <v>0</v>
      </c>
      <c r="K261" s="117"/>
      <c r="L261" s="149"/>
      <c r="M261" s="117"/>
      <c r="N261" s="31"/>
      <c r="O261" s="31"/>
      <c r="P261" s="31"/>
      <c r="Q261" s="31"/>
      <c r="R261" s="31"/>
      <c r="S261" s="31"/>
      <c r="T261" s="31"/>
      <c r="U261" s="31"/>
      <c r="V261" s="31"/>
    </row>
    <row r="262" spans="1:25">
      <c r="A262" s="27"/>
      <c r="B262" s="170" t="str">
        <f>$B$22</f>
        <v>HDC Tax Exempt Bonds</v>
      </c>
      <c r="C262" s="117"/>
      <c r="D262" s="136"/>
      <c r="E262" s="117"/>
      <c r="F262" s="131">
        <f>$F$22</f>
        <v>0</v>
      </c>
      <c r="G262" s="117"/>
      <c r="H262" s="606">
        <f>$H$22</f>
        <v>0</v>
      </c>
      <c r="I262" s="121"/>
      <c r="J262" s="131">
        <f>$J$22</f>
        <v>0</v>
      </c>
      <c r="K262" s="121"/>
      <c r="L262" s="149"/>
      <c r="M262" s="117"/>
      <c r="N262" s="31"/>
      <c r="O262" s="31"/>
      <c r="P262" s="31"/>
      <c r="Q262" s="31"/>
      <c r="R262" s="31"/>
      <c r="S262" s="31"/>
      <c r="T262" s="31"/>
      <c r="U262" s="31"/>
      <c r="V262" s="31"/>
    </row>
    <row r="263" spans="1:25">
      <c r="A263" s="30"/>
      <c r="B263" s="170" t="str">
        <f>$B$23</f>
        <v>HDC Loan</v>
      </c>
      <c r="C263" s="117"/>
      <c r="D263" s="136"/>
      <c r="E263" s="117"/>
      <c r="F263" s="131">
        <f>$F$23</f>
        <v>0</v>
      </c>
      <c r="G263" s="117"/>
      <c r="H263" s="606">
        <f>$H$23</f>
        <v>0</v>
      </c>
      <c r="I263" s="117"/>
      <c r="J263" s="131">
        <f>$J$23</f>
        <v>0</v>
      </c>
      <c r="K263" s="117"/>
      <c r="L263" s="149"/>
      <c r="M263" s="117"/>
      <c r="N263" s="31"/>
      <c r="O263" s="31"/>
      <c r="P263" s="31"/>
      <c r="Q263" s="31"/>
      <c r="R263" s="31"/>
      <c r="S263" s="31"/>
      <c r="T263" s="31"/>
      <c r="U263" s="31"/>
      <c r="V263" s="31"/>
    </row>
    <row r="264" spans="1:25">
      <c r="A264" s="27"/>
      <c r="B264" s="170" t="str">
        <f>$B$24</f>
        <v>Deferred Developer Fee</v>
      </c>
      <c r="C264" s="117"/>
      <c r="D264" s="136"/>
      <c r="E264" s="117"/>
      <c r="F264" s="131" t="str">
        <f>$F$24</f>
        <v>Loan</v>
      </c>
      <c r="G264" s="117"/>
      <c r="H264" s="606">
        <f>$H$24</f>
        <v>1.12E-2</v>
      </c>
      <c r="I264" s="122"/>
      <c r="J264" s="131">
        <f>$J$24</f>
        <v>35</v>
      </c>
      <c r="K264" s="122"/>
      <c r="L264" s="149"/>
      <c r="M264" s="117"/>
      <c r="N264" s="103"/>
      <c r="O264" s="103"/>
      <c r="P264" s="103"/>
      <c r="Q264" s="103"/>
      <c r="R264" s="103"/>
      <c r="S264" s="103"/>
      <c r="T264" s="103"/>
      <c r="U264" s="103"/>
      <c r="V264" s="103"/>
    </row>
    <row r="265" spans="1:25">
      <c r="A265" s="30"/>
      <c r="B265" s="170" t="str">
        <f>$B$25</f>
        <v>Other (HDC First Mortgage)</v>
      </c>
      <c r="C265" s="117"/>
      <c r="D265" s="136"/>
      <c r="E265" s="117"/>
      <c r="F265" s="131" t="str">
        <f>$F$25</f>
        <v>Loan</v>
      </c>
      <c r="G265" s="117"/>
      <c r="H265" s="606">
        <f>$H$25</f>
        <v>5.2499999999999998E-2</v>
      </c>
      <c r="I265" s="122"/>
      <c r="J265" s="131">
        <f>$J$25</f>
        <v>18</v>
      </c>
      <c r="K265" s="122"/>
      <c r="L265" s="149"/>
      <c r="M265" s="117"/>
      <c r="N265" s="103"/>
      <c r="O265" s="103"/>
      <c r="P265" s="103"/>
      <c r="Q265" s="103"/>
      <c r="R265" s="103"/>
      <c r="S265" s="103"/>
      <c r="T265" s="103"/>
      <c r="U265" s="103"/>
      <c r="V265" s="103"/>
    </row>
    <row r="266" spans="1:25" ht="14.1" customHeight="1">
      <c r="B266" s="170" t="str">
        <f>$B$26</f>
        <v>Other (HDC Second Mortgage)</v>
      </c>
      <c r="C266" s="117"/>
      <c r="D266" s="136"/>
      <c r="E266" s="117"/>
      <c r="F266" s="131" t="str">
        <f>$F$26</f>
        <v>Loan</v>
      </c>
      <c r="G266" s="117"/>
      <c r="H266" s="606">
        <f>$H$26</f>
        <v>4.3387000000000002E-2</v>
      </c>
      <c r="I266" s="123"/>
      <c r="J266" s="131">
        <f>$J$26</f>
        <v>35</v>
      </c>
      <c r="K266" s="123"/>
      <c r="L266" s="149"/>
      <c r="M266" s="117"/>
      <c r="N266" s="104"/>
      <c r="O266" s="104"/>
      <c r="P266" s="104"/>
      <c r="Q266" s="104"/>
      <c r="R266" s="104"/>
      <c r="S266" s="104"/>
      <c r="T266" s="104"/>
      <c r="U266" s="104"/>
      <c r="V266" s="104"/>
      <c r="W266" s="109"/>
      <c r="X266" s="109"/>
      <c r="Y266" s="109"/>
    </row>
    <row r="267" spans="1:25">
      <c r="A267" s="111"/>
      <c r="B267" s="170" t="str">
        <f>$B$27</f>
        <v>Other (Accrued Construction Interest)</v>
      </c>
      <c r="C267" s="117"/>
      <c r="D267" s="136"/>
      <c r="E267" s="117"/>
      <c r="F267" s="131" t="str">
        <f>$F$27</f>
        <v>Loan</v>
      </c>
      <c r="G267" s="117"/>
      <c r="H267" s="606">
        <f>$H$27</f>
        <v>0</v>
      </c>
      <c r="I267" s="122"/>
      <c r="J267" s="131">
        <f>$J$27</f>
        <v>0</v>
      </c>
      <c r="K267" s="122"/>
      <c r="L267" s="149"/>
      <c r="M267" s="117"/>
      <c r="N267" s="105"/>
      <c r="O267" s="105"/>
      <c r="P267" s="105"/>
      <c r="Q267" s="105"/>
      <c r="R267" s="105"/>
      <c r="S267" s="105"/>
      <c r="T267" s="105"/>
      <c r="U267" s="104"/>
      <c r="V267" s="104"/>
    </row>
    <row r="268" spans="1:25" ht="15.95" customHeight="1">
      <c r="A268" s="111"/>
      <c r="B268" s="170" t="str">
        <f>$B$28</f>
        <v>Other (Brownfields Tax Credits)</v>
      </c>
      <c r="C268" s="117"/>
      <c r="D268" s="136"/>
      <c r="E268" s="117"/>
      <c r="F268" s="131" t="str">
        <f>$F$28</f>
        <v>Loan</v>
      </c>
      <c r="G268" s="117"/>
      <c r="H268" s="606">
        <f>$H$28</f>
        <v>0.06</v>
      </c>
      <c r="I268" s="122"/>
      <c r="J268" s="131">
        <f>$J$28</f>
        <v>35</v>
      </c>
      <c r="K268" s="122"/>
      <c r="L268" s="149"/>
      <c r="M268" s="117"/>
      <c r="N268" s="105"/>
      <c r="O268" s="105"/>
      <c r="P268" s="105"/>
      <c r="Q268" s="105"/>
      <c r="R268" s="105"/>
      <c r="S268" s="105"/>
      <c r="T268" s="105"/>
      <c r="U268" s="105"/>
      <c r="V268" s="105"/>
    </row>
    <row r="269" spans="1:25" ht="14.1" customHeight="1" thickBot="1">
      <c r="A269" s="111"/>
      <c r="B269" s="170" t="str">
        <f>$B$29</f>
        <v>Other (LIHTC Equity)</v>
      </c>
      <c r="C269" s="117"/>
      <c r="D269" s="140"/>
      <c r="E269" s="117"/>
      <c r="F269" s="131" t="str">
        <f>$F$29</f>
        <v>Loan</v>
      </c>
      <c r="G269" s="117"/>
      <c r="H269" s="606">
        <f>$H$29</f>
        <v>0</v>
      </c>
      <c r="I269" s="122"/>
      <c r="J269" s="131">
        <f>$J$29</f>
        <v>0</v>
      </c>
      <c r="K269" s="122"/>
      <c r="L269" s="149"/>
      <c r="M269" s="117"/>
      <c r="N269" s="105"/>
      <c r="O269" s="105"/>
      <c r="P269" s="105"/>
      <c r="Q269" s="105"/>
      <c r="R269" s="105"/>
      <c r="S269" s="105"/>
      <c r="T269" s="105"/>
      <c r="U269" s="105"/>
      <c r="V269" s="105"/>
    </row>
    <row r="270" spans="1:25" ht="14.1" customHeight="1" thickTop="1">
      <c r="A270" s="27"/>
      <c r="B270" s="173" t="str">
        <f>$B$30</f>
        <v>Total Permanent Financing</v>
      </c>
      <c r="C270" s="116"/>
      <c r="D270" s="142">
        <f>SUM(D261:D269)</f>
        <v>0</v>
      </c>
      <c r="E270" s="116"/>
      <c r="F270" s="129"/>
      <c r="G270" s="116"/>
      <c r="H270" s="129"/>
      <c r="I270" s="124"/>
      <c r="J270" s="129"/>
      <c r="K270" s="124"/>
      <c r="L270" s="152"/>
      <c r="M270" s="117"/>
      <c r="N270" s="106"/>
      <c r="O270" s="106"/>
      <c r="P270" s="106"/>
      <c r="Q270" s="106"/>
      <c r="R270" s="106"/>
      <c r="S270" s="106"/>
      <c r="T270" s="106"/>
      <c r="U270" s="112"/>
      <c r="V270" s="106"/>
    </row>
    <row r="271" spans="1:25" ht="14.1" customHeight="1">
      <c r="A271" s="27"/>
      <c r="B271" s="159"/>
      <c r="C271" s="117"/>
      <c r="D271" s="117"/>
      <c r="E271" s="117"/>
      <c r="F271" s="117"/>
      <c r="G271" s="117"/>
      <c r="H271" s="117"/>
      <c r="I271" s="122"/>
      <c r="J271" s="117"/>
      <c r="K271" s="122"/>
      <c r="L271" s="160"/>
      <c r="M271" s="117"/>
      <c r="N271" s="106"/>
      <c r="O271" s="106"/>
      <c r="P271" s="106"/>
      <c r="Q271" s="106"/>
      <c r="R271" s="106"/>
      <c r="S271" s="106"/>
      <c r="T271" s="106"/>
      <c r="U271" s="112"/>
      <c r="V271" s="106"/>
    </row>
    <row r="272" spans="1:25" ht="15.95" customHeight="1">
      <c r="B272" s="161" t="s">
        <v>163</v>
      </c>
      <c r="C272" s="27"/>
      <c r="H272" s="285"/>
      <c r="I272" s="285"/>
      <c r="L272" s="155"/>
      <c r="V272" s="105"/>
    </row>
    <row r="273" spans="1:22" ht="15.95" customHeight="1">
      <c r="B273" s="156" t="s">
        <v>133</v>
      </c>
      <c r="C273" s="27"/>
      <c r="H273" s="285"/>
      <c r="I273" s="285"/>
      <c r="L273" s="155"/>
      <c r="V273" s="105"/>
    </row>
    <row r="274" spans="1:22" ht="15.95" customHeight="1">
      <c r="B274" s="153" t="str">
        <f>B244</f>
        <v xml:space="preserve"> </v>
      </c>
      <c r="C274" s="27"/>
      <c r="H274" s="285"/>
      <c r="I274" s="285"/>
      <c r="L274" s="155"/>
      <c r="V274" s="105"/>
    </row>
    <row r="275" spans="1:22">
      <c r="B275" s="153" t="s">
        <v>171</v>
      </c>
      <c r="C275" s="27"/>
      <c r="H275" s="285"/>
      <c r="I275" s="285"/>
      <c r="L275" s="155"/>
      <c r="V275" s="105"/>
    </row>
    <row r="276" spans="1:22">
      <c r="B276" s="153"/>
      <c r="C276" s="27"/>
      <c r="H276" s="285"/>
      <c r="I276" s="285"/>
      <c r="L276" s="155"/>
      <c r="V276" s="105"/>
    </row>
    <row r="277" spans="1:22" ht="15.95" customHeight="1">
      <c r="B277" s="162" t="s">
        <v>173</v>
      </c>
      <c r="C277" s="130"/>
      <c r="D277" s="773"/>
      <c r="E277" s="773"/>
      <c r="F277" s="773"/>
      <c r="G277" s="130"/>
      <c r="H277" s="286" t="s">
        <v>172</v>
      </c>
      <c r="I277" s="285"/>
      <c r="L277" s="155"/>
      <c r="V277" s="105"/>
    </row>
    <row r="278" spans="1:22">
      <c r="B278" s="163" t="s">
        <v>164</v>
      </c>
      <c r="H278" s="134"/>
      <c r="L278" s="155"/>
      <c r="V278" s="105"/>
    </row>
    <row r="279" spans="1:22">
      <c r="A279" s="27"/>
      <c r="B279" s="164" t="s">
        <v>110</v>
      </c>
      <c r="H279" s="134"/>
      <c r="L279" s="155"/>
    </row>
    <row r="280" spans="1:22">
      <c r="A280" s="27"/>
      <c r="B280" s="164" t="s">
        <v>165</v>
      </c>
      <c r="H280" s="134"/>
      <c r="L280" s="155"/>
    </row>
    <row r="281" spans="1:22">
      <c r="A281" s="30"/>
      <c r="B281" s="164" t="s">
        <v>166</v>
      </c>
      <c r="H281" s="134"/>
      <c r="I281" s="103"/>
      <c r="J281" s="103"/>
      <c r="K281" s="103"/>
      <c r="L281" s="165"/>
      <c r="M281" s="103"/>
      <c r="N281" s="103"/>
      <c r="O281" s="103"/>
      <c r="P281" s="103"/>
      <c r="Q281" s="103"/>
      <c r="R281" s="103"/>
      <c r="S281" s="103"/>
      <c r="T281" s="103"/>
      <c r="U281" s="113"/>
      <c r="V281" s="103"/>
    </row>
    <row r="282" spans="1:22">
      <c r="A282" s="30"/>
      <c r="B282" s="164" t="s">
        <v>167</v>
      </c>
      <c r="H282" s="134"/>
      <c r="I282" s="31"/>
      <c r="J282" s="31"/>
      <c r="K282" s="31"/>
      <c r="L282" s="154"/>
      <c r="M282" s="31"/>
      <c r="N282" s="31"/>
      <c r="O282" s="31"/>
      <c r="P282" s="31"/>
      <c r="Q282" s="31"/>
      <c r="R282" s="31"/>
      <c r="S282" s="31"/>
      <c r="T282" s="31"/>
      <c r="U282" s="31"/>
      <c r="V282" s="103"/>
    </row>
    <row r="283" spans="1:22">
      <c r="B283" s="164" t="s">
        <v>169</v>
      </c>
      <c r="D283" s="771" t="str">
        <f>$D$43</f>
        <v>(Specify Source)</v>
      </c>
      <c r="E283" s="771"/>
      <c r="F283" s="771"/>
      <c r="H283" s="134"/>
      <c r="L283" s="155"/>
      <c r="V283" s="31"/>
    </row>
    <row r="284" spans="1:22">
      <c r="A284" s="30"/>
      <c r="B284" s="164" t="s">
        <v>168</v>
      </c>
      <c r="D284" s="771" t="str">
        <f>$D$44</f>
        <v>(Specify Source)</v>
      </c>
      <c r="E284" s="771"/>
      <c r="F284" s="771"/>
      <c r="H284" s="134"/>
      <c r="I284" s="31"/>
      <c r="J284" s="31"/>
      <c r="K284" s="31"/>
      <c r="L284" s="154"/>
      <c r="M284" s="31"/>
      <c r="N284" s="31"/>
      <c r="O284" s="31"/>
      <c r="P284" s="31"/>
      <c r="Q284" s="31"/>
      <c r="R284" s="31"/>
      <c r="S284" s="31"/>
      <c r="T284" s="31"/>
      <c r="U284" s="113"/>
      <c r="V284" s="103"/>
    </row>
    <row r="285" spans="1:22">
      <c r="A285" s="27"/>
      <c r="B285" s="164" t="s">
        <v>168</v>
      </c>
      <c r="D285" s="771" t="str">
        <f>$D$45</f>
        <v>(Specify Source)</v>
      </c>
      <c r="E285" s="771"/>
      <c r="F285" s="771"/>
      <c r="H285" s="134"/>
      <c r="L285" s="155"/>
      <c r="V285" s="25"/>
    </row>
    <row r="286" spans="1:22">
      <c r="A286" s="30"/>
      <c r="B286" s="164" t="s">
        <v>168</v>
      </c>
      <c r="D286" s="771" t="str">
        <f>$D$46</f>
        <v>(Specify Source)</v>
      </c>
      <c r="E286" s="771"/>
      <c r="F286" s="771"/>
      <c r="H286" s="134"/>
      <c r="I286" s="114"/>
      <c r="J286" s="114"/>
      <c r="K286" s="114"/>
      <c r="L286" s="166"/>
      <c r="M286" s="114"/>
      <c r="N286" s="114"/>
      <c r="O286" s="114"/>
      <c r="P286" s="114"/>
      <c r="Q286" s="114"/>
      <c r="R286" s="114"/>
      <c r="S286" s="114"/>
      <c r="T286" s="114"/>
      <c r="V286" s="113"/>
    </row>
    <row r="287" spans="1:22" ht="13.5" thickBot="1">
      <c r="A287" s="27"/>
      <c r="B287" s="167" t="s">
        <v>168</v>
      </c>
      <c r="C287" s="168"/>
      <c r="D287" s="772" t="str">
        <f>$D$47</f>
        <v>(Specify Source)</v>
      </c>
      <c r="E287" s="772"/>
      <c r="F287" s="772"/>
      <c r="G287" s="168"/>
      <c r="H287" s="174"/>
      <c r="I287" s="168"/>
      <c r="J287" s="168"/>
      <c r="K287" s="168"/>
      <c r="L287" s="169"/>
    </row>
    <row r="289" spans="1:24" ht="13.5" thickBot="1"/>
    <row r="290" spans="1:24">
      <c r="B290" s="385" t="s">
        <v>156</v>
      </c>
      <c r="C290" s="27"/>
      <c r="D290" s="24"/>
      <c r="E290" s="24"/>
      <c r="F290" s="26"/>
      <c r="G290" s="26"/>
    </row>
    <row r="291" spans="1:24">
      <c r="B291" s="387" t="s">
        <v>134</v>
      </c>
      <c r="E291" s="9"/>
      <c r="F291" s="24"/>
      <c r="G291" s="24"/>
    </row>
    <row r="292" spans="1:24" ht="13.5" thickBot="1">
      <c r="B292" s="388" t="str">
        <f>'Unit Distribution'!B10</f>
        <v xml:space="preserve"> </v>
      </c>
      <c r="D292" s="9"/>
      <c r="E292" s="9"/>
      <c r="F292" s="24"/>
      <c r="G292" s="24"/>
    </row>
    <row r="293" spans="1:24">
      <c r="B293" s="144" t="s">
        <v>157</v>
      </c>
      <c r="C293" s="145"/>
      <c r="D293" s="146" t="s">
        <v>158</v>
      </c>
      <c r="E293" s="146"/>
      <c r="F293" s="146" t="s">
        <v>159</v>
      </c>
      <c r="G293" s="146"/>
      <c r="H293" s="146" t="s">
        <v>177</v>
      </c>
      <c r="I293" s="146"/>
      <c r="J293" s="146" t="s">
        <v>160</v>
      </c>
      <c r="K293" s="147"/>
      <c r="L293" s="148" t="s">
        <v>161</v>
      </c>
      <c r="M293" s="128"/>
      <c r="U293" s="10"/>
      <c r="V293" s="10"/>
    </row>
    <row r="294" spans="1:24">
      <c r="B294" s="170" t="str">
        <f>$B$6</f>
        <v>HPD Loan</v>
      </c>
      <c r="C294" s="117"/>
      <c r="D294" s="135"/>
      <c r="E294" s="117"/>
      <c r="F294" s="132">
        <f>$F$6</f>
        <v>0</v>
      </c>
      <c r="G294" s="117"/>
      <c r="H294" s="606">
        <f>$H$6</f>
        <v>0</v>
      </c>
      <c r="I294" s="117"/>
      <c r="J294" s="132">
        <f>$J$6</f>
        <v>0</v>
      </c>
      <c r="K294" s="117"/>
      <c r="L294" s="149"/>
      <c r="M294" s="117"/>
      <c r="N294" s="125"/>
      <c r="U294" s="25"/>
      <c r="V294" s="25"/>
    </row>
    <row r="295" spans="1:24">
      <c r="A295" s="27"/>
      <c r="B295" s="171" t="str">
        <f>$B$7</f>
        <v>HDC Tax Exempt Bonds</v>
      </c>
      <c r="C295" s="117"/>
      <c r="D295" s="135"/>
      <c r="E295" s="117"/>
      <c r="F295" s="132" t="str">
        <f>$F$7</f>
        <v>Loan</v>
      </c>
      <c r="G295" s="117"/>
      <c r="H295" s="606">
        <f>$H$7</f>
        <v>2.1999999999999999E-2</v>
      </c>
      <c r="I295" s="121"/>
      <c r="J295" s="132">
        <f>$J$7</f>
        <v>2</v>
      </c>
      <c r="K295" s="121"/>
      <c r="L295" s="149"/>
      <c r="M295" s="117"/>
      <c r="N295" s="127"/>
      <c r="O295" s="28"/>
      <c r="P295" s="28"/>
      <c r="Q295" s="28"/>
      <c r="R295" s="28"/>
      <c r="S295" s="28"/>
      <c r="T295" s="28"/>
      <c r="U295" s="29"/>
      <c r="V295" s="29"/>
    </row>
    <row r="296" spans="1:24">
      <c r="B296" s="171" t="str">
        <f>$B$8</f>
        <v>HDC Loan</v>
      </c>
      <c r="C296" s="117"/>
      <c r="D296" s="135"/>
      <c r="E296" s="117"/>
      <c r="F296" s="132" t="str">
        <f>$F$8</f>
        <v>Loan</v>
      </c>
      <c r="G296" s="117"/>
      <c r="H296" s="606">
        <f>$H$8</f>
        <v>4.3387000000000002E-2</v>
      </c>
      <c r="I296" s="117"/>
      <c r="J296" s="132">
        <f>$J$8</f>
        <v>2</v>
      </c>
      <c r="K296" s="117"/>
      <c r="L296" s="149"/>
      <c r="M296" s="117"/>
      <c r="N296" s="127"/>
    </row>
    <row r="297" spans="1:24">
      <c r="A297" s="30"/>
      <c r="B297" s="171" t="str">
        <f>$B$9</f>
        <v>Deferred Developer Fee</v>
      </c>
      <c r="C297" s="117"/>
      <c r="D297" s="135"/>
      <c r="E297" s="117"/>
      <c r="F297" s="132" t="str">
        <f>$F$9</f>
        <v>Loan</v>
      </c>
      <c r="G297" s="117"/>
      <c r="H297" s="606">
        <f>$H$9</f>
        <v>0</v>
      </c>
      <c r="I297" s="122"/>
      <c r="J297" s="132">
        <f>$J$9</f>
        <v>0</v>
      </c>
      <c r="K297" s="122"/>
      <c r="L297" s="149"/>
      <c r="M297" s="117"/>
      <c r="N297" s="127"/>
      <c r="O297" s="31"/>
      <c r="P297" s="31"/>
      <c r="Q297" s="31"/>
      <c r="R297" s="31"/>
      <c r="S297" s="31"/>
      <c r="T297" s="31"/>
      <c r="U297" s="31"/>
      <c r="V297" s="31"/>
    </row>
    <row r="298" spans="1:24">
      <c r="A298" s="27"/>
      <c r="B298" s="171" t="str">
        <f>$B$10</f>
        <v>Other (Accrued Construction Interest)</v>
      </c>
      <c r="C298" s="117"/>
      <c r="D298" s="135"/>
      <c r="E298" s="117"/>
      <c r="F298" s="132" t="str">
        <f>$F$10</f>
        <v>Loan</v>
      </c>
      <c r="G298" s="117"/>
      <c r="H298" s="606">
        <f>$H$10</f>
        <v>0</v>
      </c>
      <c r="I298" s="122"/>
      <c r="J298" s="132">
        <f>$J$10</f>
        <v>0</v>
      </c>
      <c r="K298" s="122"/>
      <c r="L298" s="149"/>
      <c r="M298" s="117"/>
      <c r="N298" s="127"/>
      <c r="O298" s="31"/>
      <c r="P298" s="31"/>
      <c r="Q298" s="31"/>
      <c r="R298" s="31"/>
      <c r="S298" s="31"/>
      <c r="T298" s="31"/>
      <c r="U298" s="31"/>
      <c r="V298" s="31"/>
    </row>
    <row r="299" spans="1:24">
      <c r="A299" s="30"/>
      <c r="B299" s="171" t="str">
        <f>$B$11</f>
        <v>Other (Deferred Reserves)</v>
      </c>
      <c r="C299" s="117"/>
      <c r="D299" s="135"/>
      <c r="E299" s="117"/>
      <c r="F299" s="132" t="str">
        <f>$F$11</f>
        <v>Loan</v>
      </c>
      <c r="G299" s="117"/>
      <c r="H299" s="606">
        <f>$H$11</f>
        <v>0</v>
      </c>
      <c r="I299" s="123"/>
      <c r="J299" s="132">
        <f>$J$11</f>
        <v>0</v>
      </c>
      <c r="K299" s="123"/>
      <c r="L299" s="149"/>
      <c r="M299" s="117"/>
      <c r="N299" s="127"/>
      <c r="O299" s="33"/>
      <c r="P299" s="33"/>
      <c r="Q299" s="33"/>
      <c r="R299" s="33"/>
      <c r="S299" s="33"/>
      <c r="T299" s="33"/>
      <c r="U299" s="33"/>
      <c r="V299" s="33"/>
    </row>
    <row r="300" spans="1:24">
      <c r="A300" s="27"/>
      <c r="B300" s="171" t="str">
        <f>$B$12</f>
        <v>Other (Specify)</v>
      </c>
      <c r="C300" s="117"/>
      <c r="D300" s="135"/>
      <c r="E300" s="117"/>
      <c r="F300" s="132">
        <f>$F$12</f>
        <v>0</v>
      </c>
      <c r="G300" s="117"/>
      <c r="H300" s="606">
        <f>$H$12</f>
        <v>0</v>
      </c>
      <c r="I300" s="122"/>
      <c r="J300" s="132">
        <f>$J$12</f>
        <v>0</v>
      </c>
      <c r="K300" s="122"/>
      <c r="L300" s="149"/>
      <c r="M300" s="117"/>
      <c r="N300" s="127"/>
      <c r="O300" s="31"/>
      <c r="P300" s="31"/>
      <c r="Q300" s="31"/>
      <c r="R300" s="31"/>
      <c r="S300" s="31"/>
      <c r="T300" s="31"/>
      <c r="U300" s="31"/>
      <c r="V300" s="31"/>
    </row>
    <row r="301" spans="1:24">
      <c r="A301" s="27"/>
      <c r="B301" s="171" t="str">
        <f>$B$13</f>
        <v>Other (Specify)</v>
      </c>
      <c r="C301" s="117"/>
      <c r="D301" s="135"/>
      <c r="E301" s="117"/>
      <c r="F301" s="132">
        <f>$F$13</f>
        <v>0</v>
      </c>
      <c r="G301" s="117"/>
      <c r="H301" s="606">
        <f>$H$13</f>
        <v>0</v>
      </c>
      <c r="I301" s="122"/>
      <c r="J301" s="132">
        <f>$J$13</f>
        <v>0</v>
      </c>
      <c r="K301" s="122"/>
      <c r="L301" s="149"/>
      <c r="M301" s="117"/>
      <c r="N301" s="127"/>
      <c r="O301" s="31"/>
      <c r="P301" s="31"/>
      <c r="Q301" s="31"/>
      <c r="R301" s="31"/>
      <c r="S301" s="31"/>
      <c r="T301" s="31"/>
      <c r="U301" s="31"/>
      <c r="V301" s="31"/>
      <c r="W301" s="31"/>
      <c r="X301" s="31"/>
    </row>
    <row r="302" spans="1:24" ht="13.5" thickBot="1">
      <c r="A302" s="30"/>
      <c r="B302" s="171" t="str">
        <f>$B$14</f>
        <v>Other (Specify)</v>
      </c>
      <c r="C302" s="117"/>
      <c r="D302" s="139"/>
      <c r="E302" s="117"/>
      <c r="F302" s="132">
        <f>$F$14</f>
        <v>0</v>
      </c>
      <c r="G302" s="117"/>
      <c r="H302" s="606">
        <f>$H$14</f>
        <v>0</v>
      </c>
      <c r="I302" s="122"/>
      <c r="J302" s="132">
        <f>$J$14</f>
        <v>0</v>
      </c>
      <c r="K302" s="122"/>
      <c r="L302" s="149"/>
      <c r="M302" s="117"/>
      <c r="N302" s="127"/>
      <c r="O302" s="31"/>
      <c r="P302" s="31"/>
      <c r="Q302" s="31"/>
      <c r="R302" s="31"/>
      <c r="S302" s="31"/>
      <c r="T302" s="31"/>
      <c r="U302" s="31"/>
      <c r="V302" s="31"/>
    </row>
    <row r="303" spans="1:24" ht="13.5" thickTop="1">
      <c r="A303" s="27"/>
      <c r="B303" s="172" t="str">
        <f>$B$15</f>
        <v>Total Construction Financing</v>
      </c>
      <c r="C303" s="116"/>
      <c r="D303" s="141">
        <f>SUM(D294:D302)</f>
        <v>0</v>
      </c>
      <c r="E303" s="116"/>
      <c r="F303" s="143"/>
      <c r="G303" s="116"/>
      <c r="H303" s="143"/>
      <c r="I303" s="124"/>
      <c r="J303" s="143"/>
      <c r="K303" s="124"/>
      <c r="L303" s="152"/>
      <c r="M303" s="117"/>
      <c r="N303" s="127"/>
      <c r="O303" s="31"/>
      <c r="P303" s="31"/>
      <c r="Q303" s="31"/>
      <c r="R303" s="31"/>
      <c r="S303" s="31"/>
      <c r="T303" s="31"/>
      <c r="U303" s="31"/>
      <c r="V303" s="31"/>
    </row>
    <row r="304" spans="1:24">
      <c r="A304" s="30"/>
      <c r="B304" s="153"/>
      <c r="H304" s="31"/>
      <c r="I304" s="31"/>
      <c r="J304" s="107"/>
      <c r="K304" s="31"/>
      <c r="L304" s="154"/>
      <c r="M304" s="31"/>
      <c r="N304" s="126"/>
      <c r="O304" s="31"/>
      <c r="P304" s="31"/>
      <c r="Q304" s="31"/>
      <c r="R304" s="31"/>
      <c r="S304" s="31"/>
      <c r="T304" s="31"/>
      <c r="U304" s="31"/>
      <c r="V304" s="31"/>
    </row>
    <row r="305" spans="1:25">
      <c r="A305" s="27"/>
      <c r="B305" s="161" t="s">
        <v>162</v>
      </c>
      <c r="C305" s="27"/>
      <c r="D305" s="24"/>
      <c r="E305" s="24"/>
      <c r="F305" s="26"/>
      <c r="G305" s="26"/>
      <c r="L305" s="155"/>
      <c r="N305" s="108"/>
      <c r="O305" s="108"/>
      <c r="P305" s="108"/>
      <c r="Q305" s="108"/>
      <c r="R305" s="108"/>
      <c r="S305" s="108"/>
      <c r="T305" s="108"/>
      <c r="U305" s="31"/>
      <c r="V305" s="108"/>
    </row>
    <row r="306" spans="1:25">
      <c r="A306" s="27"/>
      <c r="B306" s="156" t="s">
        <v>134</v>
      </c>
      <c r="E306" s="9"/>
      <c r="F306" s="24"/>
      <c r="G306" s="24"/>
      <c r="L306" s="155"/>
      <c r="N306" s="108"/>
      <c r="O306" s="108"/>
      <c r="P306" s="108"/>
      <c r="Q306" s="108"/>
      <c r="R306" s="108"/>
      <c r="S306" s="108"/>
      <c r="T306" s="108"/>
      <c r="U306" s="31"/>
      <c r="V306" s="108"/>
    </row>
    <row r="307" spans="1:25">
      <c r="A307" s="27"/>
      <c r="B307" s="153" t="str">
        <f>B292</f>
        <v xml:space="preserve"> </v>
      </c>
      <c r="D307" s="9"/>
      <c r="E307" s="9"/>
      <c r="F307" s="24"/>
      <c r="G307" s="24"/>
      <c r="L307" s="155"/>
      <c r="N307" s="108"/>
      <c r="O307" s="108"/>
      <c r="P307" s="108"/>
      <c r="Q307" s="108"/>
      <c r="R307" s="108"/>
      <c r="S307" s="108"/>
      <c r="T307" s="108"/>
      <c r="U307" s="31"/>
      <c r="V307" s="108"/>
    </row>
    <row r="308" spans="1:25">
      <c r="A308" s="27"/>
      <c r="B308" s="157" t="s">
        <v>157</v>
      </c>
      <c r="C308" s="118"/>
      <c r="D308" s="119" t="s">
        <v>158</v>
      </c>
      <c r="E308" s="119"/>
      <c r="F308" s="119" t="s">
        <v>159</v>
      </c>
      <c r="G308" s="119"/>
      <c r="H308" s="119" t="s">
        <v>177</v>
      </c>
      <c r="I308" s="119"/>
      <c r="J308" s="119" t="s">
        <v>160</v>
      </c>
      <c r="K308" s="120"/>
      <c r="L308" s="158" t="s">
        <v>161</v>
      </c>
      <c r="M308" s="128"/>
      <c r="N308" s="110"/>
      <c r="O308" s="110"/>
      <c r="P308" s="110"/>
      <c r="Q308" s="110"/>
      <c r="R308" s="110"/>
      <c r="S308" s="110"/>
      <c r="T308" s="110"/>
      <c r="U308" s="33"/>
      <c r="V308" s="110"/>
    </row>
    <row r="309" spans="1:25">
      <c r="A309" s="27"/>
      <c r="B309" s="170" t="str">
        <f>$B$21</f>
        <v>HPD Loan</v>
      </c>
      <c r="C309" s="117"/>
      <c r="D309" s="136"/>
      <c r="E309" s="117"/>
      <c r="F309" s="131">
        <f>$F$21</f>
        <v>0</v>
      </c>
      <c r="G309" s="117"/>
      <c r="H309" s="606">
        <f>$H$21</f>
        <v>0</v>
      </c>
      <c r="I309" s="117"/>
      <c r="J309" s="131">
        <f>$J$21</f>
        <v>0</v>
      </c>
      <c r="K309" s="117"/>
      <c r="L309" s="149"/>
      <c r="M309" s="117"/>
      <c r="N309" s="31"/>
      <c r="O309" s="31"/>
      <c r="P309" s="31"/>
      <c r="Q309" s="31"/>
      <c r="R309" s="31"/>
      <c r="S309" s="31"/>
      <c r="T309" s="31"/>
      <c r="U309" s="31"/>
      <c r="V309" s="31"/>
    </row>
    <row r="310" spans="1:25">
      <c r="A310" s="27"/>
      <c r="B310" s="170" t="str">
        <f>$B$22</f>
        <v>HDC Tax Exempt Bonds</v>
      </c>
      <c r="C310" s="117"/>
      <c r="D310" s="136"/>
      <c r="E310" s="117"/>
      <c r="F310" s="131">
        <f>$F$22</f>
        <v>0</v>
      </c>
      <c r="G310" s="117"/>
      <c r="H310" s="606">
        <f>$H$22</f>
        <v>0</v>
      </c>
      <c r="I310" s="121"/>
      <c r="J310" s="131">
        <f>$J$22</f>
        <v>0</v>
      </c>
      <c r="K310" s="121"/>
      <c r="L310" s="149"/>
      <c r="M310" s="117"/>
      <c r="N310" s="31"/>
      <c r="O310" s="31"/>
      <c r="P310" s="31"/>
      <c r="Q310" s="31"/>
      <c r="R310" s="31"/>
      <c r="S310" s="31"/>
      <c r="T310" s="31"/>
      <c r="U310" s="31"/>
      <c r="V310" s="31"/>
    </row>
    <row r="311" spans="1:25">
      <c r="A311" s="30"/>
      <c r="B311" s="170" t="str">
        <f>$B$23</f>
        <v>HDC Loan</v>
      </c>
      <c r="C311" s="117"/>
      <c r="D311" s="136"/>
      <c r="E311" s="117"/>
      <c r="F311" s="131">
        <f>$F$23</f>
        <v>0</v>
      </c>
      <c r="G311" s="117"/>
      <c r="H311" s="606">
        <f>$H$23</f>
        <v>0</v>
      </c>
      <c r="I311" s="117"/>
      <c r="J311" s="131">
        <f>$J$23</f>
        <v>0</v>
      </c>
      <c r="K311" s="117"/>
      <c r="L311" s="149"/>
      <c r="M311" s="117"/>
      <c r="N311" s="31"/>
      <c r="O311" s="31"/>
      <c r="P311" s="31"/>
      <c r="Q311" s="31"/>
      <c r="R311" s="31"/>
      <c r="S311" s="31"/>
      <c r="T311" s="31"/>
      <c r="U311" s="31"/>
      <c r="V311" s="31"/>
    </row>
    <row r="312" spans="1:25">
      <c r="A312" s="27"/>
      <c r="B312" s="170" t="str">
        <f>$B$24</f>
        <v>Deferred Developer Fee</v>
      </c>
      <c r="C312" s="117"/>
      <c r="D312" s="136"/>
      <c r="E312" s="117"/>
      <c r="F312" s="131" t="str">
        <f>$F$24</f>
        <v>Loan</v>
      </c>
      <c r="G312" s="117"/>
      <c r="H312" s="606">
        <f>$H$24</f>
        <v>1.12E-2</v>
      </c>
      <c r="I312" s="122"/>
      <c r="J312" s="131">
        <f>$J$24</f>
        <v>35</v>
      </c>
      <c r="K312" s="122"/>
      <c r="L312" s="149"/>
      <c r="M312" s="117"/>
      <c r="N312" s="103"/>
      <c r="O312" s="103"/>
      <c r="P312" s="103"/>
      <c r="Q312" s="103"/>
      <c r="R312" s="103"/>
      <c r="S312" s="103"/>
      <c r="T312" s="103"/>
      <c r="U312" s="103"/>
      <c r="V312" s="103"/>
    </row>
    <row r="313" spans="1:25">
      <c r="A313" s="30"/>
      <c r="B313" s="170" t="str">
        <f>$B$25</f>
        <v>Other (HDC First Mortgage)</v>
      </c>
      <c r="C313" s="117"/>
      <c r="D313" s="136"/>
      <c r="E313" s="117"/>
      <c r="F313" s="131" t="str">
        <f>$F$25</f>
        <v>Loan</v>
      </c>
      <c r="G313" s="117"/>
      <c r="H313" s="606">
        <f>$H$25</f>
        <v>5.2499999999999998E-2</v>
      </c>
      <c r="I313" s="122"/>
      <c r="J313" s="131">
        <f>$J$25</f>
        <v>18</v>
      </c>
      <c r="K313" s="122"/>
      <c r="L313" s="149"/>
      <c r="M313" s="117"/>
      <c r="N313" s="103"/>
      <c r="O313" s="103"/>
      <c r="P313" s="103"/>
      <c r="Q313" s="103"/>
      <c r="R313" s="103"/>
      <c r="S313" s="103"/>
      <c r="T313" s="103"/>
      <c r="U313" s="103"/>
      <c r="V313" s="103"/>
    </row>
    <row r="314" spans="1:25" ht="14.1" customHeight="1">
      <c r="B314" s="170" t="str">
        <f>$B$26</f>
        <v>Other (HDC Second Mortgage)</v>
      </c>
      <c r="C314" s="117"/>
      <c r="D314" s="136"/>
      <c r="E314" s="117"/>
      <c r="F314" s="131" t="str">
        <f>$F$26</f>
        <v>Loan</v>
      </c>
      <c r="G314" s="117"/>
      <c r="H314" s="606">
        <f>$H$26</f>
        <v>4.3387000000000002E-2</v>
      </c>
      <c r="I314" s="123"/>
      <c r="J314" s="131">
        <f>$J$26</f>
        <v>35</v>
      </c>
      <c r="K314" s="123"/>
      <c r="L314" s="149"/>
      <c r="M314" s="117"/>
      <c r="N314" s="104"/>
      <c r="O314" s="104"/>
      <c r="P314" s="104"/>
      <c r="Q314" s="104"/>
      <c r="R314" s="104"/>
      <c r="S314" s="104"/>
      <c r="T314" s="104"/>
      <c r="U314" s="104"/>
      <c r="V314" s="104"/>
      <c r="W314" s="109"/>
      <c r="X314" s="109"/>
      <c r="Y314" s="109"/>
    </row>
    <row r="315" spans="1:25">
      <c r="A315" s="111"/>
      <c r="B315" s="170" t="str">
        <f>$B$27</f>
        <v>Other (Accrued Construction Interest)</v>
      </c>
      <c r="C315" s="117"/>
      <c r="D315" s="136"/>
      <c r="E315" s="117"/>
      <c r="F315" s="131" t="str">
        <f>$F$27</f>
        <v>Loan</v>
      </c>
      <c r="G315" s="117"/>
      <c r="H315" s="606">
        <f>$H$27</f>
        <v>0</v>
      </c>
      <c r="I315" s="122"/>
      <c r="J315" s="131">
        <f>$J$27</f>
        <v>0</v>
      </c>
      <c r="K315" s="122"/>
      <c r="L315" s="149"/>
      <c r="M315" s="117"/>
      <c r="N315" s="105"/>
      <c r="O315" s="105"/>
      <c r="P315" s="105"/>
      <c r="Q315" s="105"/>
      <c r="R315" s="105"/>
      <c r="S315" s="105"/>
      <c r="T315" s="105"/>
      <c r="U315" s="104"/>
      <c r="V315" s="104"/>
    </row>
    <row r="316" spans="1:25" ht="15.95" customHeight="1">
      <c r="A316" s="111"/>
      <c r="B316" s="170" t="str">
        <f>$B$28</f>
        <v>Other (Brownfields Tax Credits)</v>
      </c>
      <c r="C316" s="117"/>
      <c r="D316" s="136"/>
      <c r="E316" s="117"/>
      <c r="F316" s="131" t="str">
        <f>$F$28</f>
        <v>Loan</v>
      </c>
      <c r="G316" s="117"/>
      <c r="H316" s="606">
        <f>$H$28</f>
        <v>0.06</v>
      </c>
      <c r="I316" s="122"/>
      <c r="J316" s="131">
        <f>$J$28</f>
        <v>35</v>
      </c>
      <c r="K316" s="122"/>
      <c r="L316" s="149"/>
      <c r="M316" s="117"/>
      <c r="N316" s="105"/>
      <c r="O316" s="105"/>
      <c r="P316" s="105"/>
      <c r="Q316" s="105"/>
      <c r="R316" s="105"/>
      <c r="S316" s="105"/>
      <c r="T316" s="105"/>
      <c r="U316" s="105"/>
      <c r="V316" s="105"/>
    </row>
    <row r="317" spans="1:25" ht="14.1" customHeight="1" thickBot="1">
      <c r="A317" s="111"/>
      <c r="B317" s="170" t="str">
        <f>$B$29</f>
        <v>Other (LIHTC Equity)</v>
      </c>
      <c r="C317" s="117"/>
      <c r="D317" s="140"/>
      <c r="E317" s="117"/>
      <c r="F317" s="131" t="str">
        <f>$F$29</f>
        <v>Loan</v>
      </c>
      <c r="G317" s="117"/>
      <c r="H317" s="606">
        <f>$H$29</f>
        <v>0</v>
      </c>
      <c r="I317" s="122"/>
      <c r="J317" s="131">
        <f>$J$29</f>
        <v>0</v>
      </c>
      <c r="K317" s="122"/>
      <c r="L317" s="149"/>
      <c r="M317" s="117"/>
      <c r="N317" s="105"/>
      <c r="O317" s="105"/>
      <c r="P317" s="105"/>
      <c r="Q317" s="105"/>
      <c r="R317" s="105"/>
      <c r="S317" s="105"/>
      <c r="T317" s="105"/>
      <c r="U317" s="105"/>
      <c r="V317" s="105"/>
    </row>
    <row r="318" spans="1:25" ht="14.1" customHeight="1" thickTop="1">
      <c r="A318" s="27"/>
      <c r="B318" s="173" t="str">
        <f>$B$30</f>
        <v>Total Permanent Financing</v>
      </c>
      <c r="C318" s="116"/>
      <c r="D318" s="142">
        <f>SUM(D309:D317)</f>
        <v>0</v>
      </c>
      <c r="E318" s="116"/>
      <c r="F318" s="129"/>
      <c r="G318" s="116"/>
      <c r="H318" s="129"/>
      <c r="I318" s="124"/>
      <c r="J318" s="129"/>
      <c r="K318" s="124"/>
      <c r="L318" s="152"/>
      <c r="M318" s="117"/>
      <c r="N318" s="106"/>
      <c r="O318" s="106"/>
      <c r="P318" s="106"/>
      <c r="Q318" s="106"/>
      <c r="R318" s="106"/>
      <c r="S318" s="106"/>
      <c r="T318" s="106"/>
      <c r="U318" s="112"/>
      <c r="V318" s="106"/>
    </row>
    <row r="319" spans="1:25" ht="14.1" customHeight="1">
      <c r="A319" s="27"/>
      <c r="B319" s="159"/>
      <c r="C319" s="117"/>
      <c r="D319" s="117"/>
      <c r="E319" s="117"/>
      <c r="F319" s="117"/>
      <c r="G319" s="117"/>
      <c r="H319" s="117"/>
      <c r="I319" s="122"/>
      <c r="J319" s="117"/>
      <c r="K319" s="122"/>
      <c r="L319" s="160"/>
      <c r="M319" s="117"/>
      <c r="N319" s="106"/>
      <c r="O319" s="106"/>
      <c r="P319" s="106"/>
      <c r="Q319" s="106"/>
      <c r="R319" s="106"/>
      <c r="S319" s="106"/>
      <c r="T319" s="106"/>
      <c r="U319" s="112"/>
      <c r="V319" s="106"/>
    </row>
    <row r="320" spans="1:25" ht="15.95" customHeight="1">
      <c r="B320" s="161" t="s">
        <v>163</v>
      </c>
      <c r="C320" s="27"/>
      <c r="H320" s="285"/>
      <c r="I320" s="285"/>
      <c r="L320" s="155"/>
      <c r="V320" s="105"/>
    </row>
    <row r="321" spans="1:22" ht="15.95" customHeight="1">
      <c r="B321" s="156" t="s">
        <v>134</v>
      </c>
      <c r="C321" s="27"/>
      <c r="H321" s="285"/>
      <c r="I321" s="285"/>
      <c r="L321" s="155"/>
      <c r="V321" s="105"/>
    </row>
    <row r="322" spans="1:22" ht="15.95" customHeight="1">
      <c r="B322" s="153" t="str">
        <f>B292</f>
        <v xml:space="preserve"> </v>
      </c>
      <c r="C322" s="27"/>
      <c r="H322" s="285"/>
      <c r="I322" s="285"/>
      <c r="L322" s="155"/>
      <c r="V322" s="105"/>
    </row>
    <row r="323" spans="1:22">
      <c r="B323" s="153" t="s">
        <v>171</v>
      </c>
      <c r="C323" s="27"/>
      <c r="H323" s="285"/>
      <c r="I323" s="285"/>
      <c r="L323" s="155"/>
      <c r="V323" s="105"/>
    </row>
    <row r="324" spans="1:22">
      <c r="B324" s="153"/>
      <c r="C324" s="27"/>
      <c r="H324" s="285"/>
      <c r="I324" s="285"/>
      <c r="L324" s="155"/>
      <c r="V324" s="105"/>
    </row>
    <row r="325" spans="1:22" ht="15.95" customHeight="1">
      <c r="B325" s="162" t="s">
        <v>173</v>
      </c>
      <c r="C325" s="130"/>
      <c r="D325" s="773"/>
      <c r="E325" s="773"/>
      <c r="F325" s="773"/>
      <c r="G325" s="130"/>
      <c r="H325" s="286" t="s">
        <v>172</v>
      </c>
      <c r="I325" s="285"/>
      <c r="L325" s="155"/>
      <c r="V325" s="105"/>
    </row>
    <row r="326" spans="1:22">
      <c r="B326" s="163" t="s">
        <v>164</v>
      </c>
      <c r="H326" s="134"/>
      <c r="L326" s="155"/>
      <c r="V326" s="105"/>
    </row>
    <row r="327" spans="1:22">
      <c r="A327" s="27"/>
      <c r="B327" s="164" t="s">
        <v>110</v>
      </c>
      <c r="H327" s="134"/>
      <c r="L327" s="155"/>
    </row>
    <row r="328" spans="1:22">
      <c r="A328" s="27"/>
      <c r="B328" s="164" t="s">
        <v>165</v>
      </c>
      <c r="H328" s="134"/>
      <c r="L328" s="155"/>
    </row>
    <row r="329" spans="1:22">
      <c r="A329" s="30"/>
      <c r="B329" s="164" t="s">
        <v>166</v>
      </c>
      <c r="H329" s="134"/>
      <c r="I329" s="103"/>
      <c r="J329" s="103"/>
      <c r="K329" s="103"/>
      <c r="L329" s="165"/>
      <c r="M329" s="103"/>
      <c r="N329" s="103"/>
      <c r="O329" s="103"/>
      <c r="P329" s="103"/>
      <c r="Q329" s="103"/>
      <c r="R329" s="103"/>
      <c r="S329" s="103"/>
      <c r="T329" s="103"/>
      <c r="U329" s="113"/>
      <c r="V329" s="103"/>
    </row>
    <row r="330" spans="1:22">
      <c r="A330" s="30"/>
      <c r="B330" s="164" t="s">
        <v>167</v>
      </c>
      <c r="H330" s="134"/>
      <c r="I330" s="31"/>
      <c r="J330" s="31"/>
      <c r="K330" s="31"/>
      <c r="L330" s="154"/>
      <c r="M330" s="31"/>
      <c r="N330" s="31"/>
      <c r="O330" s="31"/>
      <c r="P330" s="31"/>
      <c r="Q330" s="31"/>
      <c r="R330" s="31"/>
      <c r="S330" s="31"/>
      <c r="T330" s="31"/>
      <c r="U330" s="31"/>
      <c r="V330" s="103"/>
    </row>
    <row r="331" spans="1:22">
      <c r="B331" s="164" t="s">
        <v>169</v>
      </c>
      <c r="D331" s="771" t="str">
        <f>$D$43</f>
        <v>(Specify Source)</v>
      </c>
      <c r="E331" s="771"/>
      <c r="F331" s="771"/>
      <c r="H331" s="134"/>
      <c r="L331" s="155"/>
      <c r="V331" s="31"/>
    </row>
    <row r="332" spans="1:22">
      <c r="A332" s="30"/>
      <c r="B332" s="164" t="s">
        <v>168</v>
      </c>
      <c r="D332" s="771" t="str">
        <f>$D$44</f>
        <v>(Specify Source)</v>
      </c>
      <c r="E332" s="771"/>
      <c r="F332" s="771"/>
      <c r="H332" s="134"/>
      <c r="I332" s="31"/>
      <c r="J332" s="31"/>
      <c r="K332" s="31"/>
      <c r="L332" s="154"/>
      <c r="M332" s="31"/>
      <c r="N332" s="31"/>
      <c r="O332" s="31"/>
      <c r="P332" s="31"/>
      <c r="Q332" s="31"/>
      <c r="R332" s="31"/>
      <c r="S332" s="31"/>
      <c r="T332" s="31"/>
      <c r="U332" s="113"/>
      <c r="V332" s="103"/>
    </row>
    <row r="333" spans="1:22">
      <c r="A333" s="27"/>
      <c r="B333" s="164" t="s">
        <v>168</v>
      </c>
      <c r="D333" s="771" t="str">
        <f>$D$45</f>
        <v>(Specify Source)</v>
      </c>
      <c r="E333" s="771"/>
      <c r="F333" s="771"/>
      <c r="H333" s="134"/>
      <c r="L333" s="155"/>
      <c r="V333" s="25"/>
    </row>
    <row r="334" spans="1:22">
      <c r="A334" s="30"/>
      <c r="B334" s="164" t="s">
        <v>168</v>
      </c>
      <c r="D334" s="771" t="str">
        <f>$D$46</f>
        <v>(Specify Source)</v>
      </c>
      <c r="E334" s="771"/>
      <c r="F334" s="771"/>
      <c r="H334" s="134"/>
      <c r="I334" s="114"/>
      <c r="J334" s="114"/>
      <c r="K334" s="114"/>
      <c r="L334" s="166"/>
      <c r="M334" s="114"/>
      <c r="N334" s="114"/>
      <c r="O334" s="114"/>
      <c r="P334" s="114"/>
      <c r="Q334" s="114"/>
      <c r="R334" s="114"/>
      <c r="S334" s="114"/>
      <c r="T334" s="114"/>
      <c r="V334" s="113"/>
    </row>
    <row r="335" spans="1:22" ht="13.5" thickBot="1">
      <c r="A335" s="27"/>
      <c r="B335" s="167" t="s">
        <v>168</v>
      </c>
      <c r="C335" s="168"/>
      <c r="D335" s="772" t="str">
        <f>$D$47</f>
        <v>(Specify Source)</v>
      </c>
      <c r="E335" s="772"/>
      <c r="F335" s="772"/>
      <c r="G335" s="168"/>
      <c r="H335" s="174"/>
      <c r="I335" s="168"/>
      <c r="J335" s="168"/>
      <c r="K335" s="168"/>
      <c r="L335" s="169"/>
    </row>
    <row r="337" spans="1:24" ht="13.5" thickBot="1"/>
    <row r="338" spans="1:24">
      <c r="B338" s="385" t="s">
        <v>156</v>
      </c>
      <c r="C338" s="27"/>
      <c r="D338" s="24"/>
      <c r="E338" s="24"/>
      <c r="F338" s="26"/>
      <c r="G338" s="26"/>
    </row>
    <row r="339" spans="1:24">
      <c r="B339" s="387" t="s">
        <v>135</v>
      </c>
      <c r="E339" s="9"/>
      <c r="F339" s="24"/>
      <c r="G339" s="24"/>
    </row>
    <row r="340" spans="1:24" ht="13.5" thickBot="1">
      <c r="B340" s="388" t="str">
        <f>'Unit Distribution'!B11</f>
        <v xml:space="preserve"> </v>
      </c>
      <c r="D340" s="9"/>
      <c r="E340" s="9"/>
      <c r="F340" s="24"/>
      <c r="G340" s="24"/>
    </row>
    <row r="341" spans="1:24">
      <c r="B341" s="144" t="s">
        <v>157</v>
      </c>
      <c r="C341" s="145"/>
      <c r="D341" s="146" t="s">
        <v>158</v>
      </c>
      <c r="E341" s="146"/>
      <c r="F341" s="146" t="s">
        <v>159</v>
      </c>
      <c r="G341" s="146"/>
      <c r="H341" s="146" t="s">
        <v>177</v>
      </c>
      <c r="I341" s="146"/>
      <c r="J341" s="146" t="s">
        <v>160</v>
      </c>
      <c r="K341" s="147"/>
      <c r="L341" s="148" t="s">
        <v>161</v>
      </c>
      <c r="M341" s="128"/>
      <c r="U341" s="10"/>
      <c r="V341" s="10"/>
    </row>
    <row r="342" spans="1:24">
      <c r="B342" s="170" t="str">
        <f>$B$6</f>
        <v>HPD Loan</v>
      </c>
      <c r="C342" s="117"/>
      <c r="D342" s="135"/>
      <c r="E342" s="117"/>
      <c r="F342" s="132">
        <f>$F$6</f>
        <v>0</v>
      </c>
      <c r="G342" s="117"/>
      <c r="H342" s="606">
        <f>$H$6</f>
        <v>0</v>
      </c>
      <c r="I342" s="117"/>
      <c r="J342" s="132">
        <f>$J$6</f>
        <v>0</v>
      </c>
      <c r="K342" s="117"/>
      <c r="L342" s="149"/>
      <c r="M342" s="117"/>
      <c r="N342" s="125"/>
      <c r="U342" s="25"/>
      <c r="V342" s="25"/>
    </row>
    <row r="343" spans="1:24">
      <c r="A343" s="27"/>
      <c r="B343" s="171" t="str">
        <f>$B$7</f>
        <v>HDC Tax Exempt Bonds</v>
      </c>
      <c r="C343" s="117"/>
      <c r="D343" s="135"/>
      <c r="E343" s="117"/>
      <c r="F343" s="132" t="str">
        <f>$F$7</f>
        <v>Loan</v>
      </c>
      <c r="G343" s="117"/>
      <c r="H343" s="606">
        <f>$H$7</f>
        <v>2.1999999999999999E-2</v>
      </c>
      <c r="I343" s="121"/>
      <c r="J343" s="132">
        <f>$J$7</f>
        <v>2</v>
      </c>
      <c r="K343" s="121"/>
      <c r="L343" s="149"/>
      <c r="M343" s="117"/>
      <c r="N343" s="127"/>
      <c r="O343" s="28"/>
      <c r="P343" s="28"/>
      <c r="Q343" s="28"/>
      <c r="R343" s="28"/>
      <c r="S343" s="28"/>
      <c r="T343" s="28"/>
      <c r="U343" s="29"/>
      <c r="V343" s="29"/>
    </row>
    <row r="344" spans="1:24">
      <c r="B344" s="171" t="str">
        <f>$B$8</f>
        <v>HDC Loan</v>
      </c>
      <c r="C344" s="117"/>
      <c r="D344" s="135"/>
      <c r="E344" s="117"/>
      <c r="F344" s="132" t="str">
        <f>$F$8</f>
        <v>Loan</v>
      </c>
      <c r="G344" s="117"/>
      <c r="H344" s="606">
        <f>$H$8</f>
        <v>4.3387000000000002E-2</v>
      </c>
      <c r="I344" s="117"/>
      <c r="J344" s="132">
        <f>$J$8</f>
        <v>2</v>
      </c>
      <c r="K344" s="117"/>
      <c r="L344" s="149"/>
      <c r="M344" s="117"/>
      <c r="N344" s="127"/>
    </row>
    <row r="345" spans="1:24">
      <c r="A345" s="30"/>
      <c r="B345" s="171" t="str">
        <f>$B$9</f>
        <v>Deferred Developer Fee</v>
      </c>
      <c r="C345" s="117"/>
      <c r="D345" s="135"/>
      <c r="E345" s="117"/>
      <c r="F345" s="132" t="str">
        <f>$F$9</f>
        <v>Loan</v>
      </c>
      <c r="G345" s="117"/>
      <c r="H345" s="606">
        <f>$H$9</f>
        <v>0</v>
      </c>
      <c r="I345" s="122"/>
      <c r="J345" s="132">
        <f>$J$9</f>
        <v>0</v>
      </c>
      <c r="K345" s="122"/>
      <c r="L345" s="149"/>
      <c r="M345" s="117"/>
      <c r="N345" s="127"/>
      <c r="O345" s="31"/>
      <c r="P345" s="31"/>
      <c r="Q345" s="31"/>
      <c r="R345" s="31"/>
      <c r="S345" s="31"/>
      <c r="T345" s="31"/>
      <c r="U345" s="31"/>
      <c r="V345" s="31"/>
    </row>
    <row r="346" spans="1:24">
      <c r="A346" s="27"/>
      <c r="B346" s="171" t="str">
        <f>$B$10</f>
        <v>Other (Accrued Construction Interest)</v>
      </c>
      <c r="C346" s="117"/>
      <c r="D346" s="135"/>
      <c r="E346" s="117"/>
      <c r="F346" s="132" t="str">
        <f>$F$10</f>
        <v>Loan</v>
      </c>
      <c r="G346" s="117"/>
      <c r="H346" s="606">
        <f>$H$10</f>
        <v>0</v>
      </c>
      <c r="I346" s="122"/>
      <c r="J346" s="132">
        <f>$J$10</f>
        <v>0</v>
      </c>
      <c r="K346" s="122"/>
      <c r="L346" s="149"/>
      <c r="M346" s="117"/>
      <c r="N346" s="127"/>
      <c r="O346" s="31"/>
      <c r="P346" s="31"/>
      <c r="Q346" s="31"/>
      <c r="R346" s="31"/>
      <c r="S346" s="31"/>
      <c r="T346" s="31"/>
      <c r="U346" s="31"/>
      <c r="V346" s="31"/>
    </row>
    <row r="347" spans="1:24">
      <c r="A347" s="30"/>
      <c r="B347" s="171" t="str">
        <f>$B$11</f>
        <v>Other (Deferred Reserves)</v>
      </c>
      <c r="C347" s="117"/>
      <c r="D347" s="135"/>
      <c r="E347" s="117"/>
      <c r="F347" s="132" t="str">
        <f>$F$11</f>
        <v>Loan</v>
      </c>
      <c r="G347" s="117"/>
      <c r="H347" s="606">
        <f>$H$11</f>
        <v>0</v>
      </c>
      <c r="I347" s="123"/>
      <c r="J347" s="132">
        <f>$J$11</f>
        <v>0</v>
      </c>
      <c r="K347" s="123"/>
      <c r="L347" s="149"/>
      <c r="M347" s="117"/>
      <c r="N347" s="127"/>
      <c r="O347" s="33"/>
      <c r="P347" s="33"/>
      <c r="Q347" s="33"/>
      <c r="R347" s="33"/>
      <c r="S347" s="33"/>
      <c r="T347" s="33"/>
      <c r="U347" s="33"/>
      <c r="V347" s="33"/>
    </row>
    <row r="348" spans="1:24">
      <c r="A348" s="27"/>
      <c r="B348" s="171" t="str">
        <f>$B$12</f>
        <v>Other (Specify)</v>
      </c>
      <c r="C348" s="117"/>
      <c r="D348" s="135"/>
      <c r="E348" s="117"/>
      <c r="F348" s="132">
        <f>$F$12</f>
        <v>0</v>
      </c>
      <c r="G348" s="117"/>
      <c r="H348" s="606">
        <f>$H$12</f>
        <v>0</v>
      </c>
      <c r="I348" s="122"/>
      <c r="J348" s="132">
        <f>$J$12</f>
        <v>0</v>
      </c>
      <c r="K348" s="122"/>
      <c r="L348" s="149"/>
      <c r="M348" s="117"/>
      <c r="N348" s="127"/>
      <c r="O348" s="31"/>
      <c r="P348" s="31"/>
      <c r="Q348" s="31"/>
      <c r="R348" s="31"/>
      <c r="S348" s="31"/>
      <c r="T348" s="31"/>
      <c r="U348" s="31"/>
      <c r="V348" s="31"/>
    </row>
    <row r="349" spans="1:24">
      <c r="A349" s="27"/>
      <c r="B349" s="171" t="str">
        <f>$B$13</f>
        <v>Other (Specify)</v>
      </c>
      <c r="C349" s="117"/>
      <c r="D349" s="135"/>
      <c r="E349" s="117"/>
      <c r="F349" s="132">
        <f>$F$13</f>
        <v>0</v>
      </c>
      <c r="G349" s="117"/>
      <c r="H349" s="606">
        <f>$H$13</f>
        <v>0</v>
      </c>
      <c r="I349" s="122"/>
      <c r="J349" s="132">
        <f>$J$13</f>
        <v>0</v>
      </c>
      <c r="K349" s="122"/>
      <c r="L349" s="149"/>
      <c r="M349" s="117"/>
      <c r="N349" s="127"/>
      <c r="O349" s="31"/>
      <c r="P349" s="31"/>
      <c r="Q349" s="31"/>
      <c r="R349" s="31"/>
      <c r="S349" s="31"/>
      <c r="T349" s="31"/>
      <c r="U349" s="31"/>
      <c r="V349" s="31"/>
      <c r="W349" s="31"/>
      <c r="X349" s="31"/>
    </row>
    <row r="350" spans="1:24" ht="13.5" thickBot="1">
      <c r="A350" s="30"/>
      <c r="B350" s="171" t="str">
        <f>$B$14</f>
        <v>Other (Specify)</v>
      </c>
      <c r="C350" s="117"/>
      <c r="D350" s="139"/>
      <c r="E350" s="117"/>
      <c r="F350" s="132">
        <f>$F$14</f>
        <v>0</v>
      </c>
      <c r="G350" s="117"/>
      <c r="H350" s="606">
        <f>$H$14</f>
        <v>0</v>
      </c>
      <c r="I350" s="122"/>
      <c r="J350" s="132">
        <f>$J$14</f>
        <v>0</v>
      </c>
      <c r="K350" s="122"/>
      <c r="L350" s="149"/>
      <c r="M350" s="117"/>
      <c r="N350" s="127"/>
      <c r="O350" s="31"/>
      <c r="P350" s="31"/>
      <c r="Q350" s="31"/>
      <c r="R350" s="31"/>
      <c r="S350" s="31"/>
      <c r="T350" s="31"/>
      <c r="U350" s="31"/>
      <c r="V350" s="31"/>
    </row>
    <row r="351" spans="1:24" ht="13.5" thickTop="1">
      <c r="A351" s="27"/>
      <c r="B351" s="172" t="str">
        <f>$B$15</f>
        <v>Total Construction Financing</v>
      </c>
      <c r="C351" s="116"/>
      <c r="D351" s="141">
        <f>SUM(D342:D350)</f>
        <v>0</v>
      </c>
      <c r="E351" s="116"/>
      <c r="F351" s="143"/>
      <c r="G351" s="116"/>
      <c r="H351" s="143"/>
      <c r="I351" s="124"/>
      <c r="J351" s="143"/>
      <c r="K351" s="124"/>
      <c r="L351" s="152"/>
      <c r="M351" s="117"/>
      <c r="N351" s="127"/>
      <c r="O351" s="31"/>
      <c r="P351" s="31"/>
      <c r="Q351" s="31"/>
      <c r="R351" s="31"/>
      <c r="S351" s="31"/>
      <c r="T351" s="31"/>
      <c r="U351" s="31"/>
      <c r="V351" s="31"/>
    </row>
    <row r="352" spans="1:24">
      <c r="A352" s="30"/>
      <c r="B352" s="153"/>
      <c r="H352" s="31"/>
      <c r="I352" s="31"/>
      <c r="J352" s="107"/>
      <c r="K352" s="31"/>
      <c r="L352" s="154"/>
      <c r="M352" s="31"/>
      <c r="N352" s="126"/>
      <c r="O352" s="31"/>
      <c r="P352" s="31"/>
      <c r="Q352" s="31"/>
      <c r="R352" s="31"/>
      <c r="S352" s="31"/>
      <c r="T352" s="31"/>
      <c r="U352" s="31"/>
      <c r="V352" s="31"/>
    </row>
    <row r="353" spans="1:25">
      <c r="A353" s="27"/>
      <c r="B353" s="161" t="s">
        <v>162</v>
      </c>
      <c r="C353" s="27"/>
      <c r="D353" s="24"/>
      <c r="E353" s="24"/>
      <c r="F353" s="26"/>
      <c r="G353" s="26"/>
      <c r="L353" s="155"/>
      <c r="N353" s="108"/>
      <c r="O353" s="108"/>
      <c r="P353" s="108"/>
      <c r="Q353" s="108"/>
      <c r="R353" s="108"/>
      <c r="S353" s="108"/>
      <c r="T353" s="108"/>
      <c r="U353" s="31"/>
      <c r="V353" s="108"/>
    </row>
    <row r="354" spans="1:25">
      <c r="A354" s="27"/>
      <c r="B354" s="156" t="s">
        <v>135</v>
      </c>
      <c r="E354" s="9"/>
      <c r="F354" s="24"/>
      <c r="G354" s="24"/>
      <c r="L354" s="155"/>
      <c r="N354" s="108"/>
      <c r="O354" s="108"/>
      <c r="P354" s="108"/>
      <c r="Q354" s="108"/>
      <c r="R354" s="108"/>
      <c r="S354" s="108"/>
      <c r="T354" s="108"/>
      <c r="U354" s="31"/>
      <c r="V354" s="108"/>
    </row>
    <row r="355" spans="1:25">
      <c r="A355" s="27"/>
      <c r="B355" s="153" t="str">
        <f>B340</f>
        <v xml:space="preserve"> </v>
      </c>
      <c r="D355" s="9"/>
      <c r="E355" s="9"/>
      <c r="F355" s="24"/>
      <c r="G355" s="24"/>
      <c r="L355" s="155"/>
      <c r="N355" s="108"/>
      <c r="O355" s="108"/>
      <c r="P355" s="108"/>
      <c r="Q355" s="108"/>
      <c r="R355" s="108"/>
      <c r="S355" s="108"/>
      <c r="T355" s="108"/>
      <c r="U355" s="31"/>
      <c r="V355" s="108"/>
    </row>
    <row r="356" spans="1:25">
      <c r="A356" s="27"/>
      <c r="B356" s="157" t="s">
        <v>157</v>
      </c>
      <c r="C356" s="118"/>
      <c r="D356" s="119" t="s">
        <v>158</v>
      </c>
      <c r="E356" s="119"/>
      <c r="F356" s="119" t="s">
        <v>159</v>
      </c>
      <c r="G356" s="119"/>
      <c r="H356" s="119" t="s">
        <v>177</v>
      </c>
      <c r="I356" s="119"/>
      <c r="J356" s="119" t="s">
        <v>160</v>
      </c>
      <c r="K356" s="120"/>
      <c r="L356" s="158" t="s">
        <v>161</v>
      </c>
      <c r="M356" s="128"/>
      <c r="N356" s="110"/>
      <c r="O356" s="110"/>
      <c r="P356" s="110"/>
      <c r="Q356" s="110"/>
      <c r="R356" s="110"/>
      <c r="S356" s="110"/>
      <c r="T356" s="110"/>
      <c r="U356" s="33"/>
      <c r="V356" s="110"/>
    </row>
    <row r="357" spans="1:25">
      <c r="A357" s="27"/>
      <c r="B357" s="170" t="str">
        <f>$B$21</f>
        <v>HPD Loan</v>
      </c>
      <c r="C357" s="117"/>
      <c r="D357" s="136"/>
      <c r="E357" s="117"/>
      <c r="F357" s="131">
        <f>$F$21</f>
        <v>0</v>
      </c>
      <c r="G357" s="117"/>
      <c r="H357" s="606">
        <f>$H$21</f>
        <v>0</v>
      </c>
      <c r="I357" s="117"/>
      <c r="J357" s="131">
        <f>$J$21</f>
        <v>0</v>
      </c>
      <c r="K357" s="117"/>
      <c r="L357" s="149"/>
      <c r="M357" s="117"/>
      <c r="N357" s="31"/>
      <c r="O357" s="31"/>
      <c r="P357" s="31"/>
      <c r="Q357" s="31"/>
      <c r="R357" s="31"/>
      <c r="S357" s="31"/>
      <c r="T357" s="31"/>
      <c r="U357" s="31"/>
      <c r="V357" s="31"/>
    </row>
    <row r="358" spans="1:25">
      <c r="A358" s="27"/>
      <c r="B358" s="170" t="str">
        <f>$B$22</f>
        <v>HDC Tax Exempt Bonds</v>
      </c>
      <c r="C358" s="117"/>
      <c r="D358" s="136"/>
      <c r="E358" s="117"/>
      <c r="F358" s="131">
        <f>$F$22</f>
        <v>0</v>
      </c>
      <c r="G358" s="117"/>
      <c r="H358" s="606">
        <f>$H$22</f>
        <v>0</v>
      </c>
      <c r="I358" s="121"/>
      <c r="J358" s="131">
        <f>$J$22</f>
        <v>0</v>
      </c>
      <c r="K358" s="121"/>
      <c r="L358" s="149"/>
      <c r="M358" s="117"/>
      <c r="N358" s="31"/>
      <c r="O358" s="31"/>
      <c r="P358" s="31"/>
      <c r="Q358" s="31"/>
      <c r="R358" s="31"/>
      <c r="S358" s="31"/>
      <c r="T358" s="31"/>
      <c r="U358" s="31"/>
      <c r="V358" s="31"/>
    </row>
    <row r="359" spans="1:25">
      <c r="A359" s="30"/>
      <c r="B359" s="170" t="str">
        <f>$B$23</f>
        <v>HDC Loan</v>
      </c>
      <c r="C359" s="117"/>
      <c r="D359" s="136"/>
      <c r="E359" s="117"/>
      <c r="F359" s="131">
        <f>$F$23</f>
        <v>0</v>
      </c>
      <c r="G359" s="117"/>
      <c r="H359" s="606">
        <f>$H$23</f>
        <v>0</v>
      </c>
      <c r="I359" s="117"/>
      <c r="J359" s="131">
        <f>$J$23</f>
        <v>0</v>
      </c>
      <c r="K359" s="117"/>
      <c r="L359" s="149"/>
      <c r="M359" s="117"/>
      <c r="N359" s="31"/>
      <c r="O359" s="31"/>
      <c r="P359" s="31"/>
      <c r="Q359" s="31"/>
      <c r="R359" s="31"/>
      <c r="S359" s="31"/>
      <c r="T359" s="31"/>
      <c r="U359" s="31"/>
      <c r="V359" s="31"/>
    </row>
    <row r="360" spans="1:25">
      <c r="A360" s="27"/>
      <c r="B360" s="170" t="str">
        <f>$B$24</f>
        <v>Deferred Developer Fee</v>
      </c>
      <c r="C360" s="117"/>
      <c r="D360" s="136"/>
      <c r="E360" s="117"/>
      <c r="F360" s="131" t="str">
        <f>$F$24</f>
        <v>Loan</v>
      </c>
      <c r="G360" s="117"/>
      <c r="H360" s="606">
        <f>$H$24</f>
        <v>1.12E-2</v>
      </c>
      <c r="I360" s="122"/>
      <c r="J360" s="131">
        <f>$J$24</f>
        <v>35</v>
      </c>
      <c r="K360" s="122"/>
      <c r="L360" s="149"/>
      <c r="M360" s="117"/>
      <c r="N360" s="103"/>
      <c r="O360" s="103"/>
      <c r="P360" s="103"/>
      <c r="Q360" s="103"/>
      <c r="R360" s="103"/>
      <c r="S360" s="103"/>
      <c r="T360" s="103"/>
      <c r="U360" s="103"/>
      <c r="V360" s="103"/>
    </row>
    <row r="361" spans="1:25">
      <c r="A361" s="30"/>
      <c r="B361" s="170" t="str">
        <f>$B$25</f>
        <v>Other (HDC First Mortgage)</v>
      </c>
      <c r="C361" s="117"/>
      <c r="D361" s="136"/>
      <c r="E361" s="117"/>
      <c r="F361" s="131" t="str">
        <f>$F$25</f>
        <v>Loan</v>
      </c>
      <c r="G361" s="117"/>
      <c r="H361" s="606">
        <f>$H$25</f>
        <v>5.2499999999999998E-2</v>
      </c>
      <c r="I361" s="122"/>
      <c r="J361" s="131">
        <f>$J$25</f>
        <v>18</v>
      </c>
      <c r="K361" s="122"/>
      <c r="L361" s="149"/>
      <c r="M361" s="117"/>
      <c r="N361" s="103"/>
      <c r="O361" s="103"/>
      <c r="P361" s="103"/>
      <c r="Q361" s="103"/>
      <c r="R361" s="103"/>
      <c r="S361" s="103"/>
      <c r="T361" s="103"/>
      <c r="U361" s="103"/>
      <c r="V361" s="103"/>
    </row>
    <row r="362" spans="1:25" ht="14.1" customHeight="1">
      <c r="B362" s="170" t="str">
        <f>$B$26</f>
        <v>Other (HDC Second Mortgage)</v>
      </c>
      <c r="C362" s="117"/>
      <c r="D362" s="136"/>
      <c r="E362" s="117"/>
      <c r="F362" s="131" t="str">
        <f>$F$26</f>
        <v>Loan</v>
      </c>
      <c r="G362" s="117"/>
      <c r="H362" s="606">
        <f>$H$26</f>
        <v>4.3387000000000002E-2</v>
      </c>
      <c r="I362" s="123"/>
      <c r="J362" s="131">
        <f>$J$26</f>
        <v>35</v>
      </c>
      <c r="K362" s="123"/>
      <c r="L362" s="149"/>
      <c r="M362" s="117"/>
      <c r="N362" s="104"/>
      <c r="O362" s="104"/>
      <c r="P362" s="104"/>
      <c r="Q362" s="104"/>
      <c r="R362" s="104"/>
      <c r="S362" s="104"/>
      <c r="T362" s="104"/>
      <c r="U362" s="104"/>
      <c r="V362" s="104"/>
      <c r="W362" s="109"/>
      <c r="X362" s="109"/>
      <c r="Y362" s="109"/>
    </row>
    <row r="363" spans="1:25">
      <c r="A363" s="111"/>
      <c r="B363" s="170" t="str">
        <f>$B$27</f>
        <v>Other (Accrued Construction Interest)</v>
      </c>
      <c r="C363" s="117"/>
      <c r="D363" s="136"/>
      <c r="E363" s="117"/>
      <c r="F363" s="131" t="str">
        <f>$F$27</f>
        <v>Loan</v>
      </c>
      <c r="G363" s="117"/>
      <c r="H363" s="606">
        <f>$H$27</f>
        <v>0</v>
      </c>
      <c r="I363" s="122"/>
      <c r="J363" s="131">
        <f>$J$27</f>
        <v>0</v>
      </c>
      <c r="K363" s="122"/>
      <c r="L363" s="149"/>
      <c r="M363" s="117"/>
      <c r="N363" s="105"/>
      <c r="O363" s="105"/>
      <c r="P363" s="105"/>
      <c r="Q363" s="105"/>
      <c r="R363" s="105"/>
      <c r="S363" s="105"/>
      <c r="T363" s="105"/>
      <c r="U363" s="104"/>
      <c r="V363" s="104"/>
    </row>
    <row r="364" spans="1:25" ht="15.95" customHeight="1">
      <c r="A364" s="111"/>
      <c r="B364" s="170" t="str">
        <f>$B$28</f>
        <v>Other (Brownfields Tax Credits)</v>
      </c>
      <c r="C364" s="117"/>
      <c r="D364" s="136"/>
      <c r="E364" s="117"/>
      <c r="F364" s="131" t="str">
        <f>$F$28</f>
        <v>Loan</v>
      </c>
      <c r="G364" s="117"/>
      <c r="H364" s="606">
        <f>$H$28</f>
        <v>0.06</v>
      </c>
      <c r="I364" s="122"/>
      <c r="J364" s="131">
        <f>$J$28</f>
        <v>35</v>
      </c>
      <c r="K364" s="122"/>
      <c r="L364" s="149"/>
      <c r="M364" s="117"/>
      <c r="N364" s="105"/>
      <c r="O364" s="105"/>
      <c r="P364" s="105"/>
      <c r="Q364" s="105"/>
      <c r="R364" s="105"/>
      <c r="S364" s="105"/>
      <c r="T364" s="105"/>
      <c r="U364" s="105"/>
      <c r="V364" s="105"/>
    </row>
    <row r="365" spans="1:25" ht="14.1" customHeight="1" thickBot="1">
      <c r="A365" s="111"/>
      <c r="B365" s="170" t="str">
        <f>$B$29</f>
        <v>Other (LIHTC Equity)</v>
      </c>
      <c r="C365" s="117"/>
      <c r="D365" s="140"/>
      <c r="E365" s="117"/>
      <c r="F365" s="131" t="str">
        <f>$F$29</f>
        <v>Loan</v>
      </c>
      <c r="G365" s="117"/>
      <c r="H365" s="606">
        <f>$H$29</f>
        <v>0</v>
      </c>
      <c r="I365" s="122"/>
      <c r="J365" s="131">
        <f>$J$29</f>
        <v>0</v>
      </c>
      <c r="K365" s="122"/>
      <c r="L365" s="149"/>
      <c r="M365" s="117"/>
      <c r="N365" s="105"/>
      <c r="O365" s="105"/>
      <c r="P365" s="105"/>
      <c r="Q365" s="105"/>
      <c r="R365" s="105"/>
      <c r="S365" s="105"/>
      <c r="T365" s="105"/>
      <c r="U365" s="105"/>
      <c r="V365" s="105"/>
    </row>
    <row r="366" spans="1:25" ht="14.1" customHeight="1" thickTop="1">
      <c r="A366" s="27"/>
      <c r="B366" s="173" t="str">
        <f>$B$30</f>
        <v>Total Permanent Financing</v>
      </c>
      <c r="C366" s="116"/>
      <c r="D366" s="142">
        <f>SUM(D357:D365)</f>
        <v>0</v>
      </c>
      <c r="E366" s="116"/>
      <c r="F366" s="129"/>
      <c r="G366" s="116"/>
      <c r="H366" s="129"/>
      <c r="I366" s="124"/>
      <c r="J366" s="129"/>
      <c r="K366" s="124"/>
      <c r="L366" s="152"/>
      <c r="M366" s="117"/>
      <c r="N366" s="106"/>
      <c r="O366" s="106"/>
      <c r="P366" s="106"/>
      <c r="Q366" s="106"/>
      <c r="R366" s="106"/>
      <c r="S366" s="106"/>
      <c r="T366" s="106"/>
      <c r="U366" s="112"/>
      <c r="V366" s="106"/>
    </row>
    <row r="367" spans="1:25" ht="14.1" customHeight="1">
      <c r="A367" s="27"/>
      <c r="B367" s="159"/>
      <c r="C367" s="117"/>
      <c r="D367" s="117"/>
      <c r="E367" s="117"/>
      <c r="F367" s="117"/>
      <c r="G367" s="117"/>
      <c r="H367" s="117"/>
      <c r="I367" s="122"/>
      <c r="J367" s="117"/>
      <c r="K367" s="122"/>
      <c r="L367" s="160"/>
      <c r="M367" s="117"/>
      <c r="N367" s="106"/>
      <c r="O367" s="106"/>
      <c r="P367" s="106"/>
      <c r="Q367" s="106"/>
      <c r="R367" s="106"/>
      <c r="S367" s="106"/>
      <c r="T367" s="106"/>
      <c r="U367" s="112"/>
      <c r="V367" s="106"/>
    </row>
    <row r="368" spans="1:25" ht="15.95" customHeight="1">
      <c r="B368" s="161" t="s">
        <v>163</v>
      </c>
      <c r="C368" s="27"/>
      <c r="H368" s="285"/>
      <c r="I368" s="285"/>
      <c r="L368" s="155"/>
      <c r="V368" s="105"/>
    </row>
    <row r="369" spans="1:22" ht="15.95" customHeight="1">
      <c r="B369" s="156" t="s">
        <v>135</v>
      </c>
      <c r="C369" s="27"/>
      <c r="H369" s="285"/>
      <c r="I369" s="285"/>
      <c r="L369" s="155"/>
      <c r="V369" s="105"/>
    </row>
    <row r="370" spans="1:22" ht="15.95" customHeight="1">
      <c r="B370" s="153" t="str">
        <f>B340</f>
        <v xml:space="preserve"> </v>
      </c>
      <c r="C370" s="27"/>
      <c r="H370" s="285"/>
      <c r="I370" s="285"/>
      <c r="L370" s="155"/>
      <c r="V370" s="105"/>
    </row>
    <row r="371" spans="1:22">
      <c r="B371" s="153" t="s">
        <v>171</v>
      </c>
      <c r="C371" s="27"/>
      <c r="H371" s="285"/>
      <c r="I371" s="285"/>
      <c r="L371" s="155"/>
      <c r="V371" s="105"/>
    </row>
    <row r="372" spans="1:22">
      <c r="B372" s="153"/>
      <c r="C372" s="27"/>
      <c r="H372" s="285"/>
      <c r="I372" s="285"/>
      <c r="L372" s="155"/>
      <c r="V372" s="105"/>
    </row>
    <row r="373" spans="1:22" ht="15.95" customHeight="1">
      <c r="B373" s="162" t="s">
        <v>173</v>
      </c>
      <c r="C373" s="130"/>
      <c r="D373" s="773"/>
      <c r="E373" s="773"/>
      <c r="F373" s="773"/>
      <c r="G373" s="130"/>
      <c r="H373" s="286" t="s">
        <v>172</v>
      </c>
      <c r="I373" s="285"/>
      <c r="L373" s="155"/>
      <c r="V373" s="105"/>
    </row>
    <row r="374" spans="1:22">
      <c r="B374" s="163" t="s">
        <v>164</v>
      </c>
      <c r="H374" s="134"/>
      <c r="L374" s="155"/>
      <c r="V374" s="105"/>
    </row>
    <row r="375" spans="1:22">
      <c r="A375" s="27"/>
      <c r="B375" s="164" t="s">
        <v>110</v>
      </c>
      <c r="H375" s="134"/>
      <c r="L375" s="155"/>
    </row>
    <row r="376" spans="1:22">
      <c r="A376" s="27"/>
      <c r="B376" s="164" t="s">
        <v>165</v>
      </c>
      <c r="H376" s="134"/>
      <c r="L376" s="155"/>
    </row>
    <row r="377" spans="1:22">
      <c r="A377" s="30"/>
      <c r="B377" s="164" t="s">
        <v>166</v>
      </c>
      <c r="H377" s="134"/>
      <c r="I377" s="103"/>
      <c r="J377" s="103"/>
      <c r="K377" s="103"/>
      <c r="L377" s="165"/>
      <c r="M377" s="103"/>
      <c r="N377" s="103"/>
      <c r="O377" s="103"/>
      <c r="P377" s="103"/>
      <c r="Q377" s="103"/>
      <c r="R377" s="103"/>
      <c r="S377" s="103"/>
      <c r="T377" s="103"/>
      <c r="U377" s="113"/>
      <c r="V377" s="103"/>
    </row>
    <row r="378" spans="1:22">
      <c r="A378" s="30"/>
      <c r="B378" s="164" t="s">
        <v>167</v>
      </c>
      <c r="H378" s="134"/>
      <c r="I378" s="31"/>
      <c r="J378" s="31"/>
      <c r="K378" s="31"/>
      <c r="L378" s="154"/>
      <c r="M378" s="31"/>
      <c r="N378" s="31"/>
      <c r="O378" s="31"/>
      <c r="P378" s="31"/>
      <c r="Q378" s="31"/>
      <c r="R378" s="31"/>
      <c r="S378" s="31"/>
      <c r="T378" s="31"/>
      <c r="U378" s="31"/>
      <c r="V378" s="103"/>
    </row>
    <row r="379" spans="1:22">
      <c r="B379" s="164" t="s">
        <v>169</v>
      </c>
      <c r="D379" s="771" t="str">
        <f>$D$43</f>
        <v>(Specify Source)</v>
      </c>
      <c r="E379" s="771"/>
      <c r="F379" s="771"/>
      <c r="H379" s="134"/>
      <c r="L379" s="155"/>
      <c r="V379" s="31"/>
    </row>
    <row r="380" spans="1:22">
      <c r="A380" s="30"/>
      <c r="B380" s="164" t="s">
        <v>168</v>
      </c>
      <c r="D380" s="771" t="str">
        <f>$D$44</f>
        <v>(Specify Source)</v>
      </c>
      <c r="E380" s="771"/>
      <c r="F380" s="771"/>
      <c r="H380" s="134"/>
      <c r="I380" s="31"/>
      <c r="J380" s="31"/>
      <c r="K380" s="31"/>
      <c r="L380" s="154"/>
      <c r="M380" s="31"/>
      <c r="N380" s="31"/>
      <c r="O380" s="31"/>
      <c r="P380" s="31"/>
      <c r="Q380" s="31"/>
      <c r="R380" s="31"/>
      <c r="S380" s="31"/>
      <c r="T380" s="31"/>
      <c r="U380" s="113"/>
      <c r="V380" s="103"/>
    </row>
    <row r="381" spans="1:22">
      <c r="A381" s="27"/>
      <c r="B381" s="164" t="s">
        <v>168</v>
      </c>
      <c r="D381" s="771" t="str">
        <f>$D$45</f>
        <v>(Specify Source)</v>
      </c>
      <c r="E381" s="771"/>
      <c r="F381" s="771"/>
      <c r="H381" s="134"/>
      <c r="L381" s="155"/>
      <c r="V381" s="25"/>
    </row>
    <row r="382" spans="1:22">
      <c r="A382" s="30"/>
      <c r="B382" s="164" t="s">
        <v>168</v>
      </c>
      <c r="D382" s="771" t="str">
        <f>$D$46</f>
        <v>(Specify Source)</v>
      </c>
      <c r="E382" s="771"/>
      <c r="F382" s="771"/>
      <c r="H382" s="134"/>
      <c r="I382" s="114"/>
      <c r="J382" s="114"/>
      <c r="K382" s="114"/>
      <c r="L382" s="166"/>
      <c r="M382" s="114"/>
      <c r="N382" s="114"/>
      <c r="O382" s="114"/>
      <c r="P382" s="114"/>
      <c r="Q382" s="114"/>
      <c r="R382" s="114"/>
      <c r="S382" s="114"/>
      <c r="T382" s="114"/>
      <c r="V382" s="113"/>
    </row>
    <row r="383" spans="1:22" ht="13.5" thickBot="1">
      <c r="A383" s="27"/>
      <c r="B383" s="167" t="s">
        <v>168</v>
      </c>
      <c r="C383" s="168"/>
      <c r="D383" s="772" t="str">
        <f>$D$47</f>
        <v>(Specify Source)</v>
      </c>
      <c r="E383" s="772"/>
      <c r="F383" s="772"/>
      <c r="G383" s="168"/>
      <c r="H383" s="174"/>
      <c r="I383" s="168"/>
      <c r="J383" s="168"/>
      <c r="K383" s="168"/>
      <c r="L383" s="169"/>
    </row>
    <row r="385" spans="1:24" ht="13.5" thickBot="1"/>
    <row r="386" spans="1:24">
      <c r="B386" s="385" t="s">
        <v>156</v>
      </c>
      <c r="C386" s="27"/>
      <c r="D386" s="24"/>
      <c r="E386" s="24"/>
      <c r="F386" s="26"/>
      <c r="G386" s="26"/>
    </row>
    <row r="387" spans="1:24">
      <c r="B387" s="387" t="s">
        <v>136</v>
      </c>
      <c r="E387" s="9"/>
      <c r="F387" s="24"/>
      <c r="G387" s="24"/>
    </row>
    <row r="388" spans="1:24" ht="13.5" thickBot="1">
      <c r="B388" s="388" t="str">
        <f>'Unit Distribution'!B12</f>
        <v xml:space="preserve"> </v>
      </c>
      <c r="D388" s="9"/>
      <c r="E388" s="9"/>
      <c r="F388" s="24"/>
      <c r="G388" s="24"/>
    </row>
    <row r="389" spans="1:24">
      <c r="B389" s="144" t="s">
        <v>157</v>
      </c>
      <c r="C389" s="145"/>
      <c r="D389" s="146" t="s">
        <v>158</v>
      </c>
      <c r="E389" s="146"/>
      <c r="F389" s="146" t="s">
        <v>159</v>
      </c>
      <c r="G389" s="146"/>
      <c r="H389" s="146" t="s">
        <v>177</v>
      </c>
      <c r="I389" s="146"/>
      <c r="J389" s="146" t="s">
        <v>160</v>
      </c>
      <c r="K389" s="147"/>
      <c r="L389" s="148" t="s">
        <v>161</v>
      </c>
      <c r="M389" s="128"/>
      <c r="U389" s="10"/>
      <c r="V389" s="10"/>
    </row>
    <row r="390" spans="1:24">
      <c r="B390" s="170" t="str">
        <f>$B$6</f>
        <v>HPD Loan</v>
      </c>
      <c r="C390" s="117"/>
      <c r="D390" s="135"/>
      <c r="E390" s="117"/>
      <c r="F390" s="132">
        <f>$F$6</f>
        <v>0</v>
      </c>
      <c r="G390" s="117"/>
      <c r="H390" s="606">
        <f>$H$6</f>
        <v>0</v>
      </c>
      <c r="I390" s="117"/>
      <c r="J390" s="132">
        <f>$J$6</f>
        <v>0</v>
      </c>
      <c r="K390" s="117"/>
      <c r="L390" s="149"/>
      <c r="M390" s="117"/>
      <c r="N390" s="125"/>
      <c r="U390" s="25"/>
      <c r="V390" s="25"/>
    </row>
    <row r="391" spans="1:24">
      <c r="A391" s="27"/>
      <c r="B391" s="171" t="str">
        <f>$B$7</f>
        <v>HDC Tax Exempt Bonds</v>
      </c>
      <c r="C391" s="117"/>
      <c r="D391" s="135"/>
      <c r="E391" s="117"/>
      <c r="F391" s="132" t="str">
        <f>$F$7</f>
        <v>Loan</v>
      </c>
      <c r="G391" s="117"/>
      <c r="H391" s="606">
        <f>$H$7</f>
        <v>2.1999999999999999E-2</v>
      </c>
      <c r="I391" s="121"/>
      <c r="J391" s="132">
        <f>$J$7</f>
        <v>2</v>
      </c>
      <c r="K391" s="121"/>
      <c r="L391" s="149"/>
      <c r="M391" s="117"/>
      <c r="N391" s="127"/>
      <c r="O391" s="28"/>
      <c r="P391" s="28"/>
      <c r="Q391" s="28"/>
      <c r="R391" s="28"/>
      <c r="S391" s="28"/>
      <c r="T391" s="28"/>
      <c r="U391" s="29"/>
      <c r="V391" s="29"/>
    </row>
    <row r="392" spans="1:24">
      <c r="B392" s="171" t="str">
        <f>$B$8</f>
        <v>HDC Loan</v>
      </c>
      <c r="C392" s="117"/>
      <c r="D392" s="135"/>
      <c r="E392" s="117"/>
      <c r="F392" s="132" t="str">
        <f>$F$8</f>
        <v>Loan</v>
      </c>
      <c r="G392" s="117"/>
      <c r="H392" s="606">
        <f>$H$8</f>
        <v>4.3387000000000002E-2</v>
      </c>
      <c r="I392" s="117"/>
      <c r="J392" s="132">
        <f>$J$8</f>
        <v>2</v>
      </c>
      <c r="K392" s="117"/>
      <c r="L392" s="149"/>
      <c r="M392" s="117"/>
      <c r="N392" s="127"/>
    </row>
    <row r="393" spans="1:24">
      <c r="A393" s="30"/>
      <c r="B393" s="171" t="str">
        <f>$B$9</f>
        <v>Deferred Developer Fee</v>
      </c>
      <c r="C393" s="117"/>
      <c r="D393" s="135"/>
      <c r="E393" s="117"/>
      <c r="F393" s="132" t="str">
        <f>$F$9</f>
        <v>Loan</v>
      </c>
      <c r="G393" s="117"/>
      <c r="H393" s="606">
        <f>$H$9</f>
        <v>0</v>
      </c>
      <c r="I393" s="122"/>
      <c r="J393" s="132">
        <f>$J$9</f>
        <v>0</v>
      </c>
      <c r="K393" s="122"/>
      <c r="L393" s="149"/>
      <c r="M393" s="117"/>
      <c r="N393" s="127"/>
      <c r="O393" s="31"/>
      <c r="P393" s="31"/>
      <c r="Q393" s="31"/>
      <c r="R393" s="31"/>
      <c r="S393" s="31"/>
      <c r="T393" s="31"/>
      <c r="U393" s="31"/>
      <c r="V393" s="31"/>
    </row>
    <row r="394" spans="1:24">
      <c r="A394" s="27"/>
      <c r="B394" s="171" t="str">
        <f>$B$10</f>
        <v>Other (Accrued Construction Interest)</v>
      </c>
      <c r="C394" s="117"/>
      <c r="D394" s="135"/>
      <c r="E394" s="117"/>
      <c r="F394" s="132" t="str">
        <f>$F$10</f>
        <v>Loan</v>
      </c>
      <c r="G394" s="117"/>
      <c r="H394" s="606">
        <f>$H$10</f>
        <v>0</v>
      </c>
      <c r="I394" s="122"/>
      <c r="J394" s="132">
        <f>$J$10</f>
        <v>0</v>
      </c>
      <c r="K394" s="122"/>
      <c r="L394" s="149"/>
      <c r="M394" s="117"/>
      <c r="N394" s="127"/>
      <c r="O394" s="31"/>
      <c r="P394" s="31"/>
      <c r="Q394" s="31"/>
      <c r="R394" s="31"/>
      <c r="S394" s="31"/>
      <c r="T394" s="31"/>
      <c r="U394" s="31"/>
      <c r="V394" s="31"/>
    </row>
    <row r="395" spans="1:24">
      <c r="A395" s="30"/>
      <c r="B395" s="171" t="str">
        <f>$B$11</f>
        <v>Other (Deferred Reserves)</v>
      </c>
      <c r="C395" s="117"/>
      <c r="D395" s="135"/>
      <c r="E395" s="117"/>
      <c r="F395" s="132" t="str">
        <f>$F$11</f>
        <v>Loan</v>
      </c>
      <c r="G395" s="117"/>
      <c r="H395" s="606">
        <f>$H$11</f>
        <v>0</v>
      </c>
      <c r="I395" s="123"/>
      <c r="J395" s="132">
        <f>$J$11</f>
        <v>0</v>
      </c>
      <c r="K395" s="123"/>
      <c r="L395" s="149"/>
      <c r="M395" s="117"/>
      <c r="N395" s="127"/>
      <c r="O395" s="33"/>
      <c r="P395" s="33"/>
      <c r="Q395" s="33"/>
      <c r="R395" s="33"/>
      <c r="S395" s="33"/>
      <c r="T395" s="33"/>
      <c r="U395" s="33"/>
      <c r="V395" s="33"/>
    </row>
    <row r="396" spans="1:24">
      <c r="A396" s="27"/>
      <c r="B396" s="171" t="str">
        <f>$B$12</f>
        <v>Other (Specify)</v>
      </c>
      <c r="C396" s="117"/>
      <c r="D396" s="135"/>
      <c r="E396" s="117"/>
      <c r="F396" s="132">
        <f>$F$12</f>
        <v>0</v>
      </c>
      <c r="G396" s="117"/>
      <c r="H396" s="606">
        <f>$H$12</f>
        <v>0</v>
      </c>
      <c r="I396" s="122"/>
      <c r="J396" s="132">
        <f>$J$12</f>
        <v>0</v>
      </c>
      <c r="K396" s="122"/>
      <c r="L396" s="149"/>
      <c r="M396" s="117"/>
      <c r="N396" s="127"/>
      <c r="O396" s="31"/>
      <c r="P396" s="31"/>
      <c r="Q396" s="31"/>
      <c r="R396" s="31"/>
      <c r="S396" s="31"/>
      <c r="T396" s="31"/>
      <c r="U396" s="31"/>
      <c r="V396" s="31"/>
    </row>
    <row r="397" spans="1:24">
      <c r="A397" s="27"/>
      <c r="B397" s="171" t="str">
        <f>$B$13</f>
        <v>Other (Specify)</v>
      </c>
      <c r="C397" s="117"/>
      <c r="D397" s="135"/>
      <c r="E397" s="117"/>
      <c r="F397" s="132">
        <f>$F$13</f>
        <v>0</v>
      </c>
      <c r="G397" s="117"/>
      <c r="H397" s="606">
        <f>$H$13</f>
        <v>0</v>
      </c>
      <c r="I397" s="122"/>
      <c r="J397" s="132">
        <f>$J$13</f>
        <v>0</v>
      </c>
      <c r="K397" s="122"/>
      <c r="L397" s="149"/>
      <c r="M397" s="117"/>
      <c r="N397" s="127"/>
      <c r="O397" s="31"/>
      <c r="P397" s="31"/>
      <c r="Q397" s="31"/>
      <c r="R397" s="31"/>
      <c r="S397" s="31"/>
      <c r="T397" s="31"/>
      <c r="U397" s="31"/>
      <c r="V397" s="31"/>
      <c r="W397" s="31"/>
      <c r="X397" s="31"/>
    </row>
    <row r="398" spans="1:24" ht="13.5" thickBot="1">
      <c r="A398" s="30"/>
      <c r="B398" s="171" t="str">
        <f>$B$14</f>
        <v>Other (Specify)</v>
      </c>
      <c r="C398" s="117"/>
      <c r="D398" s="139"/>
      <c r="E398" s="117"/>
      <c r="F398" s="132">
        <f>$F$14</f>
        <v>0</v>
      </c>
      <c r="G398" s="117"/>
      <c r="H398" s="606">
        <f>$H$14</f>
        <v>0</v>
      </c>
      <c r="I398" s="122"/>
      <c r="J398" s="132">
        <f>$J$14</f>
        <v>0</v>
      </c>
      <c r="K398" s="122"/>
      <c r="L398" s="149"/>
      <c r="M398" s="117"/>
      <c r="N398" s="127"/>
      <c r="O398" s="31"/>
      <c r="P398" s="31"/>
      <c r="Q398" s="31"/>
      <c r="R398" s="31"/>
      <c r="S398" s="31"/>
      <c r="T398" s="31"/>
      <c r="U398" s="31"/>
      <c r="V398" s="31"/>
    </row>
    <row r="399" spans="1:24" ht="13.5" thickTop="1">
      <c r="A399" s="27"/>
      <c r="B399" s="172" t="str">
        <f>$B$15</f>
        <v>Total Construction Financing</v>
      </c>
      <c r="C399" s="116"/>
      <c r="D399" s="141">
        <f>SUM(D390:D398)</f>
        <v>0</v>
      </c>
      <c r="E399" s="116"/>
      <c r="F399" s="143"/>
      <c r="G399" s="116"/>
      <c r="H399" s="143"/>
      <c r="I399" s="124"/>
      <c r="J399" s="143"/>
      <c r="K399" s="124"/>
      <c r="L399" s="152"/>
      <c r="M399" s="117"/>
      <c r="N399" s="127"/>
      <c r="O399" s="31"/>
      <c r="P399" s="31"/>
      <c r="Q399" s="31"/>
      <c r="R399" s="31"/>
      <c r="S399" s="31"/>
      <c r="T399" s="31"/>
      <c r="U399" s="31"/>
      <c r="V399" s="31"/>
    </row>
    <row r="400" spans="1:24">
      <c r="A400" s="30"/>
      <c r="B400" s="153"/>
      <c r="H400" s="31"/>
      <c r="I400" s="31"/>
      <c r="J400" s="107"/>
      <c r="K400" s="31"/>
      <c r="L400" s="154"/>
      <c r="M400" s="31"/>
      <c r="N400" s="126"/>
      <c r="O400" s="31"/>
      <c r="P400" s="31"/>
      <c r="Q400" s="31"/>
      <c r="R400" s="31"/>
      <c r="S400" s="31"/>
      <c r="T400" s="31"/>
      <c r="U400" s="31"/>
      <c r="V400" s="31"/>
    </row>
    <row r="401" spans="1:25">
      <c r="A401" s="27"/>
      <c r="B401" s="161" t="s">
        <v>162</v>
      </c>
      <c r="C401" s="27"/>
      <c r="D401" s="24"/>
      <c r="E401" s="24"/>
      <c r="F401" s="26"/>
      <c r="G401" s="26"/>
      <c r="L401" s="155"/>
      <c r="N401" s="108"/>
      <c r="O401" s="108"/>
      <c r="P401" s="108"/>
      <c r="Q401" s="108"/>
      <c r="R401" s="108"/>
      <c r="S401" s="108"/>
      <c r="T401" s="108"/>
      <c r="U401" s="31"/>
      <c r="V401" s="108"/>
    </row>
    <row r="402" spans="1:25">
      <c r="A402" s="27"/>
      <c r="B402" s="156" t="s">
        <v>136</v>
      </c>
      <c r="E402" s="9"/>
      <c r="F402" s="24"/>
      <c r="G402" s="24"/>
      <c r="L402" s="155"/>
      <c r="N402" s="108"/>
      <c r="O402" s="108"/>
      <c r="P402" s="108"/>
      <c r="Q402" s="108"/>
      <c r="R402" s="108"/>
      <c r="S402" s="108"/>
      <c r="T402" s="108"/>
      <c r="U402" s="31"/>
      <c r="V402" s="108"/>
    </row>
    <row r="403" spans="1:25">
      <c r="A403" s="27"/>
      <c r="B403" s="153" t="str">
        <f>B388</f>
        <v xml:space="preserve"> </v>
      </c>
      <c r="D403" s="9"/>
      <c r="E403" s="9"/>
      <c r="F403" s="24"/>
      <c r="G403" s="24"/>
      <c r="L403" s="155"/>
      <c r="N403" s="108"/>
      <c r="O403" s="108"/>
      <c r="P403" s="108"/>
      <c r="Q403" s="108"/>
      <c r="R403" s="108"/>
      <c r="S403" s="108"/>
      <c r="T403" s="108"/>
      <c r="U403" s="31"/>
      <c r="V403" s="108"/>
    </row>
    <row r="404" spans="1:25">
      <c r="A404" s="27"/>
      <c r="B404" s="157" t="s">
        <v>157</v>
      </c>
      <c r="C404" s="118"/>
      <c r="D404" s="119" t="s">
        <v>158</v>
      </c>
      <c r="E404" s="119"/>
      <c r="F404" s="119" t="s">
        <v>159</v>
      </c>
      <c r="G404" s="119"/>
      <c r="H404" s="119" t="s">
        <v>177</v>
      </c>
      <c r="I404" s="119"/>
      <c r="J404" s="119" t="s">
        <v>160</v>
      </c>
      <c r="K404" s="120"/>
      <c r="L404" s="158" t="s">
        <v>161</v>
      </c>
      <c r="M404" s="128"/>
      <c r="N404" s="110"/>
      <c r="O404" s="110"/>
      <c r="P404" s="110"/>
      <c r="Q404" s="110"/>
      <c r="R404" s="110"/>
      <c r="S404" s="110"/>
      <c r="T404" s="110"/>
      <c r="U404" s="33"/>
      <c r="V404" s="110"/>
    </row>
    <row r="405" spans="1:25">
      <c r="A405" s="27"/>
      <c r="B405" s="170" t="str">
        <f>$B$21</f>
        <v>HPD Loan</v>
      </c>
      <c r="C405" s="117"/>
      <c r="D405" s="136"/>
      <c r="E405" s="117"/>
      <c r="F405" s="131">
        <f>$F$21</f>
        <v>0</v>
      </c>
      <c r="G405" s="117"/>
      <c r="H405" s="606">
        <f>$H$21</f>
        <v>0</v>
      </c>
      <c r="I405" s="117"/>
      <c r="J405" s="131">
        <f>$J$21</f>
        <v>0</v>
      </c>
      <c r="K405" s="117"/>
      <c r="L405" s="149"/>
      <c r="M405" s="117"/>
      <c r="N405" s="31"/>
      <c r="O405" s="31"/>
      <c r="P405" s="31"/>
      <c r="Q405" s="31"/>
      <c r="R405" s="31"/>
      <c r="S405" s="31"/>
      <c r="T405" s="31"/>
      <c r="U405" s="31"/>
      <c r="V405" s="31"/>
    </row>
    <row r="406" spans="1:25">
      <c r="A406" s="27"/>
      <c r="B406" s="170" t="str">
        <f>$B$22</f>
        <v>HDC Tax Exempt Bonds</v>
      </c>
      <c r="C406" s="117"/>
      <c r="D406" s="136"/>
      <c r="E406" s="117"/>
      <c r="F406" s="131">
        <f>$F$22</f>
        <v>0</v>
      </c>
      <c r="G406" s="117"/>
      <c r="H406" s="606">
        <f>$H$22</f>
        <v>0</v>
      </c>
      <c r="I406" s="121"/>
      <c r="J406" s="131">
        <f>$J$22</f>
        <v>0</v>
      </c>
      <c r="K406" s="121"/>
      <c r="L406" s="149"/>
      <c r="M406" s="117"/>
      <c r="N406" s="31"/>
      <c r="O406" s="31"/>
      <c r="P406" s="31"/>
      <c r="Q406" s="31"/>
      <c r="R406" s="31"/>
      <c r="S406" s="31"/>
      <c r="T406" s="31"/>
      <c r="U406" s="31"/>
      <c r="V406" s="31"/>
    </row>
    <row r="407" spans="1:25">
      <c r="A407" s="30"/>
      <c r="B407" s="170" t="str">
        <f>$B$23</f>
        <v>HDC Loan</v>
      </c>
      <c r="C407" s="117"/>
      <c r="D407" s="136"/>
      <c r="E407" s="117"/>
      <c r="F407" s="131">
        <f>$F$23</f>
        <v>0</v>
      </c>
      <c r="G407" s="117"/>
      <c r="H407" s="606">
        <f>$H$23</f>
        <v>0</v>
      </c>
      <c r="I407" s="117"/>
      <c r="J407" s="131">
        <f>$J$23</f>
        <v>0</v>
      </c>
      <c r="K407" s="117"/>
      <c r="L407" s="149"/>
      <c r="M407" s="117"/>
      <c r="N407" s="31"/>
      <c r="O407" s="31"/>
      <c r="P407" s="31"/>
      <c r="Q407" s="31"/>
      <c r="R407" s="31"/>
      <c r="S407" s="31"/>
      <c r="T407" s="31"/>
      <c r="U407" s="31"/>
      <c r="V407" s="31"/>
    </row>
    <row r="408" spans="1:25">
      <c r="A408" s="27"/>
      <c r="B408" s="170" t="str">
        <f>$B$24</f>
        <v>Deferred Developer Fee</v>
      </c>
      <c r="C408" s="117"/>
      <c r="D408" s="136"/>
      <c r="E408" s="117"/>
      <c r="F408" s="131" t="str">
        <f>$F$24</f>
        <v>Loan</v>
      </c>
      <c r="G408" s="117"/>
      <c r="H408" s="606">
        <f>$H$24</f>
        <v>1.12E-2</v>
      </c>
      <c r="I408" s="122"/>
      <c r="J408" s="131">
        <f>$J$24</f>
        <v>35</v>
      </c>
      <c r="K408" s="122"/>
      <c r="L408" s="149"/>
      <c r="M408" s="117"/>
      <c r="N408" s="103"/>
      <c r="O408" s="103"/>
      <c r="P408" s="103"/>
      <c r="Q408" s="103"/>
      <c r="R408" s="103"/>
      <c r="S408" s="103"/>
      <c r="T408" s="103"/>
      <c r="U408" s="103"/>
      <c r="V408" s="103"/>
    </row>
    <row r="409" spans="1:25">
      <c r="A409" s="30"/>
      <c r="B409" s="170" t="str">
        <f>$B$25</f>
        <v>Other (HDC First Mortgage)</v>
      </c>
      <c r="C409" s="117"/>
      <c r="D409" s="136"/>
      <c r="E409" s="117"/>
      <c r="F409" s="131" t="str">
        <f>$F$25</f>
        <v>Loan</v>
      </c>
      <c r="G409" s="117"/>
      <c r="H409" s="606">
        <f>$H$25</f>
        <v>5.2499999999999998E-2</v>
      </c>
      <c r="I409" s="122"/>
      <c r="J409" s="131">
        <f>$J$25</f>
        <v>18</v>
      </c>
      <c r="K409" s="122"/>
      <c r="L409" s="149"/>
      <c r="M409" s="117"/>
      <c r="N409" s="103"/>
      <c r="O409" s="103"/>
      <c r="P409" s="103"/>
      <c r="Q409" s="103"/>
      <c r="R409" s="103"/>
      <c r="S409" s="103"/>
      <c r="T409" s="103"/>
      <c r="U409" s="103"/>
      <c r="V409" s="103"/>
    </row>
    <row r="410" spans="1:25" ht="14.1" customHeight="1">
      <c r="B410" s="170" t="str">
        <f>$B$26</f>
        <v>Other (HDC Second Mortgage)</v>
      </c>
      <c r="C410" s="117"/>
      <c r="D410" s="136"/>
      <c r="E410" s="117"/>
      <c r="F410" s="131" t="str">
        <f>$F$26</f>
        <v>Loan</v>
      </c>
      <c r="G410" s="117"/>
      <c r="H410" s="606">
        <f>$H$26</f>
        <v>4.3387000000000002E-2</v>
      </c>
      <c r="I410" s="123"/>
      <c r="J410" s="131">
        <f>$J$26</f>
        <v>35</v>
      </c>
      <c r="K410" s="123"/>
      <c r="L410" s="149"/>
      <c r="M410" s="117"/>
      <c r="N410" s="104"/>
      <c r="O410" s="104"/>
      <c r="P410" s="104"/>
      <c r="Q410" s="104"/>
      <c r="R410" s="104"/>
      <c r="S410" s="104"/>
      <c r="T410" s="104"/>
      <c r="U410" s="104"/>
      <c r="V410" s="104"/>
      <c r="W410" s="109"/>
      <c r="X410" s="109"/>
      <c r="Y410" s="109"/>
    </row>
    <row r="411" spans="1:25">
      <c r="A411" s="111"/>
      <c r="B411" s="170" t="str">
        <f>$B$27</f>
        <v>Other (Accrued Construction Interest)</v>
      </c>
      <c r="C411" s="117"/>
      <c r="D411" s="136"/>
      <c r="E411" s="117"/>
      <c r="F411" s="131" t="str">
        <f>$F$27</f>
        <v>Loan</v>
      </c>
      <c r="G411" s="117"/>
      <c r="H411" s="606">
        <f>$H$27</f>
        <v>0</v>
      </c>
      <c r="I411" s="122"/>
      <c r="J411" s="131">
        <f>$J$27</f>
        <v>0</v>
      </c>
      <c r="K411" s="122"/>
      <c r="L411" s="149"/>
      <c r="M411" s="117"/>
      <c r="N411" s="105"/>
      <c r="O411" s="105"/>
      <c r="P411" s="105"/>
      <c r="Q411" s="105"/>
      <c r="R411" s="105"/>
      <c r="S411" s="105"/>
      <c r="T411" s="105"/>
      <c r="U411" s="104"/>
      <c r="V411" s="104"/>
    </row>
    <row r="412" spans="1:25" ht="15.95" customHeight="1">
      <c r="A412" s="111"/>
      <c r="B412" s="170" t="str">
        <f>$B$28</f>
        <v>Other (Brownfields Tax Credits)</v>
      </c>
      <c r="C412" s="117"/>
      <c r="D412" s="136"/>
      <c r="E412" s="117"/>
      <c r="F412" s="131" t="str">
        <f>$F$28</f>
        <v>Loan</v>
      </c>
      <c r="G412" s="117"/>
      <c r="H412" s="606">
        <f>$H$28</f>
        <v>0.06</v>
      </c>
      <c r="I412" s="122"/>
      <c r="J412" s="131">
        <f>$J$28</f>
        <v>35</v>
      </c>
      <c r="K412" s="122"/>
      <c r="L412" s="149"/>
      <c r="M412" s="117"/>
      <c r="N412" s="105"/>
      <c r="O412" s="105"/>
      <c r="P412" s="105"/>
      <c r="Q412" s="105"/>
      <c r="R412" s="105"/>
      <c r="S412" s="105"/>
      <c r="T412" s="105"/>
      <c r="U412" s="105"/>
      <c r="V412" s="105"/>
    </row>
    <row r="413" spans="1:25" ht="14.1" customHeight="1" thickBot="1">
      <c r="A413" s="111"/>
      <c r="B413" s="170" t="str">
        <f>$B$29</f>
        <v>Other (LIHTC Equity)</v>
      </c>
      <c r="C413" s="117"/>
      <c r="D413" s="140"/>
      <c r="E413" s="117"/>
      <c r="F413" s="131" t="str">
        <f>$F$29</f>
        <v>Loan</v>
      </c>
      <c r="G413" s="117"/>
      <c r="H413" s="606">
        <f>$H$29</f>
        <v>0</v>
      </c>
      <c r="I413" s="122"/>
      <c r="J413" s="131">
        <f>$J$29</f>
        <v>0</v>
      </c>
      <c r="K413" s="122"/>
      <c r="L413" s="149"/>
      <c r="M413" s="117"/>
      <c r="N413" s="105"/>
      <c r="O413" s="105"/>
      <c r="P413" s="105"/>
      <c r="Q413" s="105"/>
      <c r="R413" s="105"/>
      <c r="S413" s="105"/>
      <c r="T413" s="105"/>
      <c r="U413" s="105"/>
      <c r="V413" s="105"/>
    </row>
    <row r="414" spans="1:25" ht="14.1" customHeight="1" thickTop="1">
      <c r="A414" s="27"/>
      <c r="B414" s="173" t="str">
        <f>$B$30</f>
        <v>Total Permanent Financing</v>
      </c>
      <c r="C414" s="116"/>
      <c r="D414" s="142">
        <f>SUM(D405:D413)</f>
        <v>0</v>
      </c>
      <c r="E414" s="116"/>
      <c r="F414" s="129"/>
      <c r="G414" s="116"/>
      <c r="H414" s="129"/>
      <c r="I414" s="124"/>
      <c r="J414" s="129"/>
      <c r="K414" s="124"/>
      <c r="L414" s="152"/>
      <c r="M414" s="117"/>
      <c r="N414" s="106"/>
      <c r="O414" s="106"/>
      <c r="P414" s="106"/>
      <c r="Q414" s="106"/>
      <c r="R414" s="106"/>
      <c r="S414" s="106"/>
      <c r="T414" s="106"/>
      <c r="U414" s="112"/>
      <c r="V414" s="106"/>
    </row>
    <row r="415" spans="1:25" ht="14.1" customHeight="1">
      <c r="A415" s="27"/>
      <c r="B415" s="159"/>
      <c r="C415" s="117"/>
      <c r="D415" s="117"/>
      <c r="E415" s="117"/>
      <c r="F415" s="117"/>
      <c r="G415" s="117"/>
      <c r="H415" s="117"/>
      <c r="I415" s="122"/>
      <c r="J415" s="117"/>
      <c r="K415" s="122"/>
      <c r="L415" s="160"/>
      <c r="M415" s="117"/>
      <c r="N415" s="106"/>
      <c r="O415" s="106"/>
      <c r="P415" s="106"/>
      <c r="Q415" s="106"/>
      <c r="R415" s="106"/>
      <c r="S415" s="106"/>
      <c r="T415" s="106"/>
      <c r="U415" s="112"/>
      <c r="V415" s="106"/>
    </row>
    <row r="416" spans="1:25" ht="15.95" customHeight="1">
      <c r="B416" s="161" t="s">
        <v>163</v>
      </c>
      <c r="C416" s="27"/>
      <c r="H416" s="285"/>
      <c r="I416" s="285"/>
      <c r="L416" s="155"/>
      <c r="V416" s="105"/>
    </row>
    <row r="417" spans="1:22" ht="15.95" customHeight="1">
      <c r="B417" s="156" t="s">
        <v>136</v>
      </c>
      <c r="C417" s="27"/>
      <c r="H417" s="285"/>
      <c r="I417" s="285"/>
      <c r="L417" s="155"/>
      <c r="V417" s="105"/>
    </row>
    <row r="418" spans="1:22" ht="15.95" customHeight="1">
      <c r="B418" s="153" t="str">
        <f>B388</f>
        <v xml:space="preserve"> </v>
      </c>
      <c r="C418" s="27"/>
      <c r="H418" s="285"/>
      <c r="I418" s="285"/>
      <c r="L418" s="155"/>
      <c r="V418" s="105"/>
    </row>
    <row r="419" spans="1:22">
      <c r="B419" s="153" t="s">
        <v>171</v>
      </c>
      <c r="C419" s="27"/>
      <c r="H419" s="285"/>
      <c r="I419" s="285"/>
      <c r="L419" s="155"/>
      <c r="V419" s="105"/>
    </row>
    <row r="420" spans="1:22">
      <c r="B420" s="153"/>
      <c r="C420" s="27"/>
      <c r="H420" s="285"/>
      <c r="I420" s="285"/>
      <c r="L420" s="155"/>
      <c r="V420" s="105"/>
    </row>
    <row r="421" spans="1:22" ht="15.95" customHeight="1">
      <c r="B421" s="162" t="s">
        <v>173</v>
      </c>
      <c r="C421" s="130"/>
      <c r="D421" s="773"/>
      <c r="E421" s="773"/>
      <c r="F421" s="773"/>
      <c r="G421" s="130"/>
      <c r="H421" s="286" t="s">
        <v>172</v>
      </c>
      <c r="I421" s="285"/>
      <c r="L421" s="155"/>
      <c r="V421" s="105"/>
    </row>
    <row r="422" spans="1:22">
      <c r="B422" s="163" t="s">
        <v>164</v>
      </c>
      <c r="H422" s="134"/>
      <c r="L422" s="155"/>
      <c r="V422" s="105"/>
    </row>
    <row r="423" spans="1:22">
      <c r="A423" s="27"/>
      <c r="B423" s="164" t="s">
        <v>110</v>
      </c>
      <c r="H423" s="134"/>
      <c r="L423" s="155"/>
    </row>
    <row r="424" spans="1:22">
      <c r="A424" s="27"/>
      <c r="B424" s="164" t="s">
        <v>165</v>
      </c>
      <c r="H424" s="134"/>
      <c r="L424" s="155"/>
    </row>
    <row r="425" spans="1:22">
      <c r="A425" s="30"/>
      <c r="B425" s="164" t="s">
        <v>166</v>
      </c>
      <c r="H425" s="134"/>
      <c r="I425" s="103"/>
      <c r="J425" s="103"/>
      <c r="K425" s="103"/>
      <c r="L425" s="165"/>
      <c r="M425" s="103"/>
      <c r="N425" s="103"/>
      <c r="O425" s="103"/>
      <c r="P425" s="103"/>
      <c r="Q425" s="103"/>
      <c r="R425" s="103"/>
      <c r="S425" s="103"/>
      <c r="T425" s="103"/>
      <c r="U425" s="113"/>
      <c r="V425" s="103"/>
    </row>
    <row r="426" spans="1:22">
      <c r="A426" s="30"/>
      <c r="B426" s="164" t="s">
        <v>167</v>
      </c>
      <c r="H426" s="134"/>
      <c r="I426" s="31"/>
      <c r="J426" s="31"/>
      <c r="K426" s="31"/>
      <c r="L426" s="154"/>
      <c r="M426" s="31"/>
      <c r="N426" s="31"/>
      <c r="O426" s="31"/>
      <c r="P426" s="31"/>
      <c r="Q426" s="31"/>
      <c r="R426" s="31"/>
      <c r="S426" s="31"/>
      <c r="T426" s="31"/>
      <c r="U426" s="31"/>
      <c r="V426" s="103"/>
    </row>
    <row r="427" spans="1:22">
      <c r="B427" s="164" t="s">
        <v>169</v>
      </c>
      <c r="D427" s="771" t="str">
        <f>$D$43</f>
        <v>(Specify Source)</v>
      </c>
      <c r="E427" s="771"/>
      <c r="F427" s="771"/>
      <c r="H427" s="134"/>
      <c r="L427" s="155"/>
      <c r="V427" s="31"/>
    </row>
    <row r="428" spans="1:22">
      <c r="A428" s="30"/>
      <c r="B428" s="164" t="s">
        <v>168</v>
      </c>
      <c r="D428" s="771" t="str">
        <f>$D$44</f>
        <v>(Specify Source)</v>
      </c>
      <c r="E428" s="771"/>
      <c r="F428" s="771"/>
      <c r="H428" s="134"/>
      <c r="I428" s="31"/>
      <c r="J428" s="31"/>
      <c r="K428" s="31"/>
      <c r="L428" s="154"/>
      <c r="M428" s="31"/>
      <c r="N428" s="31"/>
      <c r="O428" s="31"/>
      <c r="P428" s="31"/>
      <c r="Q428" s="31"/>
      <c r="R428" s="31"/>
      <c r="S428" s="31"/>
      <c r="T428" s="31"/>
      <c r="U428" s="113"/>
      <c r="V428" s="103"/>
    </row>
    <row r="429" spans="1:22">
      <c r="A429" s="27"/>
      <c r="B429" s="164" t="s">
        <v>168</v>
      </c>
      <c r="D429" s="771" t="str">
        <f>$D$45</f>
        <v>(Specify Source)</v>
      </c>
      <c r="E429" s="771"/>
      <c r="F429" s="771"/>
      <c r="H429" s="134"/>
      <c r="L429" s="155"/>
      <c r="V429" s="25"/>
    </row>
    <row r="430" spans="1:22">
      <c r="A430" s="30"/>
      <c r="B430" s="164" t="s">
        <v>168</v>
      </c>
      <c r="D430" s="771" t="str">
        <f>$D$46</f>
        <v>(Specify Source)</v>
      </c>
      <c r="E430" s="771"/>
      <c r="F430" s="771"/>
      <c r="H430" s="134"/>
      <c r="I430" s="114"/>
      <c r="J430" s="114"/>
      <c r="K430" s="114"/>
      <c r="L430" s="166"/>
      <c r="M430" s="114"/>
      <c r="N430" s="114"/>
      <c r="O430" s="114"/>
      <c r="P430" s="114"/>
      <c r="Q430" s="114"/>
      <c r="R430" s="114"/>
      <c r="S430" s="114"/>
      <c r="T430" s="114"/>
      <c r="V430" s="113"/>
    </row>
    <row r="431" spans="1:22" ht="13.5" thickBot="1">
      <c r="A431" s="27"/>
      <c r="B431" s="167" t="s">
        <v>168</v>
      </c>
      <c r="C431" s="168"/>
      <c r="D431" s="772" t="str">
        <f>$D$47</f>
        <v>(Specify Source)</v>
      </c>
      <c r="E431" s="772"/>
      <c r="F431" s="772"/>
      <c r="G431" s="168"/>
      <c r="H431" s="174"/>
      <c r="I431" s="168"/>
      <c r="J431" s="168"/>
      <c r="K431" s="168"/>
      <c r="L431" s="169"/>
    </row>
    <row r="433" spans="1:24" ht="13.5" thickBot="1"/>
    <row r="434" spans="1:24">
      <c r="B434" s="385" t="s">
        <v>156</v>
      </c>
      <c r="C434" s="27"/>
      <c r="D434" s="24"/>
      <c r="E434" s="24"/>
      <c r="F434" s="26"/>
      <c r="G434" s="26"/>
    </row>
    <row r="435" spans="1:24">
      <c r="B435" s="387" t="s">
        <v>137</v>
      </c>
      <c r="E435" s="9"/>
      <c r="F435" s="24"/>
      <c r="G435" s="24"/>
    </row>
    <row r="436" spans="1:24" ht="13.5" thickBot="1">
      <c r="B436" s="388" t="str">
        <f>'Unit Distribution'!B13</f>
        <v xml:space="preserve"> </v>
      </c>
      <c r="D436" s="9"/>
      <c r="E436" s="9"/>
      <c r="F436" s="24"/>
      <c r="G436" s="24"/>
    </row>
    <row r="437" spans="1:24">
      <c r="B437" s="144" t="s">
        <v>157</v>
      </c>
      <c r="C437" s="145"/>
      <c r="D437" s="146" t="s">
        <v>158</v>
      </c>
      <c r="E437" s="146"/>
      <c r="F437" s="146" t="s">
        <v>159</v>
      </c>
      <c r="G437" s="146"/>
      <c r="H437" s="146" t="s">
        <v>177</v>
      </c>
      <c r="I437" s="146"/>
      <c r="J437" s="146" t="s">
        <v>160</v>
      </c>
      <c r="K437" s="147"/>
      <c r="L437" s="148" t="s">
        <v>161</v>
      </c>
      <c r="M437" s="128"/>
      <c r="U437" s="10"/>
      <c r="V437" s="10"/>
    </row>
    <row r="438" spans="1:24">
      <c r="B438" s="170" t="str">
        <f>$B$6</f>
        <v>HPD Loan</v>
      </c>
      <c r="C438" s="117"/>
      <c r="D438" s="135"/>
      <c r="E438" s="117"/>
      <c r="F438" s="132">
        <f>$F$6</f>
        <v>0</v>
      </c>
      <c r="G438" s="117"/>
      <c r="H438" s="606">
        <f>$H$6</f>
        <v>0</v>
      </c>
      <c r="I438" s="117"/>
      <c r="J438" s="132">
        <f>$J$6</f>
        <v>0</v>
      </c>
      <c r="K438" s="117"/>
      <c r="L438" s="149"/>
      <c r="M438" s="117"/>
      <c r="N438" s="125"/>
      <c r="U438" s="25"/>
      <c r="V438" s="25"/>
    </row>
    <row r="439" spans="1:24">
      <c r="A439" s="27"/>
      <c r="B439" s="171" t="str">
        <f>$B$7</f>
        <v>HDC Tax Exempt Bonds</v>
      </c>
      <c r="C439" s="117"/>
      <c r="D439" s="135"/>
      <c r="E439" s="117"/>
      <c r="F439" s="132" t="str">
        <f>$F$7</f>
        <v>Loan</v>
      </c>
      <c r="G439" s="117"/>
      <c r="H439" s="606">
        <f>$H$7</f>
        <v>2.1999999999999999E-2</v>
      </c>
      <c r="I439" s="121"/>
      <c r="J439" s="132">
        <f>$J$7</f>
        <v>2</v>
      </c>
      <c r="K439" s="121"/>
      <c r="L439" s="149"/>
      <c r="M439" s="117"/>
      <c r="N439" s="127"/>
      <c r="O439" s="28"/>
      <c r="P439" s="28"/>
      <c r="Q439" s="28"/>
      <c r="R439" s="28"/>
      <c r="S439" s="28"/>
      <c r="T439" s="28"/>
      <c r="U439" s="29"/>
      <c r="V439" s="29"/>
    </row>
    <row r="440" spans="1:24">
      <c r="B440" s="171" t="str">
        <f>$B$8</f>
        <v>HDC Loan</v>
      </c>
      <c r="C440" s="117"/>
      <c r="D440" s="135"/>
      <c r="E440" s="117"/>
      <c r="F440" s="132" t="str">
        <f>$F$8</f>
        <v>Loan</v>
      </c>
      <c r="G440" s="117"/>
      <c r="H440" s="606">
        <f>$H$8</f>
        <v>4.3387000000000002E-2</v>
      </c>
      <c r="I440" s="117"/>
      <c r="J440" s="132">
        <f>$J$8</f>
        <v>2</v>
      </c>
      <c r="K440" s="117"/>
      <c r="L440" s="149"/>
      <c r="M440" s="117"/>
      <c r="N440" s="127"/>
    </row>
    <row r="441" spans="1:24">
      <c r="A441" s="30"/>
      <c r="B441" s="171" t="str">
        <f>$B$9</f>
        <v>Deferred Developer Fee</v>
      </c>
      <c r="C441" s="117"/>
      <c r="D441" s="135"/>
      <c r="E441" s="117"/>
      <c r="F441" s="132" t="str">
        <f>$F$9</f>
        <v>Loan</v>
      </c>
      <c r="G441" s="117"/>
      <c r="H441" s="606">
        <f>$H$9</f>
        <v>0</v>
      </c>
      <c r="I441" s="122"/>
      <c r="J441" s="132">
        <f>$J$9</f>
        <v>0</v>
      </c>
      <c r="K441" s="122"/>
      <c r="L441" s="149"/>
      <c r="M441" s="117"/>
      <c r="N441" s="127"/>
      <c r="O441" s="31"/>
      <c r="P441" s="31"/>
      <c r="Q441" s="31"/>
      <c r="R441" s="31"/>
      <c r="S441" s="31"/>
      <c r="T441" s="31"/>
      <c r="U441" s="31"/>
      <c r="V441" s="31"/>
    </row>
    <row r="442" spans="1:24">
      <c r="A442" s="27"/>
      <c r="B442" s="171" t="str">
        <f>$B$10</f>
        <v>Other (Accrued Construction Interest)</v>
      </c>
      <c r="C442" s="117"/>
      <c r="D442" s="135"/>
      <c r="E442" s="117"/>
      <c r="F442" s="132" t="str">
        <f>$F$10</f>
        <v>Loan</v>
      </c>
      <c r="G442" s="117"/>
      <c r="H442" s="606">
        <f>$H$10</f>
        <v>0</v>
      </c>
      <c r="I442" s="122"/>
      <c r="J442" s="132">
        <f>$J$10</f>
        <v>0</v>
      </c>
      <c r="K442" s="122"/>
      <c r="L442" s="149"/>
      <c r="M442" s="117"/>
      <c r="N442" s="127"/>
      <c r="O442" s="31"/>
      <c r="P442" s="31"/>
      <c r="Q442" s="31"/>
      <c r="R442" s="31"/>
      <c r="S442" s="31"/>
      <c r="T442" s="31"/>
      <c r="U442" s="31"/>
      <c r="V442" s="31"/>
    </row>
    <row r="443" spans="1:24">
      <c r="A443" s="30"/>
      <c r="B443" s="171" t="str">
        <f>$B$11</f>
        <v>Other (Deferred Reserves)</v>
      </c>
      <c r="C443" s="117"/>
      <c r="D443" s="135"/>
      <c r="E443" s="117"/>
      <c r="F443" s="132" t="str">
        <f>$F$11</f>
        <v>Loan</v>
      </c>
      <c r="G443" s="117"/>
      <c r="H443" s="606">
        <f>$H$11</f>
        <v>0</v>
      </c>
      <c r="I443" s="123"/>
      <c r="J443" s="132">
        <f>$J$11</f>
        <v>0</v>
      </c>
      <c r="K443" s="123"/>
      <c r="L443" s="149"/>
      <c r="M443" s="117"/>
      <c r="N443" s="127"/>
      <c r="O443" s="33"/>
      <c r="P443" s="33"/>
      <c r="Q443" s="33"/>
      <c r="R443" s="33"/>
      <c r="S443" s="33"/>
      <c r="T443" s="33"/>
      <c r="U443" s="33"/>
      <c r="V443" s="33"/>
    </row>
    <row r="444" spans="1:24">
      <c r="A444" s="27"/>
      <c r="B444" s="171" t="str">
        <f>$B$12</f>
        <v>Other (Specify)</v>
      </c>
      <c r="C444" s="117"/>
      <c r="D444" s="135"/>
      <c r="E444" s="117"/>
      <c r="F444" s="132">
        <f>$F$12</f>
        <v>0</v>
      </c>
      <c r="G444" s="117"/>
      <c r="H444" s="606">
        <f>$H$12</f>
        <v>0</v>
      </c>
      <c r="I444" s="122"/>
      <c r="J444" s="132">
        <f>$J$12</f>
        <v>0</v>
      </c>
      <c r="K444" s="122"/>
      <c r="L444" s="149"/>
      <c r="M444" s="117"/>
      <c r="N444" s="127"/>
      <c r="O444" s="31"/>
      <c r="P444" s="31"/>
      <c r="Q444" s="31"/>
      <c r="R444" s="31"/>
      <c r="S444" s="31"/>
      <c r="T444" s="31"/>
      <c r="U444" s="31"/>
      <c r="V444" s="31"/>
    </row>
    <row r="445" spans="1:24">
      <c r="A445" s="27"/>
      <c r="B445" s="171" t="str">
        <f>$B$13</f>
        <v>Other (Specify)</v>
      </c>
      <c r="C445" s="117"/>
      <c r="D445" s="135"/>
      <c r="E445" s="117"/>
      <c r="F445" s="132">
        <f>$F$13</f>
        <v>0</v>
      </c>
      <c r="G445" s="117"/>
      <c r="H445" s="606">
        <f>$H$13</f>
        <v>0</v>
      </c>
      <c r="I445" s="122"/>
      <c r="J445" s="132">
        <f>$J$13</f>
        <v>0</v>
      </c>
      <c r="K445" s="122"/>
      <c r="L445" s="149"/>
      <c r="M445" s="117"/>
      <c r="N445" s="127"/>
      <c r="O445" s="31"/>
      <c r="P445" s="31"/>
      <c r="Q445" s="31"/>
      <c r="R445" s="31"/>
      <c r="S445" s="31"/>
      <c r="T445" s="31"/>
      <c r="U445" s="31"/>
      <c r="V445" s="31"/>
      <c r="W445" s="31"/>
      <c r="X445" s="31"/>
    </row>
    <row r="446" spans="1:24" ht="13.5" thickBot="1">
      <c r="A446" s="30"/>
      <c r="B446" s="171" t="str">
        <f>$B$14</f>
        <v>Other (Specify)</v>
      </c>
      <c r="C446" s="117"/>
      <c r="D446" s="139"/>
      <c r="E446" s="117"/>
      <c r="F446" s="132">
        <f>$F$14</f>
        <v>0</v>
      </c>
      <c r="G446" s="117"/>
      <c r="H446" s="606">
        <f>$H$14</f>
        <v>0</v>
      </c>
      <c r="I446" s="122"/>
      <c r="J446" s="132">
        <f>$J$14</f>
        <v>0</v>
      </c>
      <c r="K446" s="122"/>
      <c r="L446" s="149"/>
      <c r="M446" s="117"/>
      <c r="N446" s="127"/>
      <c r="O446" s="31"/>
      <c r="P446" s="31"/>
      <c r="Q446" s="31"/>
      <c r="R446" s="31"/>
      <c r="S446" s="31"/>
      <c r="T446" s="31"/>
      <c r="U446" s="31"/>
      <c r="V446" s="31"/>
    </row>
    <row r="447" spans="1:24" ht="13.5" thickTop="1">
      <c r="A447" s="27"/>
      <c r="B447" s="172" t="str">
        <f>$B$15</f>
        <v>Total Construction Financing</v>
      </c>
      <c r="C447" s="116"/>
      <c r="D447" s="141">
        <f>SUM(D438:D446)</f>
        <v>0</v>
      </c>
      <c r="E447" s="116"/>
      <c r="F447" s="143"/>
      <c r="G447" s="116"/>
      <c r="H447" s="143"/>
      <c r="I447" s="124"/>
      <c r="J447" s="143"/>
      <c r="K447" s="124"/>
      <c r="L447" s="152"/>
      <c r="M447" s="117"/>
      <c r="N447" s="127"/>
      <c r="O447" s="31"/>
      <c r="P447" s="31"/>
      <c r="Q447" s="31"/>
      <c r="R447" s="31"/>
      <c r="S447" s="31"/>
      <c r="T447" s="31"/>
      <c r="U447" s="31"/>
      <c r="V447" s="31"/>
    </row>
    <row r="448" spans="1:24">
      <c r="A448" s="30"/>
      <c r="B448" s="153"/>
      <c r="H448" s="31"/>
      <c r="I448" s="31"/>
      <c r="J448" s="107"/>
      <c r="K448" s="31"/>
      <c r="L448" s="154"/>
      <c r="M448" s="31"/>
      <c r="N448" s="126"/>
      <c r="O448" s="31"/>
      <c r="P448" s="31"/>
      <c r="Q448" s="31"/>
      <c r="R448" s="31"/>
      <c r="S448" s="31"/>
      <c r="T448" s="31"/>
      <c r="U448" s="31"/>
      <c r="V448" s="31"/>
    </row>
    <row r="449" spans="1:25">
      <c r="A449" s="27"/>
      <c r="B449" s="161" t="s">
        <v>162</v>
      </c>
      <c r="C449" s="27"/>
      <c r="D449" s="24"/>
      <c r="E449" s="24"/>
      <c r="F449" s="26"/>
      <c r="G449" s="26"/>
      <c r="L449" s="155"/>
      <c r="N449" s="108"/>
      <c r="O449" s="108"/>
      <c r="P449" s="108"/>
      <c r="Q449" s="108"/>
      <c r="R449" s="108"/>
      <c r="S449" s="108"/>
      <c r="T449" s="108"/>
      <c r="U449" s="31"/>
      <c r="V449" s="108"/>
    </row>
    <row r="450" spans="1:25">
      <c r="A450" s="27"/>
      <c r="B450" s="156" t="s">
        <v>137</v>
      </c>
      <c r="E450" s="9"/>
      <c r="F450" s="24"/>
      <c r="G450" s="24"/>
      <c r="L450" s="155"/>
      <c r="N450" s="108"/>
      <c r="O450" s="108"/>
      <c r="P450" s="108"/>
      <c r="Q450" s="108"/>
      <c r="R450" s="108"/>
      <c r="S450" s="108"/>
      <c r="T450" s="108"/>
      <c r="U450" s="31"/>
      <c r="V450" s="108"/>
    </row>
    <row r="451" spans="1:25">
      <c r="A451" s="27"/>
      <c r="B451" s="153" t="str">
        <f>B436</f>
        <v xml:space="preserve"> </v>
      </c>
      <c r="D451" s="9"/>
      <c r="E451" s="9"/>
      <c r="F451" s="24"/>
      <c r="G451" s="24"/>
      <c r="L451" s="155"/>
      <c r="N451" s="108"/>
      <c r="O451" s="108"/>
      <c r="P451" s="108"/>
      <c r="Q451" s="108"/>
      <c r="R451" s="108"/>
      <c r="S451" s="108"/>
      <c r="T451" s="108"/>
      <c r="U451" s="31"/>
      <c r="V451" s="108"/>
    </row>
    <row r="452" spans="1:25">
      <c r="A452" s="27"/>
      <c r="B452" s="157" t="s">
        <v>157</v>
      </c>
      <c r="C452" s="118"/>
      <c r="D452" s="119" t="s">
        <v>158</v>
      </c>
      <c r="E452" s="119"/>
      <c r="F452" s="119" t="s">
        <v>159</v>
      </c>
      <c r="G452" s="119"/>
      <c r="H452" s="119" t="s">
        <v>177</v>
      </c>
      <c r="I452" s="119"/>
      <c r="J452" s="119" t="s">
        <v>160</v>
      </c>
      <c r="K452" s="120"/>
      <c r="L452" s="158" t="s">
        <v>161</v>
      </c>
      <c r="M452" s="128"/>
      <c r="N452" s="110"/>
      <c r="O452" s="110"/>
      <c r="P452" s="110"/>
      <c r="Q452" s="110"/>
      <c r="R452" s="110"/>
      <c r="S452" s="110"/>
      <c r="T452" s="110"/>
      <c r="U452" s="33"/>
      <c r="V452" s="110"/>
    </row>
    <row r="453" spans="1:25">
      <c r="A453" s="27"/>
      <c r="B453" s="170" t="str">
        <f>$B$21</f>
        <v>HPD Loan</v>
      </c>
      <c r="C453" s="117"/>
      <c r="D453" s="136"/>
      <c r="E453" s="117"/>
      <c r="F453" s="131">
        <f>$F$21</f>
        <v>0</v>
      </c>
      <c r="G453" s="117"/>
      <c r="H453" s="606">
        <f>$H$21</f>
        <v>0</v>
      </c>
      <c r="I453" s="117"/>
      <c r="J453" s="131">
        <f>$J$21</f>
        <v>0</v>
      </c>
      <c r="K453" s="117"/>
      <c r="L453" s="149"/>
      <c r="M453" s="117"/>
      <c r="N453" s="31"/>
      <c r="O453" s="31"/>
      <c r="P453" s="31"/>
      <c r="Q453" s="31"/>
      <c r="R453" s="31"/>
      <c r="S453" s="31"/>
      <c r="T453" s="31"/>
      <c r="U453" s="31"/>
      <c r="V453" s="31"/>
    </row>
    <row r="454" spans="1:25">
      <c r="A454" s="27"/>
      <c r="B454" s="170" t="str">
        <f>$B$22</f>
        <v>HDC Tax Exempt Bonds</v>
      </c>
      <c r="C454" s="117"/>
      <c r="D454" s="136"/>
      <c r="E454" s="117"/>
      <c r="F454" s="131">
        <f>$F$22</f>
        <v>0</v>
      </c>
      <c r="G454" s="117"/>
      <c r="H454" s="606">
        <f>$H$22</f>
        <v>0</v>
      </c>
      <c r="I454" s="121"/>
      <c r="J454" s="131">
        <f>$J$22</f>
        <v>0</v>
      </c>
      <c r="K454" s="121"/>
      <c r="L454" s="149"/>
      <c r="M454" s="117"/>
      <c r="N454" s="31"/>
      <c r="O454" s="31"/>
      <c r="P454" s="31"/>
      <c r="Q454" s="31"/>
      <c r="R454" s="31"/>
      <c r="S454" s="31"/>
      <c r="T454" s="31"/>
      <c r="U454" s="31"/>
      <c r="V454" s="31"/>
    </row>
    <row r="455" spans="1:25">
      <c r="A455" s="30"/>
      <c r="B455" s="170" t="str">
        <f>$B$23</f>
        <v>HDC Loan</v>
      </c>
      <c r="C455" s="117"/>
      <c r="D455" s="136"/>
      <c r="E455" s="117"/>
      <c r="F455" s="131">
        <f>$F$23</f>
        <v>0</v>
      </c>
      <c r="G455" s="117"/>
      <c r="H455" s="606">
        <f>$H$23</f>
        <v>0</v>
      </c>
      <c r="I455" s="117"/>
      <c r="J455" s="131">
        <f>$J$23</f>
        <v>0</v>
      </c>
      <c r="K455" s="117"/>
      <c r="L455" s="149"/>
      <c r="M455" s="117"/>
      <c r="N455" s="31"/>
      <c r="O455" s="31"/>
      <c r="P455" s="31"/>
      <c r="Q455" s="31"/>
      <c r="R455" s="31"/>
      <c r="S455" s="31"/>
      <c r="T455" s="31"/>
      <c r="U455" s="31"/>
      <c r="V455" s="31"/>
    </row>
    <row r="456" spans="1:25">
      <c r="A456" s="27"/>
      <c r="B456" s="170" t="str">
        <f>$B$24</f>
        <v>Deferred Developer Fee</v>
      </c>
      <c r="C456" s="117"/>
      <c r="D456" s="136"/>
      <c r="E456" s="117"/>
      <c r="F456" s="131" t="str">
        <f>$F$24</f>
        <v>Loan</v>
      </c>
      <c r="G456" s="117"/>
      <c r="H456" s="606">
        <f>$H$24</f>
        <v>1.12E-2</v>
      </c>
      <c r="I456" s="122"/>
      <c r="J456" s="131">
        <f>$J$24</f>
        <v>35</v>
      </c>
      <c r="K456" s="122"/>
      <c r="L456" s="149"/>
      <c r="M456" s="117"/>
      <c r="N456" s="103"/>
      <c r="O456" s="103"/>
      <c r="P456" s="103"/>
      <c r="Q456" s="103"/>
      <c r="R456" s="103"/>
      <c r="S456" s="103"/>
      <c r="T456" s="103"/>
      <c r="U456" s="103"/>
      <c r="V456" s="103"/>
    </row>
    <row r="457" spans="1:25">
      <c r="A457" s="30"/>
      <c r="B457" s="170" t="str">
        <f>$B$25</f>
        <v>Other (HDC First Mortgage)</v>
      </c>
      <c r="C457" s="117"/>
      <c r="D457" s="136"/>
      <c r="E457" s="117"/>
      <c r="F457" s="131" t="str">
        <f>$F$25</f>
        <v>Loan</v>
      </c>
      <c r="G457" s="117"/>
      <c r="H457" s="606">
        <f>$H$25</f>
        <v>5.2499999999999998E-2</v>
      </c>
      <c r="I457" s="122"/>
      <c r="J457" s="131">
        <f>$J$25</f>
        <v>18</v>
      </c>
      <c r="K457" s="122"/>
      <c r="L457" s="149"/>
      <c r="M457" s="117"/>
      <c r="N457" s="103"/>
      <c r="O457" s="103"/>
      <c r="P457" s="103"/>
      <c r="Q457" s="103"/>
      <c r="R457" s="103"/>
      <c r="S457" s="103"/>
      <c r="T457" s="103"/>
      <c r="U457" s="103"/>
      <c r="V457" s="103"/>
    </row>
    <row r="458" spans="1:25" ht="14.1" customHeight="1">
      <c r="B458" s="170" t="str">
        <f>$B$26</f>
        <v>Other (HDC Second Mortgage)</v>
      </c>
      <c r="C458" s="117"/>
      <c r="D458" s="136"/>
      <c r="E458" s="117"/>
      <c r="F458" s="131" t="str">
        <f>$F$26</f>
        <v>Loan</v>
      </c>
      <c r="G458" s="117"/>
      <c r="H458" s="606">
        <f>$H$26</f>
        <v>4.3387000000000002E-2</v>
      </c>
      <c r="I458" s="123"/>
      <c r="J458" s="131">
        <f>$J$26</f>
        <v>35</v>
      </c>
      <c r="K458" s="123"/>
      <c r="L458" s="149"/>
      <c r="M458" s="117"/>
      <c r="N458" s="104"/>
      <c r="O458" s="104"/>
      <c r="P458" s="104"/>
      <c r="Q458" s="104"/>
      <c r="R458" s="104"/>
      <c r="S458" s="104"/>
      <c r="T458" s="104"/>
      <c r="U458" s="104"/>
      <c r="V458" s="104"/>
      <c r="W458" s="109"/>
      <c r="X458" s="109"/>
      <c r="Y458" s="109"/>
    </row>
    <row r="459" spans="1:25">
      <c r="A459" s="111"/>
      <c r="B459" s="170" t="str">
        <f>$B$27</f>
        <v>Other (Accrued Construction Interest)</v>
      </c>
      <c r="C459" s="117"/>
      <c r="D459" s="136"/>
      <c r="E459" s="117"/>
      <c r="F459" s="131" t="str">
        <f>$F$27</f>
        <v>Loan</v>
      </c>
      <c r="G459" s="117"/>
      <c r="H459" s="606">
        <f>$H$27</f>
        <v>0</v>
      </c>
      <c r="I459" s="122"/>
      <c r="J459" s="131">
        <f>$J$27</f>
        <v>0</v>
      </c>
      <c r="K459" s="122"/>
      <c r="L459" s="149"/>
      <c r="M459" s="117"/>
      <c r="N459" s="105"/>
      <c r="O459" s="105"/>
      <c r="P459" s="105"/>
      <c r="Q459" s="105"/>
      <c r="R459" s="105"/>
      <c r="S459" s="105"/>
      <c r="T459" s="105"/>
      <c r="U459" s="104"/>
      <c r="V459" s="104"/>
    </row>
    <row r="460" spans="1:25" ht="15.95" customHeight="1">
      <c r="A460" s="111"/>
      <c r="B460" s="170" t="str">
        <f>$B$28</f>
        <v>Other (Brownfields Tax Credits)</v>
      </c>
      <c r="C460" s="117"/>
      <c r="D460" s="136"/>
      <c r="E460" s="117"/>
      <c r="F460" s="131" t="str">
        <f>$F$28</f>
        <v>Loan</v>
      </c>
      <c r="G460" s="117"/>
      <c r="H460" s="606">
        <f>$H$28</f>
        <v>0.06</v>
      </c>
      <c r="I460" s="122"/>
      <c r="J460" s="131">
        <f>$J$28</f>
        <v>35</v>
      </c>
      <c r="K460" s="122"/>
      <c r="L460" s="149"/>
      <c r="M460" s="117"/>
      <c r="N460" s="105"/>
      <c r="O460" s="105"/>
      <c r="P460" s="105"/>
      <c r="Q460" s="105"/>
      <c r="R460" s="105"/>
      <c r="S460" s="105"/>
      <c r="T460" s="105"/>
      <c r="U460" s="105"/>
      <c r="V460" s="105"/>
    </row>
    <row r="461" spans="1:25" ht="14.1" customHeight="1" thickBot="1">
      <c r="A461" s="111"/>
      <c r="B461" s="170" t="str">
        <f>$B$29</f>
        <v>Other (LIHTC Equity)</v>
      </c>
      <c r="C461" s="117"/>
      <c r="D461" s="140"/>
      <c r="E461" s="117"/>
      <c r="F461" s="131" t="str">
        <f>$F$29</f>
        <v>Loan</v>
      </c>
      <c r="G461" s="117"/>
      <c r="H461" s="606">
        <f>$H$29</f>
        <v>0</v>
      </c>
      <c r="I461" s="122"/>
      <c r="J461" s="131">
        <f>$J$29</f>
        <v>0</v>
      </c>
      <c r="K461" s="122"/>
      <c r="L461" s="149"/>
      <c r="M461" s="117"/>
      <c r="N461" s="105"/>
      <c r="O461" s="105"/>
      <c r="P461" s="105"/>
      <c r="Q461" s="105"/>
      <c r="R461" s="105"/>
      <c r="S461" s="105"/>
      <c r="T461" s="105"/>
      <c r="U461" s="105"/>
      <c r="V461" s="105"/>
    </row>
    <row r="462" spans="1:25" ht="14.1" customHeight="1" thickTop="1">
      <c r="A462" s="27"/>
      <c r="B462" s="173" t="str">
        <f>$B$30</f>
        <v>Total Permanent Financing</v>
      </c>
      <c r="C462" s="116"/>
      <c r="D462" s="142">
        <f>SUM(D453:D461)</f>
        <v>0</v>
      </c>
      <c r="E462" s="116"/>
      <c r="F462" s="129"/>
      <c r="G462" s="116"/>
      <c r="H462" s="129"/>
      <c r="I462" s="124"/>
      <c r="J462" s="129"/>
      <c r="K462" s="124"/>
      <c r="L462" s="152"/>
      <c r="M462" s="117"/>
      <c r="N462" s="106"/>
      <c r="O462" s="106"/>
      <c r="P462" s="106"/>
      <c r="Q462" s="106"/>
      <c r="R462" s="106"/>
      <c r="S462" s="106"/>
      <c r="T462" s="106"/>
      <c r="U462" s="112"/>
      <c r="V462" s="106"/>
    </row>
    <row r="463" spans="1:25" ht="14.1" customHeight="1">
      <c r="A463" s="27"/>
      <c r="B463" s="159"/>
      <c r="C463" s="117"/>
      <c r="D463" s="117"/>
      <c r="E463" s="117"/>
      <c r="F463" s="117"/>
      <c r="G463" s="117"/>
      <c r="H463" s="117"/>
      <c r="I463" s="122"/>
      <c r="J463" s="117"/>
      <c r="K463" s="122"/>
      <c r="L463" s="160"/>
      <c r="M463" s="117"/>
      <c r="N463" s="106"/>
      <c r="O463" s="106"/>
      <c r="P463" s="106"/>
      <c r="Q463" s="106"/>
      <c r="R463" s="106"/>
      <c r="S463" s="106"/>
      <c r="T463" s="106"/>
      <c r="U463" s="112"/>
      <c r="V463" s="106"/>
    </row>
    <row r="464" spans="1:25" ht="15.95" customHeight="1">
      <c r="B464" s="161" t="s">
        <v>163</v>
      </c>
      <c r="C464" s="27"/>
      <c r="H464" s="285"/>
      <c r="I464" s="285"/>
      <c r="L464" s="155"/>
      <c r="V464" s="105"/>
    </row>
    <row r="465" spans="1:22" ht="15.95" customHeight="1">
      <c r="B465" s="156" t="s">
        <v>137</v>
      </c>
      <c r="C465" s="27"/>
      <c r="H465" s="285"/>
      <c r="I465" s="285"/>
      <c r="L465" s="155"/>
      <c r="V465" s="105"/>
    </row>
    <row r="466" spans="1:22" ht="15.95" customHeight="1">
      <c r="B466" s="153" t="str">
        <f>B436</f>
        <v xml:space="preserve"> </v>
      </c>
      <c r="C466" s="27"/>
      <c r="H466" s="285"/>
      <c r="I466" s="285"/>
      <c r="L466" s="155"/>
      <c r="V466" s="105"/>
    </row>
    <row r="467" spans="1:22">
      <c r="B467" s="153" t="s">
        <v>171</v>
      </c>
      <c r="C467" s="27"/>
      <c r="H467" s="285"/>
      <c r="I467" s="285"/>
      <c r="L467" s="155"/>
      <c r="V467" s="105"/>
    </row>
    <row r="468" spans="1:22">
      <c r="B468" s="153"/>
      <c r="C468" s="27"/>
      <c r="H468" s="285"/>
      <c r="I468" s="285"/>
      <c r="L468" s="155"/>
      <c r="V468" s="105"/>
    </row>
    <row r="469" spans="1:22" ht="15.95" customHeight="1">
      <c r="B469" s="162" t="s">
        <v>173</v>
      </c>
      <c r="C469" s="130"/>
      <c r="D469" s="773"/>
      <c r="E469" s="773"/>
      <c r="F469" s="773"/>
      <c r="G469" s="130"/>
      <c r="H469" s="286" t="s">
        <v>172</v>
      </c>
      <c r="I469" s="285"/>
      <c r="L469" s="155"/>
      <c r="V469" s="105"/>
    </row>
    <row r="470" spans="1:22">
      <c r="B470" s="163" t="s">
        <v>164</v>
      </c>
      <c r="H470" s="134"/>
      <c r="L470" s="155"/>
      <c r="V470" s="105"/>
    </row>
    <row r="471" spans="1:22">
      <c r="A471" s="27"/>
      <c r="B471" s="164" t="s">
        <v>110</v>
      </c>
      <c r="H471" s="134"/>
      <c r="L471" s="155"/>
    </row>
    <row r="472" spans="1:22">
      <c r="A472" s="27"/>
      <c r="B472" s="164" t="s">
        <v>165</v>
      </c>
      <c r="H472" s="134"/>
      <c r="L472" s="155"/>
    </row>
    <row r="473" spans="1:22">
      <c r="A473" s="30"/>
      <c r="B473" s="164" t="s">
        <v>166</v>
      </c>
      <c r="H473" s="134"/>
      <c r="I473" s="103"/>
      <c r="J473" s="103"/>
      <c r="K473" s="103"/>
      <c r="L473" s="165"/>
      <c r="M473" s="103"/>
      <c r="N473" s="103"/>
      <c r="O473" s="103"/>
      <c r="P473" s="103"/>
      <c r="Q473" s="103"/>
      <c r="R473" s="103"/>
      <c r="S473" s="103"/>
      <c r="T473" s="103"/>
      <c r="U473" s="113"/>
      <c r="V473" s="103"/>
    </row>
    <row r="474" spans="1:22">
      <c r="A474" s="30"/>
      <c r="B474" s="164" t="s">
        <v>167</v>
      </c>
      <c r="H474" s="134"/>
      <c r="I474" s="31"/>
      <c r="J474" s="31"/>
      <c r="K474" s="31"/>
      <c r="L474" s="154"/>
      <c r="M474" s="31"/>
      <c r="N474" s="31"/>
      <c r="O474" s="31"/>
      <c r="P474" s="31"/>
      <c r="Q474" s="31"/>
      <c r="R474" s="31"/>
      <c r="S474" s="31"/>
      <c r="T474" s="31"/>
      <c r="U474" s="31"/>
      <c r="V474" s="103"/>
    </row>
    <row r="475" spans="1:22">
      <c r="B475" s="164" t="s">
        <v>169</v>
      </c>
      <c r="D475" s="771" t="str">
        <f>$D$43</f>
        <v>(Specify Source)</v>
      </c>
      <c r="E475" s="771"/>
      <c r="F475" s="771"/>
      <c r="H475" s="134"/>
      <c r="L475" s="155"/>
      <c r="V475" s="31"/>
    </row>
    <row r="476" spans="1:22">
      <c r="A476" s="30"/>
      <c r="B476" s="164" t="s">
        <v>168</v>
      </c>
      <c r="D476" s="771" t="str">
        <f>$D$44</f>
        <v>(Specify Source)</v>
      </c>
      <c r="E476" s="771"/>
      <c r="F476" s="771"/>
      <c r="H476" s="134"/>
      <c r="I476" s="31"/>
      <c r="J476" s="31"/>
      <c r="K476" s="31"/>
      <c r="L476" s="154"/>
      <c r="M476" s="31"/>
      <c r="N476" s="31"/>
      <c r="O476" s="31"/>
      <c r="P476" s="31"/>
      <c r="Q476" s="31"/>
      <c r="R476" s="31"/>
      <c r="S476" s="31"/>
      <c r="T476" s="31"/>
      <c r="U476" s="113"/>
      <c r="V476" s="103"/>
    </row>
    <row r="477" spans="1:22">
      <c r="A477" s="27"/>
      <c r="B477" s="164" t="s">
        <v>168</v>
      </c>
      <c r="D477" s="771" t="str">
        <f>$D$45</f>
        <v>(Specify Source)</v>
      </c>
      <c r="E477" s="771"/>
      <c r="F477" s="771"/>
      <c r="H477" s="134"/>
      <c r="L477" s="155"/>
      <c r="V477" s="25"/>
    </row>
    <row r="478" spans="1:22">
      <c r="A478" s="30"/>
      <c r="B478" s="164" t="s">
        <v>168</v>
      </c>
      <c r="D478" s="771" t="str">
        <f>$D$46</f>
        <v>(Specify Source)</v>
      </c>
      <c r="E478" s="771"/>
      <c r="F478" s="771"/>
      <c r="H478" s="134"/>
      <c r="I478" s="114"/>
      <c r="J478" s="114"/>
      <c r="K478" s="114"/>
      <c r="L478" s="166"/>
      <c r="M478" s="114"/>
      <c r="N478" s="114"/>
      <c r="O478" s="114"/>
      <c r="P478" s="114"/>
      <c r="Q478" s="114"/>
      <c r="R478" s="114"/>
      <c r="S478" s="114"/>
      <c r="T478" s="114"/>
      <c r="V478" s="113"/>
    </row>
    <row r="479" spans="1:22" ht="13.5" thickBot="1">
      <c r="A479" s="27"/>
      <c r="B479" s="167" t="s">
        <v>168</v>
      </c>
      <c r="C479" s="168"/>
      <c r="D479" s="772" t="str">
        <f>$D$47</f>
        <v>(Specify Source)</v>
      </c>
      <c r="E479" s="772"/>
      <c r="F479" s="772"/>
      <c r="G479" s="168"/>
      <c r="H479" s="174"/>
      <c r="I479" s="168"/>
      <c r="J479" s="168"/>
      <c r="K479" s="168"/>
      <c r="L479" s="169"/>
    </row>
    <row r="481" spans="1:24" ht="13.5" thickBot="1"/>
    <row r="482" spans="1:24">
      <c r="B482" s="385" t="s">
        <v>156</v>
      </c>
      <c r="C482" s="27"/>
      <c r="D482" s="24"/>
      <c r="E482" s="24"/>
      <c r="F482" s="26"/>
      <c r="G482" s="26"/>
    </row>
    <row r="483" spans="1:24">
      <c r="B483" s="387" t="s">
        <v>138</v>
      </c>
      <c r="E483" s="9"/>
      <c r="F483" s="24"/>
      <c r="G483" s="24"/>
    </row>
    <row r="484" spans="1:24" ht="13.5" thickBot="1">
      <c r="B484" s="388" t="str">
        <f>'Unit Distribution'!B14</f>
        <v xml:space="preserve"> </v>
      </c>
      <c r="D484" s="9"/>
      <c r="E484" s="9"/>
      <c r="F484" s="24"/>
      <c r="G484" s="24"/>
    </row>
    <row r="485" spans="1:24">
      <c r="B485" s="144" t="s">
        <v>157</v>
      </c>
      <c r="C485" s="145"/>
      <c r="D485" s="146" t="s">
        <v>158</v>
      </c>
      <c r="E485" s="146"/>
      <c r="F485" s="146" t="s">
        <v>159</v>
      </c>
      <c r="G485" s="146"/>
      <c r="H485" s="146" t="s">
        <v>177</v>
      </c>
      <c r="I485" s="146"/>
      <c r="J485" s="146" t="s">
        <v>160</v>
      </c>
      <c r="K485" s="147"/>
      <c r="L485" s="148" t="s">
        <v>161</v>
      </c>
      <c r="M485" s="128"/>
      <c r="U485" s="10"/>
      <c r="V485" s="10"/>
    </row>
    <row r="486" spans="1:24">
      <c r="B486" s="170" t="str">
        <f>$B$6</f>
        <v>HPD Loan</v>
      </c>
      <c r="C486" s="117"/>
      <c r="D486" s="135"/>
      <c r="E486" s="117"/>
      <c r="F486" s="132">
        <f>$F$6</f>
        <v>0</v>
      </c>
      <c r="G486" s="117"/>
      <c r="H486" s="606">
        <f>$H$6</f>
        <v>0</v>
      </c>
      <c r="I486" s="117"/>
      <c r="J486" s="132">
        <f>$J$6</f>
        <v>0</v>
      </c>
      <c r="K486" s="117"/>
      <c r="L486" s="149"/>
      <c r="M486" s="117"/>
      <c r="N486" s="125"/>
      <c r="U486" s="25"/>
      <c r="V486" s="25"/>
    </row>
    <row r="487" spans="1:24">
      <c r="A487" s="27"/>
      <c r="B487" s="171" t="str">
        <f>$B$7</f>
        <v>HDC Tax Exempt Bonds</v>
      </c>
      <c r="C487" s="117"/>
      <c r="D487" s="135"/>
      <c r="E487" s="117"/>
      <c r="F487" s="132" t="str">
        <f>$F$7</f>
        <v>Loan</v>
      </c>
      <c r="G487" s="117"/>
      <c r="H487" s="606">
        <f>$H$7</f>
        <v>2.1999999999999999E-2</v>
      </c>
      <c r="I487" s="121"/>
      <c r="J487" s="132">
        <f>$J$7</f>
        <v>2</v>
      </c>
      <c r="K487" s="121"/>
      <c r="L487" s="149"/>
      <c r="M487" s="117"/>
      <c r="N487" s="127"/>
      <c r="O487" s="28"/>
      <c r="P487" s="28"/>
      <c r="Q487" s="28"/>
      <c r="R487" s="28"/>
      <c r="S487" s="28"/>
      <c r="T487" s="28"/>
      <c r="U487" s="29"/>
      <c r="V487" s="29"/>
    </row>
    <row r="488" spans="1:24">
      <c r="B488" s="171" t="str">
        <f>$B$8</f>
        <v>HDC Loan</v>
      </c>
      <c r="C488" s="117"/>
      <c r="D488" s="135"/>
      <c r="E488" s="117"/>
      <c r="F488" s="132" t="str">
        <f>$F$8</f>
        <v>Loan</v>
      </c>
      <c r="G488" s="117"/>
      <c r="H488" s="606">
        <f>$H$8</f>
        <v>4.3387000000000002E-2</v>
      </c>
      <c r="I488" s="117"/>
      <c r="J488" s="132">
        <f>$J$8</f>
        <v>2</v>
      </c>
      <c r="K488" s="117"/>
      <c r="L488" s="149"/>
      <c r="M488" s="117"/>
      <c r="N488" s="127"/>
    </row>
    <row r="489" spans="1:24">
      <c r="A489" s="30"/>
      <c r="B489" s="171" t="str">
        <f>$B$9</f>
        <v>Deferred Developer Fee</v>
      </c>
      <c r="C489" s="117"/>
      <c r="D489" s="135"/>
      <c r="E489" s="117"/>
      <c r="F489" s="132" t="str">
        <f>$F$9</f>
        <v>Loan</v>
      </c>
      <c r="G489" s="117"/>
      <c r="H489" s="606">
        <f>$H$9</f>
        <v>0</v>
      </c>
      <c r="I489" s="122"/>
      <c r="J489" s="132">
        <f>$J$9</f>
        <v>0</v>
      </c>
      <c r="K489" s="122"/>
      <c r="L489" s="149"/>
      <c r="M489" s="117"/>
      <c r="N489" s="127"/>
      <c r="O489" s="31"/>
      <c r="P489" s="31"/>
      <c r="Q489" s="31"/>
      <c r="R489" s="31"/>
      <c r="S489" s="31"/>
      <c r="T489" s="31"/>
      <c r="U489" s="31"/>
      <c r="V489" s="31"/>
    </row>
    <row r="490" spans="1:24">
      <c r="A490" s="27"/>
      <c r="B490" s="171" t="str">
        <f>$B$10</f>
        <v>Other (Accrued Construction Interest)</v>
      </c>
      <c r="C490" s="117"/>
      <c r="D490" s="135"/>
      <c r="E490" s="117"/>
      <c r="F490" s="132" t="str">
        <f>$F$10</f>
        <v>Loan</v>
      </c>
      <c r="G490" s="117"/>
      <c r="H490" s="606">
        <f>$H$10</f>
        <v>0</v>
      </c>
      <c r="I490" s="122"/>
      <c r="J490" s="132">
        <f>$J$10</f>
        <v>0</v>
      </c>
      <c r="K490" s="122"/>
      <c r="L490" s="149"/>
      <c r="M490" s="117"/>
      <c r="N490" s="127"/>
      <c r="O490" s="31"/>
      <c r="P490" s="31"/>
      <c r="Q490" s="31"/>
      <c r="R490" s="31"/>
      <c r="S490" s="31"/>
      <c r="T490" s="31"/>
      <c r="U490" s="31"/>
      <c r="V490" s="31"/>
    </row>
    <row r="491" spans="1:24">
      <c r="A491" s="30"/>
      <c r="B491" s="171" t="str">
        <f>$B$11</f>
        <v>Other (Deferred Reserves)</v>
      </c>
      <c r="C491" s="117"/>
      <c r="D491" s="135"/>
      <c r="E491" s="117"/>
      <c r="F491" s="132" t="str">
        <f>$F$11</f>
        <v>Loan</v>
      </c>
      <c r="G491" s="117"/>
      <c r="H491" s="606">
        <f>$H$11</f>
        <v>0</v>
      </c>
      <c r="I491" s="123"/>
      <c r="J491" s="132">
        <f>$J$11</f>
        <v>0</v>
      </c>
      <c r="K491" s="123"/>
      <c r="L491" s="149"/>
      <c r="M491" s="117"/>
      <c r="N491" s="127"/>
      <c r="O491" s="33"/>
      <c r="P491" s="33"/>
      <c r="Q491" s="33"/>
      <c r="R491" s="33"/>
      <c r="S491" s="33"/>
      <c r="T491" s="33"/>
      <c r="U491" s="33"/>
      <c r="V491" s="33"/>
    </row>
    <row r="492" spans="1:24">
      <c r="A492" s="27"/>
      <c r="B492" s="171" t="str">
        <f>$B$12</f>
        <v>Other (Specify)</v>
      </c>
      <c r="C492" s="117"/>
      <c r="D492" s="135"/>
      <c r="E492" s="117"/>
      <c r="F492" s="132">
        <f>$F$12</f>
        <v>0</v>
      </c>
      <c r="G492" s="117"/>
      <c r="H492" s="606">
        <f>$H$12</f>
        <v>0</v>
      </c>
      <c r="I492" s="122"/>
      <c r="J492" s="132">
        <f>$J$12</f>
        <v>0</v>
      </c>
      <c r="K492" s="122"/>
      <c r="L492" s="149"/>
      <c r="M492" s="117"/>
      <c r="N492" s="127"/>
      <c r="O492" s="31"/>
      <c r="P492" s="31"/>
      <c r="Q492" s="31"/>
      <c r="R492" s="31"/>
      <c r="S492" s="31"/>
      <c r="T492" s="31"/>
      <c r="U492" s="31"/>
      <c r="V492" s="31"/>
    </row>
    <row r="493" spans="1:24">
      <c r="A493" s="27"/>
      <c r="B493" s="171" t="str">
        <f>$B$13</f>
        <v>Other (Specify)</v>
      </c>
      <c r="C493" s="117"/>
      <c r="D493" s="135"/>
      <c r="E493" s="117"/>
      <c r="F493" s="132">
        <f>$F$13</f>
        <v>0</v>
      </c>
      <c r="G493" s="117"/>
      <c r="H493" s="606">
        <f>$H$13</f>
        <v>0</v>
      </c>
      <c r="I493" s="122"/>
      <c r="J493" s="132">
        <f>$J$13</f>
        <v>0</v>
      </c>
      <c r="K493" s="122"/>
      <c r="L493" s="149"/>
      <c r="M493" s="117"/>
      <c r="N493" s="127"/>
      <c r="O493" s="31"/>
      <c r="P493" s="31"/>
      <c r="Q493" s="31"/>
      <c r="R493" s="31"/>
      <c r="S493" s="31"/>
      <c r="T493" s="31"/>
      <c r="U493" s="31"/>
      <c r="V493" s="31"/>
      <c r="W493" s="31"/>
      <c r="X493" s="31"/>
    </row>
    <row r="494" spans="1:24" ht="13.5" thickBot="1">
      <c r="A494" s="30"/>
      <c r="B494" s="171" t="str">
        <f>$B$14</f>
        <v>Other (Specify)</v>
      </c>
      <c r="C494" s="117"/>
      <c r="D494" s="139"/>
      <c r="E494" s="117"/>
      <c r="F494" s="132">
        <f>$F$14</f>
        <v>0</v>
      </c>
      <c r="G494" s="117"/>
      <c r="H494" s="606">
        <f>$H$14</f>
        <v>0</v>
      </c>
      <c r="I494" s="122"/>
      <c r="J494" s="132">
        <f>$J$14</f>
        <v>0</v>
      </c>
      <c r="K494" s="122"/>
      <c r="L494" s="149"/>
      <c r="M494" s="117"/>
      <c r="N494" s="127"/>
      <c r="O494" s="31"/>
      <c r="P494" s="31"/>
      <c r="Q494" s="31"/>
      <c r="R494" s="31"/>
      <c r="S494" s="31"/>
      <c r="T494" s="31"/>
      <c r="U494" s="31"/>
      <c r="V494" s="31"/>
    </row>
    <row r="495" spans="1:24" ht="13.5" thickTop="1">
      <c r="A495" s="27"/>
      <c r="B495" s="172" t="str">
        <f>$B$15</f>
        <v>Total Construction Financing</v>
      </c>
      <c r="C495" s="116"/>
      <c r="D495" s="141">
        <f>SUM(D486:D494)</f>
        <v>0</v>
      </c>
      <c r="E495" s="116"/>
      <c r="F495" s="143"/>
      <c r="G495" s="116"/>
      <c r="H495" s="143"/>
      <c r="I495" s="124"/>
      <c r="J495" s="143"/>
      <c r="K495" s="124"/>
      <c r="L495" s="152"/>
      <c r="M495" s="117"/>
      <c r="N495" s="127"/>
      <c r="O495" s="31"/>
      <c r="P495" s="31"/>
      <c r="Q495" s="31"/>
      <c r="R495" s="31"/>
      <c r="S495" s="31"/>
      <c r="T495" s="31"/>
      <c r="U495" s="31"/>
      <c r="V495" s="31"/>
    </row>
    <row r="496" spans="1:24">
      <c r="A496" s="30"/>
      <c r="B496" s="153"/>
      <c r="H496" s="31"/>
      <c r="I496" s="31"/>
      <c r="J496" s="107"/>
      <c r="K496" s="31"/>
      <c r="L496" s="154"/>
      <c r="M496" s="31"/>
      <c r="N496" s="126"/>
      <c r="O496" s="31"/>
      <c r="P496" s="31"/>
      <c r="Q496" s="31"/>
      <c r="R496" s="31"/>
      <c r="S496" s="31"/>
      <c r="T496" s="31"/>
      <c r="U496" s="31"/>
      <c r="V496" s="31"/>
    </row>
    <row r="497" spans="1:25">
      <c r="A497" s="27"/>
      <c r="B497" s="161" t="s">
        <v>162</v>
      </c>
      <c r="C497" s="27"/>
      <c r="D497" s="24"/>
      <c r="E497" s="24"/>
      <c r="F497" s="26"/>
      <c r="G497" s="26"/>
      <c r="L497" s="155"/>
      <c r="N497" s="108"/>
      <c r="O497" s="108"/>
      <c r="P497" s="108"/>
      <c r="Q497" s="108"/>
      <c r="R497" s="108"/>
      <c r="S497" s="108"/>
      <c r="T497" s="108"/>
      <c r="U497" s="31"/>
      <c r="V497" s="108"/>
    </row>
    <row r="498" spans="1:25">
      <c r="A498" s="27"/>
      <c r="B498" s="156" t="s">
        <v>138</v>
      </c>
      <c r="E498" s="9"/>
      <c r="F498" s="24"/>
      <c r="G498" s="24"/>
      <c r="L498" s="155"/>
      <c r="N498" s="108"/>
      <c r="O498" s="108"/>
      <c r="P498" s="108"/>
      <c r="Q498" s="108"/>
      <c r="R498" s="108"/>
      <c r="S498" s="108"/>
      <c r="T498" s="108"/>
      <c r="U498" s="31"/>
      <c r="V498" s="108"/>
    </row>
    <row r="499" spans="1:25">
      <c r="A499" s="27"/>
      <c r="B499" s="153" t="str">
        <f>B484</f>
        <v xml:space="preserve"> </v>
      </c>
      <c r="D499" s="9"/>
      <c r="E499" s="9"/>
      <c r="F499" s="24"/>
      <c r="G499" s="24"/>
      <c r="L499" s="155"/>
      <c r="N499" s="108"/>
      <c r="O499" s="108"/>
      <c r="P499" s="108"/>
      <c r="Q499" s="108"/>
      <c r="R499" s="108"/>
      <c r="S499" s="108"/>
      <c r="T499" s="108"/>
      <c r="U499" s="31"/>
      <c r="V499" s="108"/>
    </row>
    <row r="500" spans="1:25">
      <c r="A500" s="27"/>
      <c r="B500" s="157" t="s">
        <v>157</v>
      </c>
      <c r="C500" s="118"/>
      <c r="D500" s="119" t="s">
        <v>158</v>
      </c>
      <c r="E500" s="119"/>
      <c r="F500" s="119" t="s">
        <v>159</v>
      </c>
      <c r="G500" s="119"/>
      <c r="H500" s="119" t="s">
        <v>177</v>
      </c>
      <c r="I500" s="119"/>
      <c r="J500" s="119" t="s">
        <v>160</v>
      </c>
      <c r="K500" s="120"/>
      <c r="L500" s="158" t="s">
        <v>161</v>
      </c>
      <c r="M500" s="128"/>
      <c r="N500" s="110"/>
      <c r="O500" s="110"/>
      <c r="P500" s="110"/>
      <c r="Q500" s="110"/>
      <c r="R500" s="110"/>
      <c r="S500" s="110"/>
      <c r="T500" s="110"/>
      <c r="U500" s="33"/>
      <c r="V500" s="110"/>
    </row>
    <row r="501" spans="1:25">
      <c r="A501" s="27"/>
      <c r="B501" s="170" t="str">
        <f>$B$21</f>
        <v>HPD Loan</v>
      </c>
      <c r="C501" s="117"/>
      <c r="D501" s="136"/>
      <c r="E501" s="117"/>
      <c r="F501" s="131">
        <f>$F$21</f>
        <v>0</v>
      </c>
      <c r="G501" s="117"/>
      <c r="H501" s="606">
        <f>$H$21</f>
        <v>0</v>
      </c>
      <c r="I501" s="117"/>
      <c r="J501" s="131">
        <f>$J$21</f>
        <v>0</v>
      </c>
      <c r="K501" s="117"/>
      <c r="L501" s="149"/>
      <c r="M501" s="117"/>
      <c r="N501" s="31"/>
      <c r="O501" s="31"/>
      <c r="P501" s="31"/>
      <c r="Q501" s="31"/>
      <c r="R501" s="31"/>
      <c r="S501" s="31"/>
      <c r="T501" s="31"/>
      <c r="U501" s="31"/>
      <c r="V501" s="31"/>
    </row>
    <row r="502" spans="1:25">
      <c r="A502" s="27"/>
      <c r="B502" s="170" t="str">
        <f>$B$22</f>
        <v>HDC Tax Exempt Bonds</v>
      </c>
      <c r="C502" s="117"/>
      <c r="D502" s="136"/>
      <c r="E502" s="117"/>
      <c r="F502" s="131">
        <f>$F$22</f>
        <v>0</v>
      </c>
      <c r="G502" s="117"/>
      <c r="H502" s="606">
        <f>$H$22</f>
        <v>0</v>
      </c>
      <c r="I502" s="121"/>
      <c r="J502" s="131">
        <f>$J$22</f>
        <v>0</v>
      </c>
      <c r="K502" s="121"/>
      <c r="L502" s="149"/>
      <c r="M502" s="117"/>
      <c r="N502" s="31"/>
      <c r="O502" s="31"/>
      <c r="P502" s="31"/>
      <c r="Q502" s="31"/>
      <c r="R502" s="31"/>
      <c r="S502" s="31"/>
      <c r="T502" s="31"/>
      <c r="U502" s="31"/>
      <c r="V502" s="31"/>
    </row>
    <row r="503" spans="1:25">
      <c r="A503" s="30"/>
      <c r="B503" s="170" t="str">
        <f>$B$23</f>
        <v>HDC Loan</v>
      </c>
      <c r="C503" s="117"/>
      <c r="D503" s="136"/>
      <c r="E503" s="117"/>
      <c r="F503" s="131">
        <f>$F$23</f>
        <v>0</v>
      </c>
      <c r="G503" s="117"/>
      <c r="H503" s="606">
        <f>$H$23</f>
        <v>0</v>
      </c>
      <c r="I503" s="117"/>
      <c r="J503" s="131">
        <f>$J$23</f>
        <v>0</v>
      </c>
      <c r="K503" s="117"/>
      <c r="L503" s="149"/>
      <c r="M503" s="117"/>
      <c r="N503" s="31"/>
      <c r="O503" s="31"/>
      <c r="P503" s="31"/>
      <c r="Q503" s="31"/>
      <c r="R503" s="31"/>
      <c r="S503" s="31"/>
      <c r="T503" s="31"/>
      <c r="U503" s="31"/>
      <c r="V503" s="31"/>
    </row>
    <row r="504" spans="1:25">
      <c r="A504" s="27"/>
      <c r="B504" s="170" t="str">
        <f>$B$24</f>
        <v>Deferred Developer Fee</v>
      </c>
      <c r="C504" s="117"/>
      <c r="D504" s="136"/>
      <c r="E504" s="117"/>
      <c r="F504" s="131" t="str">
        <f>$F$24</f>
        <v>Loan</v>
      </c>
      <c r="G504" s="117"/>
      <c r="H504" s="606">
        <f>$H$24</f>
        <v>1.12E-2</v>
      </c>
      <c r="I504" s="122"/>
      <c r="J504" s="131">
        <f>$J$24</f>
        <v>35</v>
      </c>
      <c r="K504" s="122"/>
      <c r="L504" s="149"/>
      <c r="M504" s="117"/>
      <c r="N504" s="103"/>
      <c r="O504" s="103"/>
      <c r="P504" s="103"/>
      <c r="Q504" s="103"/>
      <c r="R504" s="103"/>
      <c r="S504" s="103"/>
      <c r="T504" s="103"/>
      <c r="U504" s="103"/>
      <c r="V504" s="103"/>
    </row>
    <row r="505" spans="1:25">
      <c r="A505" s="30"/>
      <c r="B505" s="170" t="str">
        <f>$B$25</f>
        <v>Other (HDC First Mortgage)</v>
      </c>
      <c r="C505" s="117"/>
      <c r="D505" s="136"/>
      <c r="E505" s="117"/>
      <c r="F505" s="131" t="str">
        <f>$F$25</f>
        <v>Loan</v>
      </c>
      <c r="G505" s="117"/>
      <c r="H505" s="606">
        <f>$H$25</f>
        <v>5.2499999999999998E-2</v>
      </c>
      <c r="I505" s="122"/>
      <c r="J505" s="131">
        <f>$J$25</f>
        <v>18</v>
      </c>
      <c r="K505" s="122"/>
      <c r="L505" s="149"/>
      <c r="M505" s="117"/>
      <c r="N505" s="103"/>
      <c r="O505" s="103"/>
      <c r="P505" s="103"/>
      <c r="Q505" s="103"/>
      <c r="R505" s="103"/>
      <c r="S505" s="103"/>
      <c r="T505" s="103"/>
      <c r="U505" s="103"/>
      <c r="V505" s="103"/>
    </row>
    <row r="506" spans="1:25" ht="14.1" customHeight="1">
      <c r="B506" s="170" t="str">
        <f>$B$26</f>
        <v>Other (HDC Second Mortgage)</v>
      </c>
      <c r="C506" s="117"/>
      <c r="D506" s="136"/>
      <c r="E506" s="117"/>
      <c r="F506" s="131" t="str">
        <f>$F$26</f>
        <v>Loan</v>
      </c>
      <c r="G506" s="117"/>
      <c r="H506" s="606">
        <f>$H$26</f>
        <v>4.3387000000000002E-2</v>
      </c>
      <c r="I506" s="123"/>
      <c r="J506" s="131">
        <f>$J$26</f>
        <v>35</v>
      </c>
      <c r="K506" s="123"/>
      <c r="L506" s="149"/>
      <c r="M506" s="117"/>
      <c r="N506" s="104"/>
      <c r="O506" s="104"/>
      <c r="P506" s="104"/>
      <c r="Q506" s="104"/>
      <c r="R506" s="104"/>
      <c r="S506" s="104"/>
      <c r="T506" s="104"/>
      <c r="U506" s="104"/>
      <c r="V506" s="104"/>
      <c r="W506" s="109"/>
      <c r="X506" s="109"/>
      <c r="Y506" s="109"/>
    </row>
    <row r="507" spans="1:25">
      <c r="A507" s="111"/>
      <c r="B507" s="170" t="str">
        <f>$B$27</f>
        <v>Other (Accrued Construction Interest)</v>
      </c>
      <c r="C507" s="117"/>
      <c r="D507" s="136"/>
      <c r="E507" s="117"/>
      <c r="F507" s="131" t="str">
        <f>$F$27</f>
        <v>Loan</v>
      </c>
      <c r="G507" s="117"/>
      <c r="H507" s="606">
        <f>$H$27</f>
        <v>0</v>
      </c>
      <c r="I507" s="122"/>
      <c r="J507" s="131">
        <f>$J$27</f>
        <v>0</v>
      </c>
      <c r="K507" s="122"/>
      <c r="L507" s="149"/>
      <c r="M507" s="117"/>
      <c r="N507" s="105"/>
      <c r="O507" s="105"/>
      <c r="P507" s="105"/>
      <c r="Q507" s="105"/>
      <c r="R507" s="105"/>
      <c r="S507" s="105"/>
      <c r="T507" s="105"/>
      <c r="U507" s="104"/>
      <c r="V507" s="104"/>
    </row>
    <row r="508" spans="1:25" ht="15.95" customHeight="1">
      <c r="A508" s="111"/>
      <c r="B508" s="170" t="str">
        <f>$B$28</f>
        <v>Other (Brownfields Tax Credits)</v>
      </c>
      <c r="C508" s="117"/>
      <c r="D508" s="136"/>
      <c r="E508" s="117"/>
      <c r="F508" s="131" t="str">
        <f>$F$28</f>
        <v>Loan</v>
      </c>
      <c r="G508" s="117"/>
      <c r="H508" s="606">
        <f>$H$28</f>
        <v>0.06</v>
      </c>
      <c r="I508" s="122"/>
      <c r="J508" s="131">
        <f>$J$28</f>
        <v>35</v>
      </c>
      <c r="K508" s="122"/>
      <c r="L508" s="149"/>
      <c r="M508" s="117"/>
      <c r="N508" s="105"/>
      <c r="O508" s="105"/>
      <c r="P508" s="105"/>
      <c r="Q508" s="105"/>
      <c r="R508" s="105"/>
      <c r="S508" s="105"/>
      <c r="T508" s="105"/>
      <c r="U508" s="105"/>
      <c r="V508" s="105"/>
    </row>
    <row r="509" spans="1:25" ht="14.1" customHeight="1" thickBot="1">
      <c r="A509" s="111"/>
      <c r="B509" s="170" t="str">
        <f>$B$29</f>
        <v>Other (LIHTC Equity)</v>
      </c>
      <c r="C509" s="117"/>
      <c r="D509" s="140"/>
      <c r="E509" s="117"/>
      <c r="F509" s="131" t="str">
        <f>$F$29</f>
        <v>Loan</v>
      </c>
      <c r="G509" s="117"/>
      <c r="H509" s="606">
        <f>$H$29</f>
        <v>0</v>
      </c>
      <c r="I509" s="122"/>
      <c r="J509" s="131">
        <f>$J$29</f>
        <v>0</v>
      </c>
      <c r="K509" s="122"/>
      <c r="L509" s="149"/>
      <c r="M509" s="117"/>
      <c r="N509" s="105"/>
      <c r="O509" s="105"/>
      <c r="P509" s="105"/>
      <c r="Q509" s="105"/>
      <c r="R509" s="105"/>
      <c r="S509" s="105"/>
      <c r="T509" s="105"/>
      <c r="U509" s="105"/>
      <c r="V509" s="105"/>
    </row>
    <row r="510" spans="1:25" ht="14.1" customHeight="1" thickTop="1">
      <c r="A510" s="27"/>
      <c r="B510" s="173" t="str">
        <f>$B$30</f>
        <v>Total Permanent Financing</v>
      </c>
      <c r="C510" s="116"/>
      <c r="D510" s="142">
        <f>SUM(D501:D509)</f>
        <v>0</v>
      </c>
      <c r="E510" s="116"/>
      <c r="F510" s="129"/>
      <c r="G510" s="116"/>
      <c r="H510" s="129"/>
      <c r="I510" s="124"/>
      <c r="J510" s="129"/>
      <c r="K510" s="124"/>
      <c r="L510" s="152"/>
      <c r="M510" s="117"/>
      <c r="N510" s="106"/>
      <c r="O510" s="106"/>
      <c r="P510" s="106"/>
      <c r="Q510" s="106"/>
      <c r="R510" s="106"/>
      <c r="S510" s="106"/>
      <c r="T510" s="106"/>
      <c r="U510" s="112"/>
      <c r="V510" s="106"/>
    </row>
    <row r="511" spans="1:25" ht="14.1" customHeight="1">
      <c r="A511" s="27"/>
      <c r="B511" s="159"/>
      <c r="C511" s="117"/>
      <c r="D511" s="117"/>
      <c r="E511" s="117"/>
      <c r="F511" s="117"/>
      <c r="G511" s="117"/>
      <c r="H511" s="117"/>
      <c r="I511" s="122"/>
      <c r="J511" s="117"/>
      <c r="K511" s="122"/>
      <c r="L511" s="160"/>
      <c r="M511" s="117"/>
      <c r="N511" s="106"/>
      <c r="O511" s="106"/>
      <c r="P511" s="106"/>
      <c r="Q511" s="106"/>
      <c r="R511" s="106"/>
      <c r="S511" s="106"/>
      <c r="T511" s="106"/>
      <c r="U511" s="112"/>
      <c r="V511" s="106"/>
    </row>
    <row r="512" spans="1:25" ht="15.95" customHeight="1">
      <c r="B512" s="161" t="s">
        <v>163</v>
      </c>
      <c r="C512" s="27"/>
      <c r="H512" s="285"/>
      <c r="I512" s="285"/>
      <c r="L512" s="155"/>
      <c r="V512" s="105"/>
    </row>
    <row r="513" spans="1:22" ht="15.95" customHeight="1">
      <c r="B513" s="156" t="s">
        <v>138</v>
      </c>
      <c r="C513" s="27"/>
      <c r="H513" s="285"/>
      <c r="I513" s="285"/>
      <c r="L513" s="155"/>
      <c r="V513" s="105"/>
    </row>
    <row r="514" spans="1:22" ht="15.95" customHeight="1">
      <c r="B514" s="153" t="str">
        <f>B484</f>
        <v xml:space="preserve"> </v>
      </c>
      <c r="C514" s="27"/>
      <c r="H514" s="285"/>
      <c r="I514" s="285"/>
      <c r="L514" s="155"/>
      <c r="V514" s="105"/>
    </row>
    <row r="515" spans="1:22">
      <c r="B515" s="153" t="s">
        <v>171</v>
      </c>
      <c r="C515" s="27"/>
      <c r="H515" s="285"/>
      <c r="I515" s="285"/>
      <c r="L515" s="155"/>
      <c r="V515" s="105"/>
    </row>
    <row r="516" spans="1:22">
      <c r="B516" s="153"/>
      <c r="C516" s="27"/>
      <c r="H516" s="285"/>
      <c r="I516" s="285"/>
      <c r="L516" s="155"/>
      <c r="V516" s="105"/>
    </row>
    <row r="517" spans="1:22" ht="15.95" customHeight="1">
      <c r="B517" s="162" t="s">
        <v>173</v>
      </c>
      <c r="C517" s="130"/>
      <c r="D517" s="773"/>
      <c r="E517" s="773"/>
      <c r="F517" s="773"/>
      <c r="G517" s="130"/>
      <c r="H517" s="286" t="s">
        <v>172</v>
      </c>
      <c r="I517" s="285"/>
      <c r="L517" s="155"/>
      <c r="V517" s="105"/>
    </row>
    <row r="518" spans="1:22">
      <c r="B518" s="163" t="s">
        <v>164</v>
      </c>
      <c r="H518" s="134"/>
      <c r="L518" s="155"/>
      <c r="V518" s="105"/>
    </row>
    <row r="519" spans="1:22">
      <c r="A519" s="27"/>
      <c r="B519" s="164" t="s">
        <v>110</v>
      </c>
      <c r="H519" s="134"/>
      <c r="L519" s="155"/>
    </row>
    <row r="520" spans="1:22">
      <c r="A520" s="27"/>
      <c r="B520" s="164" t="s">
        <v>165</v>
      </c>
      <c r="H520" s="134"/>
      <c r="L520" s="155"/>
    </row>
    <row r="521" spans="1:22">
      <c r="A521" s="30"/>
      <c r="B521" s="164" t="s">
        <v>166</v>
      </c>
      <c r="H521" s="134"/>
      <c r="I521" s="103"/>
      <c r="J521" s="103"/>
      <c r="K521" s="103"/>
      <c r="L521" s="165"/>
      <c r="M521" s="103"/>
      <c r="N521" s="103"/>
      <c r="O521" s="103"/>
      <c r="P521" s="103"/>
      <c r="Q521" s="103"/>
      <c r="R521" s="103"/>
      <c r="S521" s="103"/>
      <c r="T521" s="103"/>
      <c r="U521" s="113"/>
      <c r="V521" s="103"/>
    </row>
    <row r="522" spans="1:22">
      <c r="A522" s="30"/>
      <c r="B522" s="164" t="s">
        <v>167</v>
      </c>
      <c r="H522" s="134"/>
      <c r="I522" s="31"/>
      <c r="J522" s="31"/>
      <c r="K522" s="31"/>
      <c r="L522" s="154"/>
      <c r="M522" s="31"/>
      <c r="N522" s="31"/>
      <c r="O522" s="31"/>
      <c r="P522" s="31"/>
      <c r="Q522" s="31"/>
      <c r="R522" s="31"/>
      <c r="S522" s="31"/>
      <c r="T522" s="31"/>
      <c r="U522" s="31"/>
      <c r="V522" s="103"/>
    </row>
    <row r="523" spans="1:22">
      <c r="B523" s="164" t="s">
        <v>169</v>
      </c>
      <c r="D523" s="771" t="str">
        <f>$D$43</f>
        <v>(Specify Source)</v>
      </c>
      <c r="E523" s="771"/>
      <c r="F523" s="771"/>
      <c r="H523" s="134"/>
      <c r="L523" s="155"/>
      <c r="V523" s="31"/>
    </row>
    <row r="524" spans="1:22">
      <c r="A524" s="30"/>
      <c r="B524" s="164" t="s">
        <v>168</v>
      </c>
      <c r="D524" s="771" t="str">
        <f>$D$44</f>
        <v>(Specify Source)</v>
      </c>
      <c r="E524" s="771"/>
      <c r="F524" s="771"/>
      <c r="H524" s="134"/>
      <c r="I524" s="31"/>
      <c r="J524" s="31"/>
      <c r="K524" s="31"/>
      <c r="L524" s="154"/>
      <c r="M524" s="31"/>
      <c r="N524" s="31"/>
      <c r="O524" s="31"/>
      <c r="P524" s="31"/>
      <c r="Q524" s="31"/>
      <c r="R524" s="31"/>
      <c r="S524" s="31"/>
      <c r="T524" s="31"/>
      <c r="U524" s="113"/>
      <c r="V524" s="103"/>
    </row>
    <row r="525" spans="1:22">
      <c r="A525" s="27"/>
      <c r="B525" s="164" t="s">
        <v>168</v>
      </c>
      <c r="D525" s="771" t="str">
        <f>$D$45</f>
        <v>(Specify Source)</v>
      </c>
      <c r="E525" s="771"/>
      <c r="F525" s="771"/>
      <c r="H525" s="134"/>
      <c r="L525" s="155"/>
      <c r="V525" s="25"/>
    </row>
    <row r="526" spans="1:22">
      <c r="A526" s="30"/>
      <c r="B526" s="164" t="s">
        <v>168</v>
      </c>
      <c r="D526" s="771" t="str">
        <f>$D$46</f>
        <v>(Specify Source)</v>
      </c>
      <c r="E526" s="771"/>
      <c r="F526" s="771"/>
      <c r="H526" s="134"/>
      <c r="I526" s="114"/>
      <c r="J526" s="114"/>
      <c r="K526" s="114"/>
      <c r="L526" s="166"/>
      <c r="M526" s="114"/>
      <c r="N526" s="114"/>
      <c r="O526" s="114"/>
      <c r="P526" s="114"/>
      <c r="Q526" s="114"/>
      <c r="R526" s="114"/>
      <c r="S526" s="114"/>
      <c r="T526" s="114"/>
      <c r="V526" s="113"/>
    </row>
    <row r="527" spans="1:22" ht="13.5" thickBot="1">
      <c r="A527" s="27"/>
      <c r="B527" s="167" t="s">
        <v>168</v>
      </c>
      <c r="C527" s="168"/>
      <c r="D527" s="772" t="str">
        <f>$D$47</f>
        <v>(Specify Source)</v>
      </c>
      <c r="E527" s="772"/>
      <c r="F527" s="772"/>
      <c r="G527" s="168"/>
      <c r="H527" s="174"/>
      <c r="I527" s="168"/>
      <c r="J527" s="168"/>
      <c r="K527" s="168"/>
      <c r="L527" s="169"/>
    </row>
    <row r="529" spans="1:24" ht="13.5" thickBot="1"/>
    <row r="530" spans="1:24">
      <c r="B530" s="385" t="s">
        <v>156</v>
      </c>
      <c r="C530" s="27"/>
      <c r="D530" s="24"/>
      <c r="E530" s="24"/>
      <c r="F530" s="26"/>
      <c r="G530" s="26"/>
    </row>
    <row r="531" spans="1:24">
      <c r="B531" s="387" t="s">
        <v>139</v>
      </c>
      <c r="E531" s="9"/>
      <c r="F531" s="24"/>
      <c r="G531" s="24"/>
    </row>
    <row r="532" spans="1:24" ht="13.5" thickBot="1">
      <c r="B532" s="388" t="str">
        <f>'Unit Distribution'!B15</f>
        <v xml:space="preserve"> </v>
      </c>
      <c r="D532" s="9"/>
      <c r="E532" s="9"/>
      <c r="F532" s="24"/>
      <c r="G532" s="24"/>
    </row>
    <row r="533" spans="1:24">
      <c r="B533" s="144" t="s">
        <v>157</v>
      </c>
      <c r="C533" s="145"/>
      <c r="D533" s="146" t="s">
        <v>158</v>
      </c>
      <c r="E533" s="146"/>
      <c r="F533" s="146" t="s">
        <v>159</v>
      </c>
      <c r="G533" s="146"/>
      <c r="H533" s="146" t="s">
        <v>177</v>
      </c>
      <c r="I533" s="146"/>
      <c r="J533" s="146" t="s">
        <v>160</v>
      </c>
      <c r="K533" s="147"/>
      <c r="L533" s="148" t="s">
        <v>161</v>
      </c>
      <c r="M533" s="128"/>
      <c r="U533" s="10"/>
      <c r="V533" s="10"/>
    </row>
    <row r="534" spans="1:24">
      <c r="B534" s="170" t="str">
        <f>$B$6</f>
        <v>HPD Loan</v>
      </c>
      <c r="C534" s="117"/>
      <c r="D534" s="135"/>
      <c r="E534" s="117"/>
      <c r="F534" s="132">
        <f>$F$6</f>
        <v>0</v>
      </c>
      <c r="G534" s="117"/>
      <c r="H534" s="606">
        <f>$H$6</f>
        <v>0</v>
      </c>
      <c r="I534" s="117"/>
      <c r="J534" s="132">
        <f>$J$6</f>
        <v>0</v>
      </c>
      <c r="K534" s="117"/>
      <c r="L534" s="149"/>
      <c r="M534" s="117"/>
      <c r="N534" s="125"/>
      <c r="U534" s="25"/>
      <c r="V534" s="25"/>
    </row>
    <row r="535" spans="1:24">
      <c r="A535" s="27"/>
      <c r="B535" s="171" t="str">
        <f>$B$7</f>
        <v>HDC Tax Exempt Bonds</v>
      </c>
      <c r="C535" s="117"/>
      <c r="D535" s="135"/>
      <c r="E535" s="117"/>
      <c r="F535" s="132" t="str">
        <f>$F$7</f>
        <v>Loan</v>
      </c>
      <c r="G535" s="117"/>
      <c r="H535" s="606">
        <f>$H$7</f>
        <v>2.1999999999999999E-2</v>
      </c>
      <c r="I535" s="121"/>
      <c r="J535" s="132">
        <f>$J$7</f>
        <v>2</v>
      </c>
      <c r="K535" s="121"/>
      <c r="L535" s="149"/>
      <c r="M535" s="117"/>
      <c r="N535" s="127"/>
      <c r="O535" s="28"/>
      <c r="P535" s="28"/>
      <c r="Q535" s="28"/>
      <c r="R535" s="28"/>
      <c r="S535" s="28"/>
      <c r="T535" s="28"/>
      <c r="U535" s="29"/>
      <c r="V535" s="29"/>
    </row>
    <row r="536" spans="1:24">
      <c r="B536" s="171" t="str">
        <f>$B$8</f>
        <v>HDC Loan</v>
      </c>
      <c r="C536" s="117"/>
      <c r="D536" s="135"/>
      <c r="E536" s="117"/>
      <c r="F536" s="132" t="str">
        <f>$F$8</f>
        <v>Loan</v>
      </c>
      <c r="G536" s="117"/>
      <c r="H536" s="606">
        <f>$H$8</f>
        <v>4.3387000000000002E-2</v>
      </c>
      <c r="I536" s="117"/>
      <c r="J536" s="132">
        <f>$J$8</f>
        <v>2</v>
      </c>
      <c r="K536" s="117"/>
      <c r="L536" s="149"/>
      <c r="M536" s="117"/>
      <c r="N536" s="127"/>
    </row>
    <row r="537" spans="1:24">
      <c r="A537" s="30"/>
      <c r="B537" s="171" t="str">
        <f>$B$9</f>
        <v>Deferred Developer Fee</v>
      </c>
      <c r="C537" s="117"/>
      <c r="D537" s="135"/>
      <c r="E537" s="117"/>
      <c r="F537" s="132" t="str">
        <f>$F$9</f>
        <v>Loan</v>
      </c>
      <c r="G537" s="117"/>
      <c r="H537" s="606">
        <f>$H$9</f>
        <v>0</v>
      </c>
      <c r="I537" s="122"/>
      <c r="J537" s="132">
        <f>$J$9</f>
        <v>0</v>
      </c>
      <c r="K537" s="122"/>
      <c r="L537" s="149"/>
      <c r="M537" s="117"/>
      <c r="N537" s="127"/>
      <c r="O537" s="31"/>
      <c r="P537" s="31"/>
      <c r="Q537" s="31"/>
      <c r="R537" s="31"/>
      <c r="S537" s="31"/>
      <c r="T537" s="31"/>
      <c r="U537" s="31"/>
      <c r="V537" s="31"/>
    </row>
    <row r="538" spans="1:24">
      <c r="A538" s="27"/>
      <c r="B538" s="171" t="str">
        <f>$B$10</f>
        <v>Other (Accrued Construction Interest)</v>
      </c>
      <c r="C538" s="117"/>
      <c r="D538" s="135"/>
      <c r="E538" s="117"/>
      <c r="F538" s="132" t="str">
        <f>$F$10</f>
        <v>Loan</v>
      </c>
      <c r="G538" s="117"/>
      <c r="H538" s="606">
        <f>$H$10</f>
        <v>0</v>
      </c>
      <c r="I538" s="122"/>
      <c r="J538" s="132">
        <f>$J$10</f>
        <v>0</v>
      </c>
      <c r="K538" s="122"/>
      <c r="L538" s="149"/>
      <c r="M538" s="117"/>
      <c r="N538" s="127"/>
      <c r="O538" s="31"/>
      <c r="P538" s="31"/>
      <c r="Q538" s="31"/>
      <c r="R538" s="31"/>
      <c r="S538" s="31"/>
      <c r="T538" s="31"/>
      <c r="U538" s="31"/>
      <c r="V538" s="31"/>
    </row>
    <row r="539" spans="1:24">
      <c r="A539" s="30"/>
      <c r="B539" s="171" t="str">
        <f>$B$11</f>
        <v>Other (Deferred Reserves)</v>
      </c>
      <c r="C539" s="117"/>
      <c r="D539" s="135"/>
      <c r="E539" s="117"/>
      <c r="F539" s="132" t="str">
        <f>$F$11</f>
        <v>Loan</v>
      </c>
      <c r="G539" s="117"/>
      <c r="H539" s="606">
        <f>$H$11</f>
        <v>0</v>
      </c>
      <c r="I539" s="123"/>
      <c r="J539" s="132">
        <f>$J$11</f>
        <v>0</v>
      </c>
      <c r="K539" s="123"/>
      <c r="L539" s="149"/>
      <c r="M539" s="117"/>
      <c r="N539" s="127"/>
      <c r="O539" s="33"/>
      <c r="P539" s="33"/>
      <c r="Q539" s="33"/>
      <c r="R539" s="33"/>
      <c r="S539" s="33"/>
      <c r="T539" s="33"/>
      <c r="U539" s="33"/>
      <c r="V539" s="33"/>
    </row>
    <row r="540" spans="1:24">
      <c r="A540" s="27"/>
      <c r="B540" s="171" t="str">
        <f>$B$12</f>
        <v>Other (Specify)</v>
      </c>
      <c r="C540" s="117"/>
      <c r="D540" s="135"/>
      <c r="E540" s="117"/>
      <c r="F540" s="132">
        <f>$F$12</f>
        <v>0</v>
      </c>
      <c r="G540" s="117"/>
      <c r="H540" s="606">
        <f>$H$12</f>
        <v>0</v>
      </c>
      <c r="I540" s="122"/>
      <c r="J540" s="132">
        <f>$J$12</f>
        <v>0</v>
      </c>
      <c r="K540" s="122"/>
      <c r="L540" s="149"/>
      <c r="M540" s="117"/>
      <c r="N540" s="127"/>
      <c r="O540" s="31"/>
      <c r="P540" s="31"/>
      <c r="Q540" s="31"/>
      <c r="R540" s="31"/>
      <c r="S540" s="31"/>
      <c r="T540" s="31"/>
      <c r="U540" s="31"/>
      <c r="V540" s="31"/>
    </row>
    <row r="541" spans="1:24">
      <c r="A541" s="27"/>
      <c r="B541" s="171" t="str">
        <f>$B$13</f>
        <v>Other (Specify)</v>
      </c>
      <c r="C541" s="117"/>
      <c r="D541" s="135"/>
      <c r="E541" s="117"/>
      <c r="F541" s="132">
        <f>$F$13</f>
        <v>0</v>
      </c>
      <c r="G541" s="117"/>
      <c r="H541" s="606">
        <f>$H$13</f>
        <v>0</v>
      </c>
      <c r="I541" s="122"/>
      <c r="J541" s="132">
        <f>$J$13</f>
        <v>0</v>
      </c>
      <c r="K541" s="122"/>
      <c r="L541" s="149"/>
      <c r="M541" s="117"/>
      <c r="N541" s="127"/>
      <c r="O541" s="31"/>
      <c r="P541" s="31"/>
      <c r="Q541" s="31"/>
      <c r="R541" s="31"/>
      <c r="S541" s="31"/>
      <c r="T541" s="31"/>
      <c r="U541" s="31"/>
      <c r="V541" s="31"/>
      <c r="W541" s="31"/>
      <c r="X541" s="31"/>
    </row>
    <row r="542" spans="1:24" ht="13.5" thickBot="1">
      <c r="A542" s="30"/>
      <c r="B542" s="171" t="str">
        <f>$B$14</f>
        <v>Other (Specify)</v>
      </c>
      <c r="C542" s="117"/>
      <c r="D542" s="139"/>
      <c r="E542" s="117"/>
      <c r="F542" s="132">
        <f>$F$14</f>
        <v>0</v>
      </c>
      <c r="G542" s="117"/>
      <c r="H542" s="606">
        <f>$H$14</f>
        <v>0</v>
      </c>
      <c r="I542" s="122"/>
      <c r="J542" s="132">
        <f>$J$14</f>
        <v>0</v>
      </c>
      <c r="K542" s="122"/>
      <c r="L542" s="149"/>
      <c r="M542" s="117"/>
      <c r="N542" s="127"/>
      <c r="O542" s="31"/>
      <c r="P542" s="31"/>
      <c r="Q542" s="31"/>
      <c r="R542" s="31"/>
      <c r="S542" s="31"/>
      <c r="T542" s="31"/>
      <c r="U542" s="31"/>
      <c r="V542" s="31"/>
    </row>
    <row r="543" spans="1:24" ht="13.5" thickTop="1">
      <c r="A543" s="27"/>
      <c r="B543" s="172" t="str">
        <f>$B$15</f>
        <v>Total Construction Financing</v>
      </c>
      <c r="C543" s="116"/>
      <c r="D543" s="141">
        <f>SUM(D534:D542)</f>
        <v>0</v>
      </c>
      <c r="E543" s="116"/>
      <c r="F543" s="143"/>
      <c r="G543" s="116"/>
      <c r="H543" s="143"/>
      <c r="I543" s="124"/>
      <c r="J543" s="143"/>
      <c r="K543" s="124"/>
      <c r="L543" s="152"/>
      <c r="M543" s="117"/>
      <c r="N543" s="127"/>
      <c r="O543" s="31"/>
      <c r="P543" s="31"/>
      <c r="Q543" s="31"/>
      <c r="R543" s="31"/>
      <c r="S543" s="31"/>
      <c r="T543" s="31"/>
      <c r="U543" s="31"/>
      <c r="V543" s="31"/>
    </row>
    <row r="544" spans="1:24">
      <c r="A544" s="30"/>
      <c r="B544" s="153"/>
      <c r="H544" s="31"/>
      <c r="I544" s="31"/>
      <c r="J544" s="107"/>
      <c r="K544" s="31"/>
      <c r="L544" s="154"/>
      <c r="M544" s="31"/>
      <c r="N544" s="126"/>
      <c r="O544" s="31"/>
      <c r="P544" s="31"/>
      <c r="Q544" s="31"/>
      <c r="R544" s="31"/>
      <c r="S544" s="31"/>
      <c r="T544" s="31"/>
      <c r="U544" s="31"/>
      <c r="V544" s="31"/>
    </row>
    <row r="545" spans="1:25">
      <c r="A545" s="27"/>
      <c r="B545" s="161" t="s">
        <v>162</v>
      </c>
      <c r="C545" s="27"/>
      <c r="D545" s="24"/>
      <c r="E545" s="24"/>
      <c r="F545" s="26"/>
      <c r="G545" s="26"/>
      <c r="L545" s="155"/>
      <c r="N545" s="108"/>
      <c r="O545" s="108"/>
      <c r="P545" s="108"/>
      <c r="Q545" s="108"/>
      <c r="R545" s="108"/>
      <c r="S545" s="108"/>
      <c r="T545" s="108"/>
      <c r="U545" s="31"/>
      <c r="V545" s="108"/>
    </row>
    <row r="546" spans="1:25">
      <c r="A546" s="27"/>
      <c r="B546" s="156" t="s">
        <v>139</v>
      </c>
      <c r="E546" s="9"/>
      <c r="F546" s="24"/>
      <c r="G546" s="24"/>
      <c r="L546" s="155"/>
      <c r="N546" s="108"/>
      <c r="O546" s="108"/>
      <c r="P546" s="108"/>
      <c r="Q546" s="108"/>
      <c r="R546" s="108"/>
      <c r="S546" s="108"/>
      <c r="T546" s="108"/>
      <c r="U546" s="31"/>
      <c r="V546" s="108"/>
    </row>
    <row r="547" spans="1:25">
      <c r="A547" s="27"/>
      <c r="B547" s="153" t="str">
        <f>B532</f>
        <v xml:space="preserve"> </v>
      </c>
      <c r="D547" s="9"/>
      <c r="E547" s="9"/>
      <c r="F547" s="24"/>
      <c r="G547" s="24"/>
      <c r="L547" s="155"/>
      <c r="N547" s="108"/>
      <c r="O547" s="108"/>
      <c r="P547" s="108"/>
      <c r="Q547" s="108"/>
      <c r="R547" s="108"/>
      <c r="S547" s="108"/>
      <c r="T547" s="108"/>
      <c r="U547" s="31"/>
      <c r="V547" s="108"/>
    </row>
    <row r="548" spans="1:25">
      <c r="A548" s="27"/>
      <c r="B548" s="157" t="s">
        <v>157</v>
      </c>
      <c r="C548" s="118"/>
      <c r="D548" s="119" t="s">
        <v>158</v>
      </c>
      <c r="E548" s="119"/>
      <c r="F548" s="119" t="s">
        <v>159</v>
      </c>
      <c r="G548" s="119"/>
      <c r="H548" s="119" t="s">
        <v>177</v>
      </c>
      <c r="I548" s="119"/>
      <c r="J548" s="119" t="s">
        <v>160</v>
      </c>
      <c r="K548" s="120"/>
      <c r="L548" s="158" t="s">
        <v>161</v>
      </c>
      <c r="M548" s="128"/>
      <c r="N548" s="110"/>
      <c r="O548" s="110"/>
      <c r="P548" s="110"/>
      <c r="Q548" s="110"/>
      <c r="R548" s="110"/>
      <c r="S548" s="110"/>
      <c r="T548" s="110"/>
      <c r="U548" s="33"/>
      <c r="V548" s="110"/>
    </row>
    <row r="549" spans="1:25">
      <c r="A549" s="27"/>
      <c r="B549" s="170" t="str">
        <f>$B$21</f>
        <v>HPD Loan</v>
      </c>
      <c r="C549" s="117"/>
      <c r="D549" s="136"/>
      <c r="E549" s="117"/>
      <c r="F549" s="131">
        <f>$F$21</f>
        <v>0</v>
      </c>
      <c r="G549" s="117"/>
      <c r="H549" s="606">
        <f>$H$21</f>
        <v>0</v>
      </c>
      <c r="I549" s="117"/>
      <c r="J549" s="131">
        <f>$J$21</f>
        <v>0</v>
      </c>
      <c r="K549" s="117"/>
      <c r="L549" s="149"/>
      <c r="M549" s="117"/>
      <c r="N549" s="31"/>
      <c r="O549" s="31"/>
      <c r="P549" s="31"/>
      <c r="Q549" s="31"/>
      <c r="R549" s="31"/>
      <c r="S549" s="31"/>
      <c r="T549" s="31"/>
      <c r="U549" s="31"/>
      <c r="V549" s="31"/>
    </row>
    <row r="550" spans="1:25">
      <c r="A550" s="27"/>
      <c r="B550" s="170" t="str">
        <f>$B$22</f>
        <v>HDC Tax Exempt Bonds</v>
      </c>
      <c r="C550" s="117"/>
      <c r="D550" s="136"/>
      <c r="E550" s="117"/>
      <c r="F550" s="131">
        <f>$F$22</f>
        <v>0</v>
      </c>
      <c r="G550" s="117"/>
      <c r="H550" s="606">
        <f>$H$22</f>
        <v>0</v>
      </c>
      <c r="I550" s="121"/>
      <c r="J550" s="131">
        <f>$J$22</f>
        <v>0</v>
      </c>
      <c r="K550" s="121"/>
      <c r="L550" s="149"/>
      <c r="M550" s="117"/>
      <c r="N550" s="31"/>
      <c r="O550" s="31"/>
      <c r="P550" s="31"/>
      <c r="Q550" s="31"/>
      <c r="R550" s="31"/>
      <c r="S550" s="31"/>
      <c r="T550" s="31"/>
      <c r="U550" s="31"/>
      <c r="V550" s="31"/>
    </row>
    <row r="551" spans="1:25">
      <c r="A551" s="30"/>
      <c r="B551" s="170" t="str">
        <f>$B$23</f>
        <v>HDC Loan</v>
      </c>
      <c r="C551" s="117"/>
      <c r="D551" s="136"/>
      <c r="E551" s="117"/>
      <c r="F551" s="131">
        <f>$F$23</f>
        <v>0</v>
      </c>
      <c r="G551" s="117"/>
      <c r="H551" s="606">
        <f>$H$23</f>
        <v>0</v>
      </c>
      <c r="I551" s="117"/>
      <c r="J551" s="131">
        <f>$J$23</f>
        <v>0</v>
      </c>
      <c r="K551" s="117"/>
      <c r="L551" s="149"/>
      <c r="M551" s="117"/>
      <c r="N551" s="31"/>
      <c r="O551" s="31"/>
      <c r="P551" s="31"/>
      <c r="Q551" s="31"/>
      <c r="R551" s="31"/>
      <c r="S551" s="31"/>
      <c r="T551" s="31"/>
      <c r="U551" s="31"/>
      <c r="V551" s="31"/>
    </row>
    <row r="552" spans="1:25">
      <c r="A552" s="27"/>
      <c r="B552" s="170" t="str">
        <f>$B$24</f>
        <v>Deferred Developer Fee</v>
      </c>
      <c r="C552" s="117"/>
      <c r="D552" s="136"/>
      <c r="E552" s="117"/>
      <c r="F552" s="131" t="str">
        <f>$F$24</f>
        <v>Loan</v>
      </c>
      <c r="G552" s="117"/>
      <c r="H552" s="606">
        <f>$H$24</f>
        <v>1.12E-2</v>
      </c>
      <c r="I552" s="122"/>
      <c r="J552" s="131">
        <f>$J$24</f>
        <v>35</v>
      </c>
      <c r="K552" s="122"/>
      <c r="L552" s="149"/>
      <c r="M552" s="117"/>
      <c r="N552" s="103"/>
      <c r="O552" s="103"/>
      <c r="P552" s="103"/>
      <c r="Q552" s="103"/>
      <c r="R552" s="103"/>
      <c r="S552" s="103"/>
      <c r="T552" s="103"/>
      <c r="U552" s="103"/>
      <c r="V552" s="103"/>
    </row>
    <row r="553" spans="1:25">
      <c r="A553" s="30"/>
      <c r="B553" s="170" t="str">
        <f>$B$25</f>
        <v>Other (HDC First Mortgage)</v>
      </c>
      <c r="C553" s="117"/>
      <c r="D553" s="136"/>
      <c r="E553" s="117"/>
      <c r="F553" s="131" t="str">
        <f>$F$25</f>
        <v>Loan</v>
      </c>
      <c r="G553" s="117"/>
      <c r="H553" s="606">
        <f>$H$25</f>
        <v>5.2499999999999998E-2</v>
      </c>
      <c r="I553" s="122"/>
      <c r="J553" s="131">
        <f>$J$25</f>
        <v>18</v>
      </c>
      <c r="K553" s="122"/>
      <c r="L553" s="149"/>
      <c r="M553" s="117"/>
      <c r="N553" s="103"/>
      <c r="O553" s="103"/>
      <c r="P553" s="103"/>
      <c r="Q553" s="103"/>
      <c r="R553" s="103"/>
      <c r="S553" s="103"/>
      <c r="T553" s="103"/>
      <c r="U553" s="103"/>
      <c r="V553" s="103"/>
    </row>
    <row r="554" spans="1:25" ht="14.1" customHeight="1">
      <c r="B554" s="170" t="str">
        <f>$B$26</f>
        <v>Other (HDC Second Mortgage)</v>
      </c>
      <c r="C554" s="117"/>
      <c r="D554" s="136"/>
      <c r="E554" s="117"/>
      <c r="F554" s="131" t="str">
        <f>$F$26</f>
        <v>Loan</v>
      </c>
      <c r="G554" s="117"/>
      <c r="H554" s="606">
        <f>$H$26</f>
        <v>4.3387000000000002E-2</v>
      </c>
      <c r="I554" s="123"/>
      <c r="J554" s="131">
        <f>$J$26</f>
        <v>35</v>
      </c>
      <c r="K554" s="123"/>
      <c r="L554" s="149"/>
      <c r="M554" s="117"/>
      <c r="N554" s="104"/>
      <c r="O554" s="104"/>
      <c r="P554" s="104"/>
      <c r="Q554" s="104"/>
      <c r="R554" s="104"/>
      <c r="S554" s="104"/>
      <c r="T554" s="104"/>
      <c r="U554" s="104"/>
      <c r="V554" s="104"/>
      <c r="W554" s="109"/>
      <c r="X554" s="109"/>
      <c r="Y554" s="109"/>
    </row>
    <row r="555" spans="1:25">
      <c r="A555" s="111"/>
      <c r="B555" s="170" t="str">
        <f>$B$27</f>
        <v>Other (Accrued Construction Interest)</v>
      </c>
      <c r="C555" s="117"/>
      <c r="D555" s="136"/>
      <c r="E555" s="117"/>
      <c r="F555" s="131" t="str">
        <f>$F$27</f>
        <v>Loan</v>
      </c>
      <c r="G555" s="117"/>
      <c r="H555" s="606">
        <f>$H$27</f>
        <v>0</v>
      </c>
      <c r="I555" s="122"/>
      <c r="J555" s="131">
        <f>$J$27</f>
        <v>0</v>
      </c>
      <c r="K555" s="122"/>
      <c r="L555" s="149"/>
      <c r="M555" s="117"/>
      <c r="N555" s="105"/>
      <c r="O555" s="105"/>
      <c r="P555" s="105"/>
      <c r="Q555" s="105"/>
      <c r="R555" s="105"/>
      <c r="S555" s="105"/>
      <c r="T555" s="105"/>
      <c r="U555" s="104"/>
      <c r="V555" s="104"/>
    </row>
    <row r="556" spans="1:25" ht="15.95" customHeight="1">
      <c r="A556" s="111"/>
      <c r="B556" s="170" t="str">
        <f>$B$28</f>
        <v>Other (Brownfields Tax Credits)</v>
      </c>
      <c r="C556" s="117"/>
      <c r="D556" s="136"/>
      <c r="E556" s="117"/>
      <c r="F556" s="131" t="str">
        <f>$F$28</f>
        <v>Loan</v>
      </c>
      <c r="G556" s="117"/>
      <c r="H556" s="606">
        <f>$H$28</f>
        <v>0.06</v>
      </c>
      <c r="I556" s="122"/>
      <c r="J556" s="131">
        <f>$J$28</f>
        <v>35</v>
      </c>
      <c r="K556" s="122"/>
      <c r="L556" s="149"/>
      <c r="M556" s="117"/>
      <c r="N556" s="105"/>
      <c r="O556" s="105"/>
      <c r="P556" s="105"/>
      <c r="Q556" s="105"/>
      <c r="R556" s="105"/>
      <c r="S556" s="105"/>
      <c r="T556" s="105"/>
      <c r="U556" s="105"/>
      <c r="V556" s="105"/>
    </row>
    <row r="557" spans="1:25" ht="14.1" customHeight="1" thickBot="1">
      <c r="A557" s="111"/>
      <c r="B557" s="170" t="str">
        <f>$B$29</f>
        <v>Other (LIHTC Equity)</v>
      </c>
      <c r="C557" s="117"/>
      <c r="D557" s="140"/>
      <c r="E557" s="117"/>
      <c r="F557" s="131" t="str">
        <f>$F$29</f>
        <v>Loan</v>
      </c>
      <c r="G557" s="117"/>
      <c r="H557" s="606">
        <f>$H$29</f>
        <v>0</v>
      </c>
      <c r="I557" s="122"/>
      <c r="J557" s="131">
        <f>$J$29</f>
        <v>0</v>
      </c>
      <c r="K557" s="122"/>
      <c r="L557" s="149"/>
      <c r="M557" s="117"/>
      <c r="N557" s="105"/>
      <c r="O557" s="105"/>
      <c r="P557" s="105"/>
      <c r="Q557" s="105"/>
      <c r="R557" s="105"/>
      <c r="S557" s="105"/>
      <c r="T557" s="105"/>
      <c r="U557" s="105"/>
      <c r="V557" s="105"/>
    </row>
    <row r="558" spans="1:25" ht="14.1" customHeight="1" thickTop="1">
      <c r="A558" s="27"/>
      <c r="B558" s="173" t="str">
        <f>$B$30</f>
        <v>Total Permanent Financing</v>
      </c>
      <c r="C558" s="116"/>
      <c r="D558" s="142">
        <f>SUM(D549:D557)</f>
        <v>0</v>
      </c>
      <c r="E558" s="116"/>
      <c r="F558" s="129"/>
      <c r="G558" s="116"/>
      <c r="H558" s="129"/>
      <c r="I558" s="124"/>
      <c r="J558" s="129"/>
      <c r="K558" s="124"/>
      <c r="L558" s="152"/>
      <c r="M558" s="117"/>
      <c r="N558" s="106"/>
      <c r="O558" s="106"/>
      <c r="P558" s="106"/>
      <c r="Q558" s="106"/>
      <c r="R558" s="106"/>
      <c r="S558" s="106"/>
      <c r="T558" s="106"/>
      <c r="U558" s="112"/>
      <c r="V558" s="106"/>
    </row>
    <row r="559" spans="1:25" ht="14.1" customHeight="1">
      <c r="A559" s="27"/>
      <c r="B559" s="159"/>
      <c r="C559" s="117"/>
      <c r="D559" s="117"/>
      <c r="E559" s="117"/>
      <c r="F559" s="117"/>
      <c r="G559" s="117"/>
      <c r="H559" s="117"/>
      <c r="I559" s="122"/>
      <c r="J559" s="117"/>
      <c r="K559" s="122"/>
      <c r="L559" s="160"/>
      <c r="M559" s="117"/>
      <c r="N559" s="106"/>
      <c r="O559" s="106"/>
      <c r="P559" s="106"/>
      <c r="Q559" s="106"/>
      <c r="R559" s="106"/>
      <c r="S559" s="106"/>
      <c r="T559" s="106"/>
      <c r="U559" s="112"/>
      <c r="V559" s="106"/>
    </row>
    <row r="560" spans="1:25" ht="15.95" customHeight="1">
      <c r="B560" s="161" t="s">
        <v>163</v>
      </c>
      <c r="C560" s="27"/>
      <c r="H560" s="285"/>
      <c r="I560" s="285"/>
      <c r="L560" s="155"/>
      <c r="V560" s="105"/>
    </row>
    <row r="561" spans="1:22" ht="15.95" customHeight="1">
      <c r="B561" s="156" t="s">
        <v>139</v>
      </c>
      <c r="C561" s="27"/>
      <c r="H561" s="285"/>
      <c r="I561" s="285"/>
      <c r="L561" s="155"/>
      <c r="V561" s="105"/>
    </row>
    <row r="562" spans="1:22" ht="15.95" customHeight="1">
      <c r="B562" s="153" t="str">
        <f>B532</f>
        <v xml:space="preserve"> </v>
      </c>
      <c r="C562" s="27"/>
      <c r="H562" s="285"/>
      <c r="I562" s="285"/>
      <c r="L562" s="155"/>
      <c r="V562" s="105"/>
    </row>
    <row r="563" spans="1:22">
      <c r="B563" s="153" t="s">
        <v>171</v>
      </c>
      <c r="C563" s="27"/>
      <c r="H563" s="285"/>
      <c r="I563" s="285"/>
      <c r="L563" s="155"/>
      <c r="V563" s="105"/>
    </row>
    <row r="564" spans="1:22">
      <c r="B564" s="153"/>
      <c r="C564" s="27"/>
      <c r="H564" s="285"/>
      <c r="I564" s="285"/>
      <c r="L564" s="155"/>
      <c r="V564" s="105"/>
    </row>
    <row r="565" spans="1:22" ht="15.95" customHeight="1">
      <c r="B565" s="162" t="s">
        <v>173</v>
      </c>
      <c r="C565" s="130"/>
      <c r="D565" s="773"/>
      <c r="E565" s="773"/>
      <c r="F565" s="773"/>
      <c r="G565" s="130"/>
      <c r="H565" s="286" t="s">
        <v>172</v>
      </c>
      <c r="I565" s="285"/>
      <c r="L565" s="155"/>
      <c r="V565" s="105"/>
    </row>
    <row r="566" spans="1:22">
      <c r="B566" s="163" t="s">
        <v>164</v>
      </c>
      <c r="H566" s="134"/>
      <c r="L566" s="155"/>
      <c r="V566" s="105"/>
    </row>
    <row r="567" spans="1:22">
      <c r="A567" s="27"/>
      <c r="B567" s="164" t="s">
        <v>110</v>
      </c>
      <c r="H567" s="134"/>
      <c r="L567" s="155"/>
    </row>
    <row r="568" spans="1:22">
      <c r="A568" s="27"/>
      <c r="B568" s="164" t="s">
        <v>165</v>
      </c>
      <c r="H568" s="134"/>
      <c r="L568" s="155"/>
    </row>
    <row r="569" spans="1:22">
      <c r="A569" s="30"/>
      <c r="B569" s="164" t="s">
        <v>166</v>
      </c>
      <c r="H569" s="134"/>
      <c r="I569" s="103"/>
      <c r="J569" s="103"/>
      <c r="K569" s="103"/>
      <c r="L569" s="165"/>
      <c r="M569" s="103"/>
      <c r="N569" s="103"/>
      <c r="O569" s="103"/>
      <c r="P569" s="103"/>
      <c r="Q569" s="103"/>
      <c r="R569" s="103"/>
      <c r="S569" s="103"/>
      <c r="T569" s="103"/>
      <c r="U569" s="113"/>
      <c r="V569" s="103"/>
    </row>
    <row r="570" spans="1:22">
      <c r="A570" s="30"/>
      <c r="B570" s="164" t="s">
        <v>167</v>
      </c>
      <c r="H570" s="134"/>
      <c r="I570" s="31"/>
      <c r="J570" s="31"/>
      <c r="K570" s="31"/>
      <c r="L570" s="154"/>
      <c r="M570" s="31"/>
      <c r="N570" s="31"/>
      <c r="O570" s="31"/>
      <c r="P570" s="31"/>
      <c r="Q570" s="31"/>
      <c r="R570" s="31"/>
      <c r="S570" s="31"/>
      <c r="T570" s="31"/>
      <c r="U570" s="31"/>
      <c r="V570" s="103"/>
    </row>
    <row r="571" spans="1:22">
      <c r="B571" s="164" t="s">
        <v>169</v>
      </c>
      <c r="D571" s="771" t="str">
        <f>$D$43</f>
        <v>(Specify Source)</v>
      </c>
      <c r="E571" s="771"/>
      <c r="F571" s="771"/>
      <c r="H571" s="134"/>
      <c r="L571" s="155"/>
      <c r="V571" s="31"/>
    </row>
    <row r="572" spans="1:22">
      <c r="A572" s="30"/>
      <c r="B572" s="164" t="s">
        <v>168</v>
      </c>
      <c r="D572" s="771" t="str">
        <f>$D$44</f>
        <v>(Specify Source)</v>
      </c>
      <c r="E572" s="771"/>
      <c r="F572" s="771"/>
      <c r="H572" s="134"/>
      <c r="I572" s="31"/>
      <c r="J572" s="31"/>
      <c r="K572" s="31"/>
      <c r="L572" s="154"/>
      <c r="M572" s="31"/>
      <c r="N572" s="31"/>
      <c r="O572" s="31"/>
      <c r="P572" s="31"/>
      <c r="Q572" s="31"/>
      <c r="R572" s="31"/>
      <c r="S572" s="31"/>
      <c r="T572" s="31"/>
      <c r="U572" s="113"/>
      <c r="V572" s="103"/>
    </row>
    <row r="573" spans="1:22">
      <c r="A573" s="27"/>
      <c r="B573" s="164" t="s">
        <v>168</v>
      </c>
      <c r="D573" s="771" t="str">
        <f>$D$45</f>
        <v>(Specify Source)</v>
      </c>
      <c r="E573" s="771"/>
      <c r="F573" s="771"/>
      <c r="H573" s="134"/>
      <c r="L573" s="155"/>
      <c r="V573" s="25"/>
    </row>
    <row r="574" spans="1:22">
      <c r="A574" s="30"/>
      <c r="B574" s="164" t="s">
        <v>168</v>
      </c>
      <c r="D574" s="771" t="str">
        <f>$D$46</f>
        <v>(Specify Source)</v>
      </c>
      <c r="E574" s="771"/>
      <c r="F574" s="771"/>
      <c r="H574" s="134"/>
      <c r="I574" s="114"/>
      <c r="J574" s="114"/>
      <c r="K574" s="114"/>
      <c r="L574" s="166"/>
      <c r="M574" s="114"/>
      <c r="N574" s="114"/>
      <c r="O574" s="114"/>
      <c r="P574" s="114"/>
      <c r="Q574" s="114"/>
      <c r="R574" s="114"/>
      <c r="S574" s="114"/>
      <c r="T574" s="114"/>
      <c r="V574" s="113"/>
    </row>
    <row r="575" spans="1:22" ht="13.5" thickBot="1">
      <c r="A575" s="27"/>
      <c r="B575" s="167" t="s">
        <v>168</v>
      </c>
      <c r="C575" s="168"/>
      <c r="D575" s="772" t="str">
        <f>$D$47</f>
        <v>(Specify Source)</v>
      </c>
      <c r="E575" s="772"/>
      <c r="F575" s="772"/>
      <c r="G575" s="168"/>
      <c r="H575" s="174"/>
      <c r="I575" s="168"/>
      <c r="J575" s="168"/>
      <c r="K575" s="168"/>
      <c r="L575" s="169"/>
    </row>
    <row r="577" spans="1:24" ht="13.5" thickBot="1"/>
    <row r="578" spans="1:24">
      <c r="B578" s="385" t="s">
        <v>156</v>
      </c>
      <c r="C578" s="27"/>
      <c r="D578" s="24"/>
      <c r="E578" s="24"/>
      <c r="F578" s="26"/>
      <c r="G578" s="26"/>
    </row>
    <row r="579" spans="1:24">
      <c r="B579" s="387" t="s">
        <v>140</v>
      </c>
      <c r="E579" s="9"/>
      <c r="F579" s="24"/>
      <c r="G579" s="24"/>
    </row>
    <row r="580" spans="1:24" ht="13.5" thickBot="1">
      <c r="B580" s="388" t="str">
        <f>'Unit Distribution'!B16</f>
        <v xml:space="preserve"> </v>
      </c>
      <c r="D580" s="9"/>
      <c r="E580" s="9"/>
      <c r="F580" s="24"/>
      <c r="G580" s="24"/>
    </row>
    <row r="581" spans="1:24">
      <c r="B581" s="144" t="s">
        <v>157</v>
      </c>
      <c r="C581" s="145"/>
      <c r="D581" s="146" t="s">
        <v>158</v>
      </c>
      <c r="E581" s="146"/>
      <c r="F581" s="146" t="s">
        <v>159</v>
      </c>
      <c r="G581" s="146"/>
      <c r="H581" s="146" t="s">
        <v>177</v>
      </c>
      <c r="I581" s="146"/>
      <c r="J581" s="146" t="s">
        <v>160</v>
      </c>
      <c r="K581" s="147"/>
      <c r="L581" s="148" t="s">
        <v>161</v>
      </c>
      <c r="M581" s="128"/>
      <c r="U581" s="10"/>
      <c r="V581" s="10"/>
    </row>
    <row r="582" spans="1:24">
      <c r="B582" s="170" t="str">
        <f>$B$6</f>
        <v>HPD Loan</v>
      </c>
      <c r="C582" s="117"/>
      <c r="D582" s="135"/>
      <c r="E582" s="117"/>
      <c r="F582" s="132">
        <f>$F$6</f>
        <v>0</v>
      </c>
      <c r="G582" s="117"/>
      <c r="H582" s="606">
        <f>$H$6</f>
        <v>0</v>
      </c>
      <c r="I582" s="117"/>
      <c r="J582" s="132">
        <f>$J$6</f>
        <v>0</v>
      </c>
      <c r="K582" s="117"/>
      <c r="L582" s="149"/>
      <c r="M582" s="117"/>
      <c r="N582" s="125"/>
      <c r="U582" s="25"/>
      <c r="V582" s="25"/>
    </row>
    <row r="583" spans="1:24">
      <c r="A583" s="27"/>
      <c r="B583" s="171" t="str">
        <f>$B$7</f>
        <v>HDC Tax Exempt Bonds</v>
      </c>
      <c r="C583" s="117"/>
      <c r="D583" s="135"/>
      <c r="E583" s="117"/>
      <c r="F583" s="132" t="str">
        <f>$F$7</f>
        <v>Loan</v>
      </c>
      <c r="G583" s="117"/>
      <c r="H583" s="606">
        <f>$H$7</f>
        <v>2.1999999999999999E-2</v>
      </c>
      <c r="I583" s="121"/>
      <c r="J583" s="132">
        <f>$J$7</f>
        <v>2</v>
      </c>
      <c r="K583" s="121"/>
      <c r="L583" s="149"/>
      <c r="M583" s="117"/>
      <c r="N583" s="127"/>
      <c r="O583" s="28"/>
      <c r="P583" s="28"/>
      <c r="Q583" s="28"/>
      <c r="R583" s="28"/>
      <c r="S583" s="28"/>
      <c r="T583" s="28"/>
      <c r="U583" s="29"/>
      <c r="V583" s="29"/>
    </row>
    <row r="584" spans="1:24">
      <c r="B584" s="171" t="str">
        <f>$B$8</f>
        <v>HDC Loan</v>
      </c>
      <c r="C584" s="117"/>
      <c r="D584" s="135"/>
      <c r="E584" s="117"/>
      <c r="F584" s="132" t="str">
        <f>$F$8</f>
        <v>Loan</v>
      </c>
      <c r="G584" s="117"/>
      <c r="H584" s="606">
        <f>$H$8</f>
        <v>4.3387000000000002E-2</v>
      </c>
      <c r="I584" s="117"/>
      <c r="J584" s="132">
        <f>$J$8</f>
        <v>2</v>
      </c>
      <c r="K584" s="117"/>
      <c r="L584" s="149"/>
      <c r="M584" s="117"/>
      <c r="N584" s="127"/>
    </row>
    <row r="585" spans="1:24">
      <c r="A585" s="30"/>
      <c r="B585" s="171" t="str">
        <f>$B$9</f>
        <v>Deferred Developer Fee</v>
      </c>
      <c r="C585" s="117"/>
      <c r="D585" s="135"/>
      <c r="E585" s="117"/>
      <c r="F585" s="132" t="str">
        <f>$F$9</f>
        <v>Loan</v>
      </c>
      <c r="G585" s="117"/>
      <c r="H585" s="606">
        <f>$H$9</f>
        <v>0</v>
      </c>
      <c r="I585" s="122"/>
      <c r="J585" s="132">
        <f>$J$9</f>
        <v>0</v>
      </c>
      <c r="K585" s="122"/>
      <c r="L585" s="149"/>
      <c r="M585" s="117"/>
      <c r="N585" s="127"/>
      <c r="O585" s="31"/>
      <c r="P585" s="31"/>
      <c r="Q585" s="31"/>
      <c r="R585" s="31"/>
      <c r="S585" s="31"/>
      <c r="T585" s="31"/>
      <c r="U585" s="31"/>
      <c r="V585" s="31"/>
    </row>
    <row r="586" spans="1:24">
      <c r="A586" s="27"/>
      <c r="B586" s="171" t="str">
        <f>$B$10</f>
        <v>Other (Accrued Construction Interest)</v>
      </c>
      <c r="C586" s="117"/>
      <c r="D586" s="135"/>
      <c r="E586" s="117"/>
      <c r="F586" s="132" t="str">
        <f>$F$10</f>
        <v>Loan</v>
      </c>
      <c r="G586" s="117"/>
      <c r="H586" s="606">
        <f>$H$10</f>
        <v>0</v>
      </c>
      <c r="I586" s="122"/>
      <c r="J586" s="132">
        <f>$J$10</f>
        <v>0</v>
      </c>
      <c r="K586" s="122"/>
      <c r="L586" s="149"/>
      <c r="M586" s="117"/>
      <c r="N586" s="127"/>
      <c r="O586" s="31"/>
      <c r="P586" s="31"/>
      <c r="Q586" s="31"/>
      <c r="R586" s="31"/>
      <c r="S586" s="31"/>
      <c r="T586" s="31"/>
      <c r="U586" s="31"/>
      <c r="V586" s="31"/>
    </row>
    <row r="587" spans="1:24">
      <c r="A587" s="30"/>
      <c r="B587" s="171" t="str">
        <f>$B$11</f>
        <v>Other (Deferred Reserves)</v>
      </c>
      <c r="C587" s="117"/>
      <c r="D587" s="135"/>
      <c r="E587" s="117"/>
      <c r="F587" s="132" t="str">
        <f>$F$11</f>
        <v>Loan</v>
      </c>
      <c r="G587" s="117"/>
      <c r="H587" s="606">
        <f>$H$11</f>
        <v>0</v>
      </c>
      <c r="I587" s="123"/>
      <c r="J587" s="132">
        <f>$J$11</f>
        <v>0</v>
      </c>
      <c r="K587" s="123"/>
      <c r="L587" s="149"/>
      <c r="M587" s="117"/>
      <c r="N587" s="127"/>
      <c r="O587" s="33"/>
      <c r="P587" s="33"/>
      <c r="Q587" s="33"/>
      <c r="R587" s="33"/>
      <c r="S587" s="33"/>
      <c r="T587" s="33"/>
      <c r="U587" s="33"/>
      <c r="V587" s="33"/>
    </row>
    <row r="588" spans="1:24">
      <c r="A588" s="27"/>
      <c r="B588" s="171" t="str">
        <f>$B$12</f>
        <v>Other (Specify)</v>
      </c>
      <c r="C588" s="117"/>
      <c r="D588" s="135"/>
      <c r="E588" s="117"/>
      <c r="F588" s="132">
        <f>$F$12</f>
        <v>0</v>
      </c>
      <c r="G588" s="117"/>
      <c r="H588" s="606">
        <f>$H$12</f>
        <v>0</v>
      </c>
      <c r="I588" s="122"/>
      <c r="J588" s="132">
        <f>$J$12</f>
        <v>0</v>
      </c>
      <c r="K588" s="122"/>
      <c r="L588" s="149"/>
      <c r="M588" s="117"/>
      <c r="N588" s="127"/>
      <c r="O588" s="31"/>
      <c r="P588" s="31"/>
      <c r="Q588" s="31"/>
      <c r="R588" s="31"/>
      <c r="S588" s="31"/>
      <c r="T588" s="31"/>
      <c r="U588" s="31"/>
      <c r="V588" s="31"/>
    </row>
    <row r="589" spans="1:24">
      <c r="A589" s="27"/>
      <c r="B589" s="171" t="str">
        <f>$B$13</f>
        <v>Other (Specify)</v>
      </c>
      <c r="C589" s="117"/>
      <c r="D589" s="135"/>
      <c r="E589" s="117"/>
      <c r="F589" s="132">
        <f>$F$13</f>
        <v>0</v>
      </c>
      <c r="G589" s="117"/>
      <c r="H589" s="606">
        <f>$H$13</f>
        <v>0</v>
      </c>
      <c r="I589" s="122"/>
      <c r="J589" s="132">
        <f>$J$13</f>
        <v>0</v>
      </c>
      <c r="K589" s="122"/>
      <c r="L589" s="149"/>
      <c r="M589" s="117"/>
      <c r="N589" s="127"/>
      <c r="O589" s="31"/>
      <c r="P589" s="31"/>
      <c r="Q589" s="31"/>
      <c r="R589" s="31"/>
      <c r="S589" s="31"/>
      <c r="T589" s="31"/>
      <c r="U589" s="31"/>
      <c r="V589" s="31"/>
      <c r="W589" s="31"/>
      <c r="X589" s="31"/>
    </row>
    <row r="590" spans="1:24" ht="13.5" thickBot="1">
      <c r="A590" s="30"/>
      <c r="B590" s="171" t="str">
        <f>$B$14</f>
        <v>Other (Specify)</v>
      </c>
      <c r="C590" s="117"/>
      <c r="D590" s="139"/>
      <c r="E590" s="117"/>
      <c r="F590" s="132">
        <f>$F$14</f>
        <v>0</v>
      </c>
      <c r="G590" s="117"/>
      <c r="H590" s="606">
        <f>$H$14</f>
        <v>0</v>
      </c>
      <c r="I590" s="122"/>
      <c r="J590" s="132">
        <f>$J$14</f>
        <v>0</v>
      </c>
      <c r="K590" s="122"/>
      <c r="L590" s="149"/>
      <c r="M590" s="117"/>
      <c r="N590" s="127"/>
      <c r="O590" s="31"/>
      <c r="P590" s="31"/>
      <c r="Q590" s="31"/>
      <c r="R590" s="31"/>
      <c r="S590" s="31"/>
      <c r="T590" s="31"/>
      <c r="U590" s="31"/>
      <c r="V590" s="31"/>
    </row>
    <row r="591" spans="1:24" ht="13.5" thickTop="1">
      <c r="A591" s="27"/>
      <c r="B591" s="172" t="str">
        <f>$B$15</f>
        <v>Total Construction Financing</v>
      </c>
      <c r="C591" s="116"/>
      <c r="D591" s="141">
        <f>SUM(D582:D590)</f>
        <v>0</v>
      </c>
      <c r="E591" s="116"/>
      <c r="F591" s="143"/>
      <c r="G591" s="116"/>
      <c r="H591" s="143"/>
      <c r="I591" s="124"/>
      <c r="J591" s="143"/>
      <c r="K591" s="124"/>
      <c r="L591" s="152"/>
      <c r="M591" s="117"/>
      <c r="N591" s="127"/>
      <c r="O591" s="31"/>
      <c r="P591" s="31"/>
      <c r="Q591" s="31"/>
      <c r="R591" s="31"/>
      <c r="S591" s="31"/>
      <c r="T591" s="31"/>
      <c r="U591" s="31"/>
      <c r="V591" s="31"/>
    </row>
    <row r="592" spans="1:24">
      <c r="A592" s="30"/>
      <c r="B592" s="153"/>
      <c r="H592" s="31"/>
      <c r="I592" s="31"/>
      <c r="J592" s="107"/>
      <c r="K592" s="31"/>
      <c r="L592" s="154"/>
      <c r="M592" s="31"/>
      <c r="N592" s="126"/>
      <c r="O592" s="31"/>
      <c r="P592" s="31"/>
      <c r="Q592" s="31"/>
      <c r="R592" s="31"/>
      <c r="S592" s="31"/>
      <c r="T592" s="31"/>
      <c r="U592" s="31"/>
      <c r="V592" s="31"/>
    </row>
    <row r="593" spans="1:25">
      <c r="A593" s="27"/>
      <c r="B593" s="161" t="s">
        <v>162</v>
      </c>
      <c r="C593" s="27"/>
      <c r="D593" s="24"/>
      <c r="E593" s="24"/>
      <c r="F593" s="26"/>
      <c r="G593" s="26"/>
      <c r="L593" s="155"/>
      <c r="N593" s="108"/>
      <c r="O593" s="108"/>
      <c r="P593" s="108"/>
      <c r="Q593" s="108"/>
      <c r="R593" s="108"/>
      <c r="S593" s="108"/>
      <c r="T593" s="108"/>
      <c r="U593" s="31"/>
      <c r="V593" s="108"/>
    </row>
    <row r="594" spans="1:25">
      <c r="A594" s="27"/>
      <c r="B594" s="156" t="s">
        <v>140</v>
      </c>
      <c r="E594" s="9"/>
      <c r="F594" s="24"/>
      <c r="G594" s="24"/>
      <c r="L594" s="155"/>
      <c r="N594" s="108"/>
      <c r="O594" s="108"/>
      <c r="P594" s="108"/>
      <c r="Q594" s="108"/>
      <c r="R594" s="108"/>
      <c r="S594" s="108"/>
      <c r="T594" s="108"/>
      <c r="U594" s="31"/>
      <c r="V594" s="108"/>
    </row>
    <row r="595" spans="1:25">
      <c r="A595" s="27"/>
      <c r="B595" s="153" t="str">
        <f>B580</f>
        <v xml:space="preserve"> </v>
      </c>
      <c r="D595" s="9"/>
      <c r="E595" s="9"/>
      <c r="F595" s="24"/>
      <c r="G595" s="24"/>
      <c r="L595" s="155"/>
      <c r="N595" s="108"/>
      <c r="O595" s="108"/>
      <c r="P595" s="108"/>
      <c r="Q595" s="108"/>
      <c r="R595" s="108"/>
      <c r="S595" s="108"/>
      <c r="T595" s="108"/>
      <c r="U595" s="31"/>
      <c r="V595" s="108"/>
    </row>
    <row r="596" spans="1:25">
      <c r="A596" s="27"/>
      <c r="B596" s="157" t="s">
        <v>157</v>
      </c>
      <c r="C596" s="118"/>
      <c r="D596" s="119" t="s">
        <v>158</v>
      </c>
      <c r="E596" s="119"/>
      <c r="F596" s="119" t="s">
        <v>159</v>
      </c>
      <c r="G596" s="119"/>
      <c r="H596" s="119" t="s">
        <v>177</v>
      </c>
      <c r="I596" s="119"/>
      <c r="J596" s="119" t="s">
        <v>160</v>
      </c>
      <c r="K596" s="120"/>
      <c r="L596" s="158" t="s">
        <v>161</v>
      </c>
      <c r="M596" s="128"/>
      <c r="N596" s="110"/>
      <c r="O596" s="110"/>
      <c r="P596" s="110"/>
      <c r="Q596" s="110"/>
      <c r="R596" s="110"/>
      <c r="S596" s="110"/>
      <c r="T596" s="110"/>
      <c r="U596" s="33"/>
      <c r="V596" s="110"/>
    </row>
    <row r="597" spans="1:25">
      <c r="A597" s="27"/>
      <c r="B597" s="170" t="str">
        <f>$B$21</f>
        <v>HPD Loan</v>
      </c>
      <c r="C597" s="117"/>
      <c r="D597" s="136"/>
      <c r="E597" s="117"/>
      <c r="F597" s="131">
        <f>$F$21</f>
        <v>0</v>
      </c>
      <c r="G597" s="117"/>
      <c r="H597" s="606">
        <f>$H$21</f>
        <v>0</v>
      </c>
      <c r="I597" s="117"/>
      <c r="J597" s="131">
        <f>$J$21</f>
        <v>0</v>
      </c>
      <c r="K597" s="117"/>
      <c r="L597" s="149"/>
      <c r="M597" s="117"/>
      <c r="N597" s="31"/>
      <c r="O597" s="31"/>
      <c r="P597" s="31"/>
      <c r="Q597" s="31"/>
      <c r="R597" s="31"/>
      <c r="S597" s="31"/>
      <c r="T597" s="31"/>
      <c r="U597" s="31"/>
      <c r="V597" s="31"/>
    </row>
    <row r="598" spans="1:25">
      <c r="A598" s="27"/>
      <c r="B598" s="170" t="str">
        <f>$B$22</f>
        <v>HDC Tax Exempt Bonds</v>
      </c>
      <c r="C598" s="117"/>
      <c r="D598" s="136"/>
      <c r="E598" s="117"/>
      <c r="F598" s="131">
        <f>$F$22</f>
        <v>0</v>
      </c>
      <c r="G598" s="117"/>
      <c r="H598" s="606">
        <f>$H$22</f>
        <v>0</v>
      </c>
      <c r="I598" s="121"/>
      <c r="J598" s="131">
        <f>$J$22</f>
        <v>0</v>
      </c>
      <c r="K598" s="121"/>
      <c r="L598" s="149"/>
      <c r="M598" s="117"/>
      <c r="N598" s="31"/>
      <c r="O598" s="31"/>
      <c r="P598" s="31"/>
      <c r="Q598" s="31"/>
      <c r="R598" s="31"/>
      <c r="S598" s="31"/>
      <c r="T598" s="31"/>
      <c r="U598" s="31"/>
      <c r="V598" s="31"/>
    </row>
    <row r="599" spans="1:25">
      <c r="A599" s="30"/>
      <c r="B599" s="170" t="str">
        <f>$B$23</f>
        <v>HDC Loan</v>
      </c>
      <c r="C599" s="117"/>
      <c r="D599" s="136"/>
      <c r="E599" s="117"/>
      <c r="F599" s="131">
        <f>$F$23</f>
        <v>0</v>
      </c>
      <c r="G599" s="117"/>
      <c r="H599" s="606">
        <f>$H$23</f>
        <v>0</v>
      </c>
      <c r="I599" s="117"/>
      <c r="J599" s="131">
        <f>$J$23</f>
        <v>0</v>
      </c>
      <c r="K599" s="117"/>
      <c r="L599" s="149"/>
      <c r="M599" s="117"/>
      <c r="N599" s="31"/>
      <c r="O599" s="31"/>
      <c r="P599" s="31"/>
      <c r="Q599" s="31"/>
      <c r="R599" s="31"/>
      <c r="S599" s="31"/>
      <c r="T599" s="31"/>
      <c r="U599" s="31"/>
      <c r="V599" s="31"/>
    </row>
    <row r="600" spans="1:25">
      <c r="A600" s="27"/>
      <c r="B600" s="170" t="str">
        <f>$B$24</f>
        <v>Deferred Developer Fee</v>
      </c>
      <c r="C600" s="117"/>
      <c r="D600" s="136"/>
      <c r="E600" s="117"/>
      <c r="F600" s="131" t="str">
        <f>$F$24</f>
        <v>Loan</v>
      </c>
      <c r="G600" s="117"/>
      <c r="H600" s="606">
        <f>$H$24</f>
        <v>1.12E-2</v>
      </c>
      <c r="I600" s="122"/>
      <c r="J600" s="131">
        <f>$J$24</f>
        <v>35</v>
      </c>
      <c r="K600" s="122"/>
      <c r="L600" s="149"/>
      <c r="M600" s="117"/>
      <c r="N600" s="103"/>
      <c r="O600" s="103"/>
      <c r="P600" s="103"/>
      <c r="Q600" s="103"/>
      <c r="R600" s="103"/>
      <c r="S600" s="103"/>
      <c r="T600" s="103"/>
      <c r="U600" s="103"/>
      <c r="V600" s="103"/>
    </row>
    <row r="601" spans="1:25">
      <c r="A601" s="30"/>
      <c r="B601" s="170" t="str">
        <f>$B$25</f>
        <v>Other (HDC First Mortgage)</v>
      </c>
      <c r="C601" s="117"/>
      <c r="D601" s="136"/>
      <c r="E601" s="117"/>
      <c r="F601" s="131" t="str">
        <f>$F$25</f>
        <v>Loan</v>
      </c>
      <c r="G601" s="117"/>
      <c r="H601" s="606">
        <f>$H$25</f>
        <v>5.2499999999999998E-2</v>
      </c>
      <c r="I601" s="122"/>
      <c r="J601" s="131">
        <f>$J$25</f>
        <v>18</v>
      </c>
      <c r="K601" s="122"/>
      <c r="L601" s="149"/>
      <c r="M601" s="117"/>
      <c r="N601" s="103"/>
      <c r="O601" s="103"/>
      <c r="P601" s="103"/>
      <c r="Q601" s="103"/>
      <c r="R601" s="103"/>
      <c r="S601" s="103"/>
      <c r="T601" s="103"/>
      <c r="U601" s="103"/>
      <c r="V601" s="103"/>
    </row>
    <row r="602" spans="1:25" ht="14.1" customHeight="1">
      <c r="B602" s="170" t="str">
        <f>$B$26</f>
        <v>Other (HDC Second Mortgage)</v>
      </c>
      <c r="C602" s="117"/>
      <c r="D602" s="136"/>
      <c r="E602" s="117"/>
      <c r="F602" s="131" t="str">
        <f>$F$26</f>
        <v>Loan</v>
      </c>
      <c r="G602" s="117"/>
      <c r="H602" s="606">
        <f>$H$26</f>
        <v>4.3387000000000002E-2</v>
      </c>
      <c r="I602" s="123"/>
      <c r="J602" s="131">
        <f>$J$26</f>
        <v>35</v>
      </c>
      <c r="K602" s="123"/>
      <c r="L602" s="149"/>
      <c r="M602" s="117"/>
      <c r="N602" s="104"/>
      <c r="O602" s="104"/>
      <c r="P602" s="104"/>
      <c r="Q602" s="104"/>
      <c r="R602" s="104"/>
      <c r="S602" s="104"/>
      <c r="T602" s="104"/>
      <c r="U602" s="104"/>
      <c r="V602" s="104"/>
      <c r="W602" s="109"/>
      <c r="X602" s="109"/>
      <c r="Y602" s="109"/>
    </row>
    <row r="603" spans="1:25">
      <c r="A603" s="111"/>
      <c r="B603" s="170" t="str">
        <f>$B$27</f>
        <v>Other (Accrued Construction Interest)</v>
      </c>
      <c r="C603" s="117"/>
      <c r="D603" s="136"/>
      <c r="E603" s="117"/>
      <c r="F603" s="131" t="str">
        <f>$F$27</f>
        <v>Loan</v>
      </c>
      <c r="G603" s="117"/>
      <c r="H603" s="606">
        <f>$H$27</f>
        <v>0</v>
      </c>
      <c r="I603" s="122"/>
      <c r="J603" s="131">
        <f>$J$27</f>
        <v>0</v>
      </c>
      <c r="K603" s="122"/>
      <c r="L603" s="149"/>
      <c r="M603" s="117"/>
      <c r="N603" s="105"/>
      <c r="O603" s="105"/>
      <c r="P603" s="105"/>
      <c r="Q603" s="105"/>
      <c r="R603" s="105"/>
      <c r="S603" s="105"/>
      <c r="T603" s="105"/>
      <c r="U603" s="104"/>
      <c r="V603" s="104"/>
    </row>
    <row r="604" spans="1:25" ht="15.95" customHeight="1">
      <c r="A604" s="111"/>
      <c r="B604" s="170" t="str">
        <f>$B$28</f>
        <v>Other (Brownfields Tax Credits)</v>
      </c>
      <c r="C604" s="117"/>
      <c r="D604" s="136"/>
      <c r="E604" s="117"/>
      <c r="F604" s="131" t="str">
        <f>$F$28</f>
        <v>Loan</v>
      </c>
      <c r="G604" s="117"/>
      <c r="H604" s="606">
        <f>$H$28</f>
        <v>0.06</v>
      </c>
      <c r="I604" s="122"/>
      <c r="J604" s="131">
        <f>$J$28</f>
        <v>35</v>
      </c>
      <c r="K604" s="122"/>
      <c r="L604" s="149"/>
      <c r="M604" s="117"/>
      <c r="N604" s="105"/>
      <c r="O604" s="105"/>
      <c r="P604" s="105"/>
      <c r="Q604" s="105"/>
      <c r="R604" s="105"/>
      <c r="S604" s="105"/>
      <c r="T604" s="105"/>
      <c r="U604" s="105"/>
      <c r="V604" s="105"/>
    </row>
    <row r="605" spans="1:25" ht="14.1" customHeight="1" thickBot="1">
      <c r="A605" s="111"/>
      <c r="B605" s="170" t="str">
        <f>$B$29</f>
        <v>Other (LIHTC Equity)</v>
      </c>
      <c r="C605" s="117"/>
      <c r="D605" s="140"/>
      <c r="E605" s="117"/>
      <c r="F605" s="131" t="str">
        <f>$F$29</f>
        <v>Loan</v>
      </c>
      <c r="G605" s="117"/>
      <c r="H605" s="606">
        <f>$H$29</f>
        <v>0</v>
      </c>
      <c r="I605" s="122"/>
      <c r="J605" s="131">
        <f>$J$29</f>
        <v>0</v>
      </c>
      <c r="K605" s="122"/>
      <c r="L605" s="149"/>
      <c r="M605" s="117"/>
      <c r="N605" s="105"/>
      <c r="O605" s="105"/>
      <c r="P605" s="105"/>
      <c r="Q605" s="105"/>
      <c r="R605" s="105"/>
      <c r="S605" s="105"/>
      <c r="T605" s="105"/>
      <c r="U605" s="105"/>
      <c r="V605" s="105"/>
    </row>
    <row r="606" spans="1:25" ht="14.1" customHeight="1" thickTop="1">
      <c r="A606" s="27"/>
      <c r="B606" s="173" t="str">
        <f>$B$30</f>
        <v>Total Permanent Financing</v>
      </c>
      <c r="C606" s="116"/>
      <c r="D606" s="142">
        <f>SUM(D597:D605)</f>
        <v>0</v>
      </c>
      <c r="E606" s="116"/>
      <c r="F606" s="129"/>
      <c r="G606" s="116"/>
      <c r="H606" s="129"/>
      <c r="I606" s="124"/>
      <c r="J606" s="129"/>
      <c r="K606" s="124"/>
      <c r="L606" s="152"/>
      <c r="M606" s="117"/>
      <c r="N606" s="106"/>
      <c r="O606" s="106"/>
      <c r="P606" s="106"/>
      <c r="Q606" s="106"/>
      <c r="R606" s="106"/>
      <c r="S606" s="106"/>
      <c r="T606" s="106"/>
      <c r="U606" s="112"/>
      <c r="V606" s="106"/>
    </row>
    <row r="607" spans="1:25" ht="14.1" customHeight="1">
      <c r="A607" s="27"/>
      <c r="B607" s="159"/>
      <c r="C607" s="117"/>
      <c r="D607" s="117"/>
      <c r="E607" s="117"/>
      <c r="F607" s="117"/>
      <c r="G607" s="117"/>
      <c r="H607" s="117"/>
      <c r="I607" s="122"/>
      <c r="J607" s="117"/>
      <c r="K607" s="122"/>
      <c r="L607" s="160"/>
      <c r="M607" s="117"/>
      <c r="N607" s="106"/>
      <c r="O607" s="106"/>
      <c r="P607" s="106"/>
      <c r="Q607" s="106"/>
      <c r="R607" s="106"/>
      <c r="S607" s="106"/>
      <c r="T607" s="106"/>
      <c r="U607" s="112"/>
      <c r="V607" s="106"/>
    </row>
    <row r="608" spans="1:25" ht="15.95" customHeight="1">
      <c r="B608" s="161" t="s">
        <v>163</v>
      </c>
      <c r="C608" s="27"/>
      <c r="H608" s="285"/>
      <c r="I608" s="285"/>
      <c r="L608" s="155"/>
      <c r="V608" s="105"/>
    </row>
    <row r="609" spans="1:22" ht="15.95" customHeight="1">
      <c r="B609" s="156" t="s">
        <v>140</v>
      </c>
      <c r="C609" s="27"/>
      <c r="H609" s="285"/>
      <c r="I609" s="285"/>
      <c r="L609" s="155"/>
      <c r="V609" s="105"/>
    </row>
    <row r="610" spans="1:22" ht="15.95" customHeight="1">
      <c r="B610" s="153" t="str">
        <f>B580</f>
        <v xml:space="preserve"> </v>
      </c>
      <c r="C610" s="27"/>
      <c r="H610" s="285"/>
      <c r="I610" s="285"/>
      <c r="L610" s="155"/>
      <c r="V610" s="105"/>
    </row>
    <row r="611" spans="1:22">
      <c r="B611" s="153" t="s">
        <v>171</v>
      </c>
      <c r="C611" s="27"/>
      <c r="H611" s="285"/>
      <c r="I611" s="285"/>
      <c r="L611" s="155"/>
      <c r="V611" s="105"/>
    </row>
    <row r="612" spans="1:22">
      <c r="B612" s="153"/>
      <c r="C612" s="27"/>
      <c r="H612" s="285"/>
      <c r="I612" s="285"/>
      <c r="L612" s="155"/>
      <c r="V612" s="105"/>
    </row>
    <row r="613" spans="1:22" ht="15.95" customHeight="1">
      <c r="B613" s="162" t="s">
        <v>173</v>
      </c>
      <c r="C613" s="130"/>
      <c r="D613" s="773"/>
      <c r="E613" s="773"/>
      <c r="F613" s="773"/>
      <c r="G613" s="130"/>
      <c r="H613" s="286" t="s">
        <v>172</v>
      </c>
      <c r="I613" s="285"/>
      <c r="L613" s="155"/>
      <c r="V613" s="105"/>
    </row>
    <row r="614" spans="1:22">
      <c r="B614" s="163" t="s">
        <v>164</v>
      </c>
      <c r="H614" s="134"/>
      <c r="L614" s="155"/>
      <c r="V614" s="105"/>
    </row>
    <row r="615" spans="1:22">
      <c r="A615" s="27"/>
      <c r="B615" s="164" t="s">
        <v>110</v>
      </c>
      <c r="H615" s="134"/>
      <c r="L615" s="155"/>
    </row>
    <row r="616" spans="1:22">
      <c r="A616" s="27"/>
      <c r="B616" s="164" t="s">
        <v>165</v>
      </c>
      <c r="H616" s="134"/>
      <c r="L616" s="155"/>
    </row>
    <row r="617" spans="1:22">
      <c r="A617" s="30"/>
      <c r="B617" s="164" t="s">
        <v>166</v>
      </c>
      <c r="H617" s="134"/>
      <c r="I617" s="103"/>
      <c r="J617" s="103"/>
      <c r="K617" s="103"/>
      <c r="L617" s="165"/>
      <c r="M617" s="103"/>
      <c r="N617" s="103"/>
      <c r="O617" s="103"/>
      <c r="P617" s="103"/>
      <c r="Q617" s="103"/>
      <c r="R617" s="103"/>
      <c r="S617" s="103"/>
      <c r="T617" s="103"/>
      <c r="U617" s="113"/>
      <c r="V617" s="103"/>
    </row>
    <row r="618" spans="1:22">
      <c r="A618" s="30"/>
      <c r="B618" s="164" t="s">
        <v>167</v>
      </c>
      <c r="H618" s="134"/>
      <c r="I618" s="31"/>
      <c r="J618" s="31"/>
      <c r="K618" s="31"/>
      <c r="L618" s="154"/>
      <c r="M618" s="31"/>
      <c r="N618" s="31"/>
      <c r="O618" s="31"/>
      <c r="P618" s="31"/>
      <c r="Q618" s="31"/>
      <c r="R618" s="31"/>
      <c r="S618" s="31"/>
      <c r="T618" s="31"/>
      <c r="U618" s="31"/>
      <c r="V618" s="103"/>
    </row>
    <row r="619" spans="1:22">
      <c r="B619" s="164" t="s">
        <v>169</v>
      </c>
      <c r="D619" s="771" t="str">
        <f>$D$43</f>
        <v>(Specify Source)</v>
      </c>
      <c r="E619" s="771"/>
      <c r="F619" s="771"/>
      <c r="H619" s="134"/>
      <c r="L619" s="155"/>
      <c r="V619" s="31"/>
    </row>
    <row r="620" spans="1:22">
      <c r="A620" s="30"/>
      <c r="B620" s="164" t="s">
        <v>168</v>
      </c>
      <c r="D620" s="771" t="str">
        <f>$D$44</f>
        <v>(Specify Source)</v>
      </c>
      <c r="E620" s="771"/>
      <c r="F620" s="771"/>
      <c r="H620" s="134"/>
      <c r="I620" s="31"/>
      <c r="J620" s="31"/>
      <c r="K620" s="31"/>
      <c r="L620" s="154"/>
      <c r="M620" s="31"/>
      <c r="N620" s="31"/>
      <c r="O620" s="31"/>
      <c r="P620" s="31"/>
      <c r="Q620" s="31"/>
      <c r="R620" s="31"/>
      <c r="S620" s="31"/>
      <c r="T620" s="31"/>
      <c r="U620" s="113"/>
      <c r="V620" s="103"/>
    </row>
    <row r="621" spans="1:22">
      <c r="A621" s="27"/>
      <c r="B621" s="164" t="s">
        <v>168</v>
      </c>
      <c r="D621" s="771" t="str">
        <f>$D$45</f>
        <v>(Specify Source)</v>
      </c>
      <c r="E621" s="771"/>
      <c r="F621" s="771"/>
      <c r="H621" s="134"/>
      <c r="L621" s="155"/>
      <c r="V621" s="25"/>
    </row>
    <row r="622" spans="1:22">
      <c r="A622" s="30"/>
      <c r="B622" s="164" t="s">
        <v>168</v>
      </c>
      <c r="D622" s="771" t="str">
        <f>$D$46</f>
        <v>(Specify Source)</v>
      </c>
      <c r="E622" s="771"/>
      <c r="F622" s="771"/>
      <c r="H622" s="134"/>
      <c r="I622" s="114"/>
      <c r="J622" s="114"/>
      <c r="K622" s="114"/>
      <c r="L622" s="166"/>
      <c r="M622" s="114"/>
      <c r="N622" s="114"/>
      <c r="O622" s="114"/>
      <c r="P622" s="114"/>
      <c r="Q622" s="114"/>
      <c r="R622" s="114"/>
      <c r="S622" s="114"/>
      <c r="T622" s="114"/>
      <c r="V622" s="113"/>
    </row>
    <row r="623" spans="1:22" ht="13.5" thickBot="1">
      <c r="A623" s="27"/>
      <c r="B623" s="167" t="s">
        <v>168</v>
      </c>
      <c r="C623" s="168"/>
      <c r="D623" s="772" t="str">
        <f>$D$47</f>
        <v>(Specify Source)</v>
      </c>
      <c r="E623" s="772"/>
      <c r="F623" s="772"/>
      <c r="G623" s="168"/>
      <c r="H623" s="174"/>
      <c r="I623" s="168"/>
      <c r="J623" s="168"/>
      <c r="K623" s="168"/>
      <c r="L623" s="169"/>
    </row>
    <row r="625" spans="1:24" ht="13.5" thickBot="1"/>
    <row r="626" spans="1:24">
      <c r="B626" s="385" t="s">
        <v>156</v>
      </c>
      <c r="C626" s="27"/>
      <c r="D626" s="24"/>
      <c r="E626" s="24"/>
      <c r="F626" s="26"/>
      <c r="G626" s="26"/>
    </row>
    <row r="627" spans="1:24">
      <c r="B627" s="387" t="s">
        <v>141</v>
      </c>
      <c r="E627" s="9"/>
      <c r="F627" s="24"/>
      <c r="G627" s="24"/>
    </row>
    <row r="628" spans="1:24" ht="13.5" thickBot="1">
      <c r="B628" s="388" t="str">
        <f>'Unit Distribution'!B17</f>
        <v xml:space="preserve"> </v>
      </c>
      <c r="D628" s="9"/>
      <c r="E628" s="9"/>
      <c r="F628" s="24"/>
      <c r="G628" s="24"/>
    </row>
    <row r="629" spans="1:24">
      <c r="B629" s="144" t="s">
        <v>157</v>
      </c>
      <c r="C629" s="145"/>
      <c r="D629" s="146" t="s">
        <v>158</v>
      </c>
      <c r="E629" s="146"/>
      <c r="F629" s="146" t="s">
        <v>159</v>
      </c>
      <c r="G629" s="146"/>
      <c r="H629" s="146" t="s">
        <v>177</v>
      </c>
      <c r="I629" s="146"/>
      <c r="J629" s="146" t="s">
        <v>160</v>
      </c>
      <c r="K629" s="147"/>
      <c r="L629" s="148" t="s">
        <v>161</v>
      </c>
      <c r="M629" s="128"/>
      <c r="U629" s="10"/>
      <c r="V629" s="10"/>
    </row>
    <row r="630" spans="1:24">
      <c r="B630" s="170" t="str">
        <f>$B$6</f>
        <v>HPD Loan</v>
      </c>
      <c r="C630" s="117"/>
      <c r="D630" s="135"/>
      <c r="E630" s="117"/>
      <c r="F630" s="132">
        <f>$F$6</f>
        <v>0</v>
      </c>
      <c r="G630" s="117"/>
      <c r="H630" s="606">
        <f>$H$6</f>
        <v>0</v>
      </c>
      <c r="I630" s="117"/>
      <c r="J630" s="132">
        <f>$J$6</f>
        <v>0</v>
      </c>
      <c r="K630" s="117"/>
      <c r="L630" s="149"/>
      <c r="M630" s="117"/>
      <c r="N630" s="125"/>
      <c r="U630" s="25"/>
      <c r="V630" s="25"/>
    </row>
    <row r="631" spans="1:24">
      <c r="A631" s="27"/>
      <c r="B631" s="171" t="str">
        <f>$B$7</f>
        <v>HDC Tax Exempt Bonds</v>
      </c>
      <c r="C631" s="117"/>
      <c r="D631" s="135"/>
      <c r="E631" s="117"/>
      <c r="F631" s="132" t="str">
        <f>$F$7</f>
        <v>Loan</v>
      </c>
      <c r="G631" s="117"/>
      <c r="H631" s="606">
        <f>$H$7</f>
        <v>2.1999999999999999E-2</v>
      </c>
      <c r="I631" s="121"/>
      <c r="J631" s="132">
        <f>$J$7</f>
        <v>2</v>
      </c>
      <c r="K631" s="121"/>
      <c r="L631" s="149"/>
      <c r="M631" s="117"/>
      <c r="N631" s="127"/>
      <c r="O631" s="28"/>
      <c r="P631" s="28"/>
      <c r="Q631" s="28"/>
      <c r="R631" s="28"/>
      <c r="S631" s="28"/>
      <c r="T631" s="28"/>
      <c r="U631" s="29"/>
      <c r="V631" s="29"/>
    </row>
    <row r="632" spans="1:24">
      <c r="B632" s="171" t="str">
        <f>$B$8</f>
        <v>HDC Loan</v>
      </c>
      <c r="C632" s="117"/>
      <c r="D632" s="135"/>
      <c r="E632" s="117"/>
      <c r="F632" s="132" t="str">
        <f>$F$8</f>
        <v>Loan</v>
      </c>
      <c r="G632" s="117"/>
      <c r="H632" s="606">
        <f>$H$8</f>
        <v>4.3387000000000002E-2</v>
      </c>
      <c r="I632" s="117"/>
      <c r="J632" s="132">
        <f>$J$8</f>
        <v>2</v>
      </c>
      <c r="K632" s="117"/>
      <c r="L632" s="149"/>
      <c r="M632" s="117"/>
      <c r="N632" s="127"/>
    </row>
    <row r="633" spans="1:24">
      <c r="A633" s="30"/>
      <c r="B633" s="171" t="str">
        <f>$B$9</f>
        <v>Deferred Developer Fee</v>
      </c>
      <c r="C633" s="117"/>
      <c r="D633" s="135"/>
      <c r="E633" s="117"/>
      <c r="F633" s="132" t="str">
        <f>$F$9</f>
        <v>Loan</v>
      </c>
      <c r="G633" s="117"/>
      <c r="H633" s="606">
        <f>$H$9</f>
        <v>0</v>
      </c>
      <c r="I633" s="122"/>
      <c r="J633" s="132">
        <f>$J$9</f>
        <v>0</v>
      </c>
      <c r="K633" s="122"/>
      <c r="L633" s="149"/>
      <c r="M633" s="117"/>
      <c r="N633" s="127"/>
      <c r="O633" s="31"/>
      <c r="P633" s="31"/>
      <c r="Q633" s="31"/>
      <c r="R633" s="31"/>
      <c r="S633" s="31"/>
      <c r="T633" s="31"/>
      <c r="U633" s="31"/>
      <c r="V633" s="31"/>
    </row>
    <row r="634" spans="1:24">
      <c r="A634" s="27"/>
      <c r="B634" s="171" t="str">
        <f>$B$10</f>
        <v>Other (Accrued Construction Interest)</v>
      </c>
      <c r="C634" s="117"/>
      <c r="D634" s="135"/>
      <c r="E634" s="117"/>
      <c r="F634" s="132" t="str">
        <f>$F$10</f>
        <v>Loan</v>
      </c>
      <c r="G634" s="117"/>
      <c r="H634" s="606">
        <f>$H$10</f>
        <v>0</v>
      </c>
      <c r="I634" s="122"/>
      <c r="J634" s="132">
        <f>$J$10</f>
        <v>0</v>
      </c>
      <c r="K634" s="122"/>
      <c r="L634" s="149"/>
      <c r="M634" s="117"/>
      <c r="N634" s="127"/>
      <c r="O634" s="31"/>
      <c r="P634" s="31"/>
      <c r="Q634" s="31"/>
      <c r="R634" s="31"/>
      <c r="S634" s="31"/>
      <c r="T634" s="31"/>
      <c r="U634" s="31"/>
      <c r="V634" s="31"/>
    </row>
    <row r="635" spans="1:24">
      <c r="A635" s="30"/>
      <c r="B635" s="171" t="str">
        <f>$B$11</f>
        <v>Other (Deferred Reserves)</v>
      </c>
      <c r="C635" s="117"/>
      <c r="D635" s="135"/>
      <c r="E635" s="117"/>
      <c r="F635" s="132" t="str">
        <f>$F$11</f>
        <v>Loan</v>
      </c>
      <c r="G635" s="117"/>
      <c r="H635" s="606">
        <f>$H$11</f>
        <v>0</v>
      </c>
      <c r="I635" s="123"/>
      <c r="J635" s="132">
        <f>$J$11</f>
        <v>0</v>
      </c>
      <c r="K635" s="123"/>
      <c r="L635" s="149"/>
      <c r="M635" s="117"/>
      <c r="N635" s="127"/>
      <c r="O635" s="33"/>
      <c r="P635" s="33"/>
      <c r="Q635" s="33"/>
      <c r="R635" s="33"/>
      <c r="S635" s="33"/>
      <c r="T635" s="33"/>
      <c r="U635" s="33"/>
      <c r="V635" s="33"/>
    </row>
    <row r="636" spans="1:24">
      <c r="A636" s="27"/>
      <c r="B636" s="171" t="str">
        <f>$B$12</f>
        <v>Other (Specify)</v>
      </c>
      <c r="C636" s="117"/>
      <c r="D636" s="135"/>
      <c r="E636" s="117"/>
      <c r="F636" s="132">
        <f>$F$12</f>
        <v>0</v>
      </c>
      <c r="G636" s="117"/>
      <c r="H636" s="606">
        <f>$H$12</f>
        <v>0</v>
      </c>
      <c r="I636" s="122"/>
      <c r="J636" s="132">
        <f>$J$12</f>
        <v>0</v>
      </c>
      <c r="K636" s="122"/>
      <c r="L636" s="149"/>
      <c r="M636" s="117"/>
      <c r="N636" s="127"/>
      <c r="O636" s="31"/>
      <c r="P636" s="31"/>
      <c r="Q636" s="31"/>
      <c r="R636" s="31"/>
      <c r="S636" s="31"/>
      <c r="T636" s="31"/>
      <c r="U636" s="31"/>
      <c r="V636" s="31"/>
    </row>
    <row r="637" spans="1:24">
      <c r="A637" s="27"/>
      <c r="B637" s="171" t="str">
        <f>$B$13</f>
        <v>Other (Specify)</v>
      </c>
      <c r="C637" s="117"/>
      <c r="D637" s="135"/>
      <c r="E637" s="117"/>
      <c r="F637" s="132">
        <f>$F$13</f>
        <v>0</v>
      </c>
      <c r="G637" s="117"/>
      <c r="H637" s="606">
        <f>$H$13</f>
        <v>0</v>
      </c>
      <c r="I637" s="122"/>
      <c r="J637" s="132">
        <f>$J$13</f>
        <v>0</v>
      </c>
      <c r="K637" s="122"/>
      <c r="L637" s="149"/>
      <c r="M637" s="117"/>
      <c r="N637" s="127"/>
      <c r="O637" s="31"/>
      <c r="P637" s="31"/>
      <c r="Q637" s="31"/>
      <c r="R637" s="31"/>
      <c r="S637" s="31"/>
      <c r="T637" s="31"/>
      <c r="U637" s="31"/>
      <c r="V637" s="31"/>
      <c r="W637" s="31"/>
      <c r="X637" s="31"/>
    </row>
    <row r="638" spans="1:24" ht="13.5" thickBot="1">
      <c r="A638" s="30"/>
      <c r="B638" s="171" t="str">
        <f>$B$14</f>
        <v>Other (Specify)</v>
      </c>
      <c r="C638" s="117"/>
      <c r="D638" s="139"/>
      <c r="E638" s="117"/>
      <c r="F638" s="132">
        <f>$F$14</f>
        <v>0</v>
      </c>
      <c r="G638" s="117"/>
      <c r="H638" s="606">
        <f>$H$14</f>
        <v>0</v>
      </c>
      <c r="I638" s="122"/>
      <c r="J638" s="132">
        <f>$J$14</f>
        <v>0</v>
      </c>
      <c r="K638" s="122"/>
      <c r="L638" s="149"/>
      <c r="M638" s="117"/>
      <c r="N638" s="127"/>
      <c r="O638" s="31"/>
      <c r="P638" s="31"/>
      <c r="Q638" s="31"/>
      <c r="R638" s="31"/>
      <c r="S638" s="31"/>
      <c r="T638" s="31"/>
      <c r="U638" s="31"/>
      <c r="V638" s="31"/>
    </row>
    <row r="639" spans="1:24" ht="13.5" thickTop="1">
      <c r="A639" s="27"/>
      <c r="B639" s="172" t="str">
        <f>$B$15</f>
        <v>Total Construction Financing</v>
      </c>
      <c r="C639" s="116"/>
      <c r="D639" s="141">
        <f>SUM(D630:D638)</f>
        <v>0</v>
      </c>
      <c r="E639" s="116"/>
      <c r="F639" s="143"/>
      <c r="G639" s="116"/>
      <c r="H639" s="143"/>
      <c r="I639" s="124"/>
      <c r="J639" s="143"/>
      <c r="K639" s="124"/>
      <c r="L639" s="152"/>
      <c r="M639" s="117"/>
      <c r="N639" s="127"/>
      <c r="O639" s="31"/>
      <c r="P639" s="31"/>
      <c r="Q639" s="31"/>
      <c r="R639" s="31"/>
      <c r="S639" s="31"/>
      <c r="T639" s="31"/>
      <c r="U639" s="31"/>
      <c r="V639" s="31"/>
    </row>
    <row r="640" spans="1:24">
      <c r="A640" s="30"/>
      <c r="B640" s="153"/>
      <c r="H640" s="31"/>
      <c r="I640" s="31"/>
      <c r="J640" s="107"/>
      <c r="K640" s="31"/>
      <c r="L640" s="154"/>
      <c r="M640" s="31"/>
      <c r="N640" s="126"/>
      <c r="O640" s="31"/>
      <c r="P640" s="31"/>
      <c r="Q640" s="31"/>
      <c r="R640" s="31"/>
      <c r="S640" s="31"/>
      <c r="T640" s="31"/>
      <c r="U640" s="31"/>
      <c r="V640" s="31"/>
    </row>
    <row r="641" spans="1:25">
      <c r="A641" s="27"/>
      <c r="B641" s="161" t="s">
        <v>162</v>
      </c>
      <c r="C641" s="27"/>
      <c r="D641" s="24"/>
      <c r="E641" s="24"/>
      <c r="F641" s="26"/>
      <c r="G641" s="26"/>
      <c r="L641" s="155"/>
      <c r="N641" s="108"/>
      <c r="O641" s="108"/>
      <c r="P641" s="108"/>
      <c r="Q641" s="108"/>
      <c r="R641" s="108"/>
      <c r="S641" s="108"/>
      <c r="T641" s="108"/>
      <c r="U641" s="31"/>
      <c r="V641" s="108"/>
    </row>
    <row r="642" spans="1:25">
      <c r="A642" s="27"/>
      <c r="B642" s="156" t="s">
        <v>141</v>
      </c>
      <c r="E642" s="9"/>
      <c r="F642" s="24"/>
      <c r="G642" s="24"/>
      <c r="L642" s="155"/>
      <c r="N642" s="108"/>
      <c r="O642" s="108"/>
      <c r="P642" s="108"/>
      <c r="Q642" s="108"/>
      <c r="R642" s="108"/>
      <c r="S642" s="108"/>
      <c r="T642" s="108"/>
      <c r="U642" s="31"/>
      <c r="V642" s="108"/>
    </row>
    <row r="643" spans="1:25">
      <c r="A643" s="27"/>
      <c r="B643" s="153" t="str">
        <f>B628</f>
        <v xml:space="preserve"> </v>
      </c>
      <c r="D643" s="9"/>
      <c r="E643" s="9"/>
      <c r="F643" s="24"/>
      <c r="G643" s="24"/>
      <c r="L643" s="155"/>
      <c r="N643" s="108"/>
      <c r="O643" s="108"/>
      <c r="P643" s="108"/>
      <c r="Q643" s="108"/>
      <c r="R643" s="108"/>
      <c r="S643" s="108"/>
      <c r="T643" s="108"/>
      <c r="U643" s="31"/>
      <c r="V643" s="108"/>
    </row>
    <row r="644" spans="1:25">
      <c r="A644" s="27"/>
      <c r="B644" s="157" t="s">
        <v>157</v>
      </c>
      <c r="C644" s="118"/>
      <c r="D644" s="119" t="s">
        <v>158</v>
      </c>
      <c r="E644" s="119"/>
      <c r="F644" s="119" t="s">
        <v>159</v>
      </c>
      <c r="G644" s="119"/>
      <c r="H644" s="119" t="s">
        <v>177</v>
      </c>
      <c r="I644" s="119"/>
      <c r="J644" s="119" t="s">
        <v>160</v>
      </c>
      <c r="K644" s="120"/>
      <c r="L644" s="158" t="s">
        <v>161</v>
      </c>
      <c r="M644" s="128"/>
      <c r="N644" s="110"/>
      <c r="O644" s="110"/>
      <c r="P644" s="110"/>
      <c r="Q644" s="110"/>
      <c r="R644" s="110"/>
      <c r="S644" s="110"/>
      <c r="T644" s="110"/>
      <c r="U644" s="33"/>
      <c r="V644" s="110"/>
    </row>
    <row r="645" spans="1:25">
      <c r="A645" s="27"/>
      <c r="B645" s="170" t="str">
        <f>$B$21</f>
        <v>HPD Loan</v>
      </c>
      <c r="C645" s="117"/>
      <c r="D645" s="136"/>
      <c r="E645" s="117"/>
      <c r="F645" s="131">
        <f>$F$21</f>
        <v>0</v>
      </c>
      <c r="G645" s="117"/>
      <c r="H645" s="606">
        <f>$H$21</f>
        <v>0</v>
      </c>
      <c r="I645" s="117"/>
      <c r="J645" s="131">
        <f>$J$21</f>
        <v>0</v>
      </c>
      <c r="K645" s="117"/>
      <c r="L645" s="149"/>
      <c r="M645" s="117"/>
      <c r="N645" s="31"/>
      <c r="O645" s="31"/>
      <c r="P645" s="31"/>
      <c r="Q645" s="31"/>
      <c r="R645" s="31"/>
      <c r="S645" s="31"/>
      <c r="T645" s="31"/>
      <c r="U645" s="31"/>
      <c r="V645" s="31"/>
    </row>
    <row r="646" spans="1:25">
      <c r="A646" s="27"/>
      <c r="B646" s="170" t="str">
        <f>$B$22</f>
        <v>HDC Tax Exempt Bonds</v>
      </c>
      <c r="C646" s="117"/>
      <c r="D646" s="136"/>
      <c r="E646" s="117"/>
      <c r="F646" s="131">
        <f>$F$22</f>
        <v>0</v>
      </c>
      <c r="G646" s="117"/>
      <c r="H646" s="606">
        <f>$H$22</f>
        <v>0</v>
      </c>
      <c r="I646" s="121"/>
      <c r="J646" s="131">
        <f>$J$22</f>
        <v>0</v>
      </c>
      <c r="K646" s="121"/>
      <c r="L646" s="149"/>
      <c r="M646" s="117"/>
      <c r="N646" s="31"/>
      <c r="O646" s="31"/>
      <c r="P646" s="31"/>
      <c r="Q646" s="31"/>
      <c r="R646" s="31"/>
      <c r="S646" s="31"/>
      <c r="T646" s="31"/>
      <c r="U646" s="31"/>
      <c r="V646" s="31"/>
    </row>
    <row r="647" spans="1:25">
      <c r="A647" s="30"/>
      <c r="B647" s="170" t="str">
        <f>$B$23</f>
        <v>HDC Loan</v>
      </c>
      <c r="C647" s="117"/>
      <c r="D647" s="136"/>
      <c r="E647" s="117"/>
      <c r="F647" s="131">
        <f>$F$23</f>
        <v>0</v>
      </c>
      <c r="G647" s="117"/>
      <c r="H647" s="606">
        <f>$H$23</f>
        <v>0</v>
      </c>
      <c r="I647" s="117"/>
      <c r="J647" s="131">
        <f>$J$23</f>
        <v>0</v>
      </c>
      <c r="K647" s="117"/>
      <c r="L647" s="149"/>
      <c r="M647" s="117"/>
      <c r="N647" s="31"/>
      <c r="O647" s="31"/>
      <c r="P647" s="31"/>
      <c r="Q647" s="31"/>
      <c r="R647" s="31"/>
      <c r="S647" s="31"/>
      <c r="T647" s="31"/>
      <c r="U647" s="31"/>
      <c r="V647" s="31"/>
    </row>
    <row r="648" spans="1:25">
      <c r="A648" s="27"/>
      <c r="B648" s="170" t="str">
        <f>$B$24</f>
        <v>Deferred Developer Fee</v>
      </c>
      <c r="C648" s="117"/>
      <c r="D648" s="136"/>
      <c r="E648" s="117"/>
      <c r="F648" s="131" t="str">
        <f>$F$24</f>
        <v>Loan</v>
      </c>
      <c r="G648" s="117"/>
      <c r="H648" s="606">
        <f>$H$24</f>
        <v>1.12E-2</v>
      </c>
      <c r="I648" s="122"/>
      <c r="J648" s="131">
        <f>$J$24</f>
        <v>35</v>
      </c>
      <c r="K648" s="122"/>
      <c r="L648" s="149"/>
      <c r="M648" s="117"/>
      <c r="N648" s="103"/>
      <c r="O648" s="103"/>
      <c r="P648" s="103"/>
      <c r="Q648" s="103"/>
      <c r="R648" s="103"/>
      <c r="S648" s="103"/>
      <c r="T648" s="103"/>
      <c r="U648" s="103"/>
      <c r="V648" s="103"/>
    </row>
    <row r="649" spans="1:25">
      <c r="A649" s="30"/>
      <c r="B649" s="170" t="str">
        <f>$B$25</f>
        <v>Other (HDC First Mortgage)</v>
      </c>
      <c r="C649" s="117"/>
      <c r="D649" s="136"/>
      <c r="E649" s="117"/>
      <c r="F649" s="131" t="str">
        <f>$F$25</f>
        <v>Loan</v>
      </c>
      <c r="G649" s="117"/>
      <c r="H649" s="606">
        <f>$H$25</f>
        <v>5.2499999999999998E-2</v>
      </c>
      <c r="I649" s="122"/>
      <c r="J649" s="131">
        <f>$J$25</f>
        <v>18</v>
      </c>
      <c r="K649" s="122"/>
      <c r="L649" s="149"/>
      <c r="M649" s="117"/>
      <c r="N649" s="103"/>
      <c r="O649" s="103"/>
      <c r="P649" s="103"/>
      <c r="Q649" s="103"/>
      <c r="R649" s="103"/>
      <c r="S649" s="103"/>
      <c r="T649" s="103"/>
      <c r="U649" s="103"/>
      <c r="V649" s="103"/>
    </row>
    <row r="650" spans="1:25" ht="14.1" customHeight="1">
      <c r="B650" s="170" t="str">
        <f>$B$26</f>
        <v>Other (HDC Second Mortgage)</v>
      </c>
      <c r="C650" s="117"/>
      <c r="D650" s="136"/>
      <c r="E650" s="117"/>
      <c r="F650" s="131" t="str">
        <f>$F$26</f>
        <v>Loan</v>
      </c>
      <c r="G650" s="117"/>
      <c r="H650" s="606">
        <f>$H$26</f>
        <v>4.3387000000000002E-2</v>
      </c>
      <c r="I650" s="123"/>
      <c r="J650" s="131">
        <f>$J$26</f>
        <v>35</v>
      </c>
      <c r="K650" s="123"/>
      <c r="L650" s="149"/>
      <c r="M650" s="117"/>
      <c r="N650" s="104"/>
      <c r="O650" s="104"/>
      <c r="P650" s="104"/>
      <c r="Q650" s="104"/>
      <c r="R650" s="104"/>
      <c r="S650" s="104"/>
      <c r="T650" s="104"/>
      <c r="U650" s="104"/>
      <c r="V650" s="104"/>
      <c r="W650" s="109"/>
      <c r="X650" s="109"/>
      <c r="Y650" s="109"/>
    </row>
    <row r="651" spans="1:25">
      <c r="A651" s="111"/>
      <c r="B651" s="170" t="str">
        <f>$B$27</f>
        <v>Other (Accrued Construction Interest)</v>
      </c>
      <c r="C651" s="117"/>
      <c r="D651" s="136"/>
      <c r="E651" s="117"/>
      <c r="F651" s="131" t="str">
        <f>$F$27</f>
        <v>Loan</v>
      </c>
      <c r="G651" s="117"/>
      <c r="H651" s="606">
        <f>$H$27</f>
        <v>0</v>
      </c>
      <c r="I651" s="122"/>
      <c r="J651" s="131">
        <f>$J$27</f>
        <v>0</v>
      </c>
      <c r="K651" s="122"/>
      <c r="L651" s="149"/>
      <c r="M651" s="117"/>
      <c r="N651" s="105"/>
      <c r="O651" s="105"/>
      <c r="P651" s="105"/>
      <c r="Q651" s="105"/>
      <c r="R651" s="105"/>
      <c r="S651" s="105"/>
      <c r="T651" s="105"/>
      <c r="U651" s="104"/>
      <c r="V651" s="104"/>
    </row>
    <row r="652" spans="1:25" ht="15.95" customHeight="1">
      <c r="A652" s="111"/>
      <c r="B652" s="170" t="str">
        <f>$B$28</f>
        <v>Other (Brownfields Tax Credits)</v>
      </c>
      <c r="C652" s="117"/>
      <c r="D652" s="136"/>
      <c r="E652" s="117"/>
      <c r="F652" s="131" t="str">
        <f>$F$28</f>
        <v>Loan</v>
      </c>
      <c r="G652" s="117"/>
      <c r="H652" s="606">
        <f>$H$28</f>
        <v>0.06</v>
      </c>
      <c r="I652" s="122"/>
      <c r="J652" s="131">
        <f>$J$28</f>
        <v>35</v>
      </c>
      <c r="K652" s="122"/>
      <c r="L652" s="149"/>
      <c r="M652" s="117"/>
      <c r="N652" s="105"/>
      <c r="O652" s="105"/>
      <c r="P652" s="105"/>
      <c r="Q652" s="105"/>
      <c r="R652" s="105"/>
      <c r="S652" s="105"/>
      <c r="T652" s="105"/>
      <c r="U652" s="105"/>
      <c r="V652" s="105"/>
    </row>
    <row r="653" spans="1:25" ht="14.1" customHeight="1" thickBot="1">
      <c r="A653" s="111"/>
      <c r="B653" s="170" t="str">
        <f>$B$29</f>
        <v>Other (LIHTC Equity)</v>
      </c>
      <c r="C653" s="117"/>
      <c r="D653" s="140"/>
      <c r="E653" s="117"/>
      <c r="F653" s="131" t="str">
        <f>$F$29</f>
        <v>Loan</v>
      </c>
      <c r="G653" s="117"/>
      <c r="H653" s="606">
        <f>$H$29</f>
        <v>0</v>
      </c>
      <c r="I653" s="122"/>
      <c r="J653" s="131">
        <f>$J$29</f>
        <v>0</v>
      </c>
      <c r="K653" s="122"/>
      <c r="L653" s="149"/>
      <c r="M653" s="117"/>
      <c r="N653" s="105"/>
      <c r="O653" s="105"/>
      <c r="P653" s="105"/>
      <c r="Q653" s="105"/>
      <c r="R653" s="105"/>
      <c r="S653" s="105"/>
      <c r="T653" s="105"/>
      <c r="U653" s="105"/>
      <c r="V653" s="105"/>
    </row>
    <row r="654" spans="1:25" ht="14.1" customHeight="1" thickTop="1">
      <c r="A654" s="27"/>
      <c r="B654" s="173" t="str">
        <f>$B$30</f>
        <v>Total Permanent Financing</v>
      </c>
      <c r="C654" s="116"/>
      <c r="D654" s="142">
        <f>SUM(D645:D653)</f>
        <v>0</v>
      </c>
      <c r="E654" s="116"/>
      <c r="F654" s="129"/>
      <c r="G654" s="116"/>
      <c r="H654" s="129"/>
      <c r="I654" s="124"/>
      <c r="J654" s="129"/>
      <c r="K654" s="124"/>
      <c r="L654" s="152"/>
      <c r="M654" s="117"/>
      <c r="N654" s="106"/>
      <c r="O654" s="106"/>
      <c r="P654" s="106"/>
      <c r="Q654" s="106"/>
      <c r="R654" s="106"/>
      <c r="S654" s="106"/>
      <c r="T654" s="106"/>
      <c r="U654" s="112"/>
      <c r="V654" s="106"/>
    </row>
    <row r="655" spans="1:25" ht="14.1" customHeight="1">
      <c r="A655" s="27"/>
      <c r="B655" s="159"/>
      <c r="C655" s="117"/>
      <c r="D655" s="117"/>
      <c r="E655" s="117"/>
      <c r="F655" s="117"/>
      <c r="G655" s="117"/>
      <c r="H655" s="117"/>
      <c r="I655" s="122"/>
      <c r="J655" s="117"/>
      <c r="K655" s="122"/>
      <c r="L655" s="160"/>
      <c r="M655" s="117"/>
      <c r="N655" s="106"/>
      <c r="O655" s="106"/>
      <c r="P655" s="106"/>
      <c r="Q655" s="106"/>
      <c r="R655" s="106"/>
      <c r="S655" s="106"/>
      <c r="T655" s="106"/>
      <c r="U655" s="112"/>
      <c r="V655" s="106"/>
    </row>
    <row r="656" spans="1:25" ht="15.95" customHeight="1">
      <c r="B656" s="161" t="s">
        <v>163</v>
      </c>
      <c r="C656" s="27"/>
      <c r="H656" s="285"/>
      <c r="I656" s="285"/>
      <c r="L656" s="155"/>
      <c r="V656" s="105"/>
    </row>
    <row r="657" spans="1:22" ht="15.95" customHeight="1">
      <c r="B657" s="156" t="s">
        <v>141</v>
      </c>
      <c r="C657" s="27"/>
      <c r="H657" s="285"/>
      <c r="I657" s="285"/>
      <c r="L657" s="155"/>
      <c r="V657" s="105"/>
    </row>
    <row r="658" spans="1:22" ht="15.95" customHeight="1">
      <c r="B658" s="153" t="str">
        <f>B628</f>
        <v xml:space="preserve"> </v>
      </c>
      <c r="C658" s="27"/>
      <c r="H658" s="285"/>
      <c r="I658" s="285"/>
      <c r="L658" s="155"/>
      <c r="V658" s="105"/>
    </row>
    <row r="659" spans="1:22">
      <c r="B659" s="153" t="s">
        <v>171</v>
      </c>
      <c r="C659" s="27"/>
      <c r="H659" s="285"/>
      <c r="I659" s="285"/>
      <c r="L659" s="155"/>
      <c r="V659" s="105"/>
    </row>
    <row r="660" spans="1:22">
      <c r="B660" s="153"/>
      <c r="C660" s="27"/>
      <c r="H660" s="285"/>
      <c r="I660" s="285"/>
      <c r="L660" s="155"/>
      <c r="V660" s="105"/>
    </row>
    <row r="661" spans="1:22" ht="15.95" customHeight="1">
      <c r="B661" s="162" t="s">
        <v>173</v>
      </c>
      <c r="C661" s="130"/>
      <c r="D661" s="773"/>
      <c r="E661" s="773"/>
      <c r="F661" s="773"/>
      <c r="G661" s="130"/>
      <c r="H661" s="286" t="s">
        <v>172</v>
      </c>
      <c r="I661" s="285"/>
      <c r="L661" s="155"/>
      <c r="V661" s="105"/>
    </row>
    <row r="662" spans="1:22">
      <c r="B662" s="163" t="s">
        <v>164</v>
      </c>
      <c r="H662" s="134"/>
      <c r="L662" s="155"/>
      <c r="V662" s="105"/>
    </row>
    <row r="663" spans="1:22">
      <c r="A663" s="27"/>
      <c r="B663" s="164" t="s">
        <v>110</v>
      </c>
      <c r="H663" s="134"/>
      <c r="L663" s="155"/>
    </row>
    <row r="664" spans="1:22">
      <c r="A664" s="27"/>
      <c r="B664" s="164" t="s">
        <v>165</v>
      </c>
      <c r="H664" s="134"/>
      <c r="L664" s="155"/>
    </row>
    <row r="665" spans="1:22">
      <c r="A665" s="30"/>
      <c r="B665" s="164" t="s">
        <v>166</v>
      </c>
      <c r="H665" s="134"/>
      <c r="I665" s="103"/>
      <c r="J665" s="103"/>
      <c r="K665" s="103"/>
      <c r="L665" s="165"/>
      <c r="M665" s="103"/>
      <c r="N665" s="103"/>
      <c r="O665" s="103"/>
      <c r="P665" s="103"/>
      <c r="Q665" s="103"/>
      <c r="R665" s="103"/>
      <c r="S665" s="103"/>
      <c r="T665" s="103"/>
      <c r="U665" s="113"/>
      <c r="V665" s="103"/>
    </row>
    <row r="666" spans="1:22">
      <c r="A666" s="30"/>
      <c r="B666" s="164" t="s">
        <v>167</v>
      </c>
      <c r="H666" s="134"/>
      <c r="I666" s="31"/>
      <c r="J666" s="31"/>
      <c r="K666" s="31"/>
      <c r="L666" s="154"/>
      <c r="M666" s="31"/>
      <c r="N666" s="31"/>
      <c r="O666" s="31"/>
      <c r="P666" s="31"/>
      <c r="Q666" s="31"/>
      <c r="R666" s="31"/>
      <c r="S666" s="31"/>
      <c r="T666" s="31"/>
      <c r="U666" s="31"/>
      <c r="V666" s="103"/>
    </row>
    <row r="667" spans="1:22">
      <c r="B667" s="164" t="s">
        <v>169</v>
      </c>
      <c r="D667" s="771" t="str">
        <f>$D$43</f>
        <v>(Specify Source)</v>
      </c>
      <c r="E667" s="771"/>
      <c r="F667" s="771"/>
      <c r="H667" s="134"/>
      <c r="L667" s="155"/>
      <c r="V667" s="31"/>
    </row>
    <row r="668" spans="1:22">
      <c r="A668" s="30"/>
      <c r="B668" s="164" t="s">
        <v>168</v>
      </c>
      <c r="D668" s="771" t="str">
        <f>$D$44</f>
        <v>(Specify Source)</v>
      </c>
      <c r="E668" s="771"/>
      <c r="F668" s="771"/>
      <c r="H668" s="134"/>
      <c r="I668" s="31"/>
      <c r="J668" s="31"/>
      <c r="K668" s="31"/>
      <c r="L668" s="154"/>
      <c r="M668" s="31"/>
      <c r="N668" s="31"/>
      <c r="O668" s="31"/>
      <c r="P668" s="31"/>
      <c r="Q668" s="31"/>
      <c r="R668" s="31"/>
      <c r="S668" s="31"/>
      <c r="T668" s="31"/>
      <c r="U668" s="113"/>
      <c r="V668" s="103"/>
    </row>
    <row r="669" spans="1:22">
      <c r="A669" s="27"/>
      <c r="B669" s="164" t="s">
        <v>168</v>
      </c>
      <c r="D669" s="771" t="str">
        <f>$D$45</f>
        <v>(Specify Source)</v>
      </c>
      <c r="E669" s="771"/>
      <c r="F669" s="771"/>
      <c r="H669" s="134"/>
      <c r="L669" s="155"/>
      <c r="V669" s="25"/>
    </row>
    <row r="670" spans="1:22">
      <c r="A670" s="30"/>
      <c r="B670" s="164" t="s">
        <v>168</v>
      </c>
      <c r="D670" s="771" t="str">
        <f>$D$46</f>
        <v>(Specify Source)</v>
      </c>
      <c r="E670" s="771"/>
      <c r="F670" s="771"/>
      <c r="H670" s="134"/>
      <c r="I670" s="114"/>
      <c r="J670" s="114"/>
      <c r="K670" s="114"/>
      <c r="L670" s="166"/>
      <c r="M670" s="114"/>
      <c r="N670" s="114"/>
      <c r="O670" s="114"/>
      <c r="P670" s="114"/>
      <c r="Q670" s="114"/>
      <c r="R670" s="114"/>
      <c r="S670" s="114"/>
      <c r="T670" s="114"/>
      <c r="V670" s="113"/>
    </row>
    <row r="671" spans="1:22" ht="13.5" thickBot="1">
      <c r="A671" s="27"/>
      <c r="B671" s="167" t="s">
        <v>168</v>
      </c>
      <c r="C671" s="168"/>
      <c r="D671" s="772" t="str">
        <f>$D$47</f>
        <v>(Specify Source)</v>
      </c>
      <c r="E671" s="772"/>
      <c r="F671" s="772"/>
      <c r="G671" s="168"/>
      <c r="H671" s="174"/>
      <c r="I671" s="168"/>
      <c r="J671" s="168"/>
      <c r="K671" s="168"/>
      <c r="L671" s="169"/>
    </row>
    <row r="673" spans="1:24" ht="13.5" thickBot="1"/>
    <row r="674" spans="1:24">
      <c r="B674" s="385" t="s">
        <v>156</v>
      </c>
      <c r="C674" s="27"/>
      <c r="D674" s="24"/>
      <c r="E674" s="24"/>
      <c r="F674" s="26"/>
      <c r="G674" s="26"/>
    </row>
    <row r="675" spans="1:24">
      <c r="B675" s="387" t="s">
        <v>142</v>
      </c>
      <c r="E675" s="9"/>
      <c r="F675" s="24"/>
      <c r="G675" s="24"/>
    </row>
    <row r="676" spans="1:24" ht="13.5" thickBot="1">
      <c r="B676" s="388" t="str">
        <f>'Unit Distribution'!B18</f>
        <v xml:space="preserve"> </v>
      </c>
      <c r="D676" s="9"/>
      <c r="E676" s="9"/>
      <c r="F676" s="24"/>
      <c r="G676" s="24"/>
    </row>
    <row r="677" spans="1:24">
      <c r="B677" s="144" t="s">
        <v>157</v>
      </c>
      <c r="C677" s="145"/>
      <c r="D677" s="146" t="s">
        <v>158</v>
      </c>
      <c r="E677" s="146"/>
      <c r="F677" s="146" t="s">
        <v>159</v>
      </c>
      <c r="G677" s="146"/>
      <c r="H677" s="146" t="s">
        <v>177</v>
      </c>
      <c r="I677" s="146"/>
      <c r="J677" s="146" t="s">
        <v>160</v>
      </c>
      <c r="K677" s="147"/>
      <c r="L677" s="148" t="s">
        <v>161</v>
      </c>
      <c r="M677" s="128"/>
      <c r="U677" s="10"/>
      <c r="V677" s="10"/>
    </row>
    <row r="678" spans="1:24">
      <c r="B678" s="170" t="str">
        <f>$B$6</f>
        <v>HPD Loan</v>
      </c>
      <c r="C678" s="117"/>
      <c r="D678" s="135"/>
      <c r="E678" s="117"/>
      <c r="F678" s="132">
        <f>$F$6</f>
        <v>0</v>
      </c>
      <c r="G678" s="117"/>
      <c r="H678" s="606">
        <f>$H$6</f>
        <v>0</v>
      </c>
      <c r="I678" s="117"/>
      <c r="J678" s="132">
        <f>$J$6</f>
        <v>0</v>
      </c>
      <c r="K678" s="117"/>
      <c r="L678" s="149"/>
      <c r="M678" s="117"/>
      <c r="N678" s="125"/>
      <c r="U678" s="25"/>
      <c r="V678" s="25"/>
    </row>
    <row r="679" spans="1:24">
      <c r="A679" s="27"/>
      <c r="B679" s="171" t="str">
        <f>$B$7</f>
        <v>HDC Tax Exempt Bonds</v>
      </c>
      <c r="C679" s="117"/>
      <c r="D679" s="135"/>
      <c r="E679" s="117"/>
      <c r="F679" s="132" t="str">
        <f>$F$7</f>
        <v>Loan</v>
      </c>
      <c r="G679" s="117"/>
      <c r="H679" s="606">
        <f>$H$7</f>
        <v>2.1999999999999999E-2</v>
      </c>
      <c r="I679" s="121"/>
      <c r="J679" s="132">
        <f>$J$7</f>
        <v>2</v>
      </c>
      <c r="K679" s="121"/>
      <c r="L679" s="149"/>
      <c r="M679" s="117"/>
      <c r="N679" s="127"/>
      <c r="O679" s="28"/>
      <c r="P679" s="28"/>
      <c r="Q679" s="28"/>
      <c r="R679" s="28"/>
      <c r="S679" s="28"/>
      <c r="T679" s="28"/>
      <c r="U679" s="29"/>
      <c r="V679" s="29"/>
    </row>
    <row r="680" spans="1:24">
      <c r="B680" s="171" t="str">
        <f>$B$8</f>
        <v>HDC Loan</v>
      </c>
      <c r="C680" s="117"/>
      <c r="D680" s="135"/>
      <c r="E680" s="117"/>
      <c r="F680" s="132" t="str">
        <f>$F$8</f>
        <v>Loan</v>
      </c>
      <c r="G680" s="117"/>
      <c r="H680" s="606">
        <f>$H$8</f>
        <v>4.3387000000000002E-2</v>
      </c>
      <c r="I680" s="117"/>
      <c r="J680" s="132">
        <f>$J$8</f>
        <v>2</v>
      </c>
      <c r="K680" s="117"/>
      <c r="L680" s="149"/>
      <c r="M680" s="117"/>
      <c r="N680" s="127"/>
    </row>
    <row r="681" spans="1:24">
      <c r="A681" s="30"/>
      <c r="B681" s="171" t="str">
        <f>$B$9</f>
        <v>Deferred Developer Fee</v>
      </c>
      <c r="C681" s="117"/>
      <c r="D681" s="135"/>
      <c r="E681" s="117"/>
      <c r="F681" s="132" t="str">
        <f>$F$9</f>
        <v>Loan</v>
      </c>
      <c r="G681" s="117"/>
      <c r="H681" s="606">
        <f>$H$9</f>
        <v>0</v>
      </c>
      <c r="I681" s="122"/>
      <c r="J681" s="132">
        <f>$J$9</f>
        <v>0</v>
      </c>
      <c r="K681" s="122"/>
      <c r="L681" s="149"/>
      <c r="M681" s="117"/>
      <c r="N681" s="127"/>
      <c r="O681" s="31"/>
      <c r="P681" s="31"/>
      <c r="Q681" s="31"/>
      <c r="R681" s="31"/>
      <c r="S681" s="31"/>
      <c r="T681" s="31"/>
      <c r="U681" s="31"/>
      <c r="V681" s="31"/>
    </row>
    <row r="682" spans="1:24">
      <c r="A682" s="27"/>
      <c r="B682" s="171" t="str">
        <f>$B$10</f>
        <v>Other (Accrued Construction Interest)</v>
      </c>
      <c r="C682" s="117"/>
      <c r="D682" s="135"/>
      <c r="E682" s="117"/>
      <c r="F682" s="132" t="str">
        <f>$F$10</f>
        <v>Loan</v>
      </c>
      <c r="G682" s="117"/>
      <c r="H682" s="606">
        <f>$H$10</f>
        <v>0</v>
      </c>
      <c r="I682" s="122"/>
      <c r="J682" s="132">
        <f>$J$10</f>
        <v>0</v>
      </c>
      <c r="K682" s="122"/>
      <c r="L682" s="149"/>
      <c r="M682" s="117"/>
      <c r="N682" s="127"/>
      <c r="O682" s="31"/>
      <c r="P682" s="31"/>
      <c r="Q682" s="31"/>
      <c r="R682" s="31"/>
      <c r="S682" s="31"/>
      <c r="T682" s="31"/>
      <c r="U682" s="31"/>
      <c r="V682" s="31"/>
    </row>
    <row r="683" spans="1:24">
      <c r="A683" s="30"/>
      <c r="B683" s="171" t="str">
        <f>$B$11</f>
        <v>Other (Deferred Reserves)</v>
      </c>
      <c r="C683" s="117"/>
      <c r="D683" s="135"/>
      <c r="E683" s="117"/>
      <c r="F683" s="132" t="str">
        <f>$F$11</f>
        <v>Loan</v>
      </c>
      <c r="G683" s="117"/>
      <c r="H683" s="606">
        <f>$H$11</f>
        <v>0</v>
      </c>
      <c r="I683" s="123"/>
      <c r="J683" s="132">
        <f>$J$11</f>
        <v>0</v>
      </c>
      <c r="K683" s="123"/>
      <c r="L683" s="149"/>
      <c r="M683" s="117"/>
      <c r="N683" s="127"/>
      <c r="O683" s="33"/>
      <c r="P683" s="33"/>
      <c r="Q683" s="33"/>
      <c r="R683" s="33"/>
      <c r="S683" s="33"/>
      <c r="T683" s="33"/>
      <c r="U683" s="33"/>
      <c r="V683" s="33"/>
    </row>
    <row r="684" spans="1:24">
      <c r="A684" s="27"/>
      <c r="B684" s="171" t="str">
        <f>$B$12</f>
        <v>Other (Specify)</v>
      </c>
      <c r="C684" s="117"/>
      <c r="D684" s="135"/>
      <c r="E684" s="117"/>
      <c r="F684" s="132">
        <f>$F$12</f>
        <v>0</v>
      </c>
      <c r="G684" s="117"/>
      <c r="H684" s="606">
        <f>$H$12</f>
        <v>0</v>
      </c>
      <c r="I684" s="122"/>
      <c r="J684" s="132">
        <f>$J$12</f>
        <v>0</v>
      </c>
      <c r="K684" s="122"/>
      <c r="L684" s="149"/>
      <c r="M684" s="117"/>
      <c r="N684" s="127"/>
      <c r="O684" s="31"/>
      <c r="P684" s="31"/>
      <c r="Q684" s="31"/>
      <c r="R684" s="31"/>
      <c r="S684" s="31"/>
      <c r="T684" s="31"/>
      <c r="U684" s="31"/>
      <c r="V684" s="31"/>
    </row>
    <row r="685" spans="1:24">
      <c r="A685" s="27"/>
      <c r="B685" s="171" t="str">
        <f>$B$13</f>
        <v>Other (Specify)</v>
      </c>
      <c r="C685" s="117"/>
      <c r="D685" s="135"/>
      <c r="E685" s="117"/>
      <c r="F685" s="132">
        <f>$F$13</f>
        <v>0</v>
      </c>
      <c r="G685" s="117"/>
      <c r="H685" s="606">
        <f>$H$13</f>
        <v>0</v>
      </c>
      <c r="I685" s="122"/>
      <c r="J685" s="132">
        <f>$J$13</f>
        <v>0</v>
      </c>
      <c r="K685" s="122"/>
      <c r="L685" s="149"/>
      <c r="M685" s="117"/>
      <c r="N685" s="127"/>
      <c r="O685" s="31"/>
      <c r="P685" s="31"/>
      <c r="Q685" s="31"/>
      <c r="R685" s="31"/>
      <c r="S685" s="31"/>
      <c r="T685" s="31"/>
      <c r="U685" s="31"/>
      <c r="V685" s="31"/>
      <c r="W685" s="31"/>
      <c r="X685" s="31"/>
    </row>
    <row r="686" spans="1:24" ht="13.5" thickBot="1">
      <c r="A686" s="30"/>
      <c r="B686" s="171" t="str">
        <f>$B$14</f>
        <v>Other (Specify)</v>
      </c>
      <c r="C686" s="117"/>
      <c r="D686" s="139"/>
      <c r="E686" s="117"/>
      <c r="F686" s="132">
        <f>$F$14</f>
        <v>0</v>
      </c>
      <c r="G686" s="117"/>
      <c r="H686" s="606">
        <f>$H$14</f>
        <v>0</v>
      </c>
      <c r="I686" s="122"/>
      <c r="J686" s="132">
        <f>$J$14</f>
        <v>0</v>
      </c>
      <c r="K686" s="122"/>
      <c r="L686" s="149"/>
      <c r="M686" s="117"/>
      <c r="N686" s="127"/>
      <c r="O686" s="31"/>
      <c r="P686" s="31"/>
      <c r="Q686" s="31"/>
      <c r="R686" s="31"/>
      <c r="S686" s="31"/>
      <c r="T686" s="31"/>
      <c r="U686" s="31"/>
      <c r="V686" s="31"/>
    </row>
    <row r="687" spans="1:24" ht="13.5" thickTop="1">
      <c r="A687" s="27"/>
      <c r="B687" s="172" t="str">
        <f>$B$15</f>
        <v>Total Construction Financing</v>
      </c>
      <c r="C687" s="116"/>
      <c r="D687" s="141">
        <f>SUM(D678:D686)</f>
        <v>0</v>
      </c>
      <c r="E687" s="116"/>
      <c r="F687" s="143"/>
      <c r="G687" s="116"/>
      <c r="H687" s="143"/>
      <c r="I687" s="124"/>
      <c r="J687" s="143"/>
      <c r="K687" s="124"/>
      <c r="L687" s="152"/>
      <c r="M687" s="117"/>
      <c r="N687" s="127"/>
      <c r="O687" s="31"/>
      <c r="P687" s="31"/>
      <c r="Q687" s="31"/>
      <c r="R687" s="31"/>
      <c r="S687" s="31"/>
      <c r="T687" s="31"/>
      <c r="U687" s="31"/>
      <c r="V687" s="31"/>
    </row>
    <row r="688" spans="1:24">
      <c r="A688" s="30"/>
      <c r="B688" s="153"/>
      <c r="H688" s="31"/>
      <c r="I688" s="31"/>
      <c r="J688" s="107"/>
      <c r="K688" s="31"/>
      <c r="L688" s="154"/>
      <c r="M688" s="31"/>
      <c r="N688" s="126"/>
      <c r="O688" s="31"/>
      <c r="P688" s="31"/>
      <c r="Q688" s="31"/>
      <c r="R688" s="31"/>
      <c r="S688" s="31"/>
      <c r="T688" s="31"/>
      <c r="U688" s="31"/>
      <c r="V688" s="31"/>
    </row>
    <row r="689" spans="1:25">
      <c r="A689" s="27"/>
      <c r="B689" s="161" t="s">
        <v>162</v>
      </c>
      <c r="C689" s="27"/>
      <c r="D689" s="24"/>
      <c r="E689" s="24"/>
      <c r="F689" s="26"/>
      <c r="G689" s="26"/>
      <c r="L689" s="155"/>
      <c r="N689" s="108"/>
      <c r="O689" s="108"/>
      <c r="P689" s="108"/>
      <c r="Q689" s="108"/>
      <c r="R689" s="108"/>
      <c r="S689" s="108"/>
      <c r="T689" s="108"/>
      <c r="U689" s="31"/>
      <c r="V689" s="108"/>
    </row>
    <row r="690" spans="1:25">
      <c r="A690" s="27"/>
      <c r="B690" s="156" t="s">
        <v>142</v>
      </c>
      <c r="E690" s="9"/>
      <c r="F690" s="24"/>
      <c r="G690" s="24"/>
      <c r="L690" s="155"/>
      <c r="N690" s="108"/>
      <c r="O690" s="108"/>
      <c r="P690" s="108"/>
      <c r="Q690" s="108"/>
      <c r="R690" s="108"/>
      <c r="S690" s="108"/>
      <c r="T690" s="108"/>
      <c r="U690" s="31"/>
      <c r="V690" s="108"/>
    </row>
    <row r="691" spans="1:25">
      <c r="A691" s="27"/>
      <c r="B691" s="153" t="str">
        <f>B676</f>
        <v xml:space="preserve"> </v>
      </c>
      <c r="D691" s="9"/>
      <c r="E691" s="9"/>
      <c r="F691" s="24"/>
      <c r="G691" s="24"/>
      <c r="L691" s="155"/>
      <c r="N691" s="108"/>
      <c r="O691" s="108"/>
      <c r="P691" s="108"/>
      <c r="Q691" s="108"/>
      <c r="R691" s="108"/>
      <c r="S691" s="108"/>
      <c r="T691" s="108"/>
      <c r="U691" s="31"/>
      <c r="V691" s="108"/>
    </row>
    <row r="692" spans="1:25">
      <c r="A692" s="27"/>
      <c r="B692" s="157" t="s">
        <v>157</v>
      </c>
      <c r="C692" s="118"/>
      <c r="D692" s="119" t="s">
        <v>158</v>
      </c>
      <c r="E692" s="119"/>
      <c r="F692" s="119" t="s">
        <v>159</v>
      </c>
      <c r="G692" s="119"/>
      <c r="H692" s="119" t="s">
        <v>177</v>
      </c>
      <c r="I692" s="119"/>
      <c r="J692" s="119" t="s">
        <v>160</v>
      </c>
      <c r="K692" s="120"/>
      <c r="L692" s="158" t="s">
        <v>161</v>
      </c>
      <c r="M692" s="128"/>
      <c r="N692" s="110"/>
      <c r="O692" s="110"/>
      <c r="P692" s="110"/>
      <c r="Q692" s="110"/>
      <c r="R692" s="110"/>
      <c r="S692" s="110"/>
      <c r="T692" s="110"/>
      <c r="U692" s="33"/>
      <c r="V692" s="110"/>
    </row>
    <row r="693" spans="1:25">
      <c r="A693" s="27"/>
      <c r="B693" s="170" t="str">
        <f>$B$21</f>
        <v>HPD Loan</v>
      </c>
      <c r="C693" s="117"/>
      <c r="D693" s="136"/>
      <c r="E693" s="117"/>
      <c r="F693" s="131">
        <f>$F$21</f>
        <v>0</v>
      </c>
      <c r="G693" s="117"/>
      <c r="H693" s="606">
        <f>$H$21</f>
        <v>0</v>
      </c>
      <c r="I693" s="117"/>
      <c r="J693" s="131">
        <f>$J$21</f>
        <v>0</v>
      </c>
      <c r="K693" s="117"/>
      <c r="L693" s="149"/>
      <c r="M693" s="117"/>
      <c r="N693" s="31"/>
      <c r="O693" s="31"/>
      <c r="P693" s="31"/>
      <c r="Q693" s="31"/>
      <c r="R693" s="31"/>
      <c r="S693" s="31"/>
      <c r="T693" s="31"/>
      <c r="U693" s="31"/>
      <c r="V693" s="31"/>
    </row>
    <row r="694" spans="1:25">
      <c r="A694" s="27"/>
      <c r="B694" s="170" t="str">
        <f>$B$22</f>
        <v>HDC Tax Exempt Bonds</v>
      </c>
      <c r="C694" s="117"/>
      <c r="D694" s="136"/>
      <c r="E694" s="117"/>
      <c r="F694" s="131">
        <f>$F$22</f>
        <v>0</v>
      </c>
      <c r="G694" s="117"/>
      <c r="H694" s="606">
        <f>$H$22</f>
        <v>0</v>
      </c>
      <c r="I694" s="121"/>
      <c r="J694" s="131">
        <f>$J$22</f>
        <v>0</v>
      </c>
      <c r="K694" s="121"/>
      <c r="L694" s="149"/>
      <c r="M694" s="117"/>
      <c r="N694" s="31"/>
      <c r="O694" s="31"/>
      <c r="P694" s="31"/>
      <c r="Q694" s="31"/>
      <c r="R694" s="31"/>
      <c r="S694" s="31"/>
      <c r="T694" s="31"/>
      <c r="U694" s="31"/>
      <c r="V694" s="31"/>
    </row>
    <row r="695" spans="1:25">
      <c r="A695" s="30"/>
      <c r="B695" s="170" t="str">
        <f>$B$23</f>
        <v>HDC Loan</v>
      </c>
      <c r="C695" s="117"/>
      <c r="D695" s="136"/>
      <c r="E695" s="117"/>
      <c r="F695" s="131">
        <f>$F$23</f>
        <v>0</v>
      </c>
      <c r="G695" s="117"/>
      <c r="H695" s="606">
        <f>$H$23</f>
        <v>0</v>
      </c>
      <c r="I695" s="117"/>
      <c r="J695" s="131">
        <f>$J$23</f>
        <v>0</v>
      </c>
      <c r="K695" s="117"/>
      <c r="L695" s="149"/>
      <c r="M695" s="117"/>
      <c r="N695" s="31"/>
      <c r="O695" s="31"/>
      <c r="P695" s="31"/>
      <c r="Q695" s="31"/>
      <c r="R695" s="31"/>
      <c r="S695" s="31"/>
      <c r="T695" s="31"/>
      <c r="U695" s="31"/>
      <c r="V695" s="31"/>
    </row>
    <row r="696" spans="1:25">
      <c r="A696" s="27"/>
      <c r="B696" s="170" t="str">
        <f>$B$24</f>
        <v>Deferred Developer Fee</v>
      </c>
      <c r="C696" s="117"/>
      <c r="D696" s="136"/>
      <c r="E696" s="117"/>
      <c r="F696" s="131" t="str">
        <f>$F$24</f>
        <v>Loan</v>
      </c>
      <c r="G696" s="117"/>
      <c r="H696" s="606">
        <f>$H$24</f>
        <v>1.12E-2</v>
      </c>
      <c r="I696" s="122"/>
      <c r="J696" s="131">
        <f>$J$24</f>
        <v>35</v>
      </c>
      <c r="K696" s="122"/>
      <c r="L696" s="149"/>
      <c r="M696" s="117"/>
      <c r="N696" s="103"/>
      <c r="O696" s="103"/>
      <c r="P696" s="103"/>
      <c r="Q696" s="103"/>
      <c r="R696" s="103"/>
      <c r="S696" s="103"/>
      <c r="T696" s="103"/>
      <c r="U696" s="103"/>
      <c r="V696" s="103"/>
    </row>
    <row r="697" spans="1:25">
      <c r="A697" s="30"/>
      <c r="B697" s="170" t="str">
        <f>$B$25</f>
        <v>Other (HDC First Mortgage)</v>
      </c>
      <c r="C697" s="117"/>
      <c r="D697" s="136"/>
      <c r="E697" s="117"/>
      <c r="F697" s="131" t="str">
        <f>$F$25</f>
        <v>Loan</v>
      </c>
      <c r="G697" s="117"/>
      <c r="H697" s="606">
        <f>$H$25</f>
        <v>5.2499999999999998E-2</v>
      </c>
      <c r="I697" s="122"/>
      <c r="J697" s="131">
        <f>$J$25</f>
        <v>18</v>
      </c>
      <c r="K697" s="122"/>
      <c r="L697" s="149"/>
      <c r="M697" s="117"/>
      <c r="N697" s="103"/>
      <c r="O697" s="103"/>
      <c r="P697" s="103"/>
      <c r="Q697" s="103"/>
      <c r="R697" s="103"/>
      <c r="S697" s="103"/>
      <c r="T697" s="103"/>
      <c r="U697" s="103"/>
      <c r="V697" s="103"/>
    </row>
    <row r="698" spans="1:25" ht="14.1" customHeight="1">
      <c r="B698" s="170" t="str">
        <f>$B$26</f>
        <v>Other (HDC Second Mortgage)</v>
      </c>
      <c r="C698" s="117"/>
      <c r="D698" s="136"/>
      <c r="E698" s="117"/>
      <c r="F698" s="131" t="str">
        <f>$F$26</f>
        <v>Loan</v>
      </c>
      <c r="G698" s="117"/>
      <c r="H698" s="606">
        <f>$H$26</f>
        <v>4.3387000000000002E-2</v>
      </c>
      <c r="I698" s="123"/>
      <c r="J698" s="131">
        <f>$J$26</f>
        <v>35</v>
      </c>
      <c r="K698" s="123"/>
      <c r="L698" s="149"/>
      <c r="M698" s="117"/>
      <c r="N698" s="104"/>
      <c r="O698" s="104"/>
      <c r="P698" s="104"/>
      <c r="Q698" s="104"/>
      <c r="R698" s="104"/>
      <c r="S698" s="104"/>
      <c r="T698" s="104"/>
      <c r="U698" s="104"/>
      <c r="V698" s="104"/>
      <c r="W698" s="109"/>
      <c r="X698" s="109"/>
      <c r="Y698" s="109"/>
    </row>
    <row r="699" spans="1:25">
      <c r="A699" s="111"/>
      <c r="B699" s="170" t="str">
        <f>$B$27</f>
        <v>Other (Accrued Construction Interest)</v>
      </c>
      <c r="C699" s="117"/>
      <c r="D699" s="136"/>
      <c r="E699" s="117"/>
      <c r="F699" s="131" t="str">
        <f>$F$27</f>
        <v>Loan</v>
      </c>
      <c r="G699" s="117"/>
      <c r="H699" s="606">
        <f>$H$27</f>
        <v>0</v>
      </c>
      <c r="I699" s="122"/>
      <c r="J699" s="131">
        <f>$J$27</f>
        <v>0</v>
      </c>
      <c r="K699" s="122"/>
      <c r="L699" s="149"/>
      <c r="M699" s="117"/>
      <c r="N699" s="105"/>
      <c r="O699" s="105"/>
      <c r="P699" s="105"/>
      <c r="Q699" s="105"/>
      <c r="R699" s="105"/>
      <c r="S699" s="105"/>
      <c r="T699" s="105"/>
      <c r="U699" s="104"/>
      <c r="V699" s="104"/>
    </row>
    <row r="700" spans="1:25" ht="15.95" customHeight="1">
      <c r="A700" s="111"/>
      <c r="B700" s="170" t="str">
        <f>$B$28</f>
        <v>Other (Brownfields Tax Credits)</v>
      </c>
      <c r="C700" s="117"/>
      <c r="D700" s="136"/>
      <c r="E700" s="117"/>
      <c r="F700" s="131" t="str">
        <f>$F$28</f>
        <v>Loan</v>
      </c>
      <c r="G700" s="117"/>
      <c r="H700" s="606">
        <f>$H$28</f>
        <v>0.06</v>
      </c>
      <c r="I700" s="122"/>
      <c r="J700" s="131">
        <f>$J$28</f>
        <v>35</v>
      </c>
      <c r="K700" s="122"/>
      <c r="L700" s="149"/>
      <c r="M700" s="117"/>
      <c r="N700" s="105"/>
      <c r="O700" s="105"/>
      <c r="P700" s="105"/>
      <c r="Q700" s="105"/>
      <c r="R700" s="105"/>
      <c r="S700" s="105"/>
      <c r="T700" s="105"/>
      <c r="U700" s="105"/>
      <c r="V700" s="105"/>
    </row>
    <row r="701" spans="1:25" ht="14.1" customHeight="1" thickBot="1">
      <c r="A701" s="111"/>
      <c r="B701" s="170" t="str">
        <f>$B$29</f>
        <v>Other (LIHTC Equity)</v>
      </c>
      <c r="C701" s="117"/>
      <c r="D701" s="140"/>
      <c r="E701" s="117"/>
      <c r="F701" s="131" t="str">
        <f>$F$29</f>
        <v>Loan</v>
      </c>
      <c r="G701" s="117"/>
      <c r="H701" s="606">
        <f>$H$29</f>
        <v>0</v>
      </c>
      <c r="I701" s="122"/>
      <c r="J701" s="131">
        <f>$J$29</f>
        <v>0</v>
      </c>
      <c r="K701" s="122"/>
      <c r="L701" s="149"/>
      <c r="M701" s="117"/>
      <c r="N701" s="105"/>
      <c r="O701" s="105"/>
      <c r="P701" s="105"/>
      <c r="Q701" s="105"/>
      <c r="R701" s="105"/>
      <c r="S701" s="105"/>
      <c r="T701" s="105"/>
      <c r="U701" s="105"/>
      <c r="V701" s="105"/>
    </row>
    <row r="702" spans="1:25" ht="14.1" customHeight="1" thickTop="1">
      <c r="A702" s="27"/>
      <c r="B702" s="173" t="str">
        <f>$B$30</f>
        <v>Total Permanent Financing</v>
      </c>
      <c r="C702" s="116"/>
      <c r="D702" s="142">
        <f>SUM(D693:D701)</f>
        <v>0</v>
      </c>
      <c r="E702" s="116"/>
      <c r="F702" s="129"/>
      <c r="G702" s="116"/>
      <c r="H702" s="129"/>
      <c r="I702" s="124"/>
      <c r="J702" s="129"/>
      <c r="K702" s="124"/>
      <c r="L702" s="152"/>
      <c r="M702" s="117"/>
      <c r="N702" s="106"/>
      <c r="O702" s="106"/>
      <c r="P702" s="106"/>
      <c r="Q702" s="106"/>
      <c r="R702" s="106"/>
      <c r="S702" s="106"/>
      <c r="T702" s="106"/>
      <c r="U702" s="112"/>
      <c r="V702" s="106"/>
    </row>
    <row r="703" spans="1:25" ht="14.1" customHeight="1">
      <c r="A703" s="27"/>
      <c r="B703" s="159"/>
      <c r="C703" s="117"/>
      <c r="D703" s="117"/>
      <c r="E703" s="117"/>
      <c r="F703" s="117"/>
      <c r="G703" s="117"/>
      <c r="H703" s="117"/>
      <c r="I703" s="122"/>
      <c r="J703" s="117"/>
      <c r="K703" s="122"/>
      <c r="L703" s="160"/>
      <c r="M703" s="117"/>
      <c r="N703" s="106"/>
      <c r="O703" s="106"/>
      <c r="P703" s="106"/>
      <c r="Q703" s="106"/>
      <c r="R703" s="106"/>
      <c r="S703" s="106"/>
      <c r="T703" s="106"/>
      <c r="U703" s="112"/>
      <c r="V703" s="106"/>
    </row>
    <row r="704" spans="1:25" ht="15.95" customHeight="1">
      <c r="B704" s="161" t="s">
        <v>163</v>
      </c>
      <c r="C704" s="27"/>
      <c r="H704" s="285"/>
      <c r="I704" s="285"/>
      <c r="L704" s="155"/>
      <c r="V704" s="105"/>
    </row>
    <row r="705" spans="1:22" ht="15.95" customHeight="1">
      <c r="B705" s="156" t="s">
        <v>142</v>
      </c>
      <c r="C705" s="27"/>
      <c r="H705" s="285"/>
      <c r="I705" s="285"/>
      <c r="L705" s="155"/>
      <c r="V705" s="105"/>
    </row>
    <row r="706" spans="1:22" ht="15.95" customHeight="1">
      <c r="B706" s="153" t="str">
        <f>B676</f>
        <v xml:space="preserve"> </v>
      </c>
      <c r="C706" s="27"/>
      <c r="H706" s="285"/>
      <c r="I706" s="285"/>
      <c r="L706" s="155"/>
      <c r="V706" s="105"/>
    </row>
    <row r="707" spans="1:22">
      <c r="B707" s="153" t="s">
        <v>171</v>
      </c>
      <c r="C707" s="27"/>
      <c r="H707" s="285"/>
      <c r="I707" s="285"/>
      <c r="L707" s="155"/>
      <c r="V707" s="105"/>
    </row>
    <row r="708" spans="1:22">
      <c r="B708" s="153"/>
      <c r="C708" s="27"/>
      <c r="H708" s="285"/>
      <c r="I708" s="285"/>
      <c r="L708" s="155"/>
      <c r="V708" s="105"/>
    </row>
    <row r="709" spans="1:22" ht="15.95" customHeight="1">
      <c r="B709" s="162" t="s">
        <v>173</v>
      </c>
      <c r="C709" s="130"/>
      <c r="D709" s="773"/>
      <c r="E709" s="773"/>
      <c r="F709" s="773"/>
      <c r="G709" s="130"/>
      <c r="H709" s="286" t="s">
        <v>172</v>
      </c>
      <c r="I709" s="285"/>
      <c r="L709" s="155"/>
      <c r="V709" s="105"/>
    </row>
    <row r="710" spans="1:22">
      <c r="B710" s="163" t="s">
        <v>164</v>
      </c>
      <c r="H710" s="134"/>
      <c r="L710" s="155"/>
      <c r="V710" s="105"/>
    </row>
    <row r="711" spans="1:22">
      <c r="A711" s="27"/>
      <c r="B711" s="164" t="s">
        <v>110</v>
      </c>
      <c r="H711" s="134"/>
      <c r="L711" s="155"/>
    </row>
    <row r="712" spans="1:22">
      <c r="A712" s="27"/>
      <c r="B712" s="164" t="s">
        <v>165</v>
      </c>
      <c r="H712" s="134"/>
      <c r="L712" s="155"/>
    </row>
    <row r="713" spans="1:22">
      <c r="A713" s="30"/>
      <c r="B713" s="164" t="s">
        <v>166</v>
      </c>
      <c r="H713" s="134"/>
      <c r="I713" s="103"/>
      <c r="J713" s="103"/>
      <c r="K713" s="103"/>
      <c r="L713" s="165"/>
      <c r="M713" s="103"/>
      <c r="N713" s="103"/>
      <c r="O713" s="103"/>
      <c r="P713" s="103"/>
      <c r="Q713" s="103"/>
      <c r="R713" s="103"/>
      <c r="S713" s="103"/>
      <c r="T713" s="103"/>
      <c r="U713" s="113"/>
      <c r="V713" s="103"/>
    </row>
    <row r="714" spans="1:22">
      <c r="A714" s="30"/>
      <c r="B714" s="164" t="s">
        <v>167</v>
      </c>
      <c r="H714" s="134"/>
      <c r="I714" s="31"/>
      <c r="J714" s="31"/>
      <c r="K714" s="31"/>
      <c r="L714" s="154"/>
      <c r="M714" s="31"/>
      <c r="N714" s="31"/>
      <c r="O714" s="31"/>
      <c r="P714" s="31"/>
      <c r="Q714" s="31"/>
      <c r="R714" s="31"/>
      <c r="S714" s="31"/>
      <c r="T714" s="31"/>
      <c r="U714" s="31"/>
      <c r="V714" s="103"/>
    </row>
    <row r="715" spans="1:22">
      <c r="B715" s="164" t="s">
        <v>169</v>
      </c>
      <c r="D715" s="771" t="str">
        <f>$D$43</f>
        <v>(Specify Source)</v>
      </c>
      <c r="E715" s="771"/>
      <c r="F715" s="771"/>
      <c r="H715" s="134"/>
      <c r="L715" s="155"/>
      <c r="V715" s="31"/>
    </row>
    <row r="716" spans="1:22">
      <c r="A716" s="30"/>
      <c r="B716" s="164" t="s">
        <v>168</v>
      </c>
      <c r="D716" s="771" t="str">
        <f>$D$44</f>
        <v>(Specify Source)</v>
      </c>
      <c r="E716" s="771"/>
      <c r="F716" s="771"/>
      <c r="H716" s="134"/>
      <c r="I716" s="31"/>
      <c r="J716" s="31"/>
      <c r="K716" s="31"/>
      <c r="L716" s="154"/>
      <c r="M716" s="31"/>
      <c r="N716" s="31"/>
      <c r="O716" s="31"/>
      <c r="P716" s="31"/>
      <c r="Q716" s="31"/>
      <c r="R716" s="31"/>
      <c r="S716" s="31"/>
      <c r="T716" s="31"/>
      <c r="U716" s="113"/>
      <c r="V716" s="103"/>
    </row>
    <row r="717" spans="1:22">
      <c r="A717" s="27"/>
      <c r="B717" s="164" t="s">
        <v>168</v>
      </c>
      <c r="D717" s="771" t="str">
        <f>$D$45</f>
        <v>(Specify Source)</v>
      </c>
      <c r="E717" s="771"/>
      <c r="F717" s="771"/>
      <c r="H717" s="134"/>
      <c r="L717" s="155"/>
      <c r="V717" s="25"/>
    </row>
    <row r="718" spans="1:22">
      <c r="A718" s="30"/>
      <c r="B718" s="164" t="s">
        <v>168</v>
      </c>
      <c r="D718" s="771" t="str">
        <f>$D$46</f>
        <v>(Specify Source)</v>
      </c>
      <c r="E718" s="771"/>
      <c r="F718" s="771"/>
      <c r="H718" s="134"/>
      <c r="I718" s="114"/>
      <c r="J718" s="114"/>
      <c r="K718" s="114"/>
      <c r="L718" s="166"/>
      <c r="M718" s="114"/>
      <c r="N718" s="114"/>
      <c r="O718" s="114"/>
      <c r="P718" s="114"/>
      <c r="Q718" s="114"/>
      <c r="R718" s="114"/>
      <c r="S718" s="114"/>
      <c r="T718" s="114"/>
      <c r="V718" s="113"/>
    </row>
    <row r="719" spans="1:22" ht="13.5" thickBot="1">
      <c r="A719" s="27"/>
      <c r="B719" s="167" t="s">
        <v>168</v>
      </c>
      <c r="C719" s="168"/>
      <c r="D719" s="772" t="str">
        <f>$D$47</f>
        <v>(Specify Source)</v>
      </c>
      <c r="E719" s="772"/>
      <c r="F719" s="772"/>
      <c r="G719" s="168"/>
      <c r="H719" s="174"/>
      <c r="I719" s="168"/>
      <c r="J719" s="168"/>
      <c r="K719" s="168"/>
      <c r="L719" s="169"/>
    </row>
    <row r="721" spans="1:24" ht="13.5" thickBot="1"/>
    <row r="722" spans="1:24">
      <c r="B722" s="385" t="s">
        <v>156</v>
      </c>
      <c r="C722" s="27"/>
      <c r="D722" s="24"/>
      <c r="E722" s="24"/>
      <c r="F722" s="26"/>
      <c r="G722" s="26"/>
    </row>
    <row r="723" spans="1:24">
      <c r="B723" s="387" t="s">
        <v>143</v>
      </c>
      <c r="E723" s="9"/>
      <c r="F723" s="24"/>
      <c r="G723" s="24"/>
    </row>
    <row r="724" spans="1:24" ht="13.5" thickBot="1">
      <c r="B724" s="388" t="str">
        <f>'Unit Distribution'!B19</f>
        <v xml:space="preserve"> </v>
      </c>
      <c r="D724" s="9"/>
      <c r="E724" s="9"/>
      <c r="F724" s="24"/>
      <c r="G724" s="24"/>
    </row>
    <row r="725" spans="1:24">
      <c r="B725" s="144" t="s">
        <v>157</v>
      </c>
      <c r="C725" s="145"/>
      <c r="D725" s="146" t="s">
        <v>158</v>
      </c>
      <c r="E725" s="146"/>
      <c r="F725" s="146" t="s">
        <v>159</v>
      </c>
      <c r="G725" s="146"/>
      <c r="H725" s="146" t="s">
        <v>177</v>
      </c>
      <c r="I725" s="146"/>
      <c r="J725" s="146" t="s">
        <v>160</v>
      </c>
      <c r="K725" s="147"/>
      <c r="L725" s="148" t="s">
        <v>161</v>
      </c>
      <c r="M725" s="128"/>
      <c r="U725" s="10"/>
      <c r="V725" s="10"/>
    </row>
    <row r="726" spans="1:24">
      <c r="B726" s="170" t="str">
        <f>$B$6</f>
        <v>HPD Loan</v>
      </c>
      <c r="C726" s="117"/>
      <c r="D726" s="135"/>
      <c r="E726" s="117"/>
      <c r="F726" s="132">
        <f>$F$6</f>
        <v>0</v>
      </c>
      <c r="G726" s="117"/>
      <c r="H726" s="606">
        <f>$H$6</f>
        <v>0</v>
      </c>
      <c r="I726" s="117"/>
      <c r="J726" s="132">
        <f>$J$6</f>
        <v>0</v>
      </c>
      <c r="K726" s="117"/>
      <c r="L726" s="149"/>
      <c r="M726" s="117"/>
      <c r="N726" s="125"/>
      <c r="U726" s="25"/>
      <c r="V726" s="25"/>
    </row>
    <row r="727" spans="1:24">
      <c r="A727" s="27"/>
      <c r="B727" s="171" t="str">
        <f>$B$7</f>
        <v>HDC Tax Exempt Bonds</v>
      </c>
      <c r="C727" s="117"/>
      <c r="D727" s="135"/>
      <c r="E727" s="117"/>
      <c r="F727" s="132" t="str">
        <f>$F$7</f>
        <v>Loan</v>
      </c>
      <c r="G727" s="117"/>
      <c r="H727" s="606">
        <f>$H$7</f>
        <v>2.1999999999999999E-2</v>
      </c>
      <c r="I727" s="121"/>
      <c r="J727" s="132">
        <f>$J$7</f>
        <v>2</v>
      </c>
      <c r="K727" s="121"/>
      <c r="L727" s="149"/>
      <c r="M727" s="117"/>
      <c r="N727" s="127"/>
      <c r="O727" s="28"/>
      <c r="P727" s="28"/>
      <c r="Q727" s="28"/>
      <c r="R727" s="28"/>
      <c r="S727" s="28"/>
      <c r="T727" s="28"/>
      <c r="U727" s="29"/>
      <c r="V727" s="29"/>
    </row>
    <row r="728" spans="1:24">
      <c r="B728" s="171" t="str">
        <f>$B$8</f>
        <v>HDC Loan</v>
      </c>
      <c r="C728" s="117"/>
      <c r="D728" s="135"/>
      <c r="E728" s="117"/>
      <c r="F728" s="132" t="str">
        <f>$F$8</f>
        <v>Loan</v>
      </c>
      <c r="G728" s="117"/>
      <c r="H728" s="606">
        <f>$H$8</f>
        <v>4.3387000000000002E-2</v>
      </c>
      <c r="I728" s="117"/>
      <c r="J728" s="132">
        <f>$J$8</f>
        <v>2</v>
      </c>
      <c r="K728" s="117"/>
      <c r="L728" s="149"/>
      <c r="M728" s="117"/>
      <c r="N728" s="127"/>
    </row>
    <row r="729" spans="1:24">
      <c r="A729" s="30"/>
      <c r="B729" s="171" t="str">
        <f>$B$9</f>
        <v>Deferred Developer Fee</v>
      </c>
      <c r="C729" s="117"/>
      <c r="D729" s="135"/>
      <c r="E729" s="117"/>
      <c r="F729" s="132" t="str">
        <f>$F$9</f>
        <v>Loan</v>
      </c>
      <c r="G729" s="117"/>
      <c r="H729" s="606">
        <f>$H$9</f>
        <v>0</v>
      </c>
      <c r="I729" s="122"/>
      <c r="J729" s="132">
        <f>$J$9</f>
        <v>0</v>
      </c>
      <c r="K729" s="122"/>
      <c r="L729" s="149"/>
      <c r="M729" s="117"/>
      <c r="N729" s="127"/>
      <c r="O729" s="31"/>
      <c r="P729" s="31"/>
      <c r="Q729" s="31"/>
      <c r="R729" s="31"/>
      <c r="S729" s="31"/>
      <c r="T729" s="31"/>
      <c r="U729" s="31"/>
      <c r="V729" s="31"/>
    </row>
    <row r="730" spans="1:24">
      <c r="A730" s="27"/>
      <c r="B730" s="171" t="str">
        <f>$B$10</f>
        <v>Other (Accrued Construction Interest)</v>
      </c>
      <c r="C730" s="117"/>
      <c r="D730" s="135"/>
      <c r="E730" s="117"/>
      <c r="F730" s="132" t="str">
        <f>$F$10</f>
        <v>Loan</v>
      </c>
      <c r="G730" s="117"/>
      <c r="H730" s="606">
        <f>$H$10</f>
        <v>0</v>
      </c>
      <c r="I730" s="122"/>
      <c r="J730" s="132">
        <f>$J$10</f>
        <v>0</v>
      </c>
      <c r="K730" s="122"/>
      <c r="L730" s="149"/>
      <c r="M730" s="117"/>
      <c r="N730" s="127"/>
      <c r="O730" s="31"/>
      <c r="P730" s="31"/>
      <c r="Q730" s="31"/>
      <c r="R730" s="31"/>
      <c r="S730" s="31"/>
      <c r="T730" s="31"/>
      <c r="U730" s="31"/>
      <c r="V730" s="31"/>
    </row>
    <row r="731" spans="1:24">
      <c r="A731" s="30"/>
      <c r="B731" s="171" t="str">
        <f>$B$11</f>
        <v>Other (Deferred Reserves)</v>
      </c>
      <c r="C731" s="117"/>
      <c r="D731" s="135"/>
      <c r="E731" s="117"/>
      <c r="F731" s="132" t="str">
        <f>$F$11</f>
        <v>Loan</v>
      </c>
      <c r="G731" s="117"/>
      <c r="H731" s="606">
        <f>$H$11</f>
        <v>0</v>
      </c>
      <c r="I731" s="123"/>
      <c r="J731" s="132">
        <f>$J$11</f>
        <v>0</v>
      </c>
      <c r="K731" s="123"/>
      <c r="L731" s="149"/>
      <c r="M731" s="117"/>
      <c r="N731" s="127"/>
      <c r="O731" s="33"/>
      <c r="P731" s="33"/>
      <c r="Q731" s="33"/>
      <c r="R731" s="33"/>
      <c r="S731" s="33"/>
      <c r="T731" s="33"/>
      <c r="U731" s="33"/>
      <c r="V731" s="33"/>
    </row>
    <row r="732" spans="1:24">
      <c r="A732" s="27"/>
      <c r="B732" s="171" t="str">
        <f>$B$12</f>
        <v>Other (Specify)</v>
      </c>
      <c r="C732" s="117"/>
      <c r="D732" s="135"/>
      <c r="E732" s="117"/>
      <c r="F732" s="132">
        <f>$F$12</f>
        <v>0</v>
      </c>
      <c r="G732" s="117"/>
      <c r="H732" s="606">
        <f>$H$12</f>
        <v>0</v>
      </c>
      <c r="I732" s="122"/>
      <c r="J732" s="132">
        <f>$J$12</f>
        <v>0</v>
      </c>
      <c r="K732" s="122"/>
      <c r="L732" s="149"/>
      <c r="M732" s="117"/>
      <c r="N732" s="127"/>
      <c r="O732" s="31"/>
      <c r="P732" s="31"/>
      <c r="Q732" s="31"/>
      <c r="R732" s="31"/>
      <c r="S732" s="31"/>
      <c r="T732" s="31"/>
      <c r="U732" s="31"/>
      <c r="V732" s="31"/>
    </row>
    <row r="733" spans="1:24">
      <c r="A733" s="27"/>
      <c r="B733" s="171" t="str">
        <f>$B$13</f>
        <v>Other (Specify)</v>
      </c>
      <c r="C733" s="117"/>
      <c r="D733" s="135"/>
      <c r="E733" s="117"/>
      <c r="F733" s="132">
        <f>$F$13</f>
        <v>0</v>
      </c>
      <c r="G733" s="117"/>
      <c r="H733" s="606">
        <f>$H$13</f>
        <v>0</v>
      </c>
      <c r="I733" s="122"/>
      <c r="J733" s="132">
        <f>$J$13</f>
        <v>0</v>
      </c>
      <c r="K733" s="122"/>
      <c r="L733" s="149"/>
      <c r="M733" s="117"/>
      <c r="N733" s="127"/>
      <c r="O733" s="31"/>
      <c r="P733" s="31"/>
      <c r="Q733" s="31"/>
      <c r="R733" s="31"/>
      <c r="S733" s="31"/>
      <c r="T733" s="31"/>
      <c r="U733" s="31"/>
      <c r="V733" s="31"/>
      <c r="W733" s="31"/>
      <c r="X733" s="31"/>
    </row>
    <row r="734" spans="1:24" ht="13.5" thickBot="1">
      <c r="A734" s="30"/>
      <c r="B734" s="171" t="str">
        <f>$B$14</f>
        <v>Other (Specify)</v>
      </c>
      <c r="C734" s="117"/>
      <c r="D734" s="139"/>
      <c r="E734" s="117"/>
      <c r="F734" s="132">
        <f>$F$14</f>
        <v>0</v>
      </c>
      <c r="G734" s="117"/>
      <c r="H734" s="606">
        <f>$H$14</f>
        <v>0</v>
      </c>
      <c r="I734" s="122"/>
      <c r="J734" s="132">
        <f>$J$14</f>
        <v>0</v>
      </c>
      <c r="K734" s="122"/>
      <c r="L734" s="149"/>
      <c r="M734" s="117"/>
      <c r="N734" s="127"/>
      <c r="O734" s="31"/>
      <c r="P734" s="31"/>
      <c r="Q734" s="31"/>
      <c r="R734" s="31"/>
      <c r="S734" s="31"/>
      <c r="T734" s="31"/>
      <c r="U734" s="31"/>
      <c r="V734" s="31"/>
    </row>
    <row r="735" spans="1:24" ht="13.5" thickTop="1">
      <c r="A735" s="27"/>
      <c r="B735" s="172" t="str">
        <f>$B$15</f>
        <v>Total Construction Financing</v>
      </c>
      <c r="C735" s="116"/>
      <c r="D735" s="141">
        <f>SUM(D726:D734)</f>
        <v>0</v>
      </c>
      <c r="E735" s="116"/>
      <c r="F735" s="143"/>
      <c r="G735" s="116"/>
      <c r="H735" s="143"/>
      <c r="I735" s="124"/>
      <c r="J735" s="143"/>
      <c r="K735" s="124"/>
      <c r="L735" s="152"/>
      <c r="M735" s="117"/>
      <c r="N735" s="127"/>
      <c r="O735" s="31"/>
      <c r="P735" s="31"/>
      <c r="Q735" s="31"/>
      <c r="R735" s="31"/>
      <c r="S735" s="31"/>
      <c r="T735" s="31"/>
      <c r="U735" s="31"/>
      <c r="V735" s="31"/>
    </row>
    <row r="736" spans="1:24">
      <c r="A736" s="30"/>
      <c r="B736" s="153"/>
      <c r="H736" s="31"/>
      <c r="I736" s="31"/>
      <c r="J736" s="107"/>
      <c r="K736" s="31"/>
      <c r="L736" s="154"/>
      <c r="M736" s="31"/>
      <c r="N736" s="126"/>
      <c r="O736" s="31"/>
      <c r="P736" s="31"/>
      <c r="Q736" s="31"/>
      <c r="R736" s="31"/>
      <c r="S736" s="31"/>
      <c r="T736" s="31"/>
      <c r="U736" s="31"/>
      <c r="V736" s="31"/>
    </row>
    <row r="737" spans="1:25">
      <c r="A737" s="27"/>
      <c r="B737" s="161" t="s">
        <v>162</v>
      </c>
      <c r="C737" s="27"/>
      <c r="D737" s="24"/>
      <c r="E737" s="24"/>
      <c r="F737" s="26"/>
      <c r="G737" s="26"/>
      <c r="L737" s="155"/>
      <c r="N737" s="108"/>
      <c r="O737" s="108"/>
      <c r="P737" s="108"/>
      <c r="Q737" s="108"/>
      <c r="R737" s="108"/>
      <c r="S737" s="108"/>
      <c r="T737" s="108"/>
      <c r="U737" s="31"/>
      <c r="V737" s="108"/>
    </row>
    <row r="738" spans="1:25">
      <c r="A738" s="27"/>
      <c r="B738" s="156" t="s">
        <v>143</v>
      </c>
      <c r="E738" s="9"/>
      <c r="F738" s="24"/>
      <c r="G738" s="24"/>
      <c r="L738" s="155"/>
      <c r="N738" s="108"/>
      <c r="O738" s="108"/>
      <c r="P738" s="108"/>
      <c r="Q738" s="108"/>
      <c r="R738" s="108"/>
      <c r="S738" s="108"/>
      <c r="T738" s="108"/>
      <c r="U738" s="31"/>
      <c r="V738" s="108"/>
    </row>
    <row r="739" spans="1:25">
      <c r="A739" s="27"/>
      <c r="B739" s="153" t="str">
        <f>B724</f>
        <v xml:space="preserve"> </v>
      </c>
      <c r="D739" s="9"/>
      <c r="E739" s="9"/>
      <c r="F739" s="24"/>
      <c r="G739" s="24"/>
      <c r="L739" s="155"/>
      <c r="N739" s="108"/>
      <c r="O739" s="108"/>
      <c r="P739" s="108"/>
      <c r="Q739" s="108"/>
      <c r="R739" s="108"/>
      <c r="S739" s="108"/>
      <c r="T739" s="108"/>
      <c r="U739" s="31"/>
      <c r="V739" s="108"/>
    </row>
    <row r="740" spans="1:25">
      <c r="A740" s="27"/>
      <c r="B740" s="157" t="s">
        <v>157</v>
      </c>
      <c r="C740" s="118"/>
      <c r="D740" s="119" t="s">
        <v>158</v>
      </c>
      <c r="E740" s="119"/>
      <c r="F740" s="119" t="s">
        <v>159</v>
      </c>
      <c r="G740" s="119"/>
      <c r="H740" s="119" t="s">
        <v>177</v>
      </c>
      <c r="I740" s="119"/>
      <c r="J740" s="119" t="s">
        <v>160</v>
      </c>
      <c r="K740" s="120"/>
      <c r="L740" s="158" t="s">
        <v>161</v>
      </c>
      <c r="M740" s="128"/>
      <c r="N740" s="110"/>
      <c r="O740" s="110"/>
      <c r="P740" s="110"/>
      <c r="Q740" s="110"/>
      <c r="R740" s="110"/>
      <c r="S740" s="110"/>
      <c r="T740" s="110"/>
      <c r="U740" s="33"/>
      <c r="V740" s="110"/>
    </row>
    <row r="741" spans="1:25">
      <c r="A741" s="27"/>
      <c r="B741" s="170" t="str">
        <f>$B$21</f>
        <v>HPD Loan</v>
      </c>
      <c r="C741" s="117"/>
      <c r="D741" s="136"/>
      <c r="E741" s="117"/>
      <c r="F741" s="131">
        <f>$F$21</f>
        <v>0</v>
      </c>
      <c r="G741" s="117"/>
      <c r="H741" s="606">
        <f>$H$21</f>
        <v>0</v>
      </c>
      <c r="I741" s="117"/>
      <c r="J741" s="131">
        <f>$J$21</f>
        <v>0</v>
      </c>
      <c r="K741" s="117"/>
      <c r="L741" s="149"/>
      <c r="M741" s="117"/>
      <c r="N741" s="31"/>
      <c r="O741" s="31"/>
      <c r="P741" s="31"/>
      <c r="Q741" s="31"/>
      <c r="R741" s="31"/>
      <c r="S741" s="31"/>
      <c r="T741" s="31"/>
      <c r="U741" s="31"/>
      <c r="V741" s="31"/>
    </row>
    <row r="742" spans="1:25">
      <c r="A742" s="27"/>
      <c r="B742" s="170" t="str">
        <f>$B$22</f>
        <v>HDC Tax Exempt Bonds</v>
      </c>
      <c r="C742" s="117"/>
      <c r="D742" s="136"/>
      <c r="E742" s="117"/>
      <c r="F742" s="131">
        <f>$F$22</f>
        <v>0</v>
      </c>
      <c r="G742" s="117"/>
      <c r="H742" s="606">
        <f>$H$22</f>
        <v>0</v>
      </c>
      <c r="I742" s="121"/>
      <c r="J742" s="131">
        <f>$J$22</f>
        <v>0</v>
      </c>
      <c r="K742" s="121"/>
      <c r="L742" s="149"/>
      <c r="M742" s="117"/>
      <c r="N742" s="31"/>
      <c r="O742" s="31"/>
      <c r="P742" s="31"/>
      <c r="Q742" s="31"/>
      <c r="R742" s="31"/>
      <c r="S742" s="31"/>
      <c r="T742" s="31"/>
      <c r="U742" s="31"/>
      <c r="V742" s="31"/>
    </row>
    <row r="743" spans="1:25">
      <c r="A743" s="30"/>
      <c r="B743" s="170" t="str">
        <f>$B$23</f>
        <v>HDC Loan</v>
      </c>
      <c r="C743" s="117"/>
      <c r="D743" s="136"/>
      <c r="E743" s="117"/>
      <c r="F743" s="131">
        <f>$F$23</f>
        <v>0</v>
      </c>
      <c r="G743" s="117"/>
      <c r="H743" s="606">
        <f>$H$23</f>
        <v>0</v>
      </c>
      <c r="I743" s="117"/>
      <c r="J743" s="131">
        <f>$J$23</f>
        <v>0</v>
      </c>
      <c r="K743" s="117"/>
      <c r="L743" s="149"/>
      <c r="M743" s="117"/>
      <c r="N743" s="31"/>
      <c r="O743" s="31"/>
      <c r="P743" s="31"/>
      <c r="Q743" s="31"/>
      <c r="R743" s="31"/>
      <c r="S743" s="31"/>
      <c r="T743" s="31"/>
      <c r="U743" s="31"/>
      <c r="V743" s="31"/>
    </row>
    <row r="744" spans="1:25">
      <c r="A744" s="27"/>
      <c r="B744" s="170" t="str">
        <f>$B$24</f>
        <v>Deferred Developer Fee</v>
      </c>
      <c r="C744" s="117"/>
      <c r="D744" s="136"/>
      <c r="E744" s="117"/>
      <c r="F744" s="131" t="str">
        <f>$F$24</f>
        <v>Loan</v>
      </c>
      <c r="G744" s="117"/>
      <c r="H744" s="606">
        <f>$H$24</f>
        <v>1.12E-2</v>
      </c>
      <c r="I744" s="122"/>
      <c r="J744" s="131">
        <f>$J$24</f>
        <v>35</v>
      </c>
      <c r="K744" s="122"/>
      <c r="L744" s="149"/>
      <c r="M744" s="117"/>
      <c r="N744" s="103"/>
      <c r="O744" s="103"/>
      <c r="P744" s="103"/>
      <c r="Q744" s="103"/>
      <c r="R744" s="103"/>
      <c r="S744" s="103"/>
      <c r="T744" s="103"/>
      <c r="U744" s="103"/>
      <c r="V744" s="103"/>
    </row>
    <row r="745" spans="1:25">
      <c r="A745" s="30"/>
      <c r="B745" s="170" t="str">
        <f>$B$25</f>
        <v>Other (HDC First Mortgage)</v>
      </c>
      <c r="C745" s="117"/>
      <c r="D745" s="136"/>
      <c r="E745" s="117"/>
      <c r="F745" s="131" t="str">
        <f>$F$25</f>
        <v>Loan</v>
      </c>
      <c r="G745" s="117"/>
      <c r="H745" s="606">
        <f>$H$25</f>
        <v>5.2499999999999998E-2</v>
      </c>
      <c r="I745" s="122"/>
      <c r="J745" s="131">
        <f>$J$25</f>
        <v>18</v>
      </c>
      <c r="K745" s="122"/>
      <c r="L745" s="149"/>
      <c r="M745" s="117"/>
      <c r="N745" s="103"/>
      <c r="O745" s="103"/>
      <c r="P745" s="103"/>
      <c r="Q745" s="103"/>
      <c r="R745" s="103"/>
      <c r="S745" s="103"/>
      <c r="T745" s="103"/>
      <c r="U745" s="103"/>
      <c r="V745" s="103"/>
    </row>
    <row r="746" spans="1:25" ht="14.1" customHeight="1">
      <c r="B746" s="170" t="str">
        <f>$B$26</f>
        <v>Other (HDC Second Mortgage)</v>
      </c>
      <c r="C746" s="117"/>
      <c r="D746" s="136"/>
      <c r="E746" s="117"/>
      <c r="F746" s="131" t="str">
        <f>$F$26</f>
        <v>Loan</v>
      </c>
      <c r="G746" s="117"/>
      <c r="H746" s="606">
        <f>$H$26</f>
        <v>4.3387000000000002E-2</v>
      </c>
      <c r="I746" s="123"/>
      <c r="J746" s="131">
        <f>$J$26</f>
        <v>35</v>
      </c>
      <c r="K746" s="123"/>
      <c r="L746" s="149"/>
      <c r="M746" s="117"/>
      <c r="N746" s="104"/>
      <c r="O746" s="104"/>
      <c r="P746" s="104"/>
      <c r="Q746" s="104"/>
      <c r="R746" s="104"/>
      <c r="S746" s="104"/>
      <c r="T746" s="104"/>
      <c r="U746" s="104"/>
      <c r="V746" s="104"/>
      <c r="W746" s="109"/>
      <c r="X746" s="109"/>
      <c r="Y746" s="109"/>
    </row>
    <row r="747" spans="1:25">
      <c r="A747" s="111"/>
      <c r="B747" s="170" t="str">
        <f>$B$27</f>
        <v>Other (Accrued Construction Interest)</v>
      </c>
      <c r="C747" s="117"/>
      <c r="D747" s="136"/>
      <c r="E747" s="117"/>
      <c r="F747" s="131" t="str">
        <f>$F$27</f>
        <v>Loan</v>
      </c>
      <c r="G747" s="117"/>
      <c r="H747" s="606">
        <f>$H$27</f>
        <v>0</v>
      </c>
      <c r="I747" s="122"/>
      <c r="J747" s="131">
        <f>$J$27</f>
        <v>0</v>
      </c>
      <c r="K747" s="122"/>
      <c r="L747" s="149"/>
      <c r="M747" s="117"/>
      <c r="N747" s="105"/>
      <c r="O747" s="105"/>
      <c r="P747" s="105"/>
      <c r="Q747" s="105"/>
      <c r="R747" s="105"/>
      <c r="S747" s="105"/>
      <c r="T747" s="105"/>
      <c r="U747" s="104"/>
      <c r="V747" s="104"/>
    </row>
    <row r="748" spans="1:25" ht="15.95" customHeight="1">
      <c r="A748" s="111"/>
      <c r="B748" s="170" t="str">
        <f>$B$28</f>
        <v>Other (Brownfields Tax Credits)</v>
      </c>
      <c r="C748" s="117"/>
      <c r="D748" s="136"/>
      <c r="E748" s="117"/>
      <c r="F748" s="131" t="str">
        <f>$F$28</f>
        <v>Loan</v>
      </c>
      <c r="G748" s="117"/>
      <c r="H748" s="606">
        <f>$H$28</f>
        <v>0.06</v>
      </c>
      <c r="I748" s="122"/>
      <c r="J748" s="131">
        <f>$J$28</f>
        <v>35</v>
      </c>
      <c r="K748" s="122"/>
      <c r="L748" s="149"/>
      <c r="M748" s="117"/>
      <c r="N748" s="105"/>
      <c r="O748" s="105"/>
      <c r="P748" s="105"/>
      <c r="Q748" s="105"/>
      <c r="R748" s="105"/>
      <c r="S748" s="105"/>
      <c r="T748" s="105"/>
      <c r="U748" s="105"/>
      <c r="V748" s="105"/>
    </row>
    <row r="749" spans="1:25" ht="14.1" customHeight="1" thickBot="1">
      <c r="A749" s="111"/>
      <c r="B749" s="170" t="str">
        <f>$B$29</f>
        <v>Other (LIHTC Equity)</v>
      </c>
      <c r="C749" s="117"/>
      <c r="D749" s="140"/>
      <c r="E749" s="117"/>
      <c r="F749" s="131" t="str">
        <f>$F$29</f>
        <v>Loan</v>
      </c>
      <c r="G749" s="117"/>
      <c r="H749" s="606">
        <f>$H$29</f>
        <v>0</v>
      </c>
      <c r="I749" s="122"/>
      <c r="J749" s="131">
        <f>$J$29</f>
        <v>0</v>
      </c>
      <c r="K749" s="122"/>
      <c r="L749" s="149"/>
      <c r="M749" s="117"/>
      <c r="N749" s="105"/>
      <c r="O749" s="105"/>
      <c r="P749" s="105"/>
      <c r="Q749" s="105"/>
      <c r="R749" s="105"/>
      <c r="S749" s="105"/>
      <c r="T749" s="105"/>
      <c r="U749" s="105"/>
      <c r="V749" s="105"/>
    </row>
    <row r="750" spans="1:25" ht="14.1" customHeight="1" thickTop="1">
      <c r="A750" s="27"/>
      <c r="B750" s="173" t="str">
        <f>$B$30</f>
        <v>Total Permanent Financing</v>
      </c>
      <c r="C750" s="116"/>
      <c r="D750" s="142">
        <f>SUM(D741:D749)</f>
        <v>0</v>
      </c>
      <c r="E750" s="116"/>
      <c r="F750" s="129"/>
      <c r="G750" s="116"/>
      <c r="H750" s="129"/>
      <c r="I750" s="124"/>
      <c r="J750" s="129"/>
      <c r="K750" s="124"/>
      <c r="L750" s="152"/>
      <c r="M750" s="117"/>
      <c r="N750" s="106"/>
      <c r="O750" s="106"/>
      <c r="P750" s="106"/>
      <c r="Q750" s="106"/>
      <c r="R750" s="106"/>
      <c r="S750" s="106"/>
      <c r="T750" s="106"/>
      <c r="U750" s="112"/>
      <c r="V750" s="106"/>
    </row>
    <row r="751" spans="1:25" ht="14.1" customHeight="1">
      <c r="A751" s="27"/>
      <c r="B751" s="159"/>
      <c r="C751" s="117"/>
      <c r="D751" s="117"/>
      <c r="E751" s="117"/>
      <c r="F751" s="117"/>
      <c r="G751" s="117"/>
      <c r="H751" s="117"/>
      <c r="I751" s="122"/>
      <c r="J751" s="117"/>
      <c r="K751" s="122"/>
      <c r="L751" s="160"/>
      <c r="M751" s="117"/>
      <c r="N751" s="106"/>
      <c r="O751" s="106"/>
      <c r="P751" s="106"/>
      <c r="Q751" s="106"/>
      <c r="R751" s="106"/>
      <c r="S751" s="106"/>
      <c r="T751" s="106"/>
      <c r="U751" s="112"/>
      <c r="V751" s="106"/>
    </row>
    <row r="752" spans="1:25" ht="15.95" customHeight="1">
      <c r="B752" s="161" t="s">
        <v>163</v>
      </c>
      <c r="C752" s="27"/>
      <c r="H752" s="285"/>
      <c r="I752" s="285"/>
      <c r="L752" s="155"/>
      <c r="V752" s="105"/>
    </row>
    <row r="753" spans="1:22" ht="15.95" customHeight="1">
      <c r="B753" s="156" t="s">
        <v>143</v>
      </c>
      <c r="C753" s="27"/>
      <c r="H753" s="285"/>
      <c r="I753" s="285"/>
      <c r="L753" s="155"/>
      <c r="V753" s="105"/>
    </row>
    <row r="754" spans="1:22" ht="15.95" customHeight="1">
      <c r="B754" s="153" t="str">
        <f>B724</f>
        <v xml:space="preserve"> </v>
      </c>
      <c r="C754" s="27"/>
      <c r="H754" s="285"/>
      <c r="I754" s="285"/>
      <c r="L754" s="155"/>
      <c r="V754" s="105"/>
    </row>
    <row r="755" spans="1:22">
      <c r="B755" s="153" t="s">
        <v>171</v>
      </c>
      <c r="C755" s="27"/>
      <c r="H755" s="285"/>
      <c r="I755" s="285"/>
      <c r="L755" s="155"/>
      <c r="V755" s="105"/>
    </row>
    <row r="756" spans="1:22">
      <c r="B756" s="153"/>
      <c r="C756" s="27"/>
      <c r="H756" s="285"/>
      <c r="I756" s="285"/>
      <c r="L756" s="155"/>
      <c r="V756" s="105"/>
    </row>
    <row r="757" spans="1:22" ht="15.95" customHeight="1">
      <c r="B757" s="162" t="s">
        <v>173</v>
      </c>
      <c r="C757" s="130"/>
      <c r="D757" s="773"/>
      <c r="E757" s="773"/>
      <c r="F757" s="773"/>
      <c r="G757" s="130"/>
      <c r="H757" s="286" t="s">
        <v>172</v>
      </c>
      <c r="I757" s="285"/>
      <c r="L757" s="155"/>
      <c r="V757" s="105"/>
    </row>
    <row r="758" spans="1:22">
      <c r="B758" s="163" t="s">
        <v>164</v>
      </c>
      <c r="H758" s="134"/>
      <c r="L758" s="155"/>
      <c r="V758" s="105"/>
    </row>
    <row r="759" spans="1:22">
      <c r="A759" s="27"/>
      <c r="B759" s="164" t="s">
        <v>110</v>
      </c>
      <c r="H759" s="134"/>
      <c r="L759" s="155"/>
    </row>
    <row r="760" spans="1:22">
      <c r="A760" s="27"/>
      <c r="B760" s="164" t="s">
        <v>165</v>
      </c>
      <c r="H760" s="134"/>
      <c r="L760" s="155"/>
    </row>
    <row r="761" spans="1:22">
      <c r="A761" s="30"/>
      <c r="B761" s="164" t="s">
        <v>166</v>
      </c>
      <c r="H761" s="134"/>
      <c r="I761" s="103"/>
      <c r="J761" s="103"/>
      <c r="K761" s="103"/>
      <c r="L761" s="165"/>
      <c r="M761" s="103"/>
      <c r="N761" s="103"/>
      <c r="O761" s="103"/>
      <c r="P761" s="103"/>
      <c r="Q761" s="103"/>
      <c r="R761" s="103"/>
      <c r="S761" s="103"/>
      <c r="T761" s="103"/>
      <c r="U761" s="113"/>
      <c r="V761" s="103"/>
    </row>
    <row r="762" spans="1:22">
      <c r="A762" s="30"/>
      <c r="B762" s="164" t="s">
        <v>167</v>
      </c>
      <c r="H762" s="134"/>
      <c r="I762" s="31"/>
      <c r="J762" s="31"/>
      <c r="K762" s="31"/>
      <c r="L762" s="154"/>
      <c r="M762" s="31"/>
      <c r="N762" s="31"/>
      <c r="O762" s="31"/>
      <c r="P762" s="31"/>
      <c r="Q762" s="31"/>
      <c r="R762" s="31"/>
      <c r="S762" s="31"/>
      <c r="T762" s="31"/>
      <c r="U762" s="31"/>
      <c r="V762" s="103"/>
    </row>
    <row r="763" spans="1:22">
      <c r="B763" s="164" t="s">
        <v>169</v>
      </c>
      <c r="D763" s="771" t="str">
        <f>$D$43</f>
        <v>(Specify Source)</v>
      </c>
      <c r="E763" s="771"/>
      <c r="F763" s="771"/>
      <c r="H763" s="134"/>
      <c r="L763" s="155"/>
      <c r="V763" s="31"/>
    </row>
    <row r="764" spans="1:22">
      <c r="A764" s="30"/>
      <c r="B764" s="164" t="s">
        <v>168</v>
      </c>
      <c r="D764" s="771" t="str">
        <f>$D$44</f>
        <v>(Specify Source)</v>
      </c>
      <c r="E764" s="771"/>
      <c r="F764" s="771"/>
      <c r="H764" s="134"/>
      <c r="I764" s="31"/>
      <c r="J764" s="31"/>
      <c r="K764" s="31"/>
      <c r="L764" s="154"/>
      <c r="M764" s="31"/>
      <c r="N764" s="31"/>
      <c r="O764" s="31"/>
      <c r="P764" s="31"/>
      <c r="Q764" s="31"/>
      <c r="R764" s="31"/>
      <c r="S764" s="31"/>
      <c r="T764" s="31"/>
      <c r="U764" s="113"/>
      <c r="V764" s="103"/>
    </row>
    <row r="765" spans="1:22">
      <c r="A765" s="27"/>
      <c r="B765" s="164" t="s">
        <v>168</v>
      </c>
      <c r="D765" s="771" t="str">
        <f>$D$45</f>
        <v>(Specify Source)</v>
      </c>
      <c r="E765" s="771"/>
      <c r="F765" s="771"/>
      <c r="H765" s="134"/>
      <c r="L765" s="155"/>
      <c r="V765" s="25"/>
    </row>
    <row r="766" spans="1:22">
      <c r="A766" s="30"/>
      <c r="B766" s="164" t="s">
        <v>168</v>
      </c>
      <c r="D766" s="771" t="str">
        <f>$D$46</f>
        <v>(Specify Source)</v>
      </c>
      <c r="E766" s="771"/>
      <c r="F766" s="771"/>
      <c r="H766" s="134"/>
      <c r="I766" s="114"/>
      <c r="J766" s="114"/>
      <c r="K766" s="114"/>
      <c r="L766" s="166"/>
      <c r="M766" s="114"/>
      <c r="N766" s="114"/>
      <c r="O766" s="114"/>
      <c r="P766" s="114"/>
      <c r="Q766" s="114"/>
      <c r="R766" s="114"/>
      <c r="S766" s="114"/>
      <c r="T766" s="114"/>
      <c r="V766" s="113"/>
    </row>
    <row r="767" spans="1:22" ht="13.5" thickBot="1">
      <c r="A767" s="27"/>
      <c r="B767" s="167" t="s">
        <v>168</v>
      </c>
      <c r="C767" s="168"/>
      <c r="D767" s="772" t="str">
        <f>$D$47</f>
        <v>(Specify Source)</v>
      </c>
      <c r="E767" s="772"/>
      <c r="F767" s="772"/>
      <c r="G767" s="168"/>
      <c r="H767" s="174"/>
      <c r="I767" s="168"/>
      <c r="J767" s="168"/>
      <c r="K767" s="168"/>
      <c r="L767" s="169"/>
    </row>
    <row r="769" spans="1:24" ht="13.5" thickBot="1"/>
    <row r="770" spans="1:24">
      <c r="B770" s="385" t="s">
        <v>156</v>
      </c>
      <c r="C770" s="27"/>
      <c r="D770" s="24"/>
      <c r="E770" s="24"/>
      <c r="F770" s="26"/>
      <c r="G770" s="26"/>
    </row>
    <row r="771" spans="1:24">
      <c r="B771" s="387" t="s">
        <v>144</v>
      </c>
      <c r="E771" s="9"/>
      <c r="F771" s="24"/>
      <c r="G771" s="24"/>
    </row>
    <row r="772" spans="1:24" ht="13.5" thickBot="1">
      <c r="B772" s="388" t="str">
        <f>'Unit Distribution'!B20</f>
        <v xml:space="preserve"> </v>
      </c>
      <c r="D772" s="9"/>
      <c r="E772" s="9"/>
      <c r="F772" s="24"/>
      <c r="G772" s="24"/>
    </row>
    <row r="773" spans="1:24">
      <c r="B773" s="144" t="s">
        <v>157</v>
      </c>
      <c r="C773" s="145"/>
      <c r="D773" s="146" t="s">
        <v>158</v>
      </c>
      <c r="E773" s="146"/>
      <c r="F773" s="146" t="s">
        <v>159</v>
      </c>
      <c r="G773" s="146"/>
      <c r="H773" s="146" t="s">
        <v>177</v>
      </c>
      <c r="I773" s="146"/>
      <c r="J773" s="146" t="s">
        <v>160</v>
      </c>
      <c r="K773" s="147"/>
      <c r="L773" s="148" t="s">
        <v>161</v>
      </c>
      <c r="M773" s="128"/>
      <c r="U773" s="10"/>
      <c r="V773" s="10"/>
    </row>
    <row r="774" spans="1:24">
      <c r="B774" s="170" t="str">
        <f>$B$6</f>
        <v>HPD Loan</v>
      </c>
      <c r="C774" s="117"/>
      <c r="D774" s="135"/>
      <c r="E774" s="117"/>
      <c r="F774" s="132">
        <f>$F$6</f>
        <v>0</v>
      </c>
      <c r="G774" s="117"/>
      <c r="H774" s="606">
        <f>$H$6</f>
        <v>0</v>
      </c>
      <c r="I774" s="117"/>
      <c r="J774" s="132">
        <f>$J$6</f>
        <v>0</v>
      </c>
      <c r="K774" s="117"/>
      <c r="L774" s="149"/>
      <c r="M774" s="117"/>
      <c r="N774" s="125"/>
      <c r="U774" s="25"/>
      <c r="V774" s="25"/>
    </row>
    <row r="775" spans="1:24">
      <c r="A775" s="27"/>
      <c r="B775" s="171" t="str">
        <f>$B$7</f>
        <v>HDC Tax Exempt Bonds</v>
      </c>
      <c r="C775" s="117"/>
      <c r="D775" s="135"/>
      <c r="E775" s="117"/>
      <c r="F775" s="132" t="str">
        <f>$F$7</f>
        <v>Loan</v>
      </c>
      <c r="G775" s="117"/>
      <c r="H775" s="606">
        <f>$H$7</f>
        <v>2.1999999999999999E-2</v>
      </c>
      <c r="I775" s="121"/>
      <c r="J775" s="132">
        <f>$J$7</f>
        <v>2</v>
      </c>
      <c r="K775" s="121"/>
      <c r="L775" s="149"/>
      <c r="M775" s="117"/>
      <c r="N775" s="127"/>
      <c r="O775" s="28"/>
      <c r="P775" s="28"/>
      <c r="Q775" s="28"/>
      <c r="R775" s="28"/>
      <c r="S775" s="28"/>
      <c r="T775" s="28"/>
      <c r="U775" s="29"/>
      <c r="V775" s="29"/>
    </row>
    <row r="776" spans="1:24">
      <c r="B776" s="171" t="str">
        <f>$B$8</f>
        <v>HDC Loan</v>
      </c>
      <c r="C776" s="117"/>
      <c r="D776" s="135"/>
      <c r="E776" s="117"/>
      <c r="F776" s="132" t="str">
        <f>$F$8</f>
        <v>Loan</v>
      </c>
      <c r="G776" s="117"/>
      <c r="H776" s="606">
        <f>$H$8</f>
        <v>4.3387000000000002E-2</v>
      </c>
      <c r="I776" s="117"/>
      <c r="J776" s="132">
        <f>$J$8</f>
        <v>2</v>
      </c>
      <c r="K776" s="117"/>
      <c r="L776" s="149"/>
      <c r="M776" s="117"/>
      <c r="N776" s="127"/>
    </row>
    <row r="777" spans="1:24">
      <c r="A777" s="30"/>
      <c r="B777" s="171" t="str">
        <f>$B$9</f>
        <v>Deferred Developer Fee</v>
      </c>
      <c r="C777" s="117"/>
      <c r="D777" s="135"/>
      <c r="E777" s="117"/>
      <c r="F777" s="132" t="str">
        <f>$F$9</f>
        <v>Loan</v>
      </c>
      <c r="G777" s="117"/>
      <c r="H777" s="606">
        <f>$H$9</f>
        <v>0</v>
      </c>
      <c r="I777" s="122"/>
      <c r="J777" s="132">
        <f>$J$9</f>
        <v>0</v>
      </c>
      <c r="K777" s="122"/>
      <c r="L777" s="149"/>
      <c r="M777" s="117"/>
      <c r="N777" s="127"/>
      <c r="O777" s="31"/>
      <c r="P777" s="31"/>
      <c r="Q777" s="31"/>
      <c r="R777" s="31"/>
      <c r="S777" s="31"/>
      <c r="T777" s="31"/>
      <c r="U777" s="31"/>
      <c r="V777" s="31"/>
    </row>
    <row r="778" spans="1:24">
      <c r="A778" s="27"/>
      <c r="B778" s="171" t="str">
        <f>$B$10</f>
        <v>Other (Accrued Construction Interest)</v>
      </c>
      <c r="C778" s="117"/>
      <c r="D778" s="135"/>
      <c r="E778" s="117"/>
      <c r="F778" s="132" t="str">
        <f>$F$10</f>
        <v>Loan</v>
      </c>
      <c r="G778" s="117"/>
      <c r="H778" s="606">
        <f>$H$10</f>
        <v>0</v>
      </c>
      <c r="I778" s="122"/>
      <c r="J778" s="132">
        <f>$J$10</f>
        <v>0</v>
      </c>
      <c r="K778" s="122"/>
      <c r="L778" s="149"/>
      <c r="M778" s="117"/>
      <c r="N778" s="127"/>
      <c r="O778" s="31"/>
      <c r="P778" s="31"/>
      <c r="Q778" s="31"/>
      <c r="R778" s="31"/>
      <c r="S778" s="31"/>
      <c r="T778" s="31"/>
      <c r="U778" s="31"/>
      <c r="V778" s="31"/>
    </row>
    <row r="779" spans="1:24">
      <c r="A779" s="30"/>
      <c r="B779" s="171" t="str">
        <f>$B$11</f>
        <v>Other (Deferred Reserves)</v>
      </c>
      <c r="C779" s="117"/>
      <c r="D779" s="135"/>
      <c r="E779" s="117"/>
      <c r="F779" s="132" t="str">
        <f>$F$11</f>
        <v>Loan</v>
      </c>
      <c r="G779" s="117"/>
      <c r="H779" s="606">
        <f>$H$11</f>
        <v>0</v>
      </c>
      <c r="I779" s="123"/>
      <c r="J779" s="132">
        <f>$J$11</f>
        <v>0</v>
      </c>
      <c r="K779" s="123"/>
      <c r="L779" s="149"/>
      <c r="M779" s="117"/>
      <c r="N779" s="127"/>
      <c r="O779" s="33"/>
      <c r="P779" s="33"/>
      <c r="Q779" s="33"/>
      <c r="R779" s="33"/>
      <c r="S779" s="33"/>
      <c r="T779" s="33"/>
      <c r="U779" s="33"/>
      <c r="V779" s="33"/>
    </row>
    <row r="780" spans="1:24">
      <c r="A780" s="27"/>
      <c r="B780" s="171" t="str">
        <f>$B$12</f>
        <v>Other (Specify)</v>
      </c>
      <c r="C780" s="117"/>
      <c r="D780" s="135"/>
      <c r="E780" s="117"/>
      <c r="F780" s="132">
        <f>$F$12</f>
        <v>0</v>
      </c>
      <c r="G780" s="117"/>
      <c r="H780" s="606">
        <f>$H$12</f>
        <v>0</v>
      </c>
      <c r="I780" s="122"/>
      <c r="J780" s="132">
        <f>$J$12</f>
        <v>0</v>
      </c>
      <c r="K780" s="122"/>
      <c r="L780" s="149"/>
      <c r="M780" s="117"/>
      <c r="N780" s="127"/>
      <c r="O780" s="31"/>
      <c r="P780" s="31"/>
      <c r="Q780" s="31"/>
      <c r="R780" s="31"/>
      <c r="S780" s="31"/>
      <c r="T780" s="31"/>
      <c r="U780" s="31"/>
      <c r="V780" s="31"/>
    </row>
    <row r="781" spans="1:24">
      <c r="A781" s="27"/>
      <c r="B781" s="171" t="str">
        <f>$B$13</f>
        <v>Other (Specify)</v>
      </c>
      <c r="C781" s="117"/>
      <c r="D781" s="135"/>
      <c r="E781" s="117"/>
      <c r="F781" s="132">
        <f>$F$13</f>
        <v>0</v>
      </c>
      <c r="G781" s="117"/>
      <c r="H781" s="606">
        <f>$H$13</f>
        <v>0</v>
      </c>
      <c r="I781" s="122"/>
      <c r="J781" s="132">
        <f>$J$13</f>
        <v>0</v>
      </c>
      <c r="K781" s="122"/>
      <c r="L781" s="149"/>
      <c r="M781" s="117"/>
      <c r="N781" s="127"/>
      <c r="O781" s="31"/>
      <c r="P781" s="31"/>
      <c r="Q781" s="31"/>
      <c r="R781" s="31"/>
      <c r="S781" s="31"/>
      <c r="T781" s="31"/>
      <c r="U781" s="31"/>
      <c r="V781" s="31"/>
      <c r="W781" s="31"/>
      <c r="X781" s="31"/>
    </row>
    <row r="782" spans="1:24" ht="13.5" thickBot="1">
      <c r="A782" s="30"/>
      <c r="B782" s="171" t="str">
        <f>$B$14</f>
        <v>Other (Specify)</v>
      </c>
      <c r="C782" s="117"/>
      <c r="D782" s="139"/>
      <c r="E782" s="117"/>
      <c r="F782" s="132">
        <f>$F$14</f>
        <v>0</v>
      </c>
      <c r="G782" s="117"/>
      <c r="H782" s="606">
        <f>$H$14</f>
        <v>0</v>
      </c>
      <c r="I782" s="122"/>
      <c r="J782" s="132">
        <f>$J$14</f>
        <v>0</v>
      </c>
      <c r="K782" s="122"/>
      <c r="L782" s="149"/>
      <c r="M782" s="117"/>
      <c r="N782" s="127"/>
      <c r="O782" s="31"/>
      <c r="P782" s="31"/>
      <c r="Q782" s="31"/>
      <c r="R782" s="31"/>
      <c r="S782" s="31"/>
      <c r="T782" s="31"/>
      <c r="U782" s="31"/>
      <c r="V782" s="31"/>
    </row>
    <row r="783" spans="1:24" ht="13.5" thickTop="1">
      <c r="A783" s="27"/>
      <c r="B783" s="172" t="str">
        <f>$B$15</f>
        <v>Total Construction Financing</v>
      </c>
      <c r="C783" s="116"/>
      <c r="D783" s="141">
        <f>SUM(D774:D782)</f>
        <v>0</v>
      </c>
      <c r="E783" s="116"/>
      <c r="F783" s="143"/>
      <c r="G783" s="116"/>
      <c r="H783" s="143"/>
      <c r="I783" s="124"/>
      <c r="J783" s="143"/>
      <c r="K783" s="124"/>
      <c r="L783" s="152"/>
      <c r="M783" s="117"/>
      <c r="N783" s="127"/>
      <c r="O783" s="31"/>
      <c r="P783" s="31"/>
      <c r="Q783" s="31"/>
      <c r="R783" s="31"/>
      <c r="S783" s="31"/>
      <c r="T783" s="31"/>
      <c r="U783" s="31"/>
      <c r="V783" s="31"/>
    </row>
    <row r="784" spans="1:24">
      <c r="A784" s="30"/>
      <c r="B784" s="153"/>
      <c r="H784" s="31"/>
      <c r="I784" s="31"/>
      <c r="J784" s="107"/>
      <c r="K784" s="31"/>
      <c r="L784" s="154"/>
      <c r="M784" s="31"/>
      <c r="N784" s="126"/>
      <c r="O784" s="31"/>
      <c r="P784" s="31"/>
      <c r="Q784" s="31"/>
      <c r="R784" s="31"/>
      <c r="S784" s="31"/>
      <c r="T784" s="31"/>
      <c r="U784" s="31"/>
      <c r="V784" s="31"/>
    </row>
    <row r="785" spans="1:25">
      <c r="A785" s="27"/>
      <c r="B785" s="161" t="s">
        <v>162</v>
      </c>
      <c r="C785" s="27"/>
      <c r="D785" s="24"/>
      <c r="E785" s="24"/>
      <c r="F785" s="26"/>
      <c r="G785" s="26"/>
      <c r="L785" s="155"/>
      <c r="N785" s="108"/>
      <c r="O785" s="108"/>
      <c r="P785" s="108"/>
      <c r="Q785" s="108"/>
      <c r="R785" s="108"/>
      <c r="S785" s="108"/>
      <c r="T785" s="108"/>
      <c r="U785" s="31"/>
      <c r="V785" s="108"/>
    </row>
    <row r="786" spans="1:25">
      <c r="A786" s="27"/>
      <c r="B786" s="156" t="s">
        <v>144</v>
      </c>
      <c r="E786" s="9"/>
      <c r="F786" s="24"/>
      <c r="G786" s="24"/>
      <c r="L786" s="155"/>
      <c r="N786" s="108"/>
      <c r="O786" s="108"/>
      <c r="P786" s="108"/>
      <c r="Q786" s="108"/>
      <c r="R786" s="108"/>
      <c r="S786" s="108"/>
      <c r="T786" s="108"/>
      <c r="U786" s="31"/>
      <c r="V786" s="108"/>
    </row>
    <row r="787" spans="1:25">
      <c r="A787" s="27"/>
      <c r="B787" s="153" t="str">
        <f>B772</f>
        <v xml:space="preserve"> </v>
      </c>
      <c r="D787" s="9"/>
      <c r="E787" s="9"/>
      <c r="F787" s="24"/>
      <c r="G787" s="24"/>
      <c r="L787" s="155"/>
      <c r="N787" s="108"/>
      <c r="O787" s="108"/>
      <c r="P787" s="108"/>
      <c r="Q787" s="108"/>
      <c r="R787" s="108"/>
      <c r="S787" s="108"/>
      <c r="T787" s="108"/>
      <c r="U787" s="31"/>
      <c r="V787" s="108"/>
    </row>
    <row r="788" spans="1:25">
      <c r="A788" s="27"/>
      <c r="B788" s="157" t="s">
        <v>157</v>
      </c>
      <c r="C788" s="118"/>
      <c r="D788" s="119" t="s">
        <v>158</v>
      </c>
      <c r="E788" s="119"/>
      <c r="F788" s="119" t="s">
        <v>159</v>
      </c>
      <c r="G788" s="119"/>
      <c r="H788" s="119" t="s">
        <v>177</v>
      </c>
      <c r="I788" s="119"/>
      <c r="J788" s="119" t="s">
        <v>160</v>
      </c>
      <c r="K788" s="120"/>
      <c r="L788" s="158" t="s">
        <v>161</v>
      </c>
      <c r="M788" s="128"/>
      <c r="N788" s="110"/>
      <c r="O788" s="110"/>
      <c r="P788" s="110"/>
      <c r="Q788" s="110"/>
      <c r="R788" s="110"/>
      <c r="S788" s="110"/>
      <c r="T788" s="110"/>
      <c r="U788" s="33"/>
      <c r="V788" s="110"/>
    </row>
    <row r="789" spans="1:25">
      <c r="A789" s="27"/>
      <c r="B789" s="170" t="str">
        <f>$B$21</f>
        <v>HPD Loan</v>
      </c>
      <c r="C789" s="117"/>
      <c r="D789" s="136"/>
      <c r="E789" s="117"/>
      <c r="F789" s="131">
        <f>$F$21</f>
        <v>0</v>
      </c>
      <c r="G789" s="117"/>
      <c r="H789" s="606">
        <f>$H$21</f>
        <v>0</v>
      </c>
      <c r="I789" s="117"/>
      <c r="J789" s="131">
        <f>$J$21</f>
        <v>0</v>
      </c>
      <c r="K789" s="117"/>
      <c r="L789" s="149"/>
      <c r="M789" s="117"/>
      <c r="N789" s="31"/>
      <c r="O789" s="31"/>
      <c r="P789" s="31"/>
      <c r="Q789" s="31"/>
      <c r="R789" s="31"/>
      <c r="S789" s="31"/>
      <c r="T789" s="31"/>
      <c r="U789" s="31"/>
      <c r="V789" s="31"/>
    </row>
    <row r="790" spans="1:25">
      <c r="A790" s="27"/>
      <c r="B790" s="170" t="str">
        <f>$B$22</f>
        <v>HDC Tax Exempt Bonds</v>
      </c>
      <c r="C790" s="117"/>
      <c r="D790" s="136"/>
      <c r="E790" s="117"/>
      <c r="F790" s="131">
        <f>$F$22</f>
        <v>0</v>
      </c>
      <c r="G790" s="117"/>
      <c r="H790" s="606">
        <f>$H$22</f>
        <v>0</v>
      </c>
      <c r="I790" s="121"/>
      <c r="J790" s="131">
        <f>$J$22</f>
        <v>0</v>
      </c>
      <c r="K790" s="121"/>
      <c r="L790" s="149"/>
      <c r="M790" s="117"/>
      <c r="N790" s="31"/>
      <c r="O790" s="31"/>
      <c r="P790" s="31"/>
      <c r="Q790" s="31"/>
      <c r="R790" s="31"/>
      <c r="S790" s="31"/>
      <c r="T790" s="31"/>
      <c r="U790" s="31"/>
      <c r="V790" s="31"/>
    </row>
    <row r="791" spans="1:25">
      <c r="A791" s="30"/>
      <c r="B791" s="170" t="str">
        <f>$B$23</f>
        <v>HDC Loan</v>
      </c>
      <c r="C791" s="117"/>
      <c r="D791" s="136"/>
      <c r="E791" s="117"/>
      <c r="F791" s="131">
        <f>$F$23</f>
        <v>0</v>
      </c>
      <c r="G791" s="117"/>
      <c r="H791" s="606">
        <f>$H$23</f>
        <v>0</v>
      </c>
      <c r="I791" s="117"/>
      <c r="J791" s="131">
        <f>$J$23</f>
        <v>0</v>
      </c>
      <c r="K791" s="117"/>
      <c r="L791" s="149"/>
      <c r="M791" s="117"/>
      <c r="N791" s="31"/>
      <c r="O791" s="31"/>
      <c r="P791" s="31"/>
      <c r="Q791" s="31"/>
      <c r="R791" s="31"/>
      <c r="S791" s="31"/>
      <c r="T791" s="31"/>
      <c r="U791" s="31"/>
      <c r="V791" s="31"/>
    </row>
    <row r="792" spans="1:25">
      <c r="A792" s="27"/>
      <c r="B792" s="170" t="str">
        <f>$B$24</f>
        <v>Deferred Developer Fee</v>
      </c>
      <c r="C792" s="117"/>
      <c r="D792" s="136"/>
      <c r="E792" s="117"/>
      <c r="F792" s="131" t="str">
        <f>$F$24</f>
        <v>Loan</v>
      </c>
      <c r="G792" s="117"/>
      <c r="H792" s="606">
        <f>$H$24</f>
        <v>1.12E-2</v>
      </c>
      <c r="I792" s="122"/>
      <c r="J792" s="131">
        <f>$J$24</f>
        <v>35</v>
      </c>
      <c r="K792" s="122"/>
      <c r="L792" s="149"/>
      <c r="M792" s="117"/>
      <c r="N792" s="103"/>
      <c r="O792" s="103"/>
      <c r="P792" s="103"/>
      <c r="Q792" s="103"/>
      <c r="R792" s="103"/>
      <c r="S792" s="103"/>
      <c r="T792" s="103"/>
      <c r="U792" s="103"/>
      <c r="V792" s="103"/>
    </row>
    <row r="793" spans="1:25">
      <c r="A793" s="30"/>
      <c r="B793" s="170" t="str">
        <f>$B$25</f>
        <v>Other (HDC First Mortgage)</v>
      </c>
      <c r="C793" s="117"/>
      <c r="D793" s="136"/>
      <c r="E793" s="117"/>
      <c r="F793" s="131" t="str">
        <f>$F$25</f>
        <v>Loan</v>
      </c>
      <c r="G793" s="117"/>
      <c r="H793" s="606">
        <f>$H$25</f>
        <v>5.2499999999999998E-2</v>
      </c>
      <c r="I793" s="122"/>
      <c r="J793" s="131">
        <f>$J$25</f>
        <v>18</v>
      </c>
      <c r="K793" s="122"/>
      <c r="L793" s="149"/>
      <c r="M793" s="117"/>
      <c r="N793" s="103"/>
      <c r="O793" s="103"/>
      <c r="P793" s="103"/>
      <c r="Q793" s="103"/>
      <c r="R793" s="103"/>
      <c r="S793" s="103"/>
      <c r="T793" s="103"/>
      <c r="U793" s="103"/>
      <c r="V793" s="103"/>
    </row>
    <row r="794" spans="1:25" ht="14.1" customHeight="1">
      <c r="B794" s="170" t="str">
        <f>$B$26</f>
        <v>Other (HDC Second Mortgage)</v>
      </c>
      <c r="C794" s="117"/>
      <c r="D794" s="136"/>
      <c r="E794" s="117"/>
      <c r="F794" s="131" t="str">
        <f>$F$26</f>
        <v>Loan</v>
      </c>
      <c r="G794" s="117"/>
      <c r="H794" s="606">
        <f>$H$26</f>
        <v>4.3387000000000002E-2</v>
      </c>
      <c r="I794" s="123"/>
      <c r="J794" s="131">
        <f>$J$26</f>
        <v>35</v>
      </c>
      <c r="K794" s="123"/>
      <c r="L794" s="149"/>
      <c r="M794" s="117"/>
      <c r="N794" s="104"/>
      <c r="O794" s="104"/>
      <c r="P794" s="104"/>
      <c r="Q794" s="104"/>
      <c r="R794" s="104"/>
      <c r="S794" s="104"/>
      <c r="T794" s="104"/>
      <c r="U794" s="104"/>
      <c r="V794" s="104"/>
      <c r="W794" s="109"/>
      <c r="X794" s="109"/>
      <c r="Y794" s="109"/>
    </row>
    <row r="795" spans="1:25">
      <c r="A795" s="111"/>
      <c r="B795" s="170" t="str">
        <f>$B$27</f>
        <v>Other (Accrued Construction Interest)</v>
      </c>
      <c r="C795" s="117"/>
      <c r="D795" s="136"/>
      <c r="E795" s="117"/>
      <c r="F795" s="131" t="str">
        <f>$F$27</f>
        <v>Loan</v>
      </c>
      <c r="G795" s="117"/>
      <c r="H795" s="606">
        <f>$H$27</f>
        <v>0</v>
      </c>
      <c r="I795" s="122"/>
      <c r="J795" s="131">
        <f>$J$27</f>
        <v>0</v>
      </c>
      <c r="K795" s="122"/>
      <c r="L795" s="149"/>
      <c r="M795" s="117"/>
      <c r="N795" s="105"/>
      <c r="O795" s="105"/>
      <c r="P795" s="105"/>
      <c r="Q795" s="105"/>
      <c r="R795" s="105"/>
      <c r="S795" s="105"/>
      <c r="T795" s="105"/>
      <c r="U795" s="104"/>
      <c r="V795" s="104"/>
    </row>
    <row r="796" spans="1:25" ht="15.95" customHeight="1">
      <c r="A796" s="111"/>
      <c r="B796" s="170" t="str">
        <f>$B$28</f>
        <v>Other (Brownfields Tax Credits)</v>
      </c>
      <c r="C796" s="117"/>
      <c r="D796" s="136"/>
      <c r="E796" s="117"/>
      <c r="F796" s="131" t="str">
        <f>$F$28</f>
        <v>Loan</v>
      </c>
      <c r="G796" s="117"/>
      <c r="H796" s="606">
        <f>$H$28</f>
        <v>0.06</v>
      </c>
      <c r="I796" s="122"/>
      <c r="J796" s="131">
        <f>$J$28</f>
        <v>35</v>
      </c>
      <c r="K796" s="122"/>
      <c r="L796" s="149"/>
      <c r="M796" s="117"/>
      <c r="N796" s="105"/>
      <c r="O796" s="105"/>
      <c r="P796" s="105"/>
      <c r="Q796" s="105"/>
      <c r="R796" s="105"/>
      <c r="S796" s="105"/>
      <c r="T796" s="105"/>
      <c r="U796" s="105"/>
      <c r="V796" s="105"/>
    </row>
    <row r="797" spans="1:25" ht="14.1" customHeight="1" thickBot="1">
      <c r="A797" s="111"/>
      <c r="B797" s="170" t="str">
        <f>$B$29</f>
        <v>Other (LIHTC Equity)</v>
      </c>
      <c r="C797" s="117"/>
      <c r="D797" s="140"/>
      <c r="E797" s="117"/>
      <c r="F797" s="131" t="str">
        <f>$F$29</f>
        <v>Loan</v>
      </c>
      <c r="G797" s="117"/>
      <c r="H797" s="606">
        <f>$H$29</f>
        <v>0</v>
      </c>
      <c r="I797" s="122"/>
      <c r="J797" s="131">
        <f>$J$29</f>
        <v>0</v>
      </c>
      <c r="K797" s="122"/>
      <c r="L797" s="149"/>
      <c r="M797" s="117"/>
      <c r="N797" s="105"/>
      <c r="O797" s="105"/>
      <c r="P797" s="105"/>
      <c r="Q797" s="105"/>
      <c r="R797" s="105"/>
      <c r="S797" s="105"/>
      <c r="T797" s="105"/>
      <c r="U797" s="105"/>
      <c r="V797" s="105"/>
    </row>
    <row r="798" spans="1:25" ht="14.1" customHeight="1" thickTop="1">
      <c r="A798" s="27"/>
      <c r="B798" s="173" t="str">
        <f>$B$30</f>
        <v>Total Permanent Financing</v>
      </c>
      <c r="C798" s="116"/>
      <c r="D798" s="142">
        <f>SUM(D789:D797)</f>
        <v>0</v>
      </c>
      <c r="E798" s="116"/>
      <c r="F798" s="129"/>
      <c r="G798" s="116"/>
      <c r="H798" s="129"/>
      <c r="I798" s="124"/>
      <c r="J798" s="129"/>
      <c r="K798" s="124"/>
      <c r="L798" s="152"/>
      <c r="M798" s="117"/>
      <c r="N798" s="106"/>
      <c r="O798" s="106"/>
      <c r="P798" s="106"/>
      <c r="Q798" s="106"/>
      <c r="R798" s="106"/>
      <c r="S798" s="106"/>
      <c r="T798" s="106"/>
      <c r="U798" s="112"/>
      <c r="V798" s="106"/>
    </row>
    <row r="799" spans="1:25" ht="14.1" customHeight="1">
      <c r="A799" s="27"/>
      <c r="B799" s="159"/>
      <c r="C799" s="117"/>
      <c r="D799" s="117"/>
      <c r="E799" s="117"/>
      <c r="F799" s="117"/>
      <c r="G799" s="117"/>
      <c r="H799" s="117"/>
      <c r="I799" s="122"/>
      <c r="J799" s="117"/>
      <c r="K799" s="122"/>
      <c r="L799" s="160"/>
      <c r="M799" s="117"/>
      <c r="N799" s="106"/>
      <c r="O799" s="106"/>
      <c r="P799" s="106"/>
      <c r="Q799" s="106"/>
      <c r="R799" s="106"/>
      <c r="S799" s="106"/>
      <c r="T799" s="106"/>
      <c r="U799" s="112"/>
      <c r="V799" s="106"/>
    </row>
    <row r="800" spans="1:25" ht="15.95" customHeight="1">
      <c r="B800" s="161" t="s">
        <v>163</v>
      </c>
      <c r="C800" s="27"/>
      <c r="H800" s="285"/>
      <c r="I800" s="285"/>
      <c r="L800" s="155"/>
      <c r="V800" s="105"/>
    </row>
    <row r="801" spans="1:22" ht="15.95" customHeight="1">
      <c r="B801" s="156" t="s">
        <v>144</v>
      </c>
      <c r="C801" s="27"/>
      <c r="H801" s="285"/>
      <c r="I801" s="285"/>
      <c r="L801" s="155"/>
      <c r="V801" s="105"/>
    </row>
    <row r="802" spans="1:22" ht="15.95" customHeight="1">
      <c r="B802" s="153" t="str">
        <f>B772</f>
        <v xml:space="preserve"> </v>
      </c>
      <c r="C802" s="27"/>
      <c r="H802" s="285"/>
      <c r="I802" s="285"/>
      <c r="L802" s="155"/>
      <c r="V802" s="105"/>
    </row>
    <row r="803" spans="1:22">
      <c r="B803" s="153" t="s">
        <v>171</v>
      </c>
      <c r="C803" s="27"/>
      <c r="H803" s="285"/>
      <c r="I803" s="285"/>
      <c r="L803" s="155"/>
      <c r="V803" s="105"/>
    </row>
    <row r="804" spans="1:22">
      <c r="B804" s="153"/>
      <c r="C804" s="27"/>
      <c r="H804" s="285"/>
      <c r="I804" s="285"/>
      <c r="L804" s="155"/>
      <c r="V804" s="105"/>
    </row>
    <row r="805" spans="1:22" ht="15.95" customHeight="1">
      <c r="B805" s="162" t="s">
        <v>173</v>
      </c>
      <c r="C805" s="130"/>
      <c r="D805" s="773"/>
      <c r="E805" s="773"/>
      <c r="F805" s="773"/>
      <c r="G805" s="130"/>
      <c r="H805" s="286" t="s">
        <v>172</v>
      </c>
      <c r="I805" s="285"/>
      <c r="L805" s="155"/>
      <c r="V805" s="105"/>
    </row>
    <row r="806" spans="1:22">
      <c r="B806" s="163" t="s">
        <v>164</v>
      </c>
      <c r="H806" s="134"/>
      <c r="L806" s="155"/>
      <c r="V806" s="105"/>
    </row>
    <row r="807" spans="1:22">
      <c r="A807" s="27"/>
      <c r="B807" s="164" t="s">
        <v>110</v>
      </c>
      <c r="H807" s="134"/>
      <c r="L807" s="155"/>
    </row>
    <row r="808" spans="1:22">
      <c r="A808" s="27"/>
      <c r="B808" s="164" t="s">
        <v>165</v>
      </c>
      <c r="H808" s="134"/>
      <c r="L808" s="155"/>
    </row>
    <row r="809" spans="1:22">
      <c r="A809" s="30"/>
      <c r="B809" s="164" t="s">
        <v>166</v>
      </c>
      <c r="H809" s="134"/>
      <c r="I809" s="103"/>
      <c r="J809" s="103"/>
      <c r="K809" s="103"/>
      <c r="L809" s="165"/>
      <c r="M809" s="103"/>
      <c r="N809" s="103"/>
      <c r="O809" s="103"/>
      <c r="P809" s="103"/>
      <c r="Q809" s="103"/>
      <c r="R809" s="103"/>
      <c r="S809" s="103"/>
      <c r="T809" s="103"/>
      <c r="U809" s="113"/>
      <c r="V809" s="103"/>
    </row>
    <row r="810" spans="1:22">
      <c r="A810" s="30"/>
      <c r="B810" s="164" t="s">
        <v>167</v>
      </c>
      <c r="H810" s="134"/>
      <c r="I810" s="31"/>
      <c r="J810" s="31"/>
      <c r="K810" s="31"/>
      <c r="L810" s="154"/>
      <c r="M810" s="31"/>
      <c r="N810" s="31"/>
      <c r="O810" s="31"/>
      <c r="P810" s="31"/>
      <c r="Q810" s="31"/>
      <c r="R810" s="31"/>
      <c r="S810" s="31"/>
      <c r="T810" s="31"/>
      <c r="U810" s="31"/>
      <c r="V810" s="103"/>
    </row>
    <row r="811" spans="1:22">
      <c r="B811" s="164" t="s">
        <v>169</v>
      </c>
      <c r="D811" s="771" t="str">
        <f>$D$43</f>
        <v>(Specify Source)</v>
      </c>
      <c r="E811" s="771"/>
      <c r="F811" s="771"/>
      <c r="H811" s="134"/>
      <c r="L811" s="155"/>
      <c r="V811" s="31"/>
    </row>
    <row r="812" spans="1:22">
      <c r="A812" s="30"/>
      <c r="B812" s="164" t="s">
        <v>168</v>
      </c>
      <c r="D812" s="771" t="str">
        <f>$D$44</f>
        <v>(Specify Source)</v>
      </c>
      <c r="E812" s="771"/>
      <c r="F812" s="771"/>
      <c r="H812" s="134"/>
      <c r="I812" s="31"/>
      <c r="J812" s="31"/>
      <c r="K812" s="31"/>
      <c r="L812" s="154"/>
      <c r="M812" s="31"/>
      <c r="N812" s="31"/>
      <c r="O812" s="31"/>
      <c r="P812" s="31"/>
      <c r="Q812" s="31"/>
      <c r="R812" s="31"/>
      <c r="S812" s="31"/>
      <c r="T812" s="31"/>
      <c r="U812" s="113"/>
      <c r="V812" s="103"/>
    </row>
    <row r="813" spans="1:22">
      <c r="A813" s="27"/>
      <c r="B813" s="164" t="s">
        <v>168</v>
      </c>
      <c r="D813" s="771" t="str">
        <f>$D$45</f>
        <v>(Specify Source)</v>
      </c>
      <c r="E813" s="771"/>
      <c r="F813" s="771"/>
      <c r="H813" s="134"/>
      <c r="L813" s="155"/>
      <c r="V813" s="25"/>
    </row>
    <row r="814" spans="1:22">
      <c r="A814" s="30"/>
      <c r="B814" s="164" t="s">
        <v>168</v>
      </c>
      <c r="D814" s="771" t="str">
        <f>$D$46</f>
        <v>(Specify Source)</v>
      </c>
      <c r="E814" s="771"/>
      <c r="F814" s="771"/>
      <c r="H814" s="134"/>
      <c r="I814" s="114"/>
      <c r="J814" s="114"/>
      <c r="K814" s="114"/>
      <c r="L814" s="166"/>
      <c r="M814" s="114"/>
      <c r="N814" s="114"/>
      <c r="O814" s="114"/>
      <c r="P814" s="114"/>
      <c r="Q814" s="114"/>
      <c r="R814" s="114"/>
      <c r="S814" s="114"/>
      <c r="T814" s="114"/>
      <c r="V814" s="113"/>
    </row>
    <row r="815" spans="1:22" ht="13.5" thickBot="1">
      <c r="A815" s="27"/>
      <c r="B815" s="167" t="s">
        <v>168</v>
      </c>
      <c r="C815" s="168"/>
      <c r="D815" s="772" t="str">
        <f>$D$47</f>
        <v>(Specify Source)</v>
      </c>
      <c r="E815" s="772"/>
      <c r="F815" s="772"/>
      <c r="G815" s="168"/>
      <c r="H815" s="174"/>
      <c r="I815" s="168"/>
      <c r="J815" s="168"/>
      <c r="K815" s="168"/>
      <c r="L815" s="169"/>
    </row>
    <row r="817" spans="1:24" ht="13.5" thickBot="1"/>
    <row r="818" spans="1:24">
      <c r="B818" s="385" t="s">
        <v>156</v>
      </c>
      <c r="C818" s="27"/>
      <c r="D818" s="24"/>
      <c r="E818" s="24"/>
      <c r="F818" s="26"/>
      <c r="G818" s="26"/>
    </row>
    <row r="819" spans="1:24">
      <c r="B819" s="387" t="s">
        <v>145</v>
      </c>
      <c r="E819" s="9"/>
      <c r="F819" s="24"/>
      <c r="G819" s="24"/>
    </row>
    <row r="820" spans="1:24" ht="13.5" thickBot="1">
      <c r="B820" s="388" t="str">
        <f>'Unit Distribution'!B21</f>
        <v xml:space="preserve"> </v>
      </c>
      <c r="D820" s="9"/>
      <c r="E820" s="9"/>
      <c r="F820" s="24"/>
      <c r="G820" s="24"/>
    </row>
    <row r="821" spans="1:24">
      <c r="B821" s="144" t="s">
        <v>157</v>
      </c>
      <c r="C821" s="145"/>
      <c r="D821" s="146" t="s">
        <v>158</v>
      </c>
      <c r="E821" s="146"/>
      <c r="F821" s="146" t="s">
        <v>159</v>
      </c>
      <c r="G821" s="146"/>
      <c r="H821" s="146" t="s">
        <v>177</v>
      </c>
      <c r="I821" s="146"/>
      <c r="J821" s="146" t="s">
        <v>160</v>
      </c>
      <c r="K821" s="147"/>
      <c r="L821" s="148" t="s">
        <v>161</v>
      </c>
      <c r="M821" s="128"/>
      <c r="U821" s="10"/>
      <c r="V821" s="10"/>
    </row>
    <row r="822" spans="1:24">
      <c r="B822" s="170" t="str">
        <f>$B$6</f>
        <v>HPD Loan</v>
      </c>
      <c r="C822" s="117"/>
      <c r="D822" s="135"/>
      <c r="E822" s="117"/>
      <c r="F822" s="132">
        <f>$F$6</f>
        <v>0</v>
      </c>
      <c r="G822" s="117"/>
      <c r="H822" s="606">
        <f>$H$6</f>
        <v>0</v>
      </c>
      <c r="I822" s="117"/>
      <c r="J822" s="132">
        <f>$J$6</f>
        <v>0</v>
      </c>
      <c r="K822" s="117"/>
      <c r="L822" s="149"/>
      <c r="M822" s="117"/>
      <c r="N822" s="125"/>
      <c r="U822" s="25"/>
      <c r="V822" s="25"/>
    </row>
    <row r="823" spans="1:24">
      <c r="A823" s="27"/>
      <c r="B823" s="171" t="str">
        <f>$B$7</f>
        <v>HDC Tax Exempt Bonds</v>
      </c>
      <c r="C823" s="117"/>
      <c r="D823" s="135"/>
      <c r="E823" s="117"/>
      <c r="F823" s="132" t="str">
        <f>$F$7</f>
        <v>Loan</v>
      </c>
      <c r="G823" s="117"/>
      <c r="H823" s="606">
        <f>$H$7</f>
        <v>2.1999999999999999E-2</v>
      </c>
      <c r="I823" s="121"/>
      <c r="J823" s="132">
        <f>$J$7</f>
        <v>2</v>
      </c>
      <c r="K823" s="121"/>
      <c r="L823" s="149"/>
      <c r="M823" s="117"/>
      <c r="N823" s="127"/>
      <c r="O823" s="28"/>
      <c r="P823" s="28"/>
      <c r="Q823" s="28"/>
      <c r="R823" s="28"/>
      <c r="S823" s="28"/>
      <c r="T823" s="28"/>
      <c r="U823" s="29"/>
      <c r="V823" s="29"/>
    </row>
    <row r="824" spans="1:24">
      <c r="B824" s="171" t="str">
        <f>$B$8</f>
        <v>HDC Loan</v>
      </c>
      <c r="C824" s="117"/>
      <c r="D824" s="135"/>
      <c r="E824" s="117"/>
      <c r="F824" s="132" t="str">
        <f>$F$8</f>
        <v>Loan</v>
      </c>
      <c r="G824" s="117"/>
      <c r="H824" s="606">
        <f>$H$8</f>
        <v>4.3387000000000002E-2</v>
      </c>
      <c r="I824" s="117"/>
      <c r="J824" s="132">
        <f>$J$8</f>
        <v>2</v>
      </c>
      <c r="K824" s="117"/>
      <c r="L824" s="149"/>
      <c r="M824" s="117"/>
      <c r="N824" s="127"/>
    </row>
    <row r="825" spans="1:24">
      <c r="A825" s="30"/>
      <c r="B825" s="171" t="str">
        <f>$B$9</f>
        <v>Deferred Developer Fee</v>
      </c>
      <c r="C825" s="117"/>
      <c r="D825" s="135"/>
      <c r="E825" s="117"/>
      <c r="F825" s="132" t="str">
        <f>$F$9</f>
        <v>Loan</v>
      </c>
      <c r="G825" s="117"/>
      <c r="H825" s="606">
        <f>$H$9</f>
        <v>0</v>
      </c>
      <c r="I825" s="122"/>
      <c r="J825" s="132">
        <f>$J$9</f>
        <v>0</v>
      </c>
      <c r="K825" s="122"/>
      <c r="L825" s="149"/>
      <c r="M825" s="117"/>
      <c r="N825" s="127"/>
      <c r="O825" s="31"/>
      <c r="P825" s="31"/>
      <c r="Q825" s="31"/>
      <c r="R825" s="31"/>
      <c r="S825" s="31"/>
      <c r="T825" s="31"/>
      <c r="U825" s="31"/>
      <c r="V825" s="31"/>
    </row>
    <row r="826" spans="1:24">
      <c r="A826" s="27"/>
      <c r="B826" s="171" t="str">
        <f>$B$10</f>
        <v>Other (Accrued Construction Interest)</v>
      </c>
      <c r="C826" s="117"/>
      <c r="D826" s="135"/>
      <c r="E826" s="117"/>
      <c r="F826" s="132" t="str">
        <f>$F$10</f>
        <v>Loan</v>
      </c>
      <c r="G826" s="117"/>
      <c r="H826" s="606">
        <f>$H$10</f>
        <v>0</v>
      </c>
      <c r="I826" s="122"/>
      <c r="J826" s="132">
        <f>$J$10</f>
        <v>0</v>
      </c>
      <c r="K826" s="122"/>
      <c r="L826" s="149"/>
      <c r="M826" s="117"/>
      <c r="N826" s="127"/>
      <c r="O826" s="31"/>
      <c r="P826" s="31"/>
      <c r="Q826" s="31"/>
      <c r="R826" s="31"/>
      <c r="S826" s="31"/>
      <c r="T826" s="31"/>
      <c r="U826" s="31"/>
      <c r="V826" s="31"/>
    </row>
    <row r="827" spans="1:24">
      <c r="A827" s="30"/>
      <c r="B827" s="171" t="str">
        <f>$B$11</f>
        <v>Other (Deferred Reserves)</v>
      </c>
      <c r="C827" s="117"/>
      <c r="D827" s="135"/>
      <c r="E827" s="117"/>
      <c r="F827" s="132" t="str">
        <f>$F$11</f>
        <v>Loan</v>
      </c>
      <c r="G827" s="117"/>
      <c r="H827" s="606">
        <f>$H$11</f>
        <v>0</v>
      </c>
      <c r="I827" s="123"/>
      <c r="J827" s="132">
        <f>$J$11</f>
        <v>0</v>
      </c>
      <c r="K827" s="123"/>
      <c r="L827" s="149"/>
      <c r="M827" s="117"/>
      <c r="N827" s="127"/>
      <c r="O827" s="33"/>
      <c r="P827" s="33"/>
      <c r="Q827" s="33"/>
      <c r="R827" s="33"/>
      <c r="S827" s="33"/>
      <c r="T827" s="33"/>
      <c r="U827" s="33"/>
      <c r="V827" s="33"/>
    </row>
    <row r="828" spans="1:24">
      <c r="A828" s="27"/>
      <c r="B828" s="171" t="str">
        <f>$B$12</f>
        <v>Other (Specify)</v>
      </c>
      <c r="C828" s="117"/>
      <c r="D828" s="135"/>
      <c r="E828" s="117"/>
      <c r="F828" s="132">
        <f>$F$12</f>
        <v>0</v>
      </c>
      <c r="G828" s="117"/>
      <c r="H828" s="606">
        <f>$H$12</f>
        <v>0</v>
      </c>
      <c r="I828" s="122"/>
      <c r="J828" s="132">
        <f>$J$12</f>
        <v>0</v>
      </c>
      <c r="K828" s="122"/>
      <c r="L828" s="149"/>
      <c r="M828" s="117"/>
      <c r="N828" s="127"/>
      <c r="O828" s="31"/>
      <c r="P828" s="31"/>
      <c r="Q828" s="31"/>
      <c r="R828" s="31"/>
      <c r="S828" s="31"/>
      <c r="T828" s="31"/>
      <c r="U828" s="31"/>
      <c r="V828" s="31"/>
    </row>
    <row r="829" spans="1:24">
      <c r="A829" s="27"/>
      <c r="B829" s="171" t="str">
        <f>$B$13</f>
        <v>Other (Specify)</v>
      </c>
      <c r="C829" s="117"/>
      <c r="D829" s="135"/>
      <c r="E829" s="117"/>
      <c r="F829" s="132">
        <f>$F$13</f>
        <v>0</v>
      </c>
      <c r="G829" s="117"/>
      <c r="H829" s="606">
        <f>$H$13</f>
        <v>0</v>
      </c>
      <c r="I829" s="122"/>
      <c r="J829" s="132">
        <f>$J$13</f>
        <v>0</v>
      </c>
      <c r="K829" s="122"/>
      <c r="L829" s="149"/>
      <c r="M829" s="117"/>
      <c r="N829" s="127"/>
      <c r="O829" s="31"/>
      <c r="P829" s="31"/>
      <c r="Q829" s="31"/>
      <c r="R829" s="31"/>
      <c r="S829" s="31"/>
      <c r="T829" s="31"/>
      <c r="U829" s="31"/>
      <c r="V829" s="31"/>
      <c r="W829" s="31"/>
      <c r="X829" s="31"/>
    </row>
    <row r="830" spans="1:24" ht="13.5" thickBot="1">
      <c r="A830" s="30"/>
      <c r="B830" s="171" t="str">
        <f>$B$14</f>
        <v>Other (Specify)</v>
      </c>
      <c r="C830" s="117"/>
      <c r="D830" s="139"/>
      <c r="E830" s="117"/>
      <c r="F830" s="132">
        <f>$F$14</f>
        <v>0</v>
      </c>
      <c r="G830" s="117"/>
      <c r="H830" s="606">
        <f>$H$14</f>
        <v>0</v>
      </c>
      <c r="I830" s="122"/>
      <c r="J830" s="132">
        <f>$J$14</f>
        <v>0</v>
      </c>
      <c r="K830" s="122"/>
      <c r="L830" s="149"/>
      <c r="M830" s="117"/>
      <c r="N830" s="127"/>
      <c r="O830" s="31"/>
      <c r="P830" s="31"/>
      <c r="Q830" s="31"/>
      <c r="R830" s="31"/>
      <c r="S830" s="31"/>
      <c r="T830" s="31"/>
      <c r="U830" s="31"/>
      <c r="V830" s="31"/>
    </row>
    <row r="831" spans="1:24" ht="13.5" thickTop="1">
      <c r="A831" s="27"/>
      <c r="B831" s="172" t="str">
        <f>$B$15</f>
        <v>Total Construction Financing</v>
      </c>
      <c r="C831" s="116"/>
      <c r="D831" s="141">
        <f>SUM(D822:D830)</f>
        <v>0</v>
      </c>
      <c r="E831" s="116"/>
      <c r="F831" s="143"/>
      <c r="G831" s="116"/>
      <c r="H831" s="143"/>
      <c r="I831" s="124"/>
      <c r="J831" s="143"/>
      <c r="K831" s="124"/>
      <c r="L831" s="152"/>
      <c r="M831" s="117"/>
      <c r="N831" s="127"/>
      <c r="O831" s="31"/>
      <c r="P831" s="31"/>
      <c r="Q831" s="31"/>
      <c r="R831" s="31"/>
      <c r="S831" s="31"/>
      <c r="T831" s="31"/>
      <c r="U831" s="31"/>
      <c r="V831" s="31"/>
    </row>
    <row r="832" spans="1:24">
      <c r="A832" s="30"/>
      <c r="B832" s="153"/>
      <c r="H832" s="31"/>
      <c r="I832" s="31"/>
      <c r="J832" s="107"/>
      <c r="K832" s="31"/>
      <c r="L832" s="154"/>
      <c r="M832" s="31"/>
      <c r="N832" s="126"/>
      <c r="O832" s="31"/>
      <c r="P832" s="31"/>
      <c r="Q832" s="31"/>
      <c r="R832" s="31"/>
      <c r="S832" s="31"/>
      <c r="T832" s="31"/>
      <c r="U832" s="31"/>
      <c r="V832" s="31"/>
    </row>
    <row r="833" spans="1:25">
      <c r="A833" s="27"/>
      <c r="B833" s="161" t="s">
        <v>162</v>
      </c>
      <c r="C833" s="27"/>
      <c r="D833" s="24"/>
      <c r="E833" s="24"/>
      <c r="F833" s="26"/>
      <c r="G833" s="26"/>
      <c r="L833" s="155"/>
      <c r="N833" s="108"/>
      <c r="O833" s="108"/>
      <c r="P833" s="108"/>
      <c r="Q833" s="108"/>
      <c r="R833" s="108"/>
      <c r="S833" s="108"/>
      <c r="T833" s="108"/>
      <c r="U833" s="31"/>
      <c r="V833" s="108"/>
    </row>
    <row r="834" spans="1:25">
      <c r="A834" s="27"/>
      <c r="B834" s="156" t="s">
        <v>145</v>
      </c>
      <c r="E834" s="9"/>
      <c r="F834" s="24"/>
      <c r="G834" s="24"/>
      <c r="L834" s="155"/>
      <c r="N834" s="108"/>
      <c r="O834" s="108"/>
      <c r="P834" s="108"/>
      <c r="Q834" s="108"/>
      <c r="R834" s="108"/>
      <c r="S834" s="108"/>
      <c r="T834" s="108"/>
      <c r="U834" s="31"/>
      <c r="V834" s="108"/>
    </row>
    <row r="835" spans="1:25">
      <c r="A835" s="27"/>
      <c r="B835" s="153" t="str">
        <f>B820</f>
        <v xml:space="preserve"> </v>
      </c>
      <c r="D835" s="9"/>
      <c r="E835" s="9"/>
      <c r="F835" s="24"/>
      <c r="G835" s="24"/>
      <c r="L835" s="155"/>
      <c r="N835" s="108"/>
      <c r="O835" s="108"/>
      <c r="P835" s="108"/>
      <c r="Q835" s="108"/>
      <c r="R835" s="108"/>
      <c r="S835" s="108"/>
      <c r="T835" s="108"/>
      <c r="U835" s="31"/>
      <c r="V835" s="108"/>
    </row>
    <row r="836" spans="1:25">
      <c r="A836" s="27"/>
      <c r="B836" s="157" t="s">
        <v>157</v>
      </c>
      <c r="C836" s="118"/>
      <c r="D836" s="119" t="s">
        <v>158</v>
      </c>
      <c r="E836" s="119"/>
      <c r="F836" s="119" t="s">
        <v>159</v>
      </c>
      <c r="G836" s="119"/>
      <c r="H836" s="119" t="s">
        <v>177</v>
      </c>
      <c r="I836" s="119"/>
      <c r="J836" s="119" t="s">
        <v>160</v>
      </c>
      <c r="K836" s="120"/>
      <c r="L836" s="158" t="s">
        <v>161</v>
      </c>
      <c r="M836" s="128"/>
      <c r="N836" s="110"/>
      <c r="O836" s="110"/>
      <c r="P836" s="110"/>
      <c r="Q836" s="110"/>
      <c r="R836" s="110"/>
      <c r="S836" s="110"/>
      <c r="T836" s="110"/>
      <c r="U836" s="33"/>
      <c r="V836" s="110"/>
    </row>
    <row r="837" spans="1:25">
      <c r="A837" s="27"/>
      <c r="B837" s="170" t="str">
        <f>$B$21</f>
        <v>HPD Loan</v>
      </c>
      <c r="C837" s="117"/>
      <c r="D837" s="136"/>
      <c r="E837" s="117"/>
      <c r="F837" s="131">
        <f>$F$21</f>
        <v>0</v>
      </c>
      <c r="G837" s="117"/>
      <c r="H837" s="131">
        <f>$H$21</f>
        <v>0</v>
      </c>
      <c r="I837" s="117"/>
      <c r="J837" s="131">
        <f>$J$21</f>
        <v>0</v>
      </c>
      <c r="K837" s="117"/>
      <c r="L837" s="149"/>
      <c r="M837" s="117"/>
      <c r="N837" s="31"/>
      <c r="O837" s="31"/>
      <c r="P837" s="31"/>
      <c r="Q837" s="31"/>
      <c r="R837" s="31"/>
      <c r="S837" s="31"/>
      <c r="T837" s="31"/>
      <c r="U837" s="31"/>
      <c r="V837" s="31"/>
    </row>
    <row r="838" spans="1:25">
      <c r="A838" s="27"/>
      <c r="B838" s="170" t="str">
        <f>$B$22</f>
        <v>HDC Tax Exempt Bonds</v>
      </c>
      <c r="C838" s="117"/>
      <c r="D838" s="136"/>
      <c r="E838" s="117"/>
      <c r="F838" s="131">
        <f>$F$22</f>
        <v>0</v>
      </c>
      <c r="G838" s="117"/>
      <c r="H838" s="606">
        <f>$H$22</f>
        <v>0</v>
      </c>
      <c r="I838" s="121"/>
      <c r="J838" s="131">
        <f>$J$22</f>
        <v>0</v>
      </c>
      <c r="K838" s="121"/>
      <c r="L838" s="149"/>
      <c r="M838" s="117"/>
      <c r="N838" s="31"/>
      <c r="O838" s="31"/>
      <c r="P838" s="31"/>
      <c r="Q838" s="31"/>
      <c r="R838" s="31"/>
      <c r="S838" s="31"/>
      <c r="T838" s="31"/>
      <c r="U838" s="31"/>
      <c r="V838" s="31"/>
    </row>
    <row r="839" spans="1:25">
      <c r="A839" s="30"/>
      <c r="B839" s="170" t="str">
        <f>$B$23</f>
        <v>HDC Loan</v>
      </c>
      <c r="C839" s="117"/>
      <c r="D839" s="136"/>
      <c r="E839" s="117"/>
      <c r="F839" s="131">
        <f>$F$23</f>
        <v>0</v>
      </c>
      <c r="G839" s="117"/>
      <c r="H839" s="606">
        <f>$H$23</f>
        <v>0</v>
      </c>
      <c r="I839" s="117"/>
      <c r="J839" s="131">
        <f>$J$23</f>
        <v>0</v>
      </c>
      <c r="K839" s="117"/>
      <c r="L839" s="149"/>
      <c r="M839" s="117"/>
      <c r="N839" s="31"/>
      <c r="O839" s="31"/>
      <c r="P839" s="31"/>
      <c r="Q839" s="31"/>
      <c r="R839" s="31"/>
      <c r="S839" s="31"/>
      <c r="T839" s="31"/>
      <c r="U839" s="31"/>
      <c r="V839" s="31"/>
    </row>
    <row r="840" spans="1:25">
      <c r="A840" s="27"/>
      <c r="B840" s="170" t="str">
        <f>$B$24</f>
        <v>Deferred Developer Fee</v>
      </c>
      <c r="C840" s="117"/>
      <c r="D840" s="136"/>
      <c r="E840" s="117"/>
      <c r="F840" s="131" t="str">
        <f>$F$24</f>
        <v>Loan</v>
      </c>
      <c r="G840" s="117"/>
      <c r="H840" s="606">
        <f>$H$24</f>
        <v>1.12E-2</v>
      </c>
      <c r="I840" s="122"/>
      <c r="J840" s="131">
        <f>$J$24</f>
        <v>35</v>
      </c>
      <c r="K840" s="122"/>
      <c r="L840" s="149"/>
      <c r="M840" s="117"/>
      <c r="N840" s="103"/>
      <c r="O840" s="103"/>
      <c r="P840" s="103"/>
      <c r="Q840" s="103"/>
      <c r="R840" s="103"/>
      <c r="S840" s="103"/>
      <c r="T840" s="103"/>
      <c r="U840" s="103"/>
      <c r="V840" s="103"/>
    </row>
    <row r="841" spans="1:25">
      <c r="A841" s="30"/>
      <c r="B841" s="170" t="str">
        <f>$B$25</f>
        <v>Other (HDC First Mortgage)</v>
      </c>
      <c r="C841" s="117"/>
      <c r="D841" s="136"/>
      <c r="E841" s="117"/>
      <c r="F841" s="131" t="str">
        <f>$F$25</f>
        <v>Loan</v>
      </c>
      <c r="G841" s="117"/>
      <c r="H841" s="606">
        <f>$H$25</f>
        <v>5.2499999999999998E-2</v>
      </c>
      <c r="I841" s="122"/>
      <c r="J841" s="131">
        <f>$J$25</f>
        <v>18</v>
      </c>
      <c r="K841" s="122"/>
      <c r="L841" s="149"/>
      <c r="M841" s="117"/>
      <c r="N841" s="103"/>
      <c r="O841" s="103"/>
      <c r="P841" s="103"/>
      <c r="Q841" s="103"/>
      <c r="R841" s="103"/>
      <c r="S841" s="103"/>
      <c r="T841" s="103"/>
      <c r="U841" s="103"/>
      <c r="V841" s="103"/>
    </row>
    <row r="842" spans="1:25" ht="14.1" customHeight="1">
      <c r="B842" s="170" t="str">
        <f>$B$26</f>
        <v>Other (HDC Second Mortgage)</v>
      </c>
      <c r="C842" s="117"/>
      <c r="D842" s="136"/>
      <c r="E842" s="117"/>
      <c r="F842" s="131" t="str">
        <f>$F$26</f>
        <v>Loan</v>
      </c>
      <c r="G842" s="117"/>
      <c r="H842" s="606">
        <f>$H$26</f>
        <v>4.3387000000000002E-2</v>
      </c>
      <c r="I842" s="123"/>
      <c r="J842" s="131">
        <f>$J$26</f>
        <v>35</v>
      </c>
      <c r="K842" s="123"/>
      <c r="L842" s="149"/>
      <c r="M842" s="117"/>
      <c r="N842" s="104"/>
      <c r="O842" s="104"/>
      <c r="P842" s="104"/>
      <c r="Q842" s="104"/>
      <c r="R842" s="104"/>
      <c r="S842" s="104"/>
      <c r="T842" s="104"/>
      <c r="U842" s="104"/>
      <c r="V842" s="104"/>
      <c r="W842" s="109"/>
      <c r="X842" s="109"/>
      <c r="Y842" s="109"/>
    </row>
    <row r="843" spans="1:25">
      <c r="A843" s="111"/>
      <c r="B843" s="170" t="str">
        <f>$B$27</f>
        <v>Other (Accrued Construction Interest)</v>
      </c>
      <c r="C843" s="117"/>
      <c r="D843" s="136"/>
      <c r="E843" s="117"/>
      <c r="F843" s="131" t="str">
        <f>$F$27</f>
        <v>Loan</v>
      </c>
      <c r="G843" s="117"/>
      <c r="H843" s="606">
        <f>$H$27</f>
        <v>0</v>
      </c>
      <c r="I843" s="122"/>
      <c r="J843" s="131">
        <f>$J$27</f>
        <v>0</v>
      </c>
      <c r="K843" s="122"/>
      <c r="L843" s="149"/>
      <c r="M843" s="117"/>
      <c r="N843" s="105"/>
      <c r="O843" s="105"/>
      <c r="P843" s="105"/>
      <c r="Q843" s="105"/>
      <c r="R843" s="105"/>
      <c r="S843" s="105"/>
      <c r="T843" s="105"/>
      <c r="U843" s="104"/>
      <c r="V843" s="104"/>
    </row>
    <row r="844" spans="1:25" ht="15.95" customHeight="1">
      <c r="A844" s="111"/>
      <c r="B844" s="170" t="str">
        <f>$B$28</f>
        <v>Other (Brownfields Tax Credits)</v>
      </c>
      <c r="C844" s="117"/>
      <c r="D844" s="136"/>
      <c r="E844" s="117"/>
      <c r="F844" s="131" t="str">
        <f>$F$28</f>
        <v>Loan</v>
      </c>
      <c r="G844" s="117"/>
      <c r="H844" s="606">
        <f>$H$28</f>
        <v>0.06</v>
      </c>
      <c r="I844" s="122"/>
      <c r="J844" s="131">
        <f>$J$28</f>
        <v>35</v>
      </c>
      <c r="K844" s="122"/>
      <c r="L844" s="149"/>
      <c r="M844" s="117"/>
      <c r="N844" s="105"/>
      <c r="O844" s="105"/>
      <c r="P844" s="105"/>
      <c r="Q844" s="105"/>
      <c r="R844" s="105"/>
      <c r="S844" s="105"/>
      <c r="T844" s="105"/>
      <c r="U844" s="105"/>
      <c r="V844" s="105"/>
    </row>
    <row r="845" spans="1:25" ht="14.1" customHeight="1" thickBot="1">
      <c r="A845" s="111"/>
      <c r="B845" s="170" t="str">
        <f>$B$29</f>
        <v>Other (LIHTC Equity)</v>
      </c>
      <c r="C845" s="117"/>
      <c r="D845" s="140"/>
      <c r="E845" s="117"/>
      <c r="F845" s="131" t="str">
        <f>$F$29</f>
        <v>Loan</v>
      </c>
      <c r="G845" s="117"/>
      <c r="H845" s="606">
        <f>$H$29</f>
        <v>0</v>
      </c>
      <c r="I845" s="122"/>
      <c r="J845" s="131">
        <f>$J$29</f>
        <v>0</v>
      </c>
      <c r="K845" s="122"/>
      <c r="L845" s="149"/>
      <c r="M845" s="117"/>
      <c r="N845" s="105"/>
      <c r="O845" s="105"/>
      <c r="P845" s="105"/>
      <c r="Q845" s="105"/>
      <c r="R845" s="105"/>
      <c r="S845" s="105"/>
      <c r="T845" s="105"/>
      <c r="U845" s="105"/>
      <c r="V845" s="105"/>
    </row>
    <row r="846" spans="1:25" ht="14.1" customHeight="1" thickTop="1">
      <c r="A846" s="27"/>
      <c r="B846" s="173" t="str">
        <f>$B$30</f>
        <v>Total Permanent Financing</v>
      </c>
      <c r="C846" s="116"/>
      <c r="D846" s="142">
        <f>SUM(D837:D845)</f>
        <v>0</v>
      </c>
      <c r="E846" s="116"/>
      <c r="F846" s="129"/>
      <c r="G846" s="116"/>
      <c r="H846" s="129"/>
      <c r="I846" s="124"/>
      <c r="J846" s="129"/>
      <c r="K846" s="124"/>
      <c r="L846" s="152"/>
      <c r="M846" s="117"/>
      <c r="N846" s="106"/>
      <c r="O846" s="106"/>
      <c r="P846" s="106"/>
      <c r="Q846" s="106"/>
      <c r="R846" s="106"/>
      <c r="S846" s="106"/>
      <c r="T846" s="106"/>
      <c r="U846" s="112"/>
      <c r="V846" s="106"/>
    </row>
    <row r="847" spans="1:25" ht="14.1" customHeight="1">
      <c r="A847" s="27"/>
      <c r="B847" s="159"/>
      <c r="C847" s="117"/>
      <c r="D847" s="117"/>
      <c r="E847" s="117"/>
      <c r="F847" s="117"/>
      <c r="G847" s="117"/>
      <c r="H847" s="117"/>
      <c r="I847" s="122"/>
      <c r="J847" s="117"/>
      <c r="K847" s="122"/>
      <c r="L847" s="160"/>
      <c r="M847" s="117"/>
      <c r="N847" s="106"/>
      <c r="O847" s="106"/>
      <c r="P847" s="106"/>
      <c r="Q847" s="106"/>
      <c r="R847" s="106"/>
      <c r="S847" s="106"/>
      <c r="T847" s="106"/>
      <c r="U847" s="112"/>
      <c r="V847" s="106"/>
    </row>
    <row r="848" spans="1:25" ht="15.95" customHeight="1">
      <c r="B848" s="161" t="s">
        <v>163</v>
      </c>
      <c r="C848" s="27"/>
      <c r="H848" s="285"/>
      <c r="I848" s="285"/>
      <c r="L848" s="155"/>
      <c r="V848" s="105"/>
    </row>
    <row r="849" spans="1:22" ht="15.95" customHeight="1">
      <c r="B849" s="156" t="s">
        <v>145</v>
      </c>
      <c r="C849" s="27"/>
      <c r="H849" s="285"/>
      <c r="I849" s="285"/>
      <c r="L849" s="155"/>
      <c r="V849" s="105"/>
    </row>
    <row r="850" spans="1:22" ht="15.95" customHeight="1">
      <c r="B850" s="153" t="str">
        <f>B820</f>
        <v xml:space="preserve"> </v>
      </c>
      <c r="C850" s="27"/>
      <c r="H850" s="285"/>
      <c r="I850" s="285"/>
      <c r="L850" s="155"/>
      <c r="V850" s="105"/>
    </row>
    <row r="851" spans="1:22">
      <c r="B851" s="153" t="s">
        <v>171</v>
      </c>
      <c r="C851" s="27"/>
      <c r="H851" s="285"/>
      <c r="I851" s="285"/>
      <c r="L851" s="155"/>
      <c r="V851" s="105"/>
    </row>
    <row r="852" spans="1:22">
      <c r="B852" s="153"/>
      <c r="C852" s="27"/>
      <c r="H852" s="285"/>
      <c r="I852" s="285"/>
      <c r="L852" s="155"/>
      <c r="V852" s="105"/>
    </row>
    <row r="853" spans="1:22" ht="15.95" customHeight="1">
      <c r="B853" s="162" t="s">
        <v>173</v>
      </c>
      <c r="C853" s="130"/>
      <c r="D853" s="773"/>
      <c r="E853" s="773"/>
      <c r="F853" s="773"/>
      <c r="G853" s="130"/>
      <c r="H853" s="286" t="s">
        <v>172</v>
      </c>
      <c r="I853" s="285"/>
      <c r="L853" s="155"/>
      <c r="V853" s="105"/>
    </row>
    <row r="854" spans="1:22">
      <c r="B854" s="163" t="s">
        <v>164</v>
      </c>
      <c r="H854" s="134"/>
      <c r="L854" s="155"/>
      <c r="V854" s="105"/>
    </row>
    <row r="855" spans="1:22">
      <c r="A855" s="27"/>
      <c r="B855" s="164" t="s">
        <v>110</v>
      </c>
      <c r="H855" s="134"/>
      <c r="L855" s="155"/>
    </row>
    <row r="856" spans="1:22">
      <c r="A856" s="27"/>
      <c r="B856" s="164" t="s">
        <v>165</v>
      </c>
      <c r="H856" s="134"/>
      <c r="L856" s="155"/>
    </row>
    <row r="857" spans="1:22">
      <c r="A857" s="30"/>
      <c r="B857" s="164" t="s">
        <v>166</v>
      </c>
      <c r="H857" s="134"/>
      <c r="I857" s="103"/>
      <c r="J857" s="103"/>
      <c r="K857" s="103"/>
      <c r="L857" s="165"/>
      <c r="M857" s="103"/>
      <c r="N857" s="103"/>
      <c r="O857" s="103"/>
      <c r="P857" s="103"/>
      <c r="Q857" s="103"/>
      <c r="R857" s="103"/>
      <c r="S857" s="103"/>
      <c r="T857" s="103"/>
      <c r="U857" s="113"/>
      <c r="V857" s="103"/>
    </row>
    <row r="858" spans="1:22">
      <c r="A858" s="30"/>
      <c r="B858" s="164" t="s">
        <v>167</v>
      </c>
      <c r="H858" s="134"/>
      <c r="I858" s="31"/>
      <c r="J858" s="31"/>
      <c r="K858" s="31"/>
      <c r="L858" s="154"/>
      <c r="M858" s="31"/>
      <c r="N858" s="31"/>
      <c r="O858" s="31"/>
      <c r="P858" s="31"/>
      <c r="Q858" s="31"/>
      <c r="R858" s="31"/>
      <c r="S858" s="31"/>
      <c r="T858" s="31"/>
      <c r="U858" s="31"/>
      <c r="V858" s="103"/>
    </row>
    <row r="859" spans="1:22">
      <c r="B859" s="164" t="s">
        <v>169</v>
      </c>
      <c r="D859" s="771" t="str">
        <f>$D$43</f>
        <v>(Specify Source)</v>
      </c>
      <c r="E859" s="771"/>
      <c r="F859" s="771"/>
      <c r="H859" s="134"/>
      <c r="L859" s="155"/>
      <c r="V859" s="31"/>
    </row>
    <row r="860" spans="1:22">
      <c r="A860" s="30"/>
      <c r="B860" s="164" t="s">
        <v>168</v>
      </c>
      <c r="D860" s="771" t="str">
        <f>$D$44</f>
        <v>(Specify Source)</v>
      </c>
      <c r="E860" s="771"/>
      <c r="F860" s="771"/>
      <c r="H860" s="134"/>
      <c r="I860" s="31"/>
      <c r="J860" s="31"/>
      <c r="K860" s="31"/>
      <c r="L860" s="154"/>
      <c r="M860" s="31"/>
      <c r="N860" s="31"/>
      <c r="O860" s="31"/>
      <c r="P860" s="31"/>
      <c r="Q860" s="31"/>
      <c r="R860" s="31"/>
      <c r="S860" s="31"/>
      <c r="T860" s="31"/>
      <c r="U860" s="113"/>
      <c r="V860" s="103"/>
    </row>
    <row r="861" spans="1:22">
      <c r="A861" s="27"/>
      <c r="B861" s="164" t="s">
        <v>168</v>
      </c>
      <c r="D861" s="771" t="str">
        <f>$D$45</f>
        <v>(Specify Source)</v>
      </c>
      <c r="E861" s="771"/>
      <c r="F861" s="771"/>
      <c r="H861" s="134"/>
      <c r="L861" s="155"/>
      <c r="V861" s="25"/>
    </row>
    <row r="862" spans="1:22">
      <c r="A862" s="30"/>
      <c r="B862" s="164" t="s">
        <v>168</v>
      </c>
      <c r="D862" s="771" t="str">
        <f>$D$46</f>
        <v>(Specify Source)</v>
      </c>
      <c r="E862" s="771"/>
      <c r="F862" s="771"/>
      <c r="H862" s="134"/>
      <c r="I862" s="114"/>
      <c r="J862" s="114"/>
      <c r="K862" s="114"/>
      <c r="L862" s="166"/>
      <c r="M862" s="114"/>
      <c r="N862" s="114"/>
      <c r="O862" s="114"/>
      <c r="P862" s="114"/>
      <c r="Q862" s="114"/>
      <c r="R862" s="114"/>
      <c r="S862" s="114"/>
      <c r="T862" s="114"/>
      <c r="V862" s="113"/>
    </row>
    <row r="863" spans="1:22" ht="13.5" thickBot="1">
      <c r="A863" s="27"/>
      <c r="B863" s="167" t="s">
        <v>168</v>
      </c>
      <c r="C863" s="168"/>
      <c r="D863" s="772" t="str">
        <f>$D$47</f>
        <v>(Specify Source)</v>
      </c>
      <c r="E863" s="772"/>
      <c r="F863" s="772"/>
      <c r="G863" s="168"/>
      <c r="H863" s="174"/>
      <c r="I863" s="168"/>
      <c r="J863" s="168"/>
      <c r="K863" s="168"/>
      <c r="L863" s="169"/>
    </row>
    <row r="865" spans="1:24" ht="13.5" thickBot="1"/>
    <row r="866" spans="1:24">
      <c r="B866" s="385" t="s">
        <v>156</v>
      </c>
      <c r="C866" s="27"/>
      <c r="D866" s="24"/>
      <c r="E866" s="24"/>
      <c r="F866" s="26"/>
      <c r="G866" s="26"/>
    </row>
    <row r="867" spans="1:24">
      <c r="B867" s="387" t="s">
        <v>146</v>
      </c>
      <c r="E867" s="9"/>
      <c r="F867" s="24"/>
      <c r="G867" s="24"/>
    </row>
    <row r="868" spans="1:24" ht="13.5" thickBot="1">
      <c r="B868" s="388" t="str">
        <f>'Unit Distribution'!B22</f>
        <v xml:space="preserve"> </v>
      </c>
      <c r="D868" s="9"/>
      <c r="E868" s="9"/>
      <c r="F868" s="24"/>
      <c r="G868" s="24"/>
    </row>
    <row r="869" spans="1:24">
      <c r="B869" s="144" t="s">
        <v>157</v>
      </c>
      <c r="C869" s="145"/>
      <c r="D869" s="146" t="s">
        <v>158</v>
      </c>
      <c r="E869" s="146"/>
      <c r="F869" s="146" t="s">
        <v>159</v>
      </c>
      <c r="G869" s="146"/>
      <c r="H869" s="146" t="s">
        <v>177</v>
      </c>
      <c r="I869" s="146"/>
      <c r="J869" s="146" t="s">
        <v>160</v>
      </c>
      <c r="K869" s="147"/>
      <c r="L869" s="148" t="s">
        <v>161</v>
      </c>
      <c r="M869" s="128"/>
      <c r="U869" s="10"/>
      <c r="V869" s="10"/>
    </row>
    <row r="870" spans="1:24">
      <c r="B870" s="170" t="str">
        <f>$B$6</f>
        <v>HPD Loan</v>
      </c>
      <c r="C870" s="117"/>
      <c r="D870" s="135"/>
      <c r="E870" s="117"/>
      <c r="F870" s="132">
        <f>$F$6</f>
        <v>0</v>
      </c>
      <c r="G870" s="117"/>
      <c r="H870" s="606">
        <f>$H$6</f>
        <v>0</v>
      </c>
      <c r="I870" s="117"/>
      <c r="J870" s="132">
        <f>$J$6</f>
        <v>0</v>
      </c>
      <c r="K870" s="117"/>
      <c r="L870" s="149"/>
      <c r="M870" s="117"/>
      <c r="N870" s="125"/>
      <c r="U870" s="25"/>
      <c r="V870" s="25"/>
    </row>
    <row r="871" spans="1:24">
      <c r="A871" s="27"/>
      <c r="B871" s="171" t="str">
        <f>$B$7</f>
        <v>HDC Tax Exempt Bonds</v>
      </c>
      <c r="C871" s="117"/>
      <c r="D871" s="135"/>
      <c r="E871" s="117"/>
      <c r="F871" s="132" t="str">
        <f>$F$7</f>
        <v>Loan</v>
      </c>
      <c r="G871" s="117"/>
      <c r="H871" s="606">
        <f>$H$7</f>
        <v>2.1999999999999999E-2</v>
      </c>
      <c r="I871" s="121"/>
      <c r="J871" s="132">
        <f>$J$7</f>
        <v>2</v>
      </c>
      <c r="K871" s="121"/>
      <c r="L871" s="149"/>
      <c r="M871" s="117"/>
      <c r="N871" s="127"/>
      <c r="O871" s="28"/>
      <c r="P871" s="28"/>
      <c r="Q871" s="28"/>
      <c r="R871" s="28"/>
      <c r="S871" s="28"/>
      <c r="T871" s="28"/>
      <c r="U871" s="29"/>
      <c r="V871" s="29"/>
    </row>
    <row r="872" spans="1:24">
      <c r="B872" s="171" t="str">
        <f>$B$8</f>
        <v>HDC Loan</v>
      </c>
      <c r="C872" s="117"/>
      <c r="D872" s="135"/>
      <c r="E872" s="117"/>
      <c r="F872" s="132" t="str">
        <f>$F$8</f>
        <v>Loan</v>
      </c>
      <c r="G872" s="117"/>
      <c r="H872" s="606">
        <f>$H$8</f>
        <v>4.3387000000000002E-2</v>
      </c>
      <c r="I872" s="117"/>
      <c r="J872" s="132">
        <f>$J$8</f>
        <v>2</v>
      </c>
      <c r="K872" s="117"/>
      <c r="L872" s="149"/>
      <c r="M872" s="117"/>
      <c r="N872" s="127"/>
    </row>
    <row r="873" spans="1:24">
      <c r="A873" s="30"/>
      <c r="B873" s="171" t="str">
        <f>$B$9</f>
        <v>Deferred Developer Fee</v>
      </c>
      <c r="C873" s="117"/>
      <c r="D873" s="135"/>
      <c r="E873" s="117"/>
      <c r="F873" s="132" t="str">
        <f>$F$9</f>
        <v>Loan</v>
      </c>
      <c r="G873" s="117"/>
      <c r="H873" s="606">
        <f>$H$9</f>
        <v>0</v>
      </c>
      <c r="I873" s="122"/>
      <c r="J873" s="132">
        <f>$J$9</f>
        <v>0</v>
      </c>
      <c r="K873" s="122"/>
      <c r="L873" s="149"/>
      <c r="M873" s="117"/>
      <c r="N873" s="127"/>
      <c r="O873" s="31"/>
      <c r="P873" s="31"/>
      <c r="Q873" s="31"/>
      <c r="R873" s="31"/>
      <c r="S873" s="31"/>
      <c r="T873" s="31"/>
      <c r="U873" s="31"/>
      <c r="V873" s="31"/>
    </row>
    <row r="874" spans="1:24">
      <c r="A874" s="27"/>
      <c r="B874" s="171" t="str">
        <f>$B$10</f>
        <v>Other (Accrued Construction Interest)</v>
      </c>
      <c r="C874" s="117"/>
      <c r="D874" s="135"/>
      <c r="E874" s="117"/>
      <c r="F874" s="132" t="str">
        <f>$F$10</f>
        <v>Loan</v>
      </c>
      <c r="G874" s="117"/>
      <c r="H874" s="606">
        <f>$H$10</f>
        <v>0</v>
      </c>
      <c r="I874" s="122"/>
      <c r="J874" s="132">
        <f>$J$10</f>
        <v>0</v>
      </c>
      <c r="K874" s="122"/>
      <c r="L874" s="149"/>
      <c r="M874" s="117"/>
      <c r="N874" s="127"/>
      <c r="O874" s="31"/>
      <c r="P874" s="31"/>
      <c r="Q874" s="31"/>
      <c r="R874" s="31"/>
      <c r="S874" s="31"/>
      <c r="T874" s="31"/>
      <c r="U874" s="31"/>
      <c r="V874" s="31"/>
    </row>
    <row r="875" spans="1:24">
      <c r="A875" s="30"/>
      <c r="B875" s="171" t="str">
        <f>$B$11</f>
        <v>Other (Deferred Reserves)</v>
      </c>
      <c r="C875" s="117"/>
      <c r="D875" s="135"/>
      <c r="E875" s="117"/>
      <c r="F875" s="132" t="str">
        <f>$F$11</f>
        <v>Loan</v>
      </c>
      <c r="G875" s="117"/>
      <c r="H875" s="606">
        <f>$H$11</f>
        <v>0</v>
      </c>
      <c r="I875" s="123"/>
      <c r="J875" s="132">
        <f>$J$11</f>
        <v>0</v>
      </c>
      <c r="K875" s="123"/>
      <c r="L875" s="149"/>
      <c r="M875" s="117"/>
      <c r="N875" s="127"/>
      <c r="O875" s="33"/>
      <c r="P875" s="33"/>
      <c r="Q875" s="33"/>
      <c r="R875" s="33"/>
      <c r="S875" s="33"/>
      <c r="T875" s="33"/>
      <c r="U875" s="33"/>
      <c r="V875" s="33"/>
    </row>
    <row r="876" spans="1:24">
      <c r="A876" s="27"/>
      <c r="B876" s="171" t="str">
        <f>$B$12</f>
        <v>Other (Specify)</v>
      </c>
      <c r="C876" s="117"/>
      <c r="D876" s="135"/>
      <c r="E876" s="117"/>
      <c r="F876" s="132">
        <f>$F$12</f>
        <v>0</v>
      </c>
      <c r="G876" s="117"/>
      <c r="H876" s="606">
        <f>$H$12</f>
        <v>0</v>
      </c>
      <c r="I876" s="122"/>
      <c r="J876" s="132">
        <f>$J$12</f>
        <v>0</v>
      </c>
      <c r="K876" s="122"/>
      <c r="L876" s="149"/>
      <c r="M876" s="117"/>
      <c r="N876" s="127"/>
      <c r="O876" s="31"/>
      <c r="P876" s="31"/>
      <c r="Q876" s="31"/>
      <c r="R876" s="31"/>
      <c r="S876" s="31"/>
      <c r="T876" s="31"/>
      <c r="U876" s="31"/>
      <c r="V876" s="31"/>
    </row>
    <row r="877" spans="1:24">
      <c r="A877" s="27"/>
      <c r="B877" s="171" t="str">
        <f>$B$13</f>
        <v>Other (Specify)</v>
      </c>
      <c r="C877" s="117"/>
      <c r="D877" s="135"/>
      <c r="E877" s="117"/>
      <c r="F877" s="132">
        <f>$F$13</f>
        <v>0</v>
      </c>
      <c r="G877" s="117"/>
      <c r="H877" s="606">
        <f>$H$13</f>
        <v>0</v>
      </c>
      <c r="I877" s="122"/>
      <c r="J877" s="132">
        <f>$J$13</f>
        <v>0</v>
      </c>
      <c r="K877" s="122"/>
      <c r="L877" s="149"/>
      <c r="M877" s="117"/>
      <c r="N877" s="127"/>
      <c r="O877" s="31"/>
      <c r="P877" s="31"/>
      <c r="Q877" s="31"/>
      <c r="R877" s="31"/>
      <c r="S877" s="31"/>
      <c r="T877" s="31"/>
      <c r="U877" s="31"/>
      <c r="V877" s="31"/>
      <c r="W877" s="31"/>
      <c r="X877" s="31"/>
    </row>
    <row r="878" spans="1:24" ht="13.5" thickBot="1">
      <c r="A878" s="30"/>
      <c r="B878" s="171" t="str">
        <f>$B$14</f>
        <v>Other (Specify)</v>
      </c>
      <c r="C878" s="117"/>
      <c r="D878" s="139"/>
      <c r="E878" s="117"/>
      <c r="F878" s="132">
        <f>$F$14</f>
        <v>0</v>
      </c>
      <c r="G878" s="117"/>
      <c r="H878" s="606">
        <f>$H$14</f>
        <v>0</v>
      </c>
      <c r="I878" s="122"/>
      <c r="J878" s="132">
        <f>$J$14</f>
        <v>0</v>
      </c>
      <c r="K878" s="122"/>
      <c r="L878" s="149"/>
      <c r="M878" s="117"/>
      <c r="N878" s="127"/>
      <c r="O878" s="31"/>
      <c r="P878" s="31"/>
      <c r="Q878" s="31"/>
      <c r="R878" s="31"/>
      <c r="S878" s="31"/>
      <c r="T878" s="31"/>
      <c r="U878" s="31"/>
      <c r="V878" s="31"/>
    </row>
    <row r="879" spans="1:24" ht="13.5" thickTop="1">
      <c r="A879" s="27"/>
      <c r="B879" s="172" t="str">
        <f>$B$15</f>
        <v>Total Construction Financing</v>
      </c>
      <c r="C879" s="116"/>
      <c r="D879" s="141">
        <f>SUM(D870:D878)</f>
        <v>0</v>
      </c>
      <c r="E879" s="116"/>
      <c r="F879" s="143"/>
      <c r="G879" s="116"/>
      <c r="H879" s="143"/>
      <c r="I879" s="124"/>
      <c r="J879" s="143"/>
      <c r="K879" s="124"/>
      <c r="L879" s="152"/>
      <c r="M879" s="117"/>
      <c r="N879" s="127"/>
      <c r="O879" s="31"/>
      <c r="P879" s="31"/>
      <c r="Q879" s="31"/>
      <c r="R879" s="31"/>
      <c r="S879" s="31"/>
      <c r="T879" s="31"/>
      <c r="U879" s="31"/>
      <c r="V879" s="31"/>
    </row>
    <row r="880" spans="1:24">
      <c r="A880" s="30"/>
      <c r="B880" s="153"/>
      <c r="H880" s="31"/>
      <c r="I880" s="31"/>
      <c r="J880" s="107"/>
      <c r="K880" s="31"/>
      <c r="L880" s="154"/>
      <c r="M880" s="31"/>
      <c r="N880" s="126"/>
      <c r="O880" s="31"/>
      <c r="P880" s="31"/>
      <c r="Q880" s="31"/>
      <c r="R880" s="31"/>
      <c r="S880" s="31"/>
      <c r="T880" s="31"/>
      <c r="U880" s="31"/>
      <c r="V880" s="31"/>
    </row>
    <row r="881" spans="1:25">
      <c r="A881" s="27"/>
      <c r="B881" s="161" t="s">
        <v>162</v>
      </c>
      <c r="C881" s="27"/>
      <c r="D881" s="24"/>
      <c r="E881" s="24"/>
      <c r="F881" s="26"/>
      <c r="G881" s="26"/>
      <c r="L881" s="155"/>
      <c r="N881" s="108"/>
      <c r="O881" s="108"/>
      <c r="P881" s="108"/>
      <c r="Q881" s="108"/>
      <c r="R881" s="108"/>
      <c r="S881" s="108"/>
      <c r="T881" s="108"/>
      <c r="U881" s="31"/>
      <c r="V881" s="108"/>
    </row>
    <row r="882" spans="1:25">
      <c r="A882" s="27"/>
      <c r="B882" s="156" t="s">
        <v>146</v>
      </c>
      <c r="E882" s="9"/>
      <c r="F882" s="24"/>
      <c r="G882" s="24"/>
      <c r="L882" s="155"/>
      <c r="N882" s="108"/>
      <c r="O882" s="108"/>
      <c r="P882" s="108"/>
      <c r="Q882" s="108"/>
      <c r="R882" s="108"/>
      <c r="S882" s="108"/>
      <c r="T882" s="108"/>
      <c r="U882" s="31"/>
      <c r="V882" s="108"/>
    </row>
    <row r="883" spans="1:25">
      <c r="A883" s="27"/>
      <c r="B883" s="153" t="str">
        <f>B868</f>
        <v xml:space="preserve"> </v>
      </c>
      <c r="D883" s="9"/>
      <c r="E883" s="9"/>
      <c r="F883" s="24"/>
      <c r="G883" s="24"/>
      <c r="L883" s="155"/>
      <c r="N883" s="108"/>
      <c r="O883" s="108"/>
      <c r="P883" s="108"/>
      <c r="Q883" s="108"/>
      <c r="R883" s="108"/>
      <c r="S883" s="108"/>
      <c r="T883" s="108"/>
      <c r="U883" s="31"/>
      <c r="V883" s="108"/>
    </row>
    <row r="884" spans="1:25">
      <c r="A884" s="27"/>
      <c r="B884" s="157" t="s">
        <v>157</v>
      </c>
      <c r="C884" s="118"/>
      <c r="D884" s="119" t="s">
        <v>158</v>
      </c>
      <c r="E884" s="119"/>
      <c r="F884" s="119" t="s">
        <v>159</v>
      </c>
      <c r="G884" s="119"/>
      <c r="H884" s="119" t="s">
        <v>177</v>
      </c>
      <c r="I884" s="119"/>
      <c r="J884" s="119" t="s">
        <v>160</v>
      </c>
      <c r="K884" s="120"/>
      <c r="L884" s="158" t="s">
        <v>161</v>
      </c>
      <c r="M884" s="128"/>
      <c r="N884" s="110"/>
      <c r="O884" s="110"/>
      <c r="P884" s="110"/>
      <c r="Q884" s="110"/>
      <c r="R884" s="110"/>
      <c r="S884" s="110"/>
      <c r="T884" s="110"/>
      <c r="U884" s="33"/>
      <c r="V884" s="110"/>
    </row>
    <row r="885" spans="1:25">
      <c r="A885" s="27"/>
      <c r="B885" s="170" t="str">
        <f>$B$21</f>
        <v>HPD Loan</v>
      </c>
      <c r="C885" s="117"/>
      <c r="D885" s="136"/>
      <c r="E885" s="117"/>
      <c r="F885" s="131">
        <f>$F$21</f>
        <v>0</v>
      </c>
      <c r="G885" s="117"/>
      <c r="H885" s="606">
        <f>$H$21</f>
        <v>0</v>
      </c>
      <c r="I885" s="117"/>
      <c r="J885" s="131">
        <f>$J$21</f>
        <v>0</v>
      </c>
      <c r="K885" s="117"/>
      <c r="L885" s="149"/>
      <c r="M885" s="117"/>
      <c r="N885" s="31"/>
      <c r="O885" s="31"/>
      <c r="P885" s="31"/>
      <c r="Q885" s="31"/>
      <c r="R885" s="31"/>
      <c r="S885" s="31"/>
      <c r="T885" s="31"/>
      <c r="U885" s="31"/>
      <c r="V885" s="31"/>
    </row>
    <row r="886" spans="1:25">
      <c r="A886" s="27"/>
      <c r="B886" s="170" t="str">
        <f>$B$22</f>
        <v>HDC Tax Exempt Bonds</v>
      </c>
      <c r="C886" s="117"/>
      <c r="D886" s="136"/>
      <c r="E886" s="117"/>
      <c r="F886" s="131">
        <f>$F$22</f>
        <v>0</v>
      </c>
      <c r="G886" s="117"/>
      <c r="H886" s="606">
        <f>$H$22</f>
        <v>0</v>
      </c>
      <c r="I886" s="121"/>
      <c r="J886" s="131">
        <f>$J$22</f>
        <v>0</v>
      </c>
      <c r="K886" s="121"/>
      <c r="L886" s="149"/>
      <c r="M886" s="117"/>
      <c r="N886" s="31"/>
      <c r="O886" s="31"/>
      <c r="P886" s="31"/>
      <c r="Q886" s="31"/>
      <c r="R886" s="31"/>
      <c r="S886" s="31"/>
      <c r="T886" s="31"/>
      <c r="U886" s="31"/>
      <c r="V886" s="31"/>
    </row>
    <row r="887" spans="1:25">
      <c r="A887" s="30"/>
      <c r="B887" s="170" t="str">
        <f>$B$23</f>
        <v>HDC Loan</v>
      </c>
      <c r="C887" s="117"/>
      <c r="D887" s="136"/>
      <c r="E887" s="117"/>
      <c r="F887" s="131">
        <f>$F$23</f>
        <v>0</v>
      </c>
      <c r="G887" s="117"/>
      <c r="H887" s="606">
        <f>$H$23</f>
        <v>0</v>
      </c>
      <c r="I887" s="117"/>
      <c r="J887" s="131">
        <f>$J$23</f>
        <v>0</v>
      </c>
      <c r="K887" s="117"/>
      <c r="L887" s="149"/>
      <c r="M887" s="117"/>
      <c r="N887" s="31"/>
      <c r="O887" s="31"/>
      <c r="P887" s="31"/>
      <c r="Q887" s="31"/>
      <c r="R887" s="31"/>
      <c r="S887" s="31"/>
      <c r="T887" s="31"/>
      <c r="U887" s="31"/>
      <c r="V887" s="31"/>
    </row>
    <row r="888" spans="1:25">
      <c r="A888" s="27"/>
      <c r="B888" s="170" t="str">
        <f>$B$24</f>
        <v>Deferred Developer Fee</v>
      </c>
      <c r="C888" s="117"/>
      <c r="D888" s="136"/>
      <c r="E888" s="117"/>
      <c r="F888" s="131" t="str">
        <f>$F$24</f>
        <v>Loan</v>
      </c>
      <c r="G888" s="117"/>
      <c r="H888" s="606">
        <f>$H$24</f>
        <v>1.12E-2</v>
      </c>
      <c r="I888" s="122"/>
      <c r="J888" s="131">
        <f>$J$24</f>
        <v>35</v>
      </c>
      <c r="K888" s="122"/>
      <c r="L888" s="149"/>
      <c r="M888" s="117"/>
      <c r="N888" s="103"/>
      <c r="O888" s="103"/>
      <c r="P888" s="103"/>
      <c r="Q888" s="103"/>
      <c r="R888" s="103"/>
      <c r="S888" s="103"/>
      <c r="T888" s="103"/>
      <c r="U888" s="103"/>
      <c r="V888" s="103"/>
    </row>
    <row r="889" spans="1:25">
      <c r="A889" s="30"/>
      <c r="B889" s="170" t="str">
        <f>$B$25</f>
        <v>Other (HDC First Mortgage)</v>
      </c>
      <c r="C889" s="117"/>
      <c r="D889" s="136"/>
      <c r="E889" s="117"/>
      <c r="F889" s="131" t="str">
        <f>$F$25</f>
        <v>Loan</v>
      </c>
      <c r="G889" s="117"/>
      <c r="H889" s="606">
        <f>$H$25</f>
        <v>5.2499999999999998E-2</v>
      </c>
      <c r="I889" s="122"/>
      <c r="J889" s="131">
        <f>$J$25</f>
        <v>18</v>
      </c>
      <c r="K889" s="122"/>
      <c r="L889" s="149"/>
      <c r="M889" s="117"/>
      <c r="N889" s="103"/>
      <c r="O889" s="103"/>
      <c r="P889" s="103"/>
      <c r="Q889" s="103"/>
      <c r="R889" s="103"/>
      <c r="S889" s="103"/>
      <c r="T889" s="103"/>
      <c r="U889" s="103"/>
      <c r="V889" s="103"/>
    </row>
    <row r="890" spans="1:25" ht="14.1" customHeight="1">
      <c r="B890" s="170" t="str">
        <f>$B$26</f>
        <v>Other (HDC Second Mortgage)</v>
      </c>
      <c r="C890" s="117"/>
      <c r="D890" s="136"/>
      <c r="E890" s="117"/>
      <c r="F890" s="131" t="str">
        <f>$F$26</f>
        <v>Loan</v>
      </c>
      <c r="G890" s="117"/>
      <c r="H890" s="606">
        <f>$H$26</f>
        <v>4.3387000000000002E-2</v>
      </c>
      <c r="I890" s="123"/>
      <c r="J890" s="131">
        <f>$J$26</f>
        <v>35</v>
      </c>
      <c r="K890" s="123"/>
      <c r="L890" s="149"/>
      <c r="M890" s="117"/>
      <c r="N890" s="104"/>
      <c r="O890" s="104"/>
      <c r="P890" s="104"/>
      <c r="Q890" s="104"/>
      <c r="R890" s="104"/>
      <c r="S890" s="104"/>
      <c r="T890" s="104"/>
      <c r="U890" s="104"/>
      <c r="V890" s="104"/>
      <c r="W890" s="109"/>
      <c r="X890" s="109"/>
      <c r="Y890" s="109"/>
    </row>
    <row r="891" spans="1:25">
      <c r="A891" s="111"/>
      <c r="B891" s="170" t="str">
        <f>$B$27</f>
        <v>Other (Accrued Construction Interest)</v>
      </c>
      <c r="C891" s="117"/>
      <c r="D891" s="136"/>
      <c r="E891" s="117"/>
      <c r="F891" s="131" t="str">
        <f>$F$27</f>
        <v>Loan</v>
      </c>
      <c r="G891" s="117"/>
      <c r="H891" s="606">
        <f>$H$27</f>
        <v>0</v>
      </c>
      <c r="I891" s="122"/>
      <c r="J891" s="131">
        <f>$J$27</f>
        <v>0</v>
      </c>
      <c r="K891" s="122"/>
      <c r="L891" s="149"/>
      <c r="M891" s="117"/>
      <c r="N891" s="105"/>
      <c r="O891" s="105"/>
      <c r="P891" s="105"/>
      <c r="Q891" s="105"/>
      <c r="R891" s="105"/>
      <c r="S891" s="105"/>
      <c r="T891" s="105"/>
      <c r="U891" s="104"/>
      <c r="V891" s="104"/>
    </row>
    <row r="892" spans="1:25" ht="15.95" customHeight="1">
      <c r="A892" s="111"/>
      <c r="B892" s="170" t="str">
        <f>$B$28</f>
        <v>Other (Brownfields Tax Credits)</v>
      </c>
      <c r="C892" s="117"/>
      <c r="D892" s="136"/>
      <c r="E892" s="117"/>
      <c r="F892" s="131" t="str">
        <f>$F$28</f>
        <v>Loan</v>
      </c>
      <c r="G892" s="117"/>
      <c r="H892" s="606">
        <f>$H$28</f>
        <v>0.06</v>
      </c>
      <c r="I892" s="122"/>
      <c r="J892" s="131">
        <f>$J$28</f>
        <v>35</v>
      </c>
      <c r="K892" s="122"/>
      <c r="L892" s="149"/>
      <c r="M892" s="117"/>
      <c r="N892" s="105"/>
      <c r="O892" s="105"/>
      <c r="P892" s="105"/>
      <c r="Q892" s="105"/>
      <c r="R892" s="105"/>
      <c r="S892" s="105"/>
      <c r="T892" s="105"/>
      <c r="U892" s="105"/>
      <c r="V892" s="105"/>
    </row>
    <row r="893" spans="1:25" ht="14.1" customHeight="1" thickBot="1">
      <c r="A893" s="111"/>
      <c r="B893" s="170" t="str">
        <f>$B$29</f>
        <v>Other (LIHTC Equity)</v>
      </c>
      <c r="C893" s="117"/>
      <c r="D893" s="140"/>
      <c r="E893" s="117"/>
      <c r="F893" s="131" t="str">
        <f>$F$29</f>
        <v>Loan</v>
      </c>
      <c r="G893" s="117"/>
      <c r="H893" s="606">
        <f>$H$29</f>
        <v>0</v>
      </c>
      <c r="I893" s="122"/>
      <c r="J893" s="131">
        <f>$J$29</f>
        <v>0</v>
      </c>
      <c r="K893" s="122"/>
      <c r="L893" s="149"/>
      <c r="M893" s="117"/>
      <c r="N893" s="105"/>
      <c r="O893" s="105"/>
      <c r="P893" s="105"/>
      <c r="Q893" s="105"/>
      <c r="R893" s="105"/>
      <c r="S893" s="105"/>
      <c r="T893" s="105"/>
      <c r="U893" s="105"/>
      <c r="V893" s="105"/>
    </row>
    <row r="894" spans="1:25" ht="14.1" customHeight="1" thickTop="1">
      <c r="A894" s="27"/>
      <c r="B894" s="173" t="str">
        <f>$B$30</f>
        <v>Total Permanent Financing</v>
      </c>
      <c r="C894" s="116"/>
      <c r="D894" s="142">
        <f>SUM(D885:D893)</f>
        <v>0</v>
      </c>
      <c r="E894" s="116"/>
      <c r="F894" s="129"/>
      <c r="G894" s="116"/>
      <c r="H894" s="129"/>
      <c r="I894" s="124"/>
      <c r="J894" s="129"/>
      <c r="K894" s="124"/>
      <c r="L894" s="152"/>
      <c r="M894" s="117"/>
      <c r="N894" s="106"/>
      <c r="O894" s="106"/>
      <c r="P894" s="106"/>
      <c r="Q894" s="106"/>
      <c r="R894" s="106"/>
      <c r="S894" s="106"/>
      <c r="T894" s="106"/>
      <c r="U894" s="112"/>
      <c r="V894" s="106"/>
    </row>
    <row r="895" spans="1:25" ht="14.1" customHeight="1">
      <c r="A895" s="27"/>
      <c r="B895" s="159"/>
      <c r="C895" s="117"/>
      <c r="D895" s="117"/>
      <c r="E895" s="117"/>
      <c r="F895" s="117"/>
      <c r="G895" s="117"/>
      <c r="H895" s="117"/>
      <c r="I895" s="122"/>
      <c r="J895" s="117"/>
      <c r="K895" s="122"/>
      <c r="L895" s="160"/>
      <c r="M895" s="117"/>
      <c r="N895" s="106"/>
      <c r="O895" s="106"/>
      <c r="P895" s="106"/>
      <c r="Q895" s="106"/>
      <c r="R895" s="106"/>
      <c r="S895" s="106"/>
      <c r="T895" s="106"/>
      <c r="U895" s="112"/>
      <c r="V895" s="106"/>
    </row>
    <row r="896" spans="1:25" ht="15.95" customHeight="1">
      <c r="B896" s="161" t="s">
        <v>163</v>
      </c>
      <c r="C896" s="27"/>
      <c r="H896" s="285"/>
      <c r="I896" s="285"/>
      <c r="L896" s="155"/>
      <c r="V896" s="105"/>
    </row>
    <row r="897" spans="1:22" ht="15.95" customHeight="1">
      <c r="B897" s="156" t="s">
        <v>146</v>
      </c>
      <c r="C897" s="27"/>
      <c r="H897" s="285"/>
      <c r="I897" s="285"/>
      <c r="L897" s="155"/>
      <c r="V897" s="105"/>
    </row>
    <row r="898" spans="1:22" ht="15.95" customHeight="1">
      <c r="B898" s="153" t="str">
        <f>B868</f>
        <v xml:space="preserve"> </v>
      </c>
      <c r="C898" s="27"/>
      <c r="H898" s="285"/>
      <c r="I898" s="285"/>
      <c r="L898" s="155"/>
      <c r="V898" s="105"/>
    </row>
    <row r="899" spans="1:22">
      <c r="B899" s="153" t="s">
        <v>171</v>
      </c>
      <c r="C899" s="27"/>
      <c r="H899" s="285"/>
      <c r="I899" s="285"/>
      <c r="L899" s="155"/>
      <c r="V899" s="105"/>
    </row>
    <row r="900" spans="1:22">
      <c r="B900" s="153"/>
      <c r="C900" s="27"/>
      <c r="H900" s="285"/>
      <c r="I900" s="285"/>
      <c r="L900" s="155"/>
      <c r="V900" s="105"/>
    </row>
    <row r="901" spans="1:22" ht="15.95" customHeight="1">
      <c r="B901" s="162" t="s">
        <v>173</v>
      </c>
      <c r="C901" s="130"/>
      <c r="D901" s="773"/>
      <c r="E901" s="773"/>
      <c r="F901" s="773"/>
      <c r="G901" s="130"/>
      <c r="H901" s="286" t="s">
        <v>172</v>
      </c>
      <c r="I901" s="285"/>
      <c r="L901" s="155"/>
      <c r="V901" s="105"/>
    </row>
    <row r="902" spans="1:22">
      <c r="B902" s="163" t="s">
        <v>164</v>
      </c>
      <c r="H902" s="134"/>
      <c r="L902" s="155"/>
      <c r="V902" s="105"/>
    </row>
    <row r="903" spans="1:22">
      <c r="A903" s="27"/>
      <c r="B903" s="164" t="s">
        <v>110</v>
      </c>
      <c r="H903" s="134"/>
      <c r="L903" s="155"/>
    </row>
    <row r="904" spans="1:22">
      <c r="A904" s="27"/>
      <c r="B904" s="164" t="s">
        <v>165</v>
      </c>
      <c r="H904" s="134"/>
      <c r="L904" s="155"/>
    </row>
    <row r="905" spans="1:22">
      <c r="A905" s="30"/>
      <c r="B905" s="164" t="s">
        <v>166</v>
      </c>
      <c r="H905" s="134"/>
      <c r="I905" s="103"/>
      <c r="J905" s="103"/>
      <c r="K905" s="103"/>
      <c r="L905" s="165"/>
      <c r="M905" s="103"/>
      <c r="N905" s="103"/>
      <c r="O905" s="103"/>
      <c r="P905" s="103"/>
      <c r="Q905" s="103"/>
      <c r="R905" s="103"/>
      <c r="S905" s="103"/>
      <c r="T905" s="103"/>
      <c r="U905" s="113"/>
      <c r="V905" s="103"/>
    </row>
    <row r="906" spans="1:22">
      <c r="A906" s="30"/>
      <c r="B906" s="164" t="s">
        <v>167</v>
      </c>
      <c r="H906" s="134"/>
      <c r="I906" s="31"/>
      <c r="J906" s="31"/>
      <c r="K906" s="31"/>
      <c r="L906" s="154"/>
      <c r="M906" s="31"/>
      <c r="N906" s="31"/>
      <c r="O906" s="31"/>
      <c r="P906" s="31"/>
      <c r="Q906" s="31"/>
      <c r="R906" s="31"/>
      <c r="S906" s="31"/>
      <c r="T906" s="31"/>
      <c r="U906" s="31"/>
      <c r="V906" s="103"/>
    </row>
    <row r="907" spans="1:22">
      <c r="B907" s="164" t="s">
        <v>169</v>
      </c>
      <c r="D907" s="771" t="str">
        <f>$D$43</f>
        <v>(Specify Source)</v>
      </c>
      <c r="E907" s="771"/>
      <c r="F907" s="771"/>
      <c r="H907" s="134"/>
      <c r="L907" s="155"/>
      <c r="V907" s="31"/>
    </row>
    <row r="908" spans="1:22">
      <c r="A908" s="30"/>
      <c r="B908" s="164" t="s">
        <v>168</v>
      </c>
      <c r="D908" s="771" t="str">
        <f>$D$44</f>
        <v>(Specify Source)</v>
      </c>
      <c r="E908" s="771"/>
      <c r="F908" s="771"/>
      <c r="H908" s="134"/>
      <c r="I908" s="31"/>
      <c r="J908" s="31"/>
      <c r="K908" s="31"/>
      <c r="L908" s="154"/>
      <c r="M908" s="31"/>
      <c r="N908" s="31"/>
      <c r="O908" s="31"/>
      <c r="P908" s="31"/>
      <c r="Q908" s="31"/>
      <c r="R908" s="31"/>
      <c r="S908" s="31"/>
      <c r="T908" s="31"/>
      <c r="U908" s="113"/>
      <c r="V908" s="103"/>
    </row>
    <row r="909" spans="1:22">
      <c r="A909" s="27"/>
      <c r="B909" s="164" t="s">
        <v>168</v>
      </c>
      <c r="D909" s="771" t="str">
        <f>$D$45</f>
        <v>(Specify Source)</v>
      </c>
      <c r="E909" s="771"/>
      <c r="F909" s="771"/>
      <c r="H909" s="134"/>
      <c r="L909" s="155"/>
      <c r="V909" s="25"/>
    </row>
    <row r="910" spans="1:22">
      <c r="A910" s="30"/>
      <c r="B910" s="164" t="s">
        <v>168</v>
      </c>
      <c r="D910" s="771" t="str">
        <f>$D$46</f>
        <v>(Specify Source)</v>
      </c>
      <c r="E910" s="771"/>
      <c r="F910" s="771"/>
      <c r="H910" s="134"/>
      <c r="I910" s="114"/>
      <c r="J910" s="114"/>
      <c r="K910" s="114"/>
      <c r="L910" s="166"/>
      <c r="M910" s="114"/>
      <c r="N910" s="114"/>
      <c r="O910" s="114"/>
      <c r="P910" s="114"/>
      <c r="Q910" s="114"/>
      <c r="R910" s="114"/>
      <c r="S910" s="114"/>
      <c r="T910" s="114"/>
      <c r="V910" s="113"/>
    </row>
    <row r="911" spans="1:22" ht="13.5" thickBot="1">
      <c r="A911" s="27"/>
      <c r="B911" s="167" t="s">
        <v>168</v>
      </c>
      <c r="C911" s="168"/>
      <c r="D911" s="772" t="str">
        <f>$D$47</f>
        <v>(Specify Source)</v>
      </c>
      <c r="E911" s="772"/>
      <c r="F911" s="772"/>
      <c r="G911" s="168"/>
      <c r="H911" s="174"/>
      <c r="I911" s="168"/>
      <c r="J911" s="168"/>
      <c r="K911" s="168"/>
      <c r="L911" s="169"/>
    </row>
    <row r="913" spans="1:24" ht="13.5" thickBot="1"/>
    <row r="914" spans="1:24">
      <c r="B914" s="385" t="s">
        <v>156</v>
      </c>
      <c r="C914" s="27"/>
      <c r="D914" s="24"/>
      <c r="E914" s="24"/>
      <c r="F914" s="26"/>
      <c r="G914" s="26"/>
    </row>
    <row r="915" spans="1:24">
      <c r="B915" s="387" t="s">
        <v>147</v>
      </c>
      <c r="E915" s="9"/>
      <c r="F915" s="24"/>
      <c r="G915" s="24"/>
    </row>
    <row r="916" spans="1:24" ht="13.5" thickBot="1">
      <c r="B916" s="388" t="str">
        <f>'Unit Distribution'!B23</f>
        <v xml:space="preserve"> </v>
      </c>
      <c r="D916" s="9"/>
      <c r="E916" s="9"/>
      <c r="F916" s="24"/>
      <c r="G916" s="24"/>
    </row>
    <row r="917" spans="1:24">
      <c r="B917" s="144" t="s">
        <v>157</v>
      </c>
      <c r="C917" s="145"/>
      <c r="D917" s="146" t="s">
        <v>158</v>
      </c>
      <c r="E917" s="146"/>
      <c r="F917" s="146" t="s">
        <v>159</v>
      </c>
      <c r="G917" s="146"/>
      <c r="H917" s="146" t="s">
        <v>177</v>
      </c>
      <c r="I917" s="146"/>
      <c r="J917" s="146" t="s">
        <v>160</v>
      </c>
      <c r="K917" s="147"/>
      <c r="L917" s="148" t="s">
        <v>161</v>
      </c>
      <c r="M917" s="128"/>
      <c r="U917" s="10"/>
      <c r="V917" s="10"/>
    </row>
    <row r="918" spans="1:24">
      <c r="B918" s="170" t="str">
        <f>$B$6</f>
        <v>HPD Loan</v>
      </c>
      <c r="C918" s="117"/>
      <c r="D918" s="135"/>
      <c r="E918" s="117"/>
      <c r="F918" s="132">
        <f>$F$6</f>
        <v>0</v>
      </c>
      <c r="G918" s="117"/>
      <c r="H918" s="606">
        <f>$H$6</f>
        <v>0</v>
      </c>
      <c r="I918" s="117"/>
      <c r="J918" s="132">
        <f>$J$6</f>
        <v>0</v>
      </c>
      <c r="K918" s="117"/>
      <c r="L918" s="149"/>
      <c r="M918" s="117"/>
      <c r="N918" s="125"/>
      <c r="U918" s="25"/>
      <c r="V918" s="25"/>
    </row>
    <row r="919" spans="1:24">
      <c r="A919" s="27"/>
      <c r="B919" s="171" t="str">
        <f>$B$7</f>
        <v>HDC Tax Exempt Bonds</v>
      </c>
      <c r="C919" s="117"/>
      <c r="D919" s="135"/>
      <c r="E919" s="117"/>
      <c r="F919" s="132" t="str">
        <f>$F$7</f>
        <v>Loan</v>
      </c>
      <c r="G919" s="117"/>
      <c r="H919" s="606">
        <f>$H$7</f>
        <v>2.1999999999999999E-2</v>
      </c>
      <c r="I919" s="121"/>
      <c r="J919" s="132">
        <f>$J$7</f>
        <v>2</v>
      </c>
      <c r="K919" s="121"/>
      <c r="L919" s="149"/>
      <c r="M919" s="117"/>
      <c r="N919" s="127"/>
      <c r="O919" s="28"/>
      <c r="P919" s="28"/>
      <c r="Q919" s="28"/>
      <c r="R919" s="28"/>
      <c r="S919" s="28"/>
      <c r="T919" s="28"/>
      <c r="U919" s="29"/>
      <c r="V919" s="29"/>
    </row>
    <row r="920" spans="1:24">
      <c r="B920" s="171" t="str">
        <f>$B$8</f>
        <v>HDC Loan</v>
      </c>
      <c r="C920" s="117"/>
      <c r="D920" s="135"/>
      <c r="E920" s="117"/>
      <c r="F920" s="132" t="str">
        <f>$F$8</f>
        <v>Loan</v>
      </c>
      <c r="G920" s="117"/>
      <c r="H920" s="606">
        <f>$H$8</f>
        <v>4.3387000000000002E-2</v>
      </c>
      <c r="I920" s="117"/>
      <c r="J920" s="132">
        <f>$J$8</f>
        <v>2</v>
      </c>
      <c r="K920" s="117"/>
      <c r="L920" s="149"/>
      <c r="M920" s="117"/>
      <c r="N920" s="127"/>
    </row>
    <row r="921" spans="1:24">
      <c r="A921" s="30"/>
      <c r="B921" s="171" t="str">
        <f>$B$9</f>
        <v>Deferred Developer Fee</v>
      </c>
      <c r="C921" s="117"/>
      <c r="D921" s="135"/>
      <c r="E921" s="117"/>
      <c r="F921" s="132" t="str">
        <f>$F$9</f>
        <v>Loan</v>
      </c>
      <c r="G921" s="117"/>
      <c r="H921" s="606">
        <f>$H$9</f>
        <v>0</v>
      </c>
      <c r="I921" s="122"/>
      <c r="J921" s="132">
        <f>$J$9</f>
        <v>0</v>
      </c>
      <c r="K921" s="122"/>
      <c r="L921" s="149"/>
      <c r="M921" s="117"/>
      <c r="N921" s="127"/>
      <c r="O921" s="31"/>
      <c r="P921" s="31"/>
      <c r="Q921" s="31"/>
      <c r="R921" s="31"/>
      <c r="S921" s="31"/>
      <c r="T921" s="31"/>
      <c r="U921" s="31"/>
      <c r="V921" s="31"/>
    </row>
    <row r="922" spans="1:24">
      <c r="A922" s="27"/>
      <c r="B922" s="171" t="str">
        <f>$B$10</f>
        <v>Other (Accrued Construction Interest)</v>
      </c>
      <c r="C922" s="117"/>
      <c r="D922" s="135"/>
      <c r="E922" s="117"/>
      <c r="F922" s="132" t="str">
        <f>$F$10</f>
        <v>Loan</v>
      </c>
      <c r="G922" s="117"/>
      <c r="H922" s="606">
        <f>$H$10</f>
        <v>0</v>
      </c>
      <c r="I922" s="122"/>
      <c r="J922" s="132">
        <f>$J$10</f>
        <v>0</v>
      </c>
      <c r="K922" s="122"/>
      <c r="L922" s="149"/>
      <c r="M922" s="117"/>
      <c r="N922" s="127"/>
      <c r="O922" s="31"/>
      <c r="P922" s="31"/>
      <c r="Q922" s="31"/>
      <c r="R922" s="31"/>
      <c r="S922" s="31"/>
      <c r="T922" s="31"/>
      <c r="U922" s="31"/>
      <c r="V922" s="31"/>
    </row>
    <row r="923" spans="1:24">
      <c r="A923" s="30"/>
      <c r="B923" s="171" t="str">
        <f>$B$11</f>
        <v>Other (Deferred Reserves)</v>
      </c>
      <c r="C923" s="117"/>
      <c r="D923" s="135"/>
      <c r="E923" s="117"/>
      <c r="F923" s="132" t="str">
        <f>$F$11</f>
        <v>Loan</v>
      </c>
      <c r="G923" s="117"/>
      <c r="H923" s="606">
        <f>$H$11</f>
        <v>0</v>
      </c>
      <c r="I923" s="123"/>
      <c r="J923" s="132">
        <f>$J$11</f>
        <v>0</v>
      </c>
      <c r="K923" s="123"/>
      <c r="L923" s="149"/>
      <c r="M923" s="117"/>
      <c r="N923" s="127"/>
      <c r="O923" s="33"/>
      <c r="P923" s="33"/>
      <c r="Q923" s="33"/>
      <c r="R923" s="33"/>
      <c r="S923" s="33"/>
      <c r="T923" s="33"/>
      <c r="U923" s="33"/>
      <c r="V923" s="33"/>
    </row>
    <row r="924" spans="1:24">
      <c r="A924" s="27"/>
      <c r="B924" s="171" t="str">
        <f>$B$12</f>
        <v>Other (Specify)</v>
      </c>
      <c r="C924" s="117"/>
      <c r="D924" s="135"/>
      <c r="E924" s="117"/>
      <c r="F924" s="132">
        <f>$F$12</f>
        <v>0</v>
      </c>
      <c r="G924" s="117"/>
      <c r="H924" s="606">
        <f>$H$12</f>
        <v>0</v>
      </c>
      <c r="I924" s="122"/>
      <c r="J924" s="132">
        <f>$J$12</f>
        <v>0</v>
      </c>
      <c r="K924" s="122"/>
      <c r="L924" s="149"/>
      <c r="M924" s="117"/>
      <c r="N924" s="127"/>
      <c r="O924" s="31"/>
      <c r="P924" s="31"/>
      <c r="Q924" s="31"/>
      <c r="R924" s="31"/>
      <c r="S924" s="31"/>
      <c r="T924" s="31"/>
      <c r="U924" s="31"/>
      <c r="V924" s="31"/>
    </row>
    <row r="925" spans="1:24">
      <c r="A925" s="27"/>
      <c r="B925" s="171" t="str">
        <f>$B$13</f>
        <v>Other (Specify)</v>
      </c>
      <c r="C925" s="117"/>
      <c r="D925" s="135"/>
      <c r="E925" s="117"/>
      <c r="F925" s="132">
        <f>$F$13</f>
        <v>0</v>
      </c>
      <c r="G925" s="117"/>
      <c r="H925" s="606">
        <f>$H$13</f>
        <v>0</v>
      </c>
      <c r="I925" s="122"/>
      <c r="J925" s="132">
        <f>$J$13</f>
        <v>0</v>
      </c>
      <c r="K925" s="122"/>
      <c r="L925" s="149"/>
      <c r="M925" s="117"/>
      <c r="N925" s="127"/>
      <c r="O925" s="31"/>
      <c r="P925" s="31"/>
      <c r="Q925" s="31"/>
      <c r="R925" s="31"/>
      <c r="S925" s="31"/>
      <c r="T925" s="31"/>
      <c r="U925" s="31"/>
      <c r="V925" s="31"/>
      <c r="W925" s="31"/>
      <c r="X925" s="31"/>
    </row>
    <row r="926" spans="1:24" ht="13.5" thickBot="1">
      <c r="A926" s="30"/>
      <c r="B926" s="171" t="str">
        <f>$B$14</f>
        <v>Other (Specify)</v>
      </c>
      <c r="C926" s="117"/>
      <c r="D926" s="139"/>
      <c r="E926" s="117"/>
      <c r="F926" s="132">
        <f>$F$14</f>
        <v>0</v>
      </c>
      <c r="G926" s="117"/>
      <c r="H926" s="606">
        <f>$H$14</f>
        <v>0</v>
      </c>
      <c r="I926" s="122"/>
      <c r="J926" s="132">
        <f>$J$14</f>
        <v>0</v>
      </c>
      <c r="K926" s="122"/>
      <c r="L926" s="149"/>
      <c r="M926" s="117"/>
      <c r="N926" s="127"/>
      <c r="O926" s="31"/>
      <c r="P926" s="31"/>
      <c r="Q926" s="31"/>
      <c r="R926" s="31"/>
      <c r="S926" s="31"/>
      <c r="T926" s="31"/>
      <c r="U926" s="31"/>
      <c r="V926" s="31"/>
    </row>
    <row r="927" spans="1:24" ht="13.5" thickTop="1">
      <c r="A927" s="27"/>
      <c r="B927" s="172" t="str">
        <f>$B$15</f>
        <v>Total Construction Financing</v>
      </c>
      <c r="C927" s="116"/>
      <c r="D927" s="141">
        <f>SUM(D918:D926)</f>
        <v>0</v>
      </c>
      <c r="E927" s="116"/>
      <c r="F927" s="143"/>
      <c r="G927" s="116"/>
      <c r="H927" s="143"/>
      <c r="I927" s="124"/>
      <c r="J927" s="143"/>
      <c r="K927" s="124"/>
      <c r="L927" s="152"/>
      <c r="M927" s="117"/>
      <c r="N927" s="127"/>
      <c r="O927" s="31"/>
      <c r="P927" s="31"/>
      <c r="Q927" s="31"/>
      <c r="R927" s="31"/>
      <c r="S927" s="31"/>
      <c r="T927" s="31"/>
      <c r="U927" s="31"/>
      <c r="V927" s="31"/>
    </row>
    <row r="928" spans="1:24">
      <c r="A928" s="30"/>
      <c r="B928" s="153"/>
      <c r="H928" s="31"/>
      <c r="I928" s="31"/>
      <c r="J928" s="107"/>
      <c r="K928" s="31"/>
      <c r="L928" s="154"/>
      <c r="M928" s="31"/>
      <c r="N928" s="126"/>
      <c r="O928" s="31"/>
      <c r="P928" s="31"/>
      <c r="Q928" s="31"/>
      <c r="R928" s="31"/>
      <c r="S928" s="31"/>
      <c r="T928" s="31"/>
      <c r="U928" s="31"/>
      <c r="V928" s="31"/>
    </row>
    <row r="929" spans="1:25">
      <c r="A929" s="27"/>
      <c r="B929" s="161" t="s">
        <v>162</v>
      </c>
      <c r="C929" s="27"/>
      <c r="D929" s="24"/>
      <c r="E929" s="24"/>
      <c r="F929" s="26"/>
      <c r="G929" s="26"/>
      <c r="L929" s="155"/>
      <c r="N929" s="108"/>
      <c r="O929" s="108"/>
      <c r="P929" s="108"/>
      <c r="Q929" s="108"/>
      <c r="R929" s="108"/>
      <c r="S929" s="108"/>
      <c r="T929" s="108"/>
      <c r="U929" s="31"/>
      <c r="V929" s="108"/>
    </row>
    <row r="930" spans="1:25">
      <c r="A930" s="27"/>
      <c r="B930" s="156" t="s">
        <v>147</v>
      </c>
      <c r="E930" s="9"/>
      <c r="F930" s="24"/>
      <c r="G930" s="24"/>
      <c r="L930" s="155"/>
      <c r="N930" s="108"/>
      <c r="O930" s="108"/>
      <c r="P930" s="108"/>
      <c r="Q930" s="108"/>
      <c r="R930" s="108"/>
      <c r="S930" s="108"/>
      <c r="T930" s="108"/>
      <c r="U930" s="31"/>
      <c r="V930" s="108"/>
    </row>
    <row r="931" spans="1:25">
      <c r="A931" s="27"/>
      <c r="B931" s="153" t="str">
        <f>B916</f>
        <v xml:space="preserve"> </v>
      </c>
      <c r="D931" s="9"/>
      <c r="E931" s="9"/>
      <c r="F931" s="24"/>
      <c r="G931" s="24"/>
      <c r="L931" s="155"/>
      <c r="N931" s="108"/>
      <c r="O931" s="108"/>
      <c r="P931" s="108"/>
      <c r="Q931" s="108"/>
      <c r="R931" s="108"/>
      <c r="S931" s="108"/>
      <c r="T931" s="108"/>
      <c r="U931" s="31"/>
      <c r="V931" s="108"/>
    </row>
    <row r="932" spans="1:25">
      <c r="A932" s="27"/>
      <c r="B932" s="157" t="s">
        <v>157</v>
      </c>
      <c r="C932" s="118"/>
      <c r="D932" s="119" t="s">
        <v>158</v>
      </c>
      <c r="E932" s="119"/>
      <c r="F932" s="119" t="s">
        <v>159</v>
      </c>
      <c r="G932" s="119"/>
      <c r="H932" s="119" t="s">
        <v>177</v>
      </c>
      <c r="I932" s="119"/>
      <c r="J932" s="119" t="s">
        <v>160</v>
      </c>
      <c r="K932" s="120"/>
      <c r="L932" s="158" t="s">
        <v>161</v>
      </c>
      <c r="M932" s="128"/>
      <c r="N932" s="110"/>
      <c r="O932" s="110"/>
      <c r="P932" s="110"/>
      <c r="Q932" s="110"/>
      <c r="R932" s="110"/>
      <c r="S932" s="110"/>
      <c r="T932" s="110"/>
      <c r="U932" s="33"/>
      <c r="V932" s="110"/>
    </row>
    <row r="933" spans="1:25">
      <c r="A933" s="27"/>
      <c r="B933" s="170" t="str">
        <f>$B$21</f>
        <v>HPD Loan</v>
      </c>
      <c r="C933" s="117"/>
      <c r="D933" s="136"/>
      <c r="E933" s="117"/>
      <c r="F933" s="131">
        <f>$F$21</f>
        <v>0</v>
      </c>
      <c r="G933" s="117"/>
      <c r="H933" s="606">
        <f>$H$21</f>
        <v>0</v>
      </c>
      <c r="I933" s="117"/>
      <c r="J933" s="131">
        <f>$J$21</f>
        <v>0</v>
      </c>
      <c r="K933" s="117"/>
      <c r="L933" s="149"/>
      <c r="M933" s="117"/>
      <c r="N933" s="31"/>
      <c r="O933" s="31"/>
      <c r="P933" s="31"/>
      <c r="Q933" s="31"/>
      <c r="R933" s="31"/>
      <c r="S933" s="31"/>
      <c r="T933" s="31"/>
      <c r="U933" s="31"/>
      <c r="V933" s="31"/>
    </row>
    <row r="934" spans="1:25">
      <c r="A934" s="27"/>
      <c r="B934" s="170" t="str">
        <f>$B$22</f>
        <v>HDC Tax Exempt Bonds</v>
      </c>
      <c r="C934" s="117"/>
      <c r="D934" s="136"/>
      <c r="E934" s="117"/>
      <c r="F934" s="131">
        <f>$F$22</f>
        <v>0</v>
      </c>
      <c r="G934" s="117"/>
      <c r="H934" s="606">
        <f>$H$22</f>
        <v>0</v>
      </c>
      <c r="I934" s="121"/>
      <c r="J934" s="131">
        <f>$J$22</f>
        <v>0</v>
      </c>
      <c r="K934" s="121"/>
      <c r="L934" s="149"/>
      <c r="M934" s="117"/>
      <c r="N934" s="31"/>
      <c r="O934" s="31"/>
      <c r="P934" s="31"/>
      <c r="Q934" s="31"/>
      <c r="R934" s="31"/>
      <c r="S934" s="31"/>
      <c r="T934" s="31"/>
      <c r="U934" s="31"/>
      <c r="V934" s="31"/>
    </row>
    <row r="935" spans="1:25">
      <c r="A935" s="30"/>
      <c r="B935" s="170" t="str">
        <f>$B$23</f>
        <v>HDC Loan</v>
      </c>
      <c r="C935" s="117"/>
      <c r="D935" s="136"/>
      <c r="E935" s="117"/>
      <c r="F935" s="131">
        <f>$F$23</f>
        <v>0</v>
      </c>
      <c r="G935" s="117"/>
      <c r="H935" s="606">
        <f>$H$23</f>
        <v>0</v>
      </c>
      <c r="I935" s="117"/>
      <c r="J935" s="131">
        <f>$J$23</f>
        <v>0</v>
      </c>
      <c r="K935" s="117"/>
      <c r="L935" s="149"/>
      <c r="M935" s="117"/>
      <c r="N935" s="31"/>
      <c r="O935" s="31"/>
      <c r="P935" s="31"/>
      <c r="Q935" s="31"/>
      <c r="R935" s="31"/>
      <c r="S935" s="31"/>
      <c r="T935" s="31"/>
      <c r="U935" s="31"/>
      <c r="V935" s="31"/>
    </row>
    <row r="936" spans="1:25">
      <c r="A936" s="27"/>
      <c r="B936" s="170" t="str">
        <f>$B$24</f>
        <v>Deferred Developer Fee</v>
      </c>
      <c r="C936" s="117"/>
      <c r="D936" s="136"/>
      <c r="E936" s="117"/>
      <c r="F936" s="131" t="str">
        <f>$F$24</f>
        <v>Loan</v>
      </c>
      <c r="G936" s="117"/>
      <c r="H936" s="606">
        <f>$H$24</f>
        <v>1.12E-2</v>
      </c>
      <c r="I936" s="122"/>
      <c r="J936" s="131">
        <f>$J$24</f>
        <v>35</v>
      </c>
      <c r="K936" s="122"/>
      <c r="L936" s="149"/>
      <c r="M936" s="117"/>
      <c r="N936" s="103"/>
      <c r="O936" s="103"/>
      <c r="P936" s="103"/>
      <c r="Q936" s="103"/>
      <c r="R936" s="103"/>
      <c r="S936" s="103"/>
      <c r="T936" s="103"/>
      <c r="U936" s="103"/>
      <c r="V936" s="103"/>
    </row>
    <row r="937" spans="1:25">
      <c r="A937" s="30"/>
      <c r="B937" s="170" t="str">
        <f>$B$25</f>
        <v>Other (HDC First Mortgage)</v>
      </c>
      <c r="C937" s="117"/>
      <c r="D937" s="136"/>
      <c r="E937" s="117"/>
      <c r="F937" s="131" t="str">
        <f>$F$25</f>
        <v>Loan</v>
      </c>
      <c r="G937" s="117"/>
      <c r="H937" s="606">
        <f>$H$25</f>
        <v>5.2499999999999998E-2</v>
      </c>
      <c r="I937" s="122"/>
      <c r="J937" s="131">
        <f>$J$25</f>
        <v>18</v>
      </c>
      <c r="K937" s="122"/>
      <c r="L937" s="149"/>
      <c r="M937" s="117"/>
      <c r="N937" s="103"/>
      <c r="O937" s="103"/>
      <c r="P937" s="103"/>
      <c r="Q937" s="103"/>
      <c r="R937" s="103"/>
      <c r="S937" s="103"/>
      <c r="T937" s="103"/>
      <c r="U937" s="103"/>
      <c r="V937" s="103"/>
    </row>
    <row r="938" spans="1:25" ht="14.1" customHeight="1">
      <c r="B938" s="170" t="str">
        <f>$B$26</f>
        <v>Other (HDC Second Mortgage)</v>
      </c>
      <c r="C938" s="117"/>
      <c r="D938" s="136"/>
      <c r="E938" s="117"/>
      <c r="F938" s="131" t="str">
        <f>$F$26</f>
        <v>Loan</v>
      </c>
      <c r="G938" s="117"/>
      <c r="H938" s="606">
        <f>$H$26</f>
        <v>4.3387000000000002E-2</v>
      </c>
      <c r="I938" s="123"/>
      <c r="J938" s="131">
        <f>$J$26</f>
        <v>35</v>
      </c>
      <c r="K938" s="123"/>
      <c r="L938" s="149"/>
      <c r="M938" s="117"/>
      <c r="N938" s="104"/>
      <c r="O938" s="104"/>
      <c r="P938" s="104"/>
      <c r="Q938" s="104"/>
      <c r="R938" s="104"/>
      <c r="S938" s="104"/>
      <c r="T938" s="104"/>
      <c r="U938" s="104"/>
      <c r="V938" s="104"/>
      <c r="W938" s="109"/>
      <c r="X938" s="109"/>
      <c r="Y938" s="109"/>
    </row>
    <row r="939" spans="1:25">
      <c r="A939" s="111"/>
      <c r="B939" s="170" t="str">
        <f>$B$27</f>
        <v>Other (Accrued Construction Interest)</v>
      </c>
      <c r="C939" s="117"/>
      <c r="D939" s="136"/>
      <c r="E939" s="117"/>
      <c r="F939" s="131" t="str">
        <f>$F$27</f>
        <v>Loan</v>
      </c>
      <c r="G939" s="117"/>
      <c r="H939" s="606">
        <f>$H$27</f>
        <v>0</v>
      </c>
      <c r="I939" s="122"/>
      <c r="J939" s="131">
        <f>$J$27</f>
        <v>0</v>
      </c>
      <c r="K939" s="122"/>
      <c r="L939" s="149"/>
      <c r="M939" s="117"/>
      <c r="N939" s="105"/>
      <c r="O939" s="105"/>
      <c r="P939" s="105"/>
      <c r="Q939" s="105"/>
      <c r="R939" s="105"/>
      <c r="S939" s="105"/>
      <c r="T939" s="105"/>
      <c r="U939" s="104"/>
      <c r="V939" s="104"/>
    </row>
    <row r="940" spans="1:25" ht="15.95" customHeight="1">
      <c r="A940" s="111"/>
      <c r="B940" s="170" t="str">
        <f>$B$28</f>
        <v>Other (Brownfields Tax Credits)</v>
      </c>
      <c r="C940" s="117"/>
      <c r="D940" s="136"/>
      <c r="E940" s="117"/>
      <c r="F940" s="131" t="str">
        <f>$F$28</f>
        <v>Loan</v>
      </c>
      <c r="G940" s="117"/>
      <c r="H940" s="606">
        <f>$H$28</f>
        <v>0.06</v>
      </c>
      <c r="I940" s="122"/>
      <c r="J940" s="131">
        <f>$J$28</f>
        <v>35</v>
      </c>
      <c r="K940" s="122"/>
      <c r="L940" s="149"/>
      <c r="M940" s="117"/>
      <c r="N940" s="105"/>
      <c r="O940" s="105"/>
      <c r="P940" s="105"/>
      <c r="Q940" s="105"/>
      <c r="R940" s="105"/>
      <c r="S940" s="105"/>
      <c r="T940" s="105"/>
      <c r="U940" s="105"/>
      <c r="V940" s="105"/>
    </row>
    <row r="941" spans="1:25" ht="14.1" customHeight="1" thickBot="1">
      <c r="A941" s="111"/>
      <c r="B941" s="170" t="str">
        <f>$B$29</f>
        <v>Other (LIHTC Equity)</v>
      </c>
      <c r="C941" s="117"/>
      <c r="D941" s="140"/>
      <c r="E941" s="117"/>
      <c r="F941" s="131" t="str">
        <f>$F$29</f>
        <v>Loan</v>
      </c>
      <c r="G941" s="117"/>
      <c r="H941" s="606">
        <f>$H$29</f>
        <v>0</v>
      </c>
      <c r="I941" s="122"/>
      <c r="J941" s="131">
        <f>$J$29</f>
        <v>0</v>
      </c>
      <c r="K941" s="122"/>
      <c r="L941" s="149"/>
      <c r="M941" s="117"/>
      <c r="N941" s="105"/>
      <c r="O941" s="105"/>
      <c r="P941" s="105"/>
      <c r="Q941" s="105"/>
      <c r="R941" s="105"/>
      <c r="S941" s="105"/>
      <c r="T941" s="105"/>
      <c r="U941" s="105"/>
      <c r="V941" s="105"/>
    </row>
    <row r="942" spans="1:25" ht="14.1" customHeight="1" thickTop="1">
      <c r="A942" s="27"/>
      <c r="B942" s="173" t="str">
        <f>$B$30</f>
        <v>Total Permanent Financing</v>
      </c>
      <c r="C942" s="116"/>
      <c r="D942" s="142">
        <f>SUM(D933:D941)</f>
        <v>0</v>
      </c>
      <c r="E942" s="116"/>
      <c r="F942" s="129"/>
      <c r="G942" s="116"/>
      <c r="H942" s="129"/>
      <c r="I942" s="124"/>
      <c r="J942" s="129"/>
      <c r="K942" s="124"/>
      <c r="L942" s="152"/>
      <c r="M942" s="117"/>
      <c r="N942" s="106"/>
      <c r="O942" s="106"/>
      <c r="P942" s="106"/>
      <c r="Q942" s="106"/>
      <c r="R942" s="106"/>
      <c r="S942" s="106"/>
      <c r="T942" s="106"/>
      <c r="U942" s="112"/>
      <c r="V942" s="106"/>
    </row>
    <row r="943" spans="1:25" ht="14.1" customHeight="1">
      <c r="A943" s="27"/>
      <c r="B943" s="159"/>
      <c r="C943" s="117"/>
      <c r="D943" s="117"/>
      <c r="E943" s="117"/>
      <c r="F943" s="117"/>
      <c r="G943" s="117"/>
      <c r="H943" s="117"/>
      <c r="I943" s="122"/>
      <c r="J943" s="117"/>
      <c r="K943" s="122"/>
      <c r="L943" s="160"/>
      <c r="M943" s="117"/>
      <c r="N943" s="106"/>
      <c r="O943" s="106"/>
      <c r="P943" s="106"/>
      <c r="Q943" s="106"/>
      <c r="R943" s="106"/>
      <c r="S943" s="106"/>
      <c r="T943" s="106"/>
      <c r="U943" s="112"/>
      <c r="V943" s="106"/>
    </row>
    <row r="944" spans="1:25" ht="15.95" customHeight="1">
      <c r="B944" s="161" t="s">
        <v>163</v>
      </c>
      <c r="C944" s="27"/>
      <c r="H944" s="285"/>
      <c r="I944" s="285"/>
      <c r="L944" s="155"/>
      <c r="V944" s="105"/>
    </row>
    <row r="945" spans="1:22" ht="15.95" customHeight="1">
      <c r="B945" s="156" t="s">
        <v>147</v>
      </c>
      <c r="C945" s="27"/>
      <c r="H945" s="285"/>
      <c r="I945" s="285"/>
      <c r="L945" s="155"/>
      <c r="V945" s="105"/>
    </row>
    <row r="946" spans="1:22" ht="15.95" customHeight="1">
      <c r="B946" s="153" t="str">
        <f>B916</f>
        <v xml:space="preserve"> </v>
      </c>
      <c r="C946" s="27"/>
      <c r="H946" s="285"/>
      <c r="I946" s="285"/>
      <c r="L946" s="155"/>
      <c r="V946" s="105"/>
    </row>
    <row r="947" spans="1:22">
      <c r="B947" s="153" t="s">
        <v>171</v>
      </c>
      <c r="C947" s="27"/>
      <c r="H947" s="285"/>
      <c r="I947" s="285"/>
      <c r="L947" s="155"/>
      <c r="V947" s="105"/>
    </row>
    <row r="948" spans="1:22">
      <c r="B948" s="153"/>
      <c r="C948" s="27"/>
      <c r="H948" s="285"/>
      <c r="I948" s="285"/>
      <c r="L948" s="155"/>
      <c r="V948" s="105"/>
    </row>
    <row r="949" spans="1:22" ht="15.95" customHeight="1">
      <c r="B949" s="162" t="s">
        <v>173</v>
      </c>
      <c r="C949" s="130"/>
      <c r="D949" s="773"/>
      <c r="E949" s="773"/>
      <c r="F949" s="773"/>
      <c r="G949" s="130"/>
      <c r="H949" s="286" t="s">
        <v>172</v>
      </c>
      <c r="I949" s="285"/>
      <c r="L949" s="155"/>
      <c r="V949" s="105"/>
    </row>
    <row r="950" spans="1:22">
      <c r="B950" s="163" t="s">
        <v>164</v>
      </c>
      <c r="H950" s="134"/>
      <c r="L950" s="155"/>
      <c r="V950" s="105"/>
    </row>
    <row r="951" spans="1:22">
      <c r="A951" s="27"/>
      <c r="B951" s="164" t="s">
        <v>110</v>
      </c>
      <c r="H951" s="134"/>
      <c r="L951" s="155"/>
    </row>
    <row r="952" spans="1:22">
      <c r="A952" s="27"/>
      <c r="B952" s="164" t="s">
        <v>165</v>
      </c>
      <c r="H952" s="134"/>
      <c r="L952" s="155"/>
    </row>
    <row r="953" spans="1:22">
      <c r="A953" s="30"/>
      <c r="B953" s="164" t="s">
        <v>166</v>
      </c>
      <c r="H953" s="134"/>
      <c r="I953" s="103"/>
      <c r="J953" s="103"/>
      <c r="K953" s="103"/>
      <c r="L953" s="165"/>
      <c r="M953" s="103"/>
      <c r="N953" s="103"/>
      <c r="O953" s="103"/>
      <c r="P953" s="103"/>
      <c r="Q953" s="103"/>
      <c r="R953" s="103"/>
      <c r="S953" s="103"/>
      <c r="T953" s="103"/>
      <c r="U953" s="113"/>
      <c r="V953" s="103"/>
    </row>
    <row r="954" spans="1:22">
      <c r="A954" s="30"/>
      <c r="B954" s="164" t="s">
        <v>167</v>
      </c>
      <c r="H954" s="134"/>
      <c r="I954" s="31"/>
      <c r="J954" s="31"/>
      <c r="K954" s="31"/>
      <c r="L954" s="154"/>
      <c r="M954" s="31"/>
      <c r="N954" s="31"/>
      <c r="O954" s="31"/>
      <c r="P954" s="31"/>
      <c r="Q954" s="31"/>
      <c r="R954" s="31"/>
      <c r="S954" s="31"/>
      <c r="T954" s="31"/>
      <c r="U954" s="31"/>
      <c r="V954" s="103"/>
    </row>
    <row r="955" spans="1:22">
      <c r="B955" s="164" t="s">
        <v>169</v>
      </c>
      <c r="D955" s="771" t="str">
        <f>$D$43</f>
        <v>(Specify Source)</v>
      </c>
      <c r="E955" s="771"/>
      <c r="F955" s="771"/>
      <c r="H955" s="134"/>
      <c r="L955" s="155"/>
      <c r="V955" s="31"/>
    </row>
    <row r="956" spans="1:22">
      <c r="A956" s="30"/>
      <c r="B956" s="164" t="s">
        <v>168</v>
      </c>
      <c r="D956" s="771" t="str">
        <f>$D$44</f>
        <v>(Specify Source)</v>
      </c>
      <c r="E956" s="771"/>
      <c r="F956" s="771"/>
      <c r="H956" s="134"/>
      <c r="I956" s="31"/>
      <c r="J956" s="31"/>
      <c r="K956" s="31"/>
      <c r="L956" s="154"/>
      <c r="M956" s="31"/>
      <c r="N956" s="31"/>
      <c r="O956" s="31"/>
      <c r="P956" s="31"/>
      <c r="Q956" s="31"/>
      <c r="R956" s="31"/>
      <c r="S956" s="31"/>
      <c r="T956" s="31"/>
      <c r="U956" s="113"/>
      <c r="V956" s="103"/>
    </row>
    <row r="957" spans="1:22">
      <c r="A957" s="27"/>
      <c r="B957" s="164" t="s">
        <v>168</v>
      </c>
      <c r="D957" s="771" t="str">
        <f>$D$45</f>
        <v>(Specify Source)</v>
      </c>
      <c r="E957" s="771"/>
      <c r="F957" s="771"/>
      <c r="H957" s="134"/>
      <c r="L957" s="155"/>
      <c r="V957" s="25"/>
    </row>
    <row r="958" spans="1:22">
      <c r="A958" s="30"/>
      <c r="B958" s="164" t="s">
        <v>168</v>
      </c>
      <c r="D958" s="771" t="str">
        <f>$D$46</f>
        <v>(Specify Source)</v>
      </c>
      <c r="E958" s="771"/>
      <c r="F958" s="771"/>
      <c r="H958" s="134"/>
      <c r="I958" s="114"/>
      <c r="J958" s="114"/>
      <c r="K958" s="114"/>
      <c r="L958" s="166"/>
      <c r="M958" s="114"/>
      <c r="N958" s="114"/>
      <c r="O958" s="114"/>
      <c r="P958" s="114"/>
      <c r="Q958" s="114"/>
      <c r="R958" s="114"/>
      <c r="S958" s="114"/>
      <c r="T958" s="114"/>
      <c r="V958" s="113"/>
    </row>
    <row r="959" spans="1:22" ht="13.5" thickBot="1">
      <c r="A959" s="27"/>
      <c r="B959" s="167" t="s">
        <v>168</v>
      </c>
      <c r="C959" s="168"/>
      <c r="D959" s="772" t="str">
        <f>$D$47</f>
        <v>(Specify Source)</v>
      </c>
      <c r="E959" s="772"/>
      <c r="F959" s="772"/>
      <c r="G959" s="168"/>
      <c r="H959" s="174"/>
      <c r="I959" s="168"/>
      <c r="J959" s="168"/>
      <c r="K959" s="168"/>
      <c r="L959" s="169"/>
    </row>
    <row r="961" spans="1:24" ht="13.5" thickBot="1"/>
    <row r="962" spans="1:24">
      <c r="B962" s="385" t="s">
        <v>156</v>
      </c>
      <c r="C962" s="27"/>
      <c r="D962" s="24"/>
      <c r="E962" s="24"/>
      <c r="F962" s="26"/>
      <c r="G962" s="26"/>
    </row>
    <row r="963" spans="1:24">
      <c r="B963" s="387" t="s">
        <v>148</v>
      </c>
      <c r="E963" s="9"/>
      <c r="F963" s="24"/>
      <c r="G963" s="24"/>
    </row>
    <row r="964" spans="1:24" ht="13.5" thickBot="1">
      <c r="B964" s="388" t="str">
        <f>'Unit Distribution'!B24</f>
        <v xml:space="preserve"> </v>
      </c>
      <c r="D964" s="9"/>
      <c r="E964" s="9"/>
      <c r="F964" s="24"/>
      <c r="G964" s="24"/>
    </row>
    <row r="965" spans="1:24">
      <c r="B965" s="144" t="s">
        <v>157</v>
      </c>
      <c r="C965" s="145"/>
      <c r="D965" s="146" t="s">
        <v>158</v>
      </c>
      <c r="E965" s="146"/>
      <c r="F965" s="146" t="s">
        <v>159</v>
      </c>
      <c r="G965" s="146"/>
      <c r="H965" s="146" t="s">
        <v>177</v>
      </c>
      <c r="I965" s="146"/>
      <c r="J965" s="146" t="s">
        <v>160</v>
      </c>
      <c r="K965" s="147"/>
      <c r="L965" s="148" t="s">
        <v>161</v>
      </c>
      <c r="M965" s="128"/>
      <c r="U965" s="10"/>
      <c r="V965" s="10"/>
    </row>
    <row r="966" spans="1:24">
      <c r="B966" s="170" t="str">
        <f>$B$6</f>
        <v>HPD Loan</v>
      </c>
      <c r="C966" s="117"/>
      <c r="D966" s="135"/>
      <c r="E966" s="117"/>
      <c r="F966" s="132">
        <f>$F$6</f>
        <v>0</v>
      </c>
      <c r="G966" s="117"/>
      <c r="H966" s="606">
        <f>$H$6</f>
        <v>0</v>
      </c>
      <c r="I966" s="117"/>
      <c r="J966" s="132">
        <f>$J$6</f>
        <v>0</v>
      </c>
      <c r="K966" s="117"/>
      <c r="L966" s="149"/>
      <c r="M966" s="117"/>
      <c r="N966" s="125"/>
      <c r="U966" s="25"/>
      <c r="V966" s="25"/>
    </row>
    <row r="967" spans="1:24">
      <c r="A967" s="27"/>
      <c r="B967" s="171" t="str">
        <f>$B$7</f>
        <v>HDC Tax Exempt Bonds</v>
      </c>
      <c r="C967" s="117"/>
      <c r="D967" s="135"/>
      <c r="E967" s="117"/>
      <c r="F967" s="132" t="str">
        <f>$F$7</f>
        <v>Loan</v>
      </c>
      <c r="G967" s="117"/>
      <c r="H967" s="606">
        <f>$H$7</f>
        <v>2.1999999999999999E-2</v>
      </c>
      <c r="I967" s="121"/>
      <c r="J967" s="132">
        <f>$J$7</f>
        <v>2</v>
      </c>
      <c r="K967" s="121"/>
      <c r="L967" s="149"/>
      <c r="M967" s="117"/>
      <c r="N967" s="127"/>
      <c r="O967" s="28"/>
      <c r="P967" s="28"/>
      <c r="Q967" s="28"/>
      <c r="R967" s="28"/>
      <c r="S967" s="28"/>
      <c r="T967" s="28"/>
      <c r="U967" s="29"/>
      <c r="V967" s="29"/>
    </row>
    <row r="968" spans="1:24">
      <c r="B968" s="171" t="str">
        <f>$B$8</f>
        <v>HDC Loan</v>
      </c>
      <c r="C968" s="117"/>
      <c r="D968" s="135"/>
      <c r="E968" s="117"/>
      <c r="F968" s="132" t="str">
        <f>$F$8</f>
        <v>Loan</v>
      </c>
      <c r="G968" s="117"/>
      <c r="H968" s="606">
        <f>$H$8</f>
        <v>4.3387000000000002E-2</v>
      </c>
      <c r="I968" s="117"/>
      <c r="J968" s="132">
        <f>$J$8</f>
        <v>2</v>
      </c>
      <c r="K968" s="117"/>
      <c r="L968" s="149"/>
      <c r="M968" s="117"/>
      <c r="N968" s="127"/>
    </row>
    <row r="969" spans="1:24">
      <c r="A969" s="30"/>
      <c r="B969" s="171" t="str">
        <f>$B$9</f>
        <v>Deferred Developer Fee</v>
      </c>
      <c r="C969" s="117"/>
      <c r="D969" s="135"/>
      <c r="E969" s="117"/>
      <c r="F969" s="132" t="str">
        <f>$F$9</f>
        <v>Loan</v>
      </c>
      <c r="G969" s="117"/>
      <c r="H969" s="606">
        <f>$H$9</f>
        <v>0</v>
      </c>
      <c r="I969" s="122"/>
      <c r="J969" s="132">
        <f>$J$9</f>
        <v>0</v>
      </c>
      <c r="K969" s="122"/>
      <c r="L969" s="149"/>
      <c r="M969" s="117"/>
      <c r="N969" s="127"/>
      <c r="O969" s="31"/>
      <c r="P969" s="31"/>
      <c r="Q969" s="31"/>
      <c r="R969" s="31"/>
      <c r="S969" s="31"/>
      <c r="T969" s="31"/>
      <c r="U969" s="31"/>
      <c r="V969" s="31"/>
    </row>
    <row r="970" spans="1:24">
      <c r="A970" s="27"/>
      <c r="B970" s="171" t="str">
        <f>$B$10</f>
        <v>Other (Accrued Construction Interest)</v>
      </c>
      <c r="C970" s="117"/>
      <c r="D970" s="135"/>
      <c r="E970" s="117"/>
      <c r="F970" s="132" t="str">
        <f>$F$10</f>
        <v>Loan</v>
      </c>
      <c r="G970" s="117"/>
      <c r="H970" s="606">
        <f>$H$10</f>
        <v>0</v>
      </c>
      <c r="I970" s="122"/>
      <c r="J970" s="132">
        <f>$J$10</f>
        <v>0</v>
      </c>
      <c r="K970" s="122"/>
      <c r="L970" s="149"/>
      <c r="M970" s="117"/>
      <c r="N970" s="127"/>
      <c r="O970" s="31"/>
      <c r="P970" s="31"/>
      <c r="Q970" s="31"/>
      <c r="R970" s="31"/>
      <c r="S970" s="31"/>
      <c r="T970" s="31"/>
      <c r="U970" s="31"/>
      <c r="V970" s="31"/>
    </row>
    <row r="971" spans="1:24">
      <c r="A971" s="30"/>
      <c r="B971" s="171" t="str">
        <f>$B$11</f>
        <v>Other (Deferred Reserves)</v>
      </c>
      <c r="C971" s="117"/>
      <c r="D971" s="135"/>
      <c r="E971" s="117"/>
      <c r="F971" s="132" t="str">
        <f>$F$11</f>
        <v>Loan</v>
      </c>
      <c r="G971" s="117"/>
      <c r="H971" s="606">
        <f>$H$11</f>
        <v>0</v>
      </c>
      <c r="I971" s="123"/>
      <c r="J971" s="132">
        <f>$J$11</f>
        <v>0</v>
      </c>
      <c r="K971" s="123"/>
      <c r="L971" s="149"/>
      <c r="M971" s="117"/>
      <c r="N971" s="127"/>
      <c r="O971" s="33"/>
      <c r="P971" s="33"/>
      <c r="Q971" s="33"/>
      <c r="R971" s="33"/>
      <c r="S971" s="33"/>
      <c r="T971" s="33"/>
      <c r="U971" s="33"/>
      <c r="V971" s="33"/>
    </row>
    <row r="972" spans="1:24">
      <c r="A972" s="27"/>
      <c r="B972" s="171" t="str">
        <f>$B$12</f>
        <v>Other (Specify)</v>
      </c>
      <c r="C972" s="117"/>
      <c r="D972" s="135"/>
      <c r="E972" s="117"/>
      <c r="F972" s="132">
        <f>$F$12</f>
        <v>0</v>
      </c>
      <c r="G972" s="117"/>
      <c r="H972" s="606">
        <f>$H$12</f>
        <v>0</v>
      </c>
      <c r="I972" s="122"/>
      <c r="J972" s="132">
        <f>$J$12</f>
        <v>0</v>
      </c>
      <c r="K972" s="122"/>
      <c r="L972" s="149"/>
      <c r="M972" s="117"/>
      <c r="N972" s="127"/>
      <c r="O972" s="31"/>
      <c r="P972" s="31"/>
      <c r="Q972" s="31"/>
      <c r="R972" s="31"/>
      <c r="S972" s="31"/>
      <c r="T972" s="31"/>
      <c r="U972" s="31"/>
      <c r="V972" s="31"/>
    </row>
    <row r="973" spans="1:24">
      <c r="A973" s="27"/>
      <c r="B973" s="171" t="str">
        <f>$B$13</f>
        <v>Other (Specify)</v>
      </c>
      <c r="C973" s="117"/>
      <c r="D973" s="135"/>
      <c r="E973" s="117"/>
      <c r="F973" s="132">
        <f>$F$13</f>
        <v>0</v>
      </c>
      <c r="G973" s="117"/>
      <c r="H973" s="606">
        <f>$H$13</f>
        <v>0</v>
      </c>
      <c r="I973" s="122"/>
      <c r="J973" s="132">
        <f>$J$13</f>
        <v>0</v>
      </c>
      <c r="K973" s="122"/>
      <c r="L973" s="149"/>
      <c r="M973" s="117"/>
      <c r="N973" s="127"/>
      <c r="O973" s="31"/>
      <c r="P973" s="31"/>
      <c r="Q973" s="31"/>
      <c r="R973" s="31"/>
      <c r="S973" s="31"/>
      <c r="T973" s="31"/>
      <c r="U973" s="31"/>
      <c r="V973" s="31"/>
      <c r="W973" s="31"/>
      <c r="X973" s="31"/>
    </row>
    <row r="974" spans="1:24" ht="13.5" thickBot="1">
      <c r="A974" s="30"/>
      <c r="B974" s="171" t="str">
        <f>$B$14</f>
        <v>Other (Specify)</v>
      </c>
      <c r="C974" s="117"/>
      <c r="D974" s="139"/>
      <c r="E974" s="117"/>
      <c r="F974" s="132">
        <f>$F$14</f>
        <v>0</v>
      </c>
      <c r="G974" s="117"/>
      <c r="H974" s="606">
        <f>$H$14</f>
        <v>0</v>
      </c>
      <c r="I974" s="122"/>
      <c r="J974" s="132">
        <f>$J$14</f>
        <v>0</v>
      </c>
      <c r="K974" s="122"/>
      <c r="L974" s="149"/>
      <c r="M974" s="117"/>
      <c r="N974" s="127"/>
      <c r="O974" s="31"/>
      <c r="P974" s="31"/>
      <c r="Q974" s="31"/>
      <c r="R974" s="31"/>
      <c r="S974" s="31"/>
      <c r="T974" s="31"/>
      <c r="U974" s="31"/>
      <c r="V974" s="31"/>
    </row>
    <row r="975" spans="1:24" ht="13.5" thickTop="1">
      <c r="A975" s="27"/>
      <c r="B975" s="172" t="str">
        <f>$B$15</f>
        <v>Total Construction Financing</v>
      </c>
      <c r="C975" s="116"/>
      <c r="D975" s="141">
        <f>SUM(D966:D974)</f>
        <v>0</v>
      </c>
      <c r="E975" s="116"/>
      <c r="F975" s="143"/>
      <c r="G975" s="116"/>
      <c r="H975" s="143"/>
      <c r="I975" s="124"/>
      <c r="J975" s="143"/>
      <c r="K975" s="124"/>
      <c r="L975" s="152"/>
      <c r="M975" s="117"/>
      <c r="N975" s="127"/>
      <c r="O975" s="31"/>
      <c r="P975" s="31"/>
      <c r="Q975" s="31"/>
      <c r="R975" s="31"/>
      <c r="S975" s="31"/>
      <c r="T975" s="31"/>
      <c r="U975" s="31"/>
      <c r="V975" s="31"/>
    </row>
    <row r="976" spans="1:24">
      <c r="A976" s="30"/>
      <c r="B976" s="153"/>
      <c r="H976" s="31"/>
      <c r="I976" s="31"/>
      <c r="J976" s="107"/>
      <c r="K976" s="31"/>
      <c r="L976" s="154"/>
      <c r="M976" s="31"/>
      <c r="N976" s="126"/>
      <c r="O976" s="31"/>
      <c r="P976" s="31"/>
      <c r="Q976" s="31"/>
      <c r="R976" s="31"/>
      <c r="S976" s="31"/>
      <c r="T976" s="31"/>
      <c r="U976" s="31"/>
      <c r="V976" s="31"/>
    </row>
    <row r="977" spans="1:25">
      <c r="A977" s="27"/>
      <c r="B977" s="161" t="s">
        <v>162</v>
      </c>
      <c r="C977" s="27"/>
      <c r="D977" s="24"/>
      <c r="E977" s="24"/>
      <c r="F977" s="26"/>
      <c r="G977" s="26"/>
      <c r="L977" s="155"/>
      <c r="N977" s="108"/>
      <c r="O977" s="108"/>
      <c r="P977" s="108"/>
      <c r="Q977" s="108"/>
      <c r="R977" s="108"/>
      <c r="S977" s="108"/>
      <c r="T977" s="108"/>
      <c r="U977" s="31"/>
      <c r="V977" s="108"/>
    </row>
    <row r="978" spans="1:25">
      <c r="A978" s="27"/>
      <c r="B978" s="156" t="s">
        <v>148</v>
      </c>
      <c r="E978" s="9"/>
      <c r="F978" s="24"/>
      <c r="G978" s="24"/>
      <c r="L978" s="155"/>
      <c r="N978" s="108"/>
      <c r="O978" s="108"/>
      <c r="P978" s="108"/>
      <c r="Q978" s="108"/>
      <c r="R978" s="108"/>
      <c r="S978" s="108"/>
      <c r="T978" s="108"/>
      <c r="U978" s="31"/>
      <c r="V978" s="108"/>
    </row>
    <row r="979" spans="1:25">
      <c r="A979" s="27"/>
      <c r="B979" s="153" t="str">
        <f>B964</f>
        <v xml:space="preserve"> </v>
      </c>
      <c r="D979" s="9"/>
      <c r="E979" s="9"/>
      <c r="F979" s="24"/>
      <c r="G979" s="24"/>
      <c r="L979" s="155"/>
      <c r="N979" s="108"/>
      <c r="O979" s="108"/>
      <c r="P979" s="108"/>
      <c r="Q979" s="108"/>
      <c r="R979" s="108"/>
      <c r="S979" s="108"/>
      <c r="T979" s="108"/>
      <c r="U979" s="31"/>
      <c r="V979" s="108"/>
    </row>
    <row r="980" spans="1:25">
      <c r="A980" s="27"/>
      <c r="B980" s="157" t="s">
        <v>157</v>
      </c>
      <c r="C980" s="118"/>
      <c r="D980" s="119" t="s">
        <v>158</v>
      </c>
      <c r="E980" s="119"/>
      <c r="F980" s="119" t="s">
        <v>159</v>
      </c>
      <c r="G980" s="119"/>
      <c r="H980" s="119" t="s">
        <v>177</v>
      </c>
      <c r="I980" s="119"/>
      <c r="J980" s="119" t="s">
        <v>160</v>
      </c>
      <c r="K980" s="120"/>
      <c r="L980" s="158" t="s">
        <v>161</v>
      </c>
      <c r="M980" s="128"/>
      <c r="N980" s="110"/>
      <c r="O980" s="110"/>
      <c r="P980" s="110"/>
      <c r="Q980" s="110"/>
      <c r="R980" s="110"/>
      <c r="S980" s="110"/>
      <c r="T980" s="110"/>
      <c r="U980" s="33"/>
      <c r="V980" s="110"/>
    </row>
    <row r="981" spans="1:25">
      <c r="A981" s="27"/>
      <c r="B981" s="170" t="str">
        <f>$B$21</f>
        <v>HPD Loan</v>
      </c>
      <c r="C981" s="117"/>
      <c r="D981" s="136"/>
      <c r="E981" s="117"/>
      <c r="F981" s="131">
        <f>$F$21</f>
        <v>0</v>
      </c>
      <c r="G981" s="117"/>
      <c r="H981" s="606">
        <f>$H$21</f>
        <v>0</v>
      </c>
      <c r="I981" s="117"/>
      <c r="J981" s="131">
        <f>$J$21</f>
        <v>0</v>
      </c>
      <c r="K981" s="117"/>
      <c r="L981" s="149"/>
      <c r="M981" s="117"/>
      <c r="N981" s="31"/>
      <c r="O981" s="31"/>
      <c r="P981" s="31"/>
      <c r="Q981" s="31"/>
      <c r="R981" s="31"/>
      <c r="S981" s="31"/>
      <c r="T981" s="31"/>
      <c r="U981" s="31"/>
      <c r="V981" s="31"/>
    </row>
    <row r="982" spans="1:25">
      <c r="A982" s="27"/>
      <c r="B982" s="170" t="str">
        <f>$B$22</f>
        <v>HDC Tax Exempt Bonds</v>
      </c>
      <c r="C982" s="117"/>
      <c r="D982" s="136"/>
      <c r="E982" s="117"/>
      <c r="F982" s="131">
        <f>$F$22</f>
        <v>0</v>
      </c>
      <c r="G982" s="117"/>
      <c r="H982" s="606">
        <f>$H$22</f>
        <v>0</v>
      </c>
      <c r="I982" s="121"/>
      <c r="J982" s="131">
        <f>$J$22</f>
        <v>0</v>
      </c>
      <c r="K982" s="121"/>
      <c r="L982" s="149"/>
      <c r="M982" s="117"/>
      <c r="N982" s="31"/>
      <c r="O982" s="31"/>
      <c r="P982" s="31"/>
      <c r="Q982" s="31"/>
      <c r="R982" s="31"/>
      <c r="S982" s="31"/>
      <c r="T982" s="31"/>
      <c r="U982" s="31"/>
      <c r="V982" s="31"/>
    </row>
    <row r="983" spans="1:25">
      <c r="A983" s="30"/>
      <c r="B983" s="170" t="str">
        <f>$B$23</f>
        <v>HDC Loan</v>
      </c>
      <c r="C983" s="117"/>
      <c r="D983" s="136"/>
      <c r="E983" s="117"/>
      <c r="F983" s="131">
        <f>$F$23</f>
        <v>0</v>
      </c>
      <c r="G983" s="117"/>
      <c r="H983" s="606">
        <f>$H$23</f>
        <v>0</v>
      </c>
      <c r="I983" s="117"/>
      <c r="J983" s="131">
        <f>$J$23</f>
        <v>0</v>
      </c>
      <c r="K983" s="117"/>
      <c r="L983" s="149"/>
      <c r="M983" s="117"/>
      <c r="N983" s="31"/>
      <c r="O983" s="31"/>
      <c r="P983" s="31"/>
      <c r="Q983" s="31"/>
      <c r="R983" s="31"/>
      <c r="S983" s="31"/>
      <c r="T983" s="31"/>
      <c r="U983" s="31"/>
      <c r="V983" s="31"/>
    </row>
    <row r="984" spans="1:25">
      <c r="A984" s="27"/>
      <c r="B984" s="170" t="str">
        <f>$B$24</f>
        <v>Deferred Developer Fee</v>
      </c>
      <c r="C984" s="117"/>
      <c r="D984" s="136"/>
      <c r="E984" s="117"/>
      <c r="F984" s="131" t="str">
        <f>$F$24</f>
        <v>Loan</v>
      </c>
      <c r="G984" s="117"/>
      <c r="H984" s="606">
        <f>$H$24</f>
        <v>1.12E-2</v>
      </c>
      <c r="I984" s="122"/>
      <c r="J984" s="131">
        <f>$J$24</f>
        <v>35</v>
      </c>
      <c r="K984" s="122"/>
      <c r="L984" s="149"/>
      <c r="M984" s="117"/>
      <c r="N984" s="103"/>
      <c r="O984" s="103"/>
      <c r="P984" s="103"/>
      <c r="Q984" s="103"/>
      <c r="R984" s="103"/>
      <c r="S984" s="103"/>
      <c r="T984" s="103"/>
      <c r="U984" s="103"/>
      <c r="V984" s="103"/>
    </row>
    <row r="985" spans="1:25">
      <c r="A985" s="30"/>
      <c r="B985" s="170" t="str">
        <f>$B$25</f>
        <v>Other (HDC First Mortgage)</v>
      </c>
      <c r="C985" s="117"/>
      <c r="D985" s="136"/>
      <c r="E985" s="117"/>
      <c r="F985" s="131" t="str">
        <f>$F$25</f>
        <v>Loan</v>
      </c>
      <c r="G985" s="117"/>
      <c r="H985" s="606">
        <f>$H$25</f>
        <v>5.2499999999999998E-2</v>
      </c>
      <c r="I985" s="122"/>
      <c r="J985" s="131">
        <f>$J$25</f>
        <v>18</v>
      </c>
      <c r="K985" s="122"/>
      <c r="L985" s="149"/>
      <c r="M985" s="117"/>
      <c r="N985" s="103"/>
      <c r="O985" s="103"/>
      <c r="P985" s="103"/>
      <c r="Q985" s="103"/>
      <c r="R985" s="103"/>
      <c r="S985" s="103"/>
      <c r="T985" s="103"/>
      <c r="U985" s="103"/>
      <c r="V985" s="103"/>
    </row>
    <row r="986" spans="1:25" ht="14.1" customHeight="1">
      <c r="B986" s="170" t="str">
        <f>$B$26</f>
        <v>Other (HDC Second Mortgage)</v>
      </c>
      <c r="C986" s="117"/>
      <c r="D986" s="136"/>
      <c r="E986" s="117"/>
      <c r="F986" s="131" t="str">
        <f>$F$26</f>
        <v>Loan</v>
      </c>
      <c r="G986" s="117"/>
      <c r="H986" s="606">
        <f>$H$26</f>
        <v>4.3387000000000002E-2</v>
      </c>
      <c r="I986" s="123"/>
      <c r="J986" s="131">
        <f>$J$26</f>
        <v>35</v>
      </c>
      <c r="K986" s="123"/>
      <c r="L986" s="149"/>
      <c r="M986" s="117"/>
      <c r="N986" s="104"/>
      <c r="O986" s="104"/>
      <c r="P986" s="104"/>
      <c r="Q986" s="104"/>
      <c r="R986" s="104"/>
      <c r="S986" s="104"/>
      <c r="T986" s="104"/>
      <c r="U986" s="104"/>
      <c r="V986" s="104"/>
      <c r="W986" s="109"/>
      <c r="X986" s="109"/>
      <c r="Y986" s="109"/>
    </row>
    <row r="987" spans="1:25">
      <c r="A987" s="111"/>
      <c r="B987" s="170" t="str">
        <f>$B$27</f>
        <v>Other (Accrued Construction Interest)</v>
      </c>
      <c r="C987" s="117"/>
      <c r="D987" s="136"/>
      <c r="E987" s="117"/>
      <c r="F987" s="131" t="str">
        <f>$F$27</f>
        <v>Loan</v>
      </c>
      <c r="G987" s="117"/>
      <c r="H987" s="606">
        <f>$H$27</f>
        <v>0</v>
      </c>
      <c r="I987" s="122"/>
      <c r="J987" s="131">
        <f>$J$27</f>
        <v>0</v>
      </c>
      <c r="K987" s="122"/>
      <c r="L987" s="149"/>
      <c r="M987" s="117"/>
      <c r="N987" s="105"/>
      <c r="O987" s="105"/>
      <c r="P987" s="105"/>
      <c r="Q987" s="105"/>
      <c r="R987" s="105"/>
      <c r="S987" s="105"/>
      <c r="T987" s="105"/>
      <c r="U987" s="104"/>
      <c r="V987" s="104"/>
    </row>
    <row r="988" spans="1:25" ht="15.95" customHeight="1">
      <c r="A988" s="111"/>
      <c r="B988" s="170" t="str">
        <f>$B$28</f>
        <v>Other (Brownfields Tax Credits)</v>
      </c>
      <c r="C988" s="117"/>
      <c r="D988" s="136"/>
      <c r="E988" s="117"/>
      <c r="F988" s="131" t="str">
        <f>$F$28</f>
        <v>Loan</v>
      </c>
      <c r="G988" s="117"/>
      <c r="H988" s="606">
        <f>$H$28</f>
        <v>0.06</v>
      </c>
      <c r="I988" s="122"/>
      <c r="J988" s="131">
        <f>$J$28</f>
        <v>35</v>
      </c>
      <c r="K988" s="122"/>
      <c r="L988" s="149"/>
      <c r="M988" s="117"/>
      <c r="N988" s="105"/>
      <c r="O988" s="105"/>
      <c r="P988" s="105"/>
      <c r="Q988" s="105"/>
      <c r="R988" s="105"/>
      <c r="S988" s="105"/>
      <c r="T988" s="105"/>
      <c r="U988" s="105"/>
      <c r="V988" s="105"/>
    </row>
    <row r="989" spans="1:25" ht="14.1" customHeight="1" thickBot="1">
      <c r="A989" s="111"/>
      <c r="B989" s="170" t="str">
        <f>$B$29</f>
        <v>Other (LIHTC Equity)</v>
      </c>
      <c r="C989" s="117"/>
      <c r="D989" s="140"/>
      <c r="E989" s="117"/>
      <c r="F989" s="131" t="str">
        <f>$F$29</f>
        <v>Loan</v>
      </c>
      <c r="G989" s="117"/>
      <c r="H989" s="606">
        <f>$H$29</f>
        <v>0</v>
      </c>
      <c r="I989" s="122"/>
      <c r="J989" s="131">
        <f>$J$29</f>
        <v>0</v>
      </c>
      <c r="K989" s="122"/>
      <c r="L989" s="149"/>
      <c r="M989" s="117"/>
      <c r="N989" s="105"/>
      <c r="O989" s="105"/>
      <c r="P989" s="105"/>
      <c r="Q989" s="105"/>
      <c r="R989" s="105"/>
      <c r="S989" s="105"/>
      <c r="T989" s="105"/>
      <c r="U989" s="105"/>
      <c r="V989" s="105"/>
    </row>
    <row r="990" spans="1:25" ht="14.1" customHeight="1" thickTop="1">
      <c r="A990" s="27"/>
      <c r="B990" s="173" t="str">
        <f>$B$30</f>
        <v>Total Permanent Financing</v>
      </c>
      <c r="C990" s="116"/>
      <c r="D990" s="142">
        <f>SUM(D981:D989)</f>
        <v>0</v>
      </c>
      <c r="E990" s="116"/>
      <c r="F990" s="129"/>
      <c r="G990" s="116"/>
      <c r="H990" s="129"/>
      <c r="I990" s="124"/>
      <c r="J990" s="129"/>
      <c r="K990" s="124"/>
      <c r="L990" s="152"/>
      <c r="M990" s="117"/>
      <c r="N990" s="106"/>
      <c r="O990" s="106"/>
      <c r="P990" s="106"/>
      <c r="Q990" s="106"/>
      <c r="R990" s="106"/>
      <c r="S990" s="106"/>
      <c r="T990" s="106"/>
      <c r="U990" s="112"/>
      <c r="V990" s="106"/>
    </row>
    <row r="991" spans="1:25" ht="14.1" customHeight="1">
      <c r="A991" s="27"/>
      <c r="B991" s="159"/>
      <c r="C991" s="117"/>
      <c r="D991" s="117"/>
      <c r="E991" s="117"/>
      <c r="F991" s="117"/>
      <c r="G991" s="117"/>
      <c r="H991" s="117"/>
      <c r="I991" s="122"/>
      <c r="J991" s="117"/>
      <c r="K991" s="122"/>
      <c r="L991" s="160"/>
      <c r="M991" s="117"/>
      <c r="N991" s="106"/>
      <c r="O991" s="106"/>
      <c r="P991" s="106"/>
      <c r="Q991" s="106"/>
      <c r="R991" s="106"/>
      <c r="S991" s="106"/>
      <c r="T991" s="106"/>
      <c r="U991" s="112"/>
      <c r="V991" s="106"/>
    </row>
    <row r="992" spans="1:25" ht="15.95" customHeight="1">
      <c r="B992" s="161" t="s">
        <v>163</v>
      </c>
      <c r="C992" s="27"/>
      <c r="H992" s="285"/>
      <c r="I992" s="285"/>
      <c r="L992" s="155"/>
      <c r="V992" s="105"/>
    </row>
    <row r="993" spans="1:22" ht="15.95" customHeight="1">
      <c r="B993" s="156" t="s">
        <v>148</v>
      </c>
      <c r="C993" s="27"/>
      <c r="H993" s="285"/>
      <c r="I993" s="285"/>
      <c r="L993" s="155"/>
      <c r="V993" s="105"/>
    </row>
    <row r="994" spans="1:22" ht="15.95" customHeight="1">
      <c r="B994" s="153" t="str">
        <f>B964</f>
        <v xml:space="preserve"> </v>
      </c>
      <c r="C994" s="27"/>
      <c r="H994" s="285"/>
      <c r="I994" s="285"/>
      <c r="L994" s="155"/>
      <c r="V994" s="105"/>
    </row>
    <row r="995" spans="1:22">
      <c r="B995" s="153" t="s">
        <v>171</v>
      </c>
      <c r="C995" s="27"/>
      <c r="H995" s="285"/>
      <c r="I995" s="285"/>
      <c r="L995" s="155"/>
      <c r="V995" s="105"/>
    </row>
    <row r="996" spans="1:22">
      <c r="B996" s="153"/>
      <c r="C996" s="27"/>
      <c r="H996" s="285"/>
      <c r="I996" s="285"/>
      <c r="L996" s="155"/>
      <c r="V996" s="105"/>
    </row>
    <row r="997" spans="1:22" ht="15.95" customHeight="1">
      <c r="B997" s="162" t="s">
        <v>173</v>
      </c>
      <c r="C997" s="130"/>
      <c r="D997" s="773"/>
      <c r="E997" s="773"/>
      <c r="F997" s="773"/>
      <c r="G997" s="130"/>
      <c r="H997" s="286" t="s">
        <v>172</v>
      </c>
      <c r="I997" s="285"/>
      <c r="L997" s="155"/>
      <c r="V997" s="105"/>
    </row>
    <row r="998" spans="1:22">
      <c r="B998" s="163" t="s">
        <v>164</v>
      </c>
      <c r="H998" s="134"/>
      <c r="L998" s="155"/>
      <c r="V998" s="105"/>
    </row>
    <row r="999" spans="1:22">
      <c r="A999" s="27"/>
      <c r="B999" s="164" t="s">
        <v>110</v>
      </c>
      <c r="H999" s="134"/>
      <c r="L999" s="155"/>
    </row>
    <row r="1000" spans="1:22">
      <c r="A1000" s="27"/>
      <c r="B1000" s="164" t="s">
        <v>165</v>
      </c>
      <c r="H1000" s="134"/>
      <c r="L1000" s="155"/>
    </row>
    <row r="1001" spans="1:22">
      <c r="A1001" s="30"/>
      <c r="B1001" s="164" t="s">
        <v>166</v>
      </c>
      <c r="H1001" s="134"/>
      <c r="I1001" s="103"/>
      <c r="J1001" s="103"/>
      <c r="K1001" s="103"/>
      <c r="L1001" s="165"/>
      <c r="M1001" s="103"/>
      <c r="N1001" s="103"/>
      <c r="O1001" s="103"/>
      <c r="P1001" s="103"/>
      <c r="Q1001" s="103"/>
      <c r="R1001" s="103"/>
      <c r="S1001" s="103"/>
      <c r="T1001" s="103"/>
      <c r="U1001" s="113"/>
      <c r="V1001" s="103"/>
    </row>
    <row r="1002" spans="1:22">
      <c r="A1002" s="30"/>
      <c r="B1002" s="164" t="s">
        <v>167</v>
      </c>
      <c r="H1002" s="134"/>
      <c r="I1002" s="31"/>
      <c r="J1002" s="31"/>
      <c r="K1002" s="31"/>
      <c r="L1002" s="154"/>
      <c r="M1002" s="31"/>
      <c r="N1002" s="31"/>
      <c r="O1002" s="31"/>
      <c r="P1002" s="31"/>
      <c r="Q1002" s="31"/>
      <c r="R1002" s="31"/>
      <c r="S1002" s="31"/>
      <c r="T1002" s="31"/>
      <c r="U1002" s="31"/>
      <c r="V1002" s="103"/>
    </row>
    <row r="1003" spans="1:22">
      <c r="B1003" s="164" t="s">
        <v>169</v>
      </c>
      <c r="D1003" s="771" t="str">
        <f>$D$43</f>
        <v>(Specify Source)</v>
      </c>
      <c r="E1003" s="771"/>
      <c r="F1003" s="771"/>
      <c r="H1003" s="134"/>
      <c r="L1003" s="155"/>
      <c r="V1003" s="31"/>
    </row>
    <row r="1004" spans="1:22">
      <c r="A1004" s="30"/>
      <c r="B1004" s="164" t="s">
        <v>168</v>
      </c>
      <c r="D1004" s="771" t="str">
        <f>$D$44</f>
        <v>(Specify Source)</v>
      </c>
      <c r="E1004" s="771"/>
      <c r="F1004" s="771"/>
      <c r="H1004" s="134"/>
      <c r="I1004" s="31"/>
      <c r="J1004" s="31"/>
      <c r="K1004" s="31"/>
      <c r="L1004" s="154"/>
      <c r="M1004" s="31"/>
      <c r="N1004" s="31"/>
      <c r="O1004" s="31"/>
      <c r="P1004" s="31"/>
      <c r="Q1004" s="31"/>
      <c r="R1004" s="31"/>
      <c r="S1004" s="31"/>
      <c r="T1004" s="31"/>
      <c r="U1004" s="113"/>
      <c r="V1004" s="103"/>
    </row>
    <row r="1005" spans="1:22">
      <c r="A1005" s="27"/>
      <c r="B1005" s="164" t="s">
        <v>168</v>
      </c>
      <c r="D1005" s="771" t="str">
        <f>$D$45</f>
        <v>(Specify Source)</v>
      </c>
      <c r="E1005" s="771"/>
      <c r="F1005" s="771"/>
      <c r="H1005" s="134"/>
      <c r="L1005" s="155"/>
      <c r="V1005" s="25"/>
    </row>
    <row r="1006" spans="1:22">
      <c r="A1006" s="30"/>
      <c r="B1006" s="164" t="s">
        <v>168</v>
      </c>
      <c r="D1006" s="771" t="str">
        <f>$D$46</f>
        <v>(Specify Source)</v>
      </c>
      <c r="E1006" s="771"/>
      <c r="F1006" s="771"/>
      <c r="H1006" s="134"/>
      <c r="I1006" s="114"/>
      <c r="J1006" s="114"/>
      <c r="K1006" s="114"/>
      <c r="L1006" s="166"/>
      <c r="M1006" s="114"/>
      <c r="N1006" s="114"/>
      <c r="O1006" s="114"/>
      <c r="P1006" s="114"/>
      <c r="Q1006" s="114"/>
      <c r="R1006" s="114"/>
      <c r="S1006" s="114"/>
      <c r="T1006" s="114"/>
      <c r="V1006" s="113"/>
    </row>
    <row r="1007" spans="1:22" ht="13.5" thickBot="1">
      <c r="A1007" s="27"/>
      <c r="B1007" s="167" t="s">
        <v>168</v>
      </c>
      <c r="C1007" s="168"/>
      <c r="D1007" s="772" t="str">
        <f>$D$47</f>
        <v>(Specify Source)</v>
      </c>
      <c r="E1007" s="772"/>
      <c r="F1007" s="772"/>
      <c r="G1007" s="168"/>
      <c r="H1007" s="174"/>
      <c r="I1007" s="168"/>
      <c r="J1007" s="168"/>
      <c r="K1007" s="168"/>
      <c r="L1007" s="169"/>
    </row>
  </sheetData>
  <sheetProtection password="C14E" sheet="1" objects="1" scenarios="1" selectLockedCells="1"/>
  <mergeCells count="126">
    <mergeCell ref="D95:F95"/>
    <mergeCell ref="D85:F85"/>
    <mergeCell ref="D133:F133"/>
    <mergeCell ref="D139:F139"/>
    <mergeCell ref="D91:F91"/>
    <mergeCell ref="D92:F92"/>
    <mergeCell ref="D93:F93"/>
    <mergeCell ref="D94:F94"/>
    <mergeCell ref="D190:F190"/>
    <mergeCell ref="D191:F191"/>
    <mergeCell ref="D229:F229"/>
    <mergeCell ref="D235:F235"/>
    <mergeCell ref="D181:F181"/>
    <mergeCell ref="D187:F187"/>
    <mergeCell ref="D188:F188"/>
    <mergeCell ref="D189:F189"/>
    <mergeCell ref="D140:F140"/>
    <mergeCell ref="D141:F141"/>
    <mergeCell ref="D142:F142"/>
    <mergeCell ref="D143:F143"/>
    <mergeCell ref="D286:F286"/>
    <mergeCell ref="D287:F287"/>
    <mergeCell ref="D325:F325"/>
    <mergeCell ref="D331:F331"/>
    <mergeCell ref="D277:F277"/>
    <mergeCell ref="D283:F283"/>
    <mergeCell ref="D284:F284"/>
    <mergeCell ref="D285:F285"/>
    <mergeCell ref="D236:F236"/>
    <mergeCell ref="D237:F237"/>
    <mergeCell ref="D238:F238"/>
    <mergeCell ref="D239:F239"/>
    <mergeCell ref="D382:F382"/>
    <mergeCell ref="D383:F383"/>
    <mergeCell ref="D373:F373"/>
    <mergeCell ref="D379:F379"/>
    <mergeCell ref="D380:F380"/>
    <mergeCell ref="D381:F381"/>
    <mergeCell ref="D332:F332"/>
    <mergeCell ref="D333:F333"/>
    <mergeCell ref="D334:F334"/>
    <mergeCell ref="D335:F335"/>
    <mergeCell ref="D476:F476"/>
    <mergeCell ref="D477:F477"/>
    <mergeCell ref="D478:F478"/>
    <mergeCell ref="D479:F479"/>
    <mergeCell ref="D430:F430"/>
    <mergeCell ref="D431:F431"/>
    <mergeCell ref="D469:F469"/>
    <mergeCell ref="D475:F475"/>
    <mergeCell ref="D421:F421"/>
    <mergeCell ref="D427:F427"/>
    <mergeCell ref="D428:F428"/>
    <mergeCell ref="D429:F429"/>
    <mergeCell ref="D572:F572"/>
    <mergeCell ref="D573:F573"/>
    <mergeCell ref="D574:F574"/>
    <mergeCell ref="D575:F575"/>
    <mergeCell ref="D526:F526"/>
    <mergeCell ref="D527:F527"/>
    <mergeCell ref="D565:F565"/>
    <mergeCell ref="D571:F571"/>
    <mergeCell ref="D517:F517"/>
    <mergeCell ref="D523:F523"/>
    <mergeCell ref="D524:F524"/>
    <mergeCell ref="D525:F525"/>
    <mergeCell ref="D668:F668"/>
    <mergeCell ref="D669:F669"/>
    <mergeCell ref="D670:F670"/>
    <mergeCell ref="D671:F671"/>
    <mergeCell ref="D622:F622"/>
    <mergeCell ref="D623:F623"/>
    <mergeCell ref="D661:F661"/>
    <mergeCell ref="D667:F667"/>
    <mergeCell ref="D613:F613"/>
    <mergeCell ref="D619:F619"/>
    <mergeCell ref="D620:F620"/>
    <mergeCell ref="D621:F621"/>
    <mergeCell ref="D764:F764"/>
    <mergeCell ref="D765:F765"/>
    <mergeCell ref="D766:F766"/>
    <mergeCell ref="D767:F767"/>
    <mergeCell ref="D718:F718"/>
    <mergeCell ref="D719:F719"/>
    <mergeCell ref="D757:F757"/>
    <mergeCell ref="D763:F763"/>
    <mergeCell ref="D709:F709"/>
    <mergeCell ref="D715:F715"/>
    <mergeCell ref="D716:F716"/>
    <mergeCell ref="D717:F717"/>
    <mergeCell ref="D860:F860"/>
    <mergeCell ref="D861:F861"/>
    <mergeCell ref="D862:F862"/>
    <mergeCell ref="D863:F863"/>
    <mergeCell ref="D814:F814"/>
    <mergeCell ref="D815:F815"/>
    <mergeCell ref="D853:F853"/>
    <mergeCell ref="D859:F859"/>
    <mergeCell ref="D805:F805"/>
    <mergeCell ref="D811:F811"/>
    <mergeCell ref="D812:F812"/>
    <mergeCell ref="D813:F813"/>
    <mergeCell ref="D1006:F1006"/>
    <mergeCell ref="D1007:F1007"/>
    <mergeCell ref="D37:F37"/>
    <mergeCell ref="D43:F43"/>
    <mergeCell ref="D44:F44"/>
    <mergeCell ref="D45:F45"/>
    <mergeCell ref="D46:F46"/>
    <mergeCell ref="D47:F47"/>
    <mergeCell ref="D997:F997"/>
    <mergeCell ref="D1003:F1003"/>
    <mergeCell ref="D1004:F1004"/>
    <mergeCell ref="D1005:F1005"/>
    <mergeCell ref="D956:F956"/>
    <mergeCell ref="D957:F957"/>
    <mergeCell ref="D958:F958"/>
    <mergeCell ref="D959:F959"/>
    <mergeCell ref="D910:F910"/>
    <mergeCell ref="D911:F911"/>
    <mergeCell ref="D949:F949"/>
    <mergeCell ref="D955:F955"/>
    <mergeCell ref="D901:F901"/>
    <mergeCell ref="D907:F907"/>
    <mergeCell ref="D908:F908"/>
    <mergeCell ref="D909:F909"/>
  </mergeCells>
  <phoneticPr fontId="0" type="noConversion"/>
  <dataValidations count="1">
    <dataValidation type="list" allowBlank="1" showInputMessage="1" showErrorMessage="1" errorTitle="Source Type" error="Please select from drop down list" sqref="F6:F15 F21:F30" xr:uid="{00000000-0002-0000-0600-000000000000}">
      <formula1>$AS$3:$AS$4</formula1>
    </dataValidation>
  </dataValidations>
  <pageMargins left="0.75" right="0.5" top="0.5" bottom="0.5" header="0.5" footer="0.5"/>
  <pageSetup scale="80" orientation="landscape" r:id="rId1"/>
  <headerFooter alignWithMargins="0"/>
  <rowBreaks count="20" manualBreakCount="20">
    <brk id="49" max="11" man="1"/>
    <brk id="97" max="11" man="1"/>
    <brk id="145" max="11" man="1"/>
    <brk id="193" max="11" man="1"/>
    <brk id="241" max="11" man="1"/>
    <brk id="289" max="11" man="1"/>
    <brk id="337" max="11" man="1"/>
    <brk id="385" max="11" man="1"/>
    <brk id="433" max="11" man="1"/>
    <brk id="481" max="11" man="1"/>
    <brk id="529" max="11" man="1"/>
    <brk id="577" max="11" man="1"/>
    <brk id="625" max="11" man="1"/>
    <brk id="673" max="11" man="1"/>
    <brk id="721" max="11" man="1"/>
    <brk id="769" max="11" man="1"/>
    <brk id="817" max="11" man="1"/>
    <brk id="865" max="11" man="1"/>
    <brk id="913" max="11" man="1"/>
    <brk id="961"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26"/>
  <sheetViews>
    <sheetView showGridLines="0" showRowColHeaders="0" zoomScale="75" zoomScaleNormal="75" workbookViewId="0">
      <selection activeCell="K11" sqref="K11:K14"/>
    </sheetView>
  </sheetViews>
  <sheetFormatPr defaultRowHeight="12.75"/>
  <cols>
    <col min="1" max="1" width="6.85546875" customWidth="1"/>
    <col min="2" max="2" width="1.7109375" customWidth="1"/>
    <col min="3" max="3" width="39.5703125" customWidth="1"/>
    <col min="4" max="4" width="1.7109375" customWidth="1"/>
    <col min="5" max="5" width="12.7109375" customWidth="1"/>
    <col min="6" max="6" width="1.7109375" customWidth="1"/>
    <col min="7" max="7" width="17.7109375" bestFit="1" customWidth="1"/>
    <col min="8" max="8" width="1.7109375" customWidth="1"/>
    <col min="9" max="9" width="17.7109375" bestFit="1" customWidth="1"/>
    <col min="10" max="10" width="1.7109375" customWidth="1"/>
    <col min="11" max="11" width="17.7109375" bestFit="1" customWidth="1"/>
    <col min="12" max="12" width="1.7109375" customWidth="1"/>
    <col min="13" max="13" width="17.7109375" bestFit="1" customWidth="1"/>
    <col min="14" max="14" width="1.7109375" customWidth="1"/>
    <col min="15" max="15" width="17.7109375" bestFit="1" customWidth="1"/>
    <col min="16" max="16" width="1.7109375" customWidth="1"/>
    <col min="17" max="17" width="17.7109375" bestFit="1" customWidth="1"/>
    <col min="18" max="18" width="1.7109375" customWidth="1"/>
    <col min="19" max="19" width="17.7109375" bestFit="1" customWidth="1"/>
    <col min="20" max="20" width="1.7109375" customWidth="1"/>
    <col min="21" max="21" width="17.7109375" bestFit="1" customWidth="1"/>
    <col min="22" max="22" width="1.7109375" customWidth="1"/>
    <col min="23" max="23" width="17.7109375" bestFit="1" customWidth="1"/>
    <col min="24" max="24" width="1.7109375" customWidth="1"/>
    <col min="25" max="25" width="17.7109375" bestFit="1" customWidth="1"/>
    <col min="26" max="26" width="1.7109375" customWidth="1"/>
    <col min="27" max="27" width="17.7109375" bestFit="1" customWidth="1"/>
    <col min="28" max="28" width="1.7109375" customWidth="1"/>
    <col min="29" max="29" width="17.7109375" bestFit="1" customWidth="1"/>
    <col min="30" max="30" width="1.7109375" customWidth="1"/>
    <col min="31" max="31" width="17.7109375" bestFit="1" customWidth="1"/>
    <col min="32" max="32" width="1.7109375" customWidth="1"/>
    <col min="33" max="33" width="17.7109375" bestFit="1" customWidth="1"/>
    <col min="34" max="34" width="1.7109375" customWidth="1"/>
    <col min="35" max="35" width="17.7109375" customWidth="1"/>
    <col min="36" max="36" width="1.7109375" customWidth="1"/>
    <col min="37" max="37" width="17.7109375" bestFit="1" customWidth="1"/>
    <col min="38" max="38" width="1.7109375" customWidth="1"/>
    <col min="39" max="39" width="17.7109375" bestFit="1" customWidth="1"/>
    <col min="40" max="40" width="1.7109375" customWidth="1"/>
    <col min="41" max="41" width="17.7109375" bestFit="1" customWidth="1"/>
    <col min="42" max="42" width="1.7109375" customWidth="1"/>
    <col min="43" max="43" width="17.7109375" bestFit="1" customWidth="1"/>
    <col min="44" max="44" width="1.7109375" customWidth="1"/>
    <col min="45" max="45" width="17.7109375" bestFit="1" customWidth="1"/>
    <col min="46" max="46" width="1.7109375" customWidth="1"/>
    <col min="47" max="47" width="17.7109375" bestFit="1" customWidth="1"/>
    <col min="48" max="48" width="9.140625" customWidth="1"/>
  </cols>
  <sheetData>
    <row r="1" spans="1:48">
      <c r="A1" s="27" t="s">
        <v>347</v>
      </c>
      <c r="B1" s="27"/>
    </row>
    <row r="3" spans="1:48">
      <c r="G3" s="181" t="s">
        <v>152</v>
      </c>
      <c r="H3" s="65"/>
      <c r="I3" s="181" t="s">
        <v>129</v>
      </c>
      <c r="J3" s="181"/>
      <c r="K3" s="181" t="s">
        <v>130</v>
      </c>
      <c r="L3" s="181"/>
      <c r="M3" s="181" t="s">
        <v>131</v>
      </c>
      <c r="N3" s="181"/>
      <c r="O3" s="181" t="s">
        <v>132</v>
      </c>
      <c r="P3" s="181"/>
      <c r="Q3" s="181" t="s">
        <v>133</v>
      </c>
      <c r="R3" s="181"/>
      <c r="S3" s="181" t="s">
        <v>134</v>
      </c>
      <c r="T3" s="181"/>
      <c r="U3" s="181" t="s">
        <v>135</v>
      </c>
      <c r="V3" s="181"/>
      <c r="W3" s="181" t="s">
        <v>136</v>
      </c>
      <c r="X3" s="181"/>
      <c r="Y3" s="181" t="s">
        <v>137</v>
      </c>
      <c r="Z3" s="181"/>
      <c r="AA3" s="181" t="s">
        <v>138</v>
      </c>
      <c r="AB3" s="181"/>
      <c r="AC3" s="181" t="s">
        <v>139</v>
      </c>
      <c r="AD3" s="181"/>
      <c r="AE3" s="181" t="s">
        <v>140</v>
      </c>
      <c r="AF3" s="181"/>
      <c r="AG3" s="181" t="s">
        <v>141</v>
      </c>
      <c r="AH3" s="181"/>
      <c r="AI3" s="181" t="s">
        <v>142</v>
      </c>
      <c r="AJ3" s="181"/>
      <c r="AK3" s="181" t="s">
        <v>143</v>
      </c>
      <c r="AL3" s="181"/>
      <c r="AM3" s="181" t="s">
        <v>144</v>
      </c>
      <c r="AN3" s="181"/>
      <c r="AO3" s="181" t="s">
        <v>145</v>
      </c>
      <c r="AP3" s="181"/>
      <c r="AQ3" s="181" t="s">
        <v>146</v>
      </c>
      <c r="AR3" s="181"/>
      <c r="AS3" s="181" t="s">
        <v>147</v>
      </c>
      <c r="AT3" s="181"/>
      <c r="AU3" s="181" t="s">
        <v>148</v>
      </c>
      <c r="AV3" s="50"/>
    </row>
    <row r="4" spans="1:48">
      <c r="G4" s="65"/>
      <c r="H4" s="65"/>
      <c r="I4" s="181" t="str">
        <f>'Unit Distribution'!B5</f>
        <v xml:space="preserve"> </v>
      </c>
      <c r="J4" s="181"/>
      <c r="K4" s="181" t="str">
        <f>'Unit Distribution'!B6</f>
        <v xml:space="preserve"> </v>
      </c>
      <c r="L4" s="181"/>
      <c r="M4" s="181" t="str">
        <f>'Unit Distribution'!B7</f>
        <v xml:space="preserve"> </v>
      </c>
      <c r="N4" s="181"/>
      <c r="O4" s="181" t="str">
        <f>'Unit Distribution'!B8</f>
        <v xml:space="preserve"> </v>
      </c>
      <c r="P4" s="181"/>
      <c r="Q4" s="181" t="str">
        <f>'Unit Distribution'!B9</f>
        <v xml:space="preserve"> </v>
      </c>
      <c r="R4" s="181"/>
      <c r="S4" s="181" t="str">
        <f>'Unit Distribution'!B10</f>
        <v xml:space="preserve"> </v>
      </c>
      <c r="T4" s="181"/>
      <c r="U4" s="181" t="str">
        <f>'Unit Distribution'!B11</f>
        <v xml:space="preserve"> </v>
      </c>
      <c r="V4" s="181"/>
      <c r="W4" s="181" t="str">
        <f>'Unit Distribution'!B12</f>
        <v xml:space="preserve"> </v>
      </c>
      <c r="X4" s="181"/>
      <c r="Y4" s="181" t="str">
        <f>'Unit Distribution'!B13</f>
        <v xml:space="preserve"> </v>
      </c>
      <c r="Z4" s="181"/>
      <c r="AA4" s="181" t="str">
        <f>'Unit Distribution'!B14</f>
        <v xml:space="preserve"> </v>
      </c>
      <c r="AB4" s="181"/>
      <c r="AC4" s="181" t="str">
        <f>'Unit Distribution'!B15</f>
        <v xml:space="preserve"> </v>
      </c>
      <c r="AD4" s="181"/>
      <c r="AE4" s="181" t="str">
        <f>'Unit Distribution'!B16</f>
        <v xml:space="preserve"> </v>
      </c>
      <c r="AF4" s="181"/>
      <c r="AG4" s="181" t="str">
        <f>'Unit Distribution'!B17</f>
        <v xml:space="preserve"> </v>
      </c>
      <c r="AH4" s="181"/>
      <c r="AI4" s="181" t="str">
        <f>'Unit Distribution'!B18</f>
        <v xml:space="preserve"> </v>
      </c>
      <c r="AJ4" s="181"/>
      <c r="AK4" s="181" t="str">
        <f>'Unit Distribution'!B19</f>
        <v xml:space="preserve"> </v>
      </c>
      <c r="AL4" s="181"/>
      <c r="AM4" s="181" t="str">
        <f>'Unit Distribution'!B20</f>
        <v xml:space="preserve"> </v>
      </c>
      <c r="AN4" s="181"/>
      <c r="AO4" s="181" t="str">
        <f>'Unit Distribution'!B21</f>
        <v xml:space="preserve"> </v>
      </c>
      <c r="AP4" s="181"/>
      <c r="AQ4" s="181" t="str">
        <f>'Unit Distribution'!B22</f>
        <v xml:space="preserve"> </v>
      </c>
      <c r="AR4" s="181"/>
      <c r="AS4" s="181" t="str">
        <f>'Unit Distribution'!B23</f>
        <v xml:space="preserve"> </v>
      </c>
      <c r="AT4" s="181"/>
      <c r="AU4" s="181" t="str">
        <f>'Unit Distribution'!B24</f>
        <v xml:space="preserve"> </v>
      </c>
      <c r="AV4" s="50"/>
    </row>
    <row r="6" spans="1:48">
      <c r="C6" t="s">
        <v>181</v>
      </c>
      <c r="G6" s="191">
        <f>SUM(I6:AU6)</f>
        <v>0</v>
      </c>
      <c r="H6" s="51"/>
      <c r="I6" s="357"/>
      <c r="K6" s="357"/>
      <c r="M6" s="357"/>
      <c r="O6" s="357"/>
      <c r="Q6" s="357"/>
      <c r="S6" s="357"/>
      <c r="U6" s="357"/>
      <c r="W6" s="357"/>
      <c r="Y6" s="357"/>
      <c r="AA6" s="357"/>
      <c r="AC6" s="357"/>
      <c r="AE6" s="357"/>
      <c r="AG6" s="357"/>
      <c r="AI6" s="357"/>
      <c r="AK6" s="357"/>
      <c r="AM6" s="357"/>
      <c r="AO6" s="357"/>
      <c r="AQ6" s="357"/>
      <c r="AS6" s="357"/>
      <c r="AU6" s="357"/>
    </row>
    <row r="7" spans="1:48" ht="27.75" customHeight="1">
      <c r="C7" s="175" t="s">
        <v>182</v>
      </c>
      <c r="D7" s="175"/>
      <c r="E7" s="175"/>
      <c r="F7" s="175"/>
      <c r="G7" s="191">
        <f>SUM(I7:AU7)</f>
        <v>0</v>
      </c>
      <c r="H7" s="603"/>
      <c r="I7" s="316"/>
      <c r="J7" s="603"/>
      <c r="K7" s="316"/>
      <c r="L7" s="603"/>
      <c r="M7" s="316"/>
      <c r="N7" s="603"/>
      <c r="O7" s="316"/>
      <c r="P7" s="603"/>
      <c r="Q7" s="316"/>
      <c r="R7" s="603"/>
      <c r="S7" s="316"/>
      <c r="T7" s="603"/>
      <c r="U7" s="316"/>
      <c r="V7" s="603"/>
      <c r="W7" s="316"/>
      <c r="X7" s="603"/>
      <c r="Y7" s="316"/>
      <c r="Z7" s="603"/>
      <c r="AA7" s="316"/>
      <c r="AB7" s="603"/>
      <c r="AC7" s="316"/>
      <c r="AD7" s="603"/>
      <c r="AE7" s="316"/>
      <c r="AF7" s="603"/>
      <c r="AG7" s="316"/>
      <c r="AH7" s="603"/>
      <c r="AI7" s="316"/>
      <c r="AJ7" s="603"/>
      <c r="AK7" s="316"/>
      <c r="AL7" s="603"/>
      <c r="AM7" s="316"/>
      <c r="AN7" s="603"/>
      <c r="AO7" s="316"/>
      <c r="AP7" s="603"/>
      <c r="AQ7" s="316"/>
      <c r="AR7" s="603"/>
      <c r="AS7" s="316"/>
      <c r="AT7" s="603"/>
      <c r="AU7" s="316"/>
    </row>
    <row r="8" spans="1:48" s="27" customFormat="1" ht="13.5" thickBot="1">
      <c r="C8" s="27" t="s">
        <v>183</v>
      </c>
      <c r="G8" s="192">
        <f>SUM(I8:AU8)</f>
        <v>0</v>
      </c>
      <c r="H8" s="319"/>
      <c r="I8" s="190">
        <f t="shared" ref="I8:AU8" si="0">SUM(I6:I7)</f>
        <v>0</v>
      </c>
      <c r="J8" s="319"/>
      <c r="K8" s="190">
        <f t="shared" si="0"/>
        <v>0</v>
      </c>
      <c r="L8" s="319"/>
      <c r="M8" s="190">
        <f t="shared" si="0"/>
        <v>0</v>
      </c>
      <c r="N8" s="319"/>
      <c r="O8" s="190">
        <f t="shared" si="0"/>
        <v>0</v>
      </c>
      <c r="P8" s="319"/>
      <c r="Q8" s="190">
        <f t="shared" si="0"/>
        <v>0</v>
      </c>
      <c r="R8" s="319"/>
      <c r="S8" s="190">
        <f t="shared" si="0"/>
        <v>0</v>
      </c>
      <c r="T8" s="319"/>
      <c r="U8" s="190">
        <f t="shared" si="0"/>
        <v>0</v>
      </c>
      <c r="V8" s="319"/>
      <c r="W8" s="190">
        <f t="shared" si="0"/>
        <v>0</v>
      </c>
      <c r="X8" s="319"/>
      <c r="Y8" s="190">
        <f t="shared" si="0"/>
        <v>0</v>
      </c>
      <c r="Z8" s="319"/>
      <c r="AA8" s="190">
        <f t="shared" si="0"/>
        <v>0</v>
      </c>
      <c r="AB8" s="319"/>
      <c r="AC8" s="190">
        <f t="shared" si="0"/>
        <v>0</v>
      </c>
      <c r="AD8" s="319"/>
      <c r="AE8" s="190">
        <f t="shared" si="0"/>
        <v>0</v>
      </c>
      <c r="AF8" s="319"/>
      <c r="AG8" s="190">
        <f t="shared" si="0"/>
        <v>0</v>
      </c>
      <c r="AH8" s="319"/>
      <c r="AI8" s="190">
        <f t="shared" si="0"/>
        <v>0</v>
      </c>
      <c r="AJ8" s="319"/>
      <c r="AK8" s="190">
        <f t="shared" si="0"/>
        <v>0</v>
      </c>
      <c r="AL8" s="319"/>
      <c r="AM8" s="190">
        <f t="shared" si="0"/>
        <v>0</v>
      </c>
      <c r="AN8" s="319"/>
      <c r="AO8" s="190">
        <f t="shared" si="0"/>
        <v>0</v>
      </c>
      <c r="AP8" s="319"/>
      <c r="AQ8" s="190">
        <f t="shared" si="0"/>
        <v>0</v>
      </c>
      <c r="AR8" s="319"/>
      <c r="AS8" s="190">
        <f t="shared" si="0"/>
        <v>0</v>
      </c>
      <c r="AT8" s="319"/>
      <c r="AU8" s="190">
        <f t="shared" si="0"/>
        <v>0</v>
      </c>
    </row>
    <row r="9" spans="1:48" s="27" customFormat="1" ht="13.5" thickTop="1">
      <c r="G9" s="193"/>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6"/>
      <c r="AU9" s="126"/>
    </row>
    <row r="10" spans="1:48" ht="25.5">
      <c r="C10" s="176" t="s">
        <v>184</v>
      </c>
      <c r="E10" s="188" t="s">
        <v>213</v>
      </c>
      <c r="F10" s="180"/>
      <c r="G10" s="194"/>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row>
    <row r="11" spans="1:48">
      <c r="A11" s="46" t="s">
        <v>186</v>
      </c>
      <c r="B11" s="46"/>
      <c r="C11" s="133" t="s">
        <v>423</v>
      </c>
      <c r="D11" s="176"/>
      <c r="E11" s="730">
        <v>45524</v>
      </c>
      <c r="F11" s="182"/>
      <c r="G11" s="191">
        <f>SUM(I11:AU11)</f>
        <v>0</v>
      </c>
      <c r="H11" s="603"/>
      <c r="I11" s="318">
        <v>0</v>
      </c>
      <c r="J11" s="603"/>
      <c r="K11" s="318">
        <v>0</v>
      </c>
      <c r="L11" s="603"/>
      <c r="M11" s="318"/>
      <c r="N11" s="603"/>
      <c r="O11" s="318"/>
      <c r="P11" s="603"/>
      <c r="Q11" s="318"/>
      <c r="R11" s="603"/>
      <c r="S11" s="318"/>
      <c r="T11" s="603"/>
      <c r="U11" s="318"/>
      <c r="V11" s="603"/>
      <c r="W11" s="318"/>
      <c r="X11" s="603"/>
      <c r="Y11" s="318"/>
      <c r="Z11" s="603"/>
      <c r="AA11" s="318"/>
      <c r="AB11" s="603"/>
      <c r="AC11" s="318"/>
      <c r="AD11" s="603"/>
      <c r="AE11" s="318"/>
      <c r="AF11" s="603"/>
      <c r="AG11" s="318"/>
      <c r="AH11" s="603"/>
      <c r="AI11" s="318"/>
      <c r="AJ11" s="603"/>
      <c r="AK11" s="318"/>
      <c r="AL11" s="603"/>
      <c r="AM11" s="318"/>
      <c r="AN11" s="603"/>
      <c r="AO11" s="318"/>
      <c r="AP11" s="603"/>
      <c r="AQ11" s="318"/>
      <c r="AR11" s="603"/>
      <c r="AS11" s="318"/>
      <c r="AT11" s="603"/>
      <c r="AU11" s="318"/>
    </row>
    <row r="12" spans="1:48">
      <c r="A12" s="46" t="s">
        <v>187</v>
      </c>
      <c r="B12" s="46"/>
      <c r="C12" s="133" t="s">
        <v>424</v>
      </c>
      <c r="D12" s="178"/>
      <c r="E12" s="731">
        <v>45413</v>
      </c>
      <c r="F12" s="182"/>
      <c r="G12" s="191">
        <f t="shared" ref="G12:G23" si="1">SUM(I12:AU12)</f>
        <v>0</v>
      </c>
      <c r="H12" s="603"/>
      <c r="I12" s="318">
        <v>0</v>
      </c>
      <c r="J12" s="603"/>
      <c r="K12" s="318">
        <v>0</v>
      </c>
      <c r="L12" s="603"/>
      <c r="M12" s="318"/>
      <c r="N12" s="603"/>
      <c r="O12" s="318"/>
      <c r="P12" s="603"/>
      <c r="Q12" s="318"/>
      <c r="R12" s="603"/>
      <c r="S12" s="318"/>
      <c r="T12" s="603"/>
      <c r="U12" s="318"/>
      <c r="V12" s="603"/>
      <c r="W12" s="318"/>
      <c r="X12" s="603"/>
      <c r="Y12" s="318"/>
      <c r="Z12" s="603"/>
      <c r="AA12" s="318"/>
      <c r="AB12" s="603"/>
      <c r="AC12" s="318"/>
      <c r="AD12" s="603"/>
      <c r="AE12" s="318"/>
      <c r="AF12" s="603"/>
      <c r="AG12" s="318"/>
      <c r="AH12" s="603"/>
      <c r="AI12" s="318"/>
      <c r="AJ12" s="603"/>
      <c r="AK12" s="318"/>
      <c r="AL12" s="603"/>
      <c r="AM12" s="318"/>
      <c r="AN12" s="603"/>
      <c r="AO12" s="318"/>
      <c r="AP12" s="603"/>
      <c r="AQ12" s="318"/>
      <c r="AR12" s="603"/>
      <c r="AS12" s="318"/>
      <c r="AT12" s="603"/>
      <c r="AU12" s="318"/>
    </row>
    <row r="13" spans="1:48">
      <c r="A13" s="46" t="s">
        <v>188</v>
      </c>
      <c r="B13" s="46"/>
      <c r="C13" s="133" t="s">
        <v>425</v>
      </c>
      <c r="D13" s="178"/>
      <c r="E13" s="731">
        <v>45413</v>
      </c>
      <c r="F13" s="182"/>
      <c r="G13" s="191">
        <f t="shared" si="1"/>
        <v>0</v>
      </c>
      <c r="H13" s="603"/>
      <c r="I13" s="318">
        <v>0</v>
      </c>
      <c r="J13" s="603"/>
      <c r="K13" s="318">
        <v>0</v>
      </c>
      <c r="L13" s="603"/>
      <c r="M13" s="318"/>
      <c r="N13" s="603"/>
      <c r="O13" s="318"/>
      <c r="P13" s="603"/>
      <c r="Q13" s="318"/>
      <c r="R13" s="603"/>
      <c r="S13" s="318"/>
      <c r="T13" s="603"/>
      <c r="U13" s="318"/>
      <c r="V13" s="603"/>
      <c r="W13" s="318"/>
      <c r="X13" s="603"/>
      <c r="Y13" s="318"/>
      <c r="Z13" s="603"/>
      <c r="AA13" s="318"/>
      <c r="AB13" s="603"/>
      <c r="AC13" s="318"/>
      <c r="AD13" s="603"/>
      <c r="AE13" s="318"/>
      <c r="AF13" s="603"/>
      <c r="AG13" s="318"/>
      <c r="AH13" s="603"/>
      <c r="AI13" s="318"/>
      <c r="AJ13" s="603"/>
      <c r="AK13" s="318"/>
      <c r="AL13" s="603"/>
      <c r="AM13" s="318"/>
      <c r="AN13" s="603"/>
      <c r="AO13" s="318"/>
      <c r="AP13" s="603"/>
      <c r="AQ13" s="318"/>
      <c r="AR13" s="603"/>
      <c r="AS13" s="318"/>
      <c r="AT13" s="603"/>
      <c r="AU13" s="318"/>
    </row>
    <row r="14" spans="1:48">
      <c r="A14" s="46" t="s">
        <v>189</v>
      </c>
      <c r="B14" s="46"/>
      <c r="C14" s="133">
        <v>8609</v>
      </c>
      <c r="D14" s="178"/>
      <c r="E14" s="179" t="s">
        <v>201</v>
      </c>
      <c r="F14" s="182"/>
      <c r="G14" s="191">
        <f t="shared" si="1"/>
        <v>0</v>
      </c>
      <c r="H14" s="603"/>
      <c r="I14" s="318">
        <v>0</v>
      </c>
      <c r="J14" s="603"/>
      <c r="K14" s="318">
        <v>0</v>
      </c>
      <c r="L14" s="603"/>
      <c r="M14" s="318"/>
      <c r="N14" s="603"/>
      <c r="O14" s="318"/>
      <c r="P14" s="603"/>
      <c r="Q14" s="318"/>
      <c r="R14" s="603"/>
      <c r="S14" s="318"/>
      <c r="T14" s="603"/>
      <c r="U14" s="318"/>
      <c r="V14" s="603"/>
      <c r="W14" s="318"/>
      <c r="X14" s="603"/>
      <c r="Y14" s="318"/>
      <c r="Z14" s="603"/>
      <c r="AA14" s="318"/>
      <c r="AB14" s="603"/>
      <c r="AC14" s="318"/>
      <c r="AD14" s="603"/>
      <c r="AE14" s="318"/>
      <c r="AF14" s="603"/>
      <c r="AG14" s="318"/>
      <c r="AH14" s="603"/>
      <c r="AI14" s="318"/>
      <c r="AJ14" s="603"/>
      <c r="AK14" s="318"/>
      <c r="AL14" s="603"/>
      <c r="AM14" s="318"/>
      <c r="AN14" s="603"/>
      <c r="AO14" s="318"/>
      <c r="AP14" s="603"/>
      <c r="AQ14" s="318"/>
      <c r="AR14" s="603"/>
      <c r="AS14" s="318"/>
      <c r="AT14" s="603"/>
      <c r="AU14" s="318"/>
    </row>
    <row r="15" spans="1:48">
      <c r="A15" s="46" t="s">
        <v>190</v>
      </c>
      <c r="B15" s="46"/>
      <c r="C15" s="177" t="s">
        <v>185</v>
      </c>
      <c r="D15" s="178"/>
      <c r="E15" s="179" t="s">
        <v>201</v>
      </c>
      <c r="F15" s="182"/>
      <c r="G15" s="191">
        <f t="shared" si="1"/>
        <v>0</v>
      </c>
      <c r="H15" s="603"/>
      <c r="I15" s="318"/>
      <c r="J15" s="603"/>
      <c r="K15" s="318"/>
      <c r="L15" s="603"/>
      <c r="M15" s="318"/>
      <c r="N15" s="603"/>
      <c r="O15" s="318"/>
      <c r="P15" s="603"/>
      <c r="Q15" s="318"/>
      <c r="R15" s="603"/>
      <c r="S15" s="318"/>
      <c r="T15" s="603"/>
      <c r="U15" s="318"/>
      <c r="V15" s="603"/>
      <c r="W15" s="318"/>
      <c r="X15" s="603"/>
      <c r="Y15" s="318"/>
      <c r="Z15" s="603"/>
      <c r="AA15" s="318"/>
      <c r="AB15" s="603"/>
      <c r="AC15" s="318"/>
      <c r="AD15" s="603"/>
      <c r="AE15" s="318"/>
      <c r="AF15" s="603"/>
      <c r="AG15" s="318"/>
      <c r="AH15" s="603"/>
      <c r="AI15" s="318"/>
      <c r="AJ15" s="603"/>
      <c r="AK15" s="318"/>
      <c r="AL15" s="603"/>
      <c r="AM15" s="318"/>
      <c r="AN15" s="603"/>
      <c r="AO15" s="318"/>
      <c r="AP15" s="603"/>
      <c r="AQ15" s="318"/>
      <c r="AR15" s="603"/>
      <c r="AS15" s="318"/>
      <c r="AT15" s="603"/>
      <c r="AU15" s="318"/>
    </row>
    <row r="16" spans="1:48">
      <c r="A16" s="46" t="s">
        <v>191</v>
      </c>
      <c r="B16" s="46"/>
      <c r="C16" s="177" t="s">
        <v>185</v>
      </c>
      <c r="D16" s="178"/>
      <c r="E16" s="179" t="s">
        <v>201</v>
      </c>
      <c r="F16" s="182"/>
      <c r="G16" s="191">
        <f t="shared" si="1"/>
        <v>0</v>
      </c>
      <c r="H16" s="603"/>
      <c r="I16" s="318"/>
      <c r="J16" s="603"/>
      <c r="K16" s="318"/>
      <c r="L16" s="603"/>
      <c r="M16" s="318"/>
      <c r="N16" s="603"/>
      <c r="O16" s="318"/>
      <c r="P16" s="603"/>
      <c r="Q16" s="318"/>
      <c r="R16" s="603"/>
      <c r="S16" s="318"/>
      <c r="T16" s="603"/>
      <c r="U16" s="318"/>
      <c r="V16" s="603"/>
      <c r="W16" s="318"/>
      <c r="X16" s="603"/>
      <c r="Y16" s="318"/>
      <c r="Z16" s="603"/>
      <c r="AA16" s="318"/>
      <c r="AB16" s="603"/>
      <c r="AC16" s="318"/>
      <c r="AD16" s="603"/>
      <c r="AE16" s="318"/>
      <c r="AF16" s="603"/>
      <c r="AG16" s="318"/>
      <c r="AH16" s="603"/>
      <c r="AI16" s="318"/>
      <c r="AJ16" s="603"/>
      <c r="AK16" s="318"/>
      <c r="AL16" s="603"/>
      <c r="AM16" s="318"/>
      <c r="AN16" s="603"/>
      <c r="AO16" s="318"/>
      <c r="AP16" s="603"/>
      <c r="AQ16" s="318"/>
      <c r="AR16" s="603"/>
      <c r="AS16" s="318"/>
      <c r="AT16" s="603"/>
      <c r="AU16" s="318"/>
    </row>
    <row r="17" spans="1:47">
      <c r="A17" s="46" t="s">
        <v>192</v>
      </c>
      <c r="B17" s="46"/>
      <c r="C17" s="177" t="s">
        <v>185</v>
      </c>
      <c r="D17" s="178"/>
      <c r="E17" s="179" t="s">
        <v>201</v>
      </c>
      <c r="F17" s="182"/>
      <c r="G17" s="191">
        <f t="shared" si="1"/>
        <v>0</v>
      </c>
      <c r="H17" s="603"/>
      <c r="I17" s="318"/>
      <c r="J17" s="603"/>
      <c r="K17" s="318"/>
      <c r="L17" s="603"/>
      <c r="M17" s="318"/>
      <c r="N17" s="603"/>
      <c r="O17" s="318"/>
      <c r="P17" s="603"/>
      <c r="Q17" s="318"/>
      <c r="R17" s="603"/>
      <c r="S17" s="318"/>
      <c r="T17" s="603"/>
      <c r="U17" s="318"/>
      <c r="V17" s="603"/>
      <c r="W17" s="318"/>
      <c r="X17" s="603"/>
      <c r="Y17" s="318"/>
      <c r="Z17" s="603"/>
      <c r="AA17" s="318"/>
      <c r="AB17" s="603"/>
      <c r="AC17" s="318"/>
      <c r="AD17" s="603"/>
      <c r="AE17" s="318"/>
      <c r="AF17" s="603"/>
      <c r="AG17" s="318"/>
      <c r="AH17" s="603"/>
      <c r="AI17" s="318"/>
      <c r="AJ17" s="603"/>
      <c r="AK17" s="318"/>
      <c r="AL17" s="603"/>
      <c r="AM17" s="318"/>
      <c r="AN17" s="603"/>
      <c r="AO17" s="318"/>
      <c r="AP17" s="603"/>
      <c r="AQ17" s="318"/>
      <c r="AR17" s="603"/>
      <c r="AS17" s="318"/>
      <c r="AT17" s="603"/>
      <c r="AU17" s="318"/>
    </row>
    <row r="18" spans="1:47">
      <c r="A18" s="46" t="s">
        <v>193</v>
      </c>
      <c r="B18" s="46"/>
      <c r="C18" s="177" t="s">
        <v>185</v>
      </c>
      <c r="D18" s="178"/>
      <c r="E18" s="179" t="s">
        <v>201</v>
      </c>
      <c r="F18" s="182"/>
      <c r="G18" s="191">
        <f t="shared" si="1"/>
        <v>0</v>
      </c>
      <c r="H18" s="603"/>
      <c r="I18" s="318"/>
      <c r="J18" s="603"/>
      <c r="K18" s="318"/>
      <c r="L18" s="603"/>
      <c r="M18" s="318"/>
      <c r="N18" s="603"/>
      <c r="O18" s="318"/>
      <c r="P18" s="603"/>
      <c r="Q18" s="318"/>
      <c r="R18" s="603"/>
      <c r="S18" s="318"/>
      <c r="T18" s="603"/>
      <c r="U18" s="318"/>
      <c r="V18" s="603"/>
      <c r="W18" s="318"/>
      <c r="X18" s="603"/>
      <c r="Y18" s="318"/>
      <c r="Z18" s="603"/>
      <c r="AA18" s="318"/>
      <c r="AB18" s="603"/>
      <c r="AC18" s="318"/>
      <c r="AD18" s="603"/>
      <c r="AE18" s="318"/>
      <c r="AF18" s="603"/>
      <c r="AG18" s="318"/>
      <c r="AH18" s="603"/>
      <c r="AI18" s="318"/>
      <c r="AJ18" s="603"/>
      <c r="AK18" s="318"/>
      <c r="AL18" s="603"/>
      <c r="AM18" s="318"/>
      <c r="AN18" s="603"/>
      <c r="AO18" s="318"/>
      <c r="AP18" s="603"/>
      <c r="AQ18" s="318"/>
      <c r="AR18" s="603"/>
      <c r="AS18" s="318"/>
      <c r="AT18" s="603"/>
      <c r="AU18" s="318"/>
    </row>
    <row r="19" spans="1:47">
      <c r="A19" s="46" t="s">
        <v>194</v>
      </c>
      <c r="B19" s="46"/>
      <c r="C19" s="177" t="s">
        <v>185</v>
      </c>
      <c r="D19" s="178"/>
      <c r="E19" s="179" t="s">
        <v>201</v>
      </c>
      <c r="F19" s="182"/>
      <c r="G19" s="191">
        <f t="shared" si="1"/>
        <v>0</v>
      </c>
      <c r="H19" s="603"/>
      <c r="I19" s="318"/>
      <c r="J19" s="603"/>
      <c r="K19" s="318"/>
      <c r="L19" s="603"/>
      <c r="M19" s="318"/>
      <c r="N19" s="603"/>
      <c r="O19" s="318"/>
      <c r="P19" s="603"/>
      <c r="Q19" s="318"/>
      <c r="R19" s="603"/>
      <c r="S19" s="318"/>
      <c r="T19" s="603"/>
      <c r="U19" s="318"/>
      <c r="V19" s="603"/>
      <c r="W19" s="318"/>
      <c r="X19" s="603"/>
      <c r="Y19" s="318"/>
      <c r="Z19" s="603"/>
      <c r="AA19" s="318"/>
      <c r="AB19" s="603"/>
      <c r="AC19" s="318"/>
      <c r="AD19" s="603"/>
      <c r="AE19" s="318"/>
      <c r="AF19" s="603"/>
      <c r="AG19" s="318"/>
      <c r="AH19" s="603"/>
      <c r="AI19" s="318"/>
      <c r="AJ19" s="603"/>
      <c r="AK19" s="318"/>
      <c r="AL19" s="603"/>
      <c r="AM19" s="318"/>
      <c r="AN19" s="603"/>
      <c r="AO19" s="318"/>
      <c r="AP19" s="603"/>
      <c r="AQ19" s="318"/>
      <c r="AR19" s="603"/>
      <c r="AS19" s="318"/>
      <c r="AT19" s="603"/>
      <c r="AU19" s="318"/>
    </row>
    <row r="20" spans="1:47">
      <c r="A20" s="46" t="s">
        <v>195</v>
      </c>
      <c r="B20" s="46"/>
      <c r="C20" s="177" t="s">
        <v>185</v>
      </c>
      <c r="D20" s="178"/>
      <c r="E20" s="179" t="s">
        <v>201</v>
      </c>
      <c r="F20" s="182"/>
      <c r="G20" s="191">
        <f t="shared" si="1"/>
        <v>0</v>
      </c>
      <c r="H20" s="603"/>
      <c r="I20" s="318"/>
      <c r="J20" s="603"/>
      <c r="K20" s="318"/>
      <c r="L20" s="603"/>
      <c r="M20" s="318"/>
      <c r="N20" s="603"/>
      <c r="O20" s="318"/>
      <c r="P20" s="603"/>
      <c r="Q20" s="318"/>
      <c r="R20" s="603"/>
      <c r="S20" s="318"/>
      <c r="T20" s="603"/>
      <c r="U20" s="318"/>
      <c r="V20" s="603"/>
      <c r="W20" s="318"/>
      <c r="X20" s="603"/>
      <c r="Y20" s="318"/>
      <c r="Z20" s="603"/>
      <c r="AA20" s="318"/>
      <c r="AB20" s="603"/>
      <c r="AC20" s="318"/>
      <c r="AD20" s="603"/>
      <c r="AE20" s="318"/>
      <c r="AF20" s="603"/>
      <c r="AG20" s="318"/>
      <c r="AH20" s="603"/>
      <c r="AI20" s="318"/>
      <c r="AJ20" s="603"/>
      <c r="AK20" s="318"/>
      <c r="AL20" s="603"/>
      <c r="AM20" s="318"/>
      <c r="AN20" s="603"/>
      <c r="AO20" s="318"/>
      <c r="AP20" s="603"/>
      <c r="AQ20" s="318"/>
      <c r="AR20" s="603"/>
      <c r="AS20" s="318"/>
      <c r="AT20" s="603"/>
      <c r="AU20" s="318"/>
    </row>
    <row r="21" spans="1:47">
      <c r="A21" s="46" t="s">
        <v>196</v>
      </c>
      <c r="B21" s="46"/>
      <c r="C21" s="177" t="s">
        <v>185</v>
      </c>
      <c r="D21" s="178"/>
      <c r="E21" s="179" t="s">
        <v>201</v>
      </c>
      <c r="F21" s="182"/>
      <c r="G21" s="191">
        <f t="shared" si="1"/>
        <v>0</v>
      </c>
      <c r="H21" s="603"/>
      <c r="I21" s="318"/>
      <c r="J21" s="603"/>
      <c r="K21" s="318"/>
      <c r="L21" s="603"/>
      <c r="M21" s="318"/>
      <c r="N21" s="603"/>
      <c r="O21" s="318"/>
      <c r="P21" s="603"/>
      <c r="Q21" s="318"/>
      <c r="R21" s="603"/>
      <c r="S21" s="318"/>
      <c r="T21" s="603"/>
      <c r="U21" s="318"/>
      <c r="V21" s="603"/>
      <c r="W21" s="318"/>
      <c r="X21" s="603"/>
      <c r="Y21" s="318"/>
      <c r="Z21" s="603"/>
      <c r="AA21" s="318"/>
      <c r="AB21" s="603"/>
      <c r="AC21" s="318"/>
      <c r="AD21" s="603"/>
      <c r="AE21" s="318"/>
      <c r="AF21" s="603"/>
      <c r="AG21" s="318"/>
      <c r="AH21" s="603"/>
      <c r="AI21" s="318"/>
      <c r="AJ21" s="603"/>
      <c r="AK21" s="318"/>
      <c r="AL21" s="603"/>
      <c r="AM21" s="318"/>
      <c r="AN21" s="603"/>
      <c r="AO21" s="318"/>
      <c r="AP21" s="603"/>
      <c r="AQ21" s="318"/>
      <c r="AR21" s="603"/>
      <c r="AS21" s="318"/>
      <c r="AT21" s="603"/>
      <c r="AU21" s="318"/>
    </row>
    <row r="22" spans="1:47">
      <c r="A22" s="46" t="s">
        <v>197</v>
      </c>
      <c r="B22" s="46"/>
      <c r="C22" s="177" t="s">
        <v>185</v>
      </c>
      <c r="D22" s="178"/>
      <c r="E22" s="179" t="s">
        <v>201</v>
      </c>
      <c r="F22" s="182"/>
      <c r="G22" s="191">
        <f t="shared" si="1"/>
        <v>0</v>
      </c>
      <c r="H22" s="603"/>
      <c r="I22" s="318"/>
      <c r="J22" s="603"/>
      <c r="K22" s="318"/>
      <c r="L22" s="603"/>
      <c r="M22" s="318"/>
      <c r="N22" s="603"/>
      <c r="O22" s="318"/>
      <c r="P22" s="603"/>
      <c r="Q22" s="318"/>
      <c r="R22" s="603"/>
      <c r="S22" s="318"/>
      <c r="T22" s="603"/>
      <c r="U22" s="318"/>
      <c r="V22" s="603"/>
      <c r="W22" s="318"/>
      <c r="X22" s="603"/>
      <c r="Y22" s="318"/>
      <c r="Z22" s="603"/>
      <c r="AA22" s="318"/>
      <c r="AB22" s="603"/>
      <c r="AC22" s="318"/>
      <c r="AD22" s="603"/>
      <c r="AE22" s="318"/>
      <c r="AF22" s="603"/>
      <c r="AG22" s="318"/>
      <c r="AH22" s="603"/>
      <c r="AI22" s="318"/>
      <c r="AJ22" s="603"/>
      <c r="AK22" s="318"/>
      <c r="AL22" s="603"/>
      <c r="AM22" s="318"/>
      <c r="AN22" s="603"/>
      <c r="AO22" s="318"/>
      <c r="AP22" s="603"/>
      <c r="AQ22" s="318"/>
      <c r="AR22" s="603"/>
      <c r="AS22" s="318"/>
      <c r="AT22" s="603"/>
      <c r="AU22" s="318"/>
    </row>
    <row r="23" spans="1:47">
      <c r="A23" s="46" t="s">
        <v>198</v>
      </c>
      <c r="B23" s="46"/>
      <c r="C23" s="177" t="s">
        <v>185</v>
      </c>
      <c r="D23" s="178"/>
      <c r="E23" s="179" t="s">
        <v>201</v>
      </c>
      <c r="F23" s="182"/>
      <c r="G23" s="191">
        <f t="shared" si="1"/>
        <v>0</v>
      </c>
      <c r="H23" s="603"/>
      <c r="I23" s="318"/>
      <c r="J23" s="603"/>
      <c r="K23" s="318"/>
      <c r="L23" s="603"/>
      <c r="M23" s="318"/>
      <c r="N23" s="603"/>
      <c r="O23" s="318"/>
      <c r="P23" s="603"/>
      <c r="Q23" s="318"/>
      <c r="R23" s="603"/>
      <c r="S23" s="318"/>
      <c r="T23" s="603"/>
      <c r="U23" s="318"/>
      <c r="V23" s="603"/>
      <c r="W23" s="318"/>
      <c r="X23" s="603"/>
      <c r="Y23" s="318"/>
      <c r="Z23" s="603"/>
      <c r="AA23" s="318"/>
      <c r="AB23" s="603"/>
      <c r="AC23" s="318"/>
      <c r="AD23" s="603"/>
      <c r="AE23" s="318"/>
      <c r="AF23" s="603"/>
      <c r="AG23" s="318"/>
      <c r="AH23" s="603"/>
      <c r="AI23" s="318"/>
      <c r="AJ23" s="603"/>
      <c r="AK23" s="318"/>
      <c r="AL23" s="603"/>
      <c r="AM23" s="318"/>
      <c r="AN23" s="603"/>
      <c r="AO23" s="318"/>
      <c r="AP23" s="603"/>
      <c r="AQ23" s="318"/>
      <c r="AR23" s="603"/>
      <c r="AS23" s="318"/>
      <c r="AT23" s="603"/>
      <c r="AU23" s="318"/>
    </row>
    <row r="24" spans="1:47">
      <c r="A24" s="46" t="s">
        <v>199</v>
      </c>
      <c r="B24" s="46"/>
      <c r="C24" s="177" t="s">
        <v>185</v>
      </c>
      <c r="D24" s="178"/>
      <c r="E24" s="179" t="s">
        <v>201</v>
      </c>
      <c r="F24" s="182"/>
      <c r="G24" s="191">
        <f>SUM(I24:AU24)</f>
        <v>0</v>
      </c>
      <c r="H24" s="603"/>
      <c r="I24" s="318"/>
      <c r="J24" s="603"/>
      <c r="K24" s="318"/>
      <c r="L24" s="603"/>
      <c r="M24" s="318"/>
      <c r="N24" s="603"/>
      <c r="O24" s="318"/>
      <c r="P24" s="603"/>
      <c r="Q24" s="318"/>
      <c r="R24" s="603"/>
      <c r="S24" s="318"/>
      <c r="T24" s="603"/>
      <c r="U24" s="318"/>
      <c r="V24" s="603"/>
      <c r="W24" s="318"/>
      <c r="X24" s="603"/>
      <c r="Y24" s="318"/>
      <c r="Z24" s="603"/>
      <c r="AA24" s="318"/>
      <c r="AB24" s="603"/>
      <c r="AC24" s="318"/>
      <c r="AD24" s="603"/>
      <c r="AE24" s="318"/>
      <c r="AF24" s="603"/>
      <c r="AG24" s="318"/>
      <c r="AH24" s="603"/>
      <c r="AI24" s="318"/>
      <c r="AJ24" s="603"/>
      <c r="AK24" s="318"/>
      <c r="AL24" s="603"/>
      <c r="AM24" s="318"/>
      <c r="AN24" s="603"/>
      <c r="AO24" s="318"/>
      <c r="AP24" s="603"/>
      <c r="AQ24" s="318"/>
      <c r="AR24" s="603"/>
      <c r="AS24" s="318"/>
      <c r="AT24" s="603"/>
      <c r="AU24" s="318"/>
    </row>
    <row r="25" spans="1:47" s="27" customFormat="1" ht="13.5" thickBot="1">
      <c r="C25" s="27" t="s">
        <v>200</v>
      </c>
      <c r="G25" s="190">
        <f>SUM(I25:AU25)</f>
        <v>0</v>
      </c>
      <c r="H25" s="319"/>
      <c r="I25" s="190">
        <f>SUM(I11:I24)</f>
        <v>0</v>
      </c>
      <c r="J25" s="319"/>
      <c r="K25" s="190">
        <f>SUM(K11:K24)</f>
        <v>0</v>
      </c>
      <c r="L25" s="319"/>
      <c r="M25" s="190">
        <f>SUM(M11:M24)</f>
        <v>0</v>
      </c>
      <c r="N25" s="319"/>
      <c r="O25" s="190">
        <f>SUM(O11:O24)</f>
        <v>0</v>
      </c>
      <c r="P25" s="319"/>
      <c r="Q25" s="190">
        <f>SUM(Q11:Q24)</f>
        <v>0</v>
      </c>
      <c r="R25" s="319"/>
      <c r="S25" s="190">
        <f>SUM(S11:S24)</f>
        <v>0</v>
      </c>
      <c r="T25" s="319"/>
      <c r="U25" s="190">
        <f>SUM(U11:U24)</f>
        <v>0</v>
      </c>
      <c r="V25" s="319"/>
      <c r="W25" s="190">
        <f>SUM(W11:W24)</f>
        <v>0</v>
      </c>
      <c r="X25" s="319"/>
      <c r="Y25" s="190">
        <f>SUM(Y11:Y24)</f>
        <v>0</v>
      </c>
      <c r="Z25" s="319"/>
      <c r="AA25" s="190">
        <f>SUM(AA11:AA24)</f>
        <v>0</v>
      </c>
      <c r="AB25" s="319"/>
      <c r="AC25" s="190">
        <f>SUM(AC11:AC24)</f>
        <v>0</v>
      </c>
      <c r="AD25" s="319"/>
      <c r="AE25" s="190">
        <f>SUM(AE11:AE24)</f>
        <v>0</v>
      </c>
      <c r="AF25" s="319"/>
      <c r="AG25" s="190">
        <f>SUM(AG11:AG24)</f>
        <v>0</v>
      </c>
      <c r="AH25" s="319"/>
      <c r="AI25" s="190">
        <f>SUM(AI11:AI24)</f>
        <v>0</v>
      </c>
      <c r="AJ25" s="319"/>
      <c r="AK25" s="190">
        <f>SUM(AK11:AK24)</f>
        <v>0</v>
      </c>
      <c r="AL25" s="319"/>
      <c r="AM25" s="190">
        <f>SUM(AM11:AM24)</f>
        <v>0</v>
      </c>
      <c r="AN25" s="319"/>
      <c r="AO25" s="190">
        <f>SUM(AO11:AO24)</f>
        <v>0</v>
      </c>
      <c r="AP25" s="319"/>
      <c r="AQ25" s="190">
        <f>SUM(AQ11:AQ24)</f>
        <v>0</v>
      </c>
      <c r="AR25" s="319"/>
      <c r="AS25" s="190">
        <f>SUM(AS11:AS24)</f>
        <v>0</v>
      </c>
      <c r="AT25" s="319"/>
      <c r="AU25" s="190">
        <f>SUM(AU11:AU24)</f>
        <v>0</v>
      </c>
    </row>
    <row r="26" spans="1:47" ht="13.5" thickTop="1"/>
  </sheetData>
  <sheetProtection password="C14E" sheet="1" objects="1" scenarios="1" selectLockedCells="1"/>
  <phoneticPr fontId="22" type="noConversion"/>
  <pageMargins left="0.75" right="0.75" top="1" bottom="1" header="0.5" footer="0.5"/>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13"/>
  <sheetViews>
    <sheetView showGridLines="0" showRowColHeaders="0" zoomScale="85" zoomScaleNormal="85" workbookViewId="0">
      <pane xSplit="2" ySplit="4" topLeftCell="C5" activePane="bottomRight" state="frozen"/>
      <selection pane="topRight" activeCell="C1" sqref="C1"/>
      <selection pane="bottomLeft" activeCell="A4" sqref="A4"/>
      <selection pane="bottomRight" activeCell="L21" sqref="L21"/>
    </sheetView>
  </sheetViews>
  <sheetFormatPr defaultRowHeight="12.75"/>
  <cols>
    <col min="1" max="1" width="23.7109375" bestFit="1" customWidth="1"/>
    <col min="2" max="2" width="18.42578125" customWidth="1"/>
    <col min="3" max="22" width="18.42578125" style="50" customWidth="1"/>
  </cols>
  <sheetData>
    <row r="1" spans="1:22">
      <c r="A1" s="27" t="s">
        <v>348</v>
      </c>
      <c r="B1" s="27"/>
    </row>
    <row r="2" spans="1:22">
      <c r="A2" s="27"/>
      <c r="B2" s="27"/>
    </row>
    <row r="3" spans="1:22">
      <c r="B3" s="50" t="s">
        <v>152</v>
      </c>
      <c r="C3" s="50" t="s">
        <v>129</v>
      </c>
      <c r="D3" s="50" t="s">
        <v>130</v>
      </c>
      <c r="E3" s="50" t="s">
        <v>131</v>
      </c>
      <c r="F3" s="50" t="s">
        <v>132</v>
      </c>
      <c r="G3" s="50" t="s">
        <v>133</v>
      </c>
      <c r="H3" s="50" t="s">
        <v>134</v>
      </c>
      <c r="I3" s="50" t="s">
        <v>135</v>
      </c>
      <c r="J3" s="50" t="s">
        <v>136</v>
      </c>
      <c r="K3" s="50" t="s">
        <v>137</v>
      </c>
      <c r="L3" s="50" t="s">
        <v>138</v>
      </c>
      <c r="M3" s="50" t="s">
        <v>139</v>
      </c>
      <c r="N3" s="50" t="s">
        <v>140</v>
      </c>
      <c r="O3" s="50" t="s">
        <v>141</v>
      </c>
      <c r="P3" s="50" t="s">
        <v>142</v>
      </c>
      <c r="Q3" s="50" t="s">
        <v>143</v>
      </c>
      <c r="R3" s="50" t="s">
        <v>144</v>
      </c>
      <c r="S3" s="50" t="s">
        <v>145</v>
      </c>
      <c r="T3" s="50" t="s">
        <v>146</v>
      </c>
      <c r="U3" s="50" t="s">
        <v>147</v>
      </c>
      <c r="V3" s="50" t="s">
        <v>148</v>
      </c>
    </row>
    <row r="4" spans="1:22">
      <c r="C4" s="50" t="str">
        <f>'Unit Distribution'!$B5</f>
        <v xml:space="preserve"> </v>
      </c>
      <c r="D4" s="50" t="str">
        <f>'Unit Distribution'!$B6</f>
        <v xml:space="preserve"> </v>
      </c>
      <c r="E4" s="50" t="str">
        <f>'Unit Distribution'!$B7</f>
        <v xml:space="preserve"> </v>
      </c>
      <c r="F4" s="50" t="str">
        <f>'Unit Distribution'!$B8</f>
        <v xml:space="preserve"> </v>
      </c>
      <c r="G4" s="50" t="str">
        <f>'Unit Distribution'!$B9</f>
        <v xml:space="preserve"> </v>
      </c>
      <c r="H4" s="50" t="str">
        <f>'Unit Distribution'!$B10</f>
        <v xml:space="preserve"> </v>
      </c>
      <c r="I4" s="50" t="str">
        <f>'Unit Distribution'!$B11</f>
        <v xml:space="preserve"> </v>
      </c>
      <c r="J4" s="50" t="str">
        <f>'Unit Distribution'!$B12</f>
        <v xml:space="preserve"> </v>
      </c>
      <c r="K4" s="50" t="str">
        <f>'Unit Distribution'!$B13</f>
        <v xml:space="preserve"> </v>
      </c>
      <c r="L4" s="50" t="str">
        <f>'Unit Distribution'!$B14</f>
        <v xml:space="preserve"> </v>
      </c>
      <c r="M4" s="50" t="str">
        <f>'Unit Distribution'!$B15</f>
        <v xml:space="preserve"> </v>
      </c>
      <c r="N4" s="50" t="str">
        <f>'Unit Distribution'!$B16</f>
        <v xml:space="preserve"> </v>
      </c>
      <c r="O4" s="50" t="str">
        <f>'Unit Distribution'!$B17</f>
        <v xml:space="preserve"> </v>
      </c>
      <c r="P4" s="50" t="str">
        <f>'Unit Distribution'!$B18</f>
        <v xml:space="preserve"> </v>
      </c>
      <c r="Q4" s="50" t="str">
        <f>'Unit Distribution'!$B19</f>
        <v xml:space="preserve"> </v>
      </c>
      <c r="R4" s="50" t="str">
        <f>'Unit Distribution'!$B20</f>
        <v xml:space="preserve"> </v>
      </c>
      <c r="S4" s="50" t="str">
        <f>'Unit Distribution'!$B21</f>
        <v xml:space="preserve"> </v>
      </c>
      <c r="T4" s="50" t="str">
        <f>'Unit Distribution'!$B22</f>
        <v xml:space="preserve"> </v>
      </c>
      <c r="U4" s="50" t="str">
        <f>'Unit Distribution'!$B23</f>
        <v xml:space="preserve"> </v>
      </c>
      <c r="V4" s="50" t="str">
        <f>'Unit Distribution'!$B24</f>
        <v xml:space="preserve"> </v>
      </c>
    </row>
    <row r="5" spans="1:22">
      <c r="A5" s="668" t="s">
        <v>211</v>
      </c>
      <c r="B5" s="669">
        <f>SUM(C5:V5)</f>
        <v>0</v>
      </c>
      <c r="C5" s="670">
        <f>'Development Budget'!J45</f>
        <v>0</v>
      </c>
      <c r="D5" s="670">
        <f>'Development Budget'!N45</f>
        <v>0</v>
      </c>
      <c r="E5" s="670">
        <f>'Development Budget'!R45</f>
        <v>0</v>
      </c>
      <c r="F5" s="670">
        <f>'Development Budget'!V45</f>
        <v>0</v>
      </c>
      <c r="G5" s="670">
        <f>'Development Budget'!Z45</f>
        <v>0</v>
      </c>
      <c r="H5" s="670">
        <f>'Development Budget'!AD45</f>
        <v>0</v>
      </c>
      <c r="I5" s="670">
        <f>'Development Budget'!AH45</f>
        <v>0</v>
      </c>
      <c r="J5" s="670">
        <f>'Development Budget'!AL45</f>
        <v>0</v>
      </c>
      <c r="K5" s="670">
        <f>'Development Budget'!AP45</f>
        <v>0</v>
      </c>
      <c r="L5" s="670">
        <f>'Development Budget'!AT45</f>
        <v>0</v>
      </c>
      <c r="M5" s="670">
        <f>'Development Budget'!AX45</f>
        <v>0</v>
      </c>
      <c r="N5" s="670">
        <f>'Development Budget'!BB45</f>
        <v>0</v>
      </c>
      <c r="O5" s="670">
        <f>'Development Budget'!BF45</f>
        <v>0</v>
      </c>
      <c r="P5" s="670">
        <f>'Development Budget'!BJ45</f>
        <v>0</v>
      </c>
      <c r="Q5" s="670">
        <f>'Development Budget'!BN45</f>
        <v>0</v>
      </c>
      <c r="R5" s="670">
        <f>'Development Budget'!BR45</f>
        <v>0</v>
      </c>
      <c r="S5" s="670">
        <f>'Development Budget'!BV45</f>
        <v>0</v>
      </c>
      <c r="T5" s="670">
        <f>'Development Budget'!BZ45</f>
        <v>0</v>
      </c>
      <c r="U5" s="670">
        <f>'Development Budget'!CD45</f>
        <v>0</v>
      </c>
      <c r="V5" s="670">
        <f>'Development Budget'!CH45</f>
        <v>0</v>
      </c>
    </row>
    <row r="6" spans="1:22">
      <c r="A6" t="s">
        <v>349</v>
      </c>
      <c r="B6" s="51">
        <f t="shared" ref="B6:B13" si="0">SUM(C6:V6)</f>
        <v>0</v>
      </c>
      <c r="C6" s="52">
        <f>Equity!I6</f>
        <v>0</v>
      </c>
      <c r="D6" s="52">
        <f>Equity!K6</f>
        <v>0</v>
      </c>
      <c r="E6" s="52">
        <f>Equity!M6</f>
        <v>0</v>
      </c>
      <c r="F6" s="52">
        <f>Equity!O6</f>
        <v>0</v>
      </c>
      <c r="G6" s="52">
        <f>Equity!Q6</f>
        <v>0</v>
      </c>
      <c r="H6" s="52">
        <f>Equity!S6</f>
        <v>0</v>
      </c>
      <c r="I6" s="52">
        <f>Equity!U6</f>
        <v>0</v>
      </c>
      <c r="J6" s="52">
        <f>Equity!W6</f>
        <v>0</v>
      </c>
      <c r="K6" s="52">
        <f>Equity!Y6</f>
        <v>0</v>
      </c>
      <c r="L6" s="52">
        <f>Equity!AA6</f>
        <v>0</v>
      </c>
      <c r="M6" s="52">
        <f>Equity!AC6</f>
        <v>0</v>
      </c>
      <c r="N6" s="52">
        <f>Equity!AE6</f>
        <v>0</v>
      </c>
      <c r="O6" s="52">
        <f>Equity!AG6</f>
        <v>0</v>
      </c>
      <c r="P6" s="52">
        <f>Equity!AI6</f>
        <v>0</v>
      </c>
      <c r="Q6" s="52">
        <f>Equity!AK6</f>
        <v>0</v>
      </c>
      <c r="R6" s="52">
        <f>Equity!AM6</f>
        <v>0</v>
      </c>
      <c r="S6" s="52">
        <f>Equity!AO6</f>
        <v>0</v>
      </c>
      <c r="T6" s="52">
        <f>Equity!AQ6</f>
        <v>0</v>
      </c>
      <c r="U6" s="52">
        <f>Equity!AS6</f>
        <v>0</v>
      </c>
      <c r="V6" s="52">
        <f>Equity!AU6</f>
        <v>0</v>
      </c>
    </row>
    <row r="7" spans="1:22">
      <c r="A7" s="668" t="s">
        <v>350</v>
      </c>
      <c r="B7" s="669">
        <f t="shared" si="0"/>
        <v>0</v>
      </c>
      <c r="C7" s="670">
        <f>Equity!I7</f>
        <v>0</v>
      </c>
      <c r="D7" s="670">
        <f>Equity!K7</f>
        <v>0</v>
      </c>
      <c r="E7" s="670">
        <f>Equity!M7</f>
        <v>0</v>
      </c>
      <c r="F7" s="670">
        <f>Equity!O7</f>
        <v>0</v>
      </c>
      <c r="G7" s="670">
        <f>Equity!Q7</f>
        <v>0</v>
      </c>
      <c r="H7" s="670">
        <f>Equity!S7</f>
        <v>0</v>
      </c>
      <c r="I7" s="670">
        <f>Equity!U7</f>
        <v>0</v>
      </c>
      <c r="J7" s="670">
        <f>Equity!W7</f>
        <v>0</v>
      </c>
      <c r="K7" s="670">
        <f>Equity!Y7</f>
        <v>0</v>
      </c>
      <c r="L7" s="670">
        <f>Equity!AA7</f>
        <v>0</v>
      </c>
      <c r="M7" s="670">
        <f>Equity!AC7</f>
        <v>0</v>
      </c>
      <c r="N7" s="670">
        <f>Equity!AE7</f>
        <v>0</v>
      </c>
      <c r="O7" s="670">
        <f>Equity!AG7</f>
        <v>0</v>
      </c>
      <c r="P7" s="670">
        <f>Equity!AI7</f>
        <v>0</v>
      </c>
      <c r="Q7" s="670">
        <f>Equity!AK7</f>
        <v>0</v>
      </c>
      <c r="R7" s="670">
        <f>Equity!AM7</f>
        <v>0</v>
      </c>
      <c r="S7" s="670">
        <f>Equity!AO7</f>
        <v>0</v>
      </c>
      <c r="T7" s="670">
        <f>Equity!AQ7</f>
        <v>0</v>
      </c>
      <c r="U7" s="670">
        <f>Equity!AS7</f>
        <v>0</v>
      </c>
      <c r="V7" s="670">
        <f>Equity!AU7</f>
        <v>0</v>
      </c>
    </row>
    <row r="8" spans="1:22" s="689" customFormat="1">
      <c r="A8" s="689" t="s">
        <v>351</v>
      </c>
      <c r="B8" s="690">
        <f t="shared" si="0"/>
        <v>0</v>
      </c>
      <c r="C8" s="325">
        <f>Financing!D78-'Sources-Uses'!C5</f>
        <v>0</v>
      </c>
      <c r="D8" s="325">
        <f>Financing!D126-'Sources-Uses'!D5</f>
        <v>0</v>
      </c>
      <c r="E8" s="325">
        <f>Financing!D174-'Sources-Uses'!E5</f>
        <v>0</v>
      </c>
      <c r="F8" s="325">
        <f>Financing!D222-'Sources-Uses'!F5</f>
        <v>0</v>
      </c>
      <c r="G8" s="325">
        <f>Financing!D270-'Sources-Uses'!G5</f>
        <v>0</v>
      </c>
      <c r="H8" s="325">
        <f>Financing!D318-'Sources-Uses'!H5</f>
        <v>0</v>
      </c>
      <c r="I8" s="325">
        <f>Financing!D366-'Sources-Uses'!I5</f>
        <v>0</v>
      </c>
      <c r="J8" s="325">
        <f>Financing!D414-'Sources-Uses'!J5</f>
        <v>0</v>
      </c>
      <c r="K8" s="325">
        <f>Financing!D462-K5</f>
        <v>0</v>
      </c>
      <c r="L8" s="325">
        <f>Financing!D510-'Sources-Uses'!L5</f>
        <v>0</v>
      </c>
      <c r="M8" s="325">
        <f>Financing!D558-'Sources-Uses'!M5</f>
        <v>0</v>
      </c>
      <c r="N8" s="325">
        <f>Financing!D606-'Sources-Uses'!N5</f>
        <v>0</v>
      </c>
      <c r="O8" s="325">
        <f>Financing!D654-'Sources-Uses'!O5</f>
        <v>0</v>
      </c>
      <c r="P8" s="325">
        <f>Financing!D702-'Sources-Uses'!P5</f>
        <v>0</v>
      </c>
      <c r="Q8" s="325">
        <f>Financing!D750-'Sources-Uses'!Q5</f>
        <v>0</v>
      </c>
      <c r="R8" s="325">
        <f>Financing!D798-'Sources-Uses'!R5</f>
        <v>0</v>
      </c>
      <c r="S8" s="325">
        <f>Financing!D846-'Sources-Uses'!S5</f>
        <v>0</v>
      </c>
      <c r="T8" s="325">
        <f>Financing!D894-'Sources-Uses'!T5</f>
        <v>0</v>
      </c>
      <c r="U8" s="325">
        <f>Financing!D942-'Sources-Uses'!U5</f>
        <v>0</v>
      </c>
      <c r="V8" s="325">
        <f>Financing!D990-'Sources-Uses'!V5</f>
        <v>0</v>
      </c>
    </row>
    <row r="9" spans="1:22" s="27" customFormat="1">
      <c r="A9" s="671" t="s">
        <v>352</v>
      </c>
      <c r="B9" s="669">
        <f t="shared" si="0"/>
        <v>0</v>
      </c>
      <c r="C9" s="672">
        <f>SUM(C5:C8)</f>
        <v>0</v>
      </c>
      <c r="D9" s="672">
        <f t="shared" ref="D9:V9" si="1">SUM(D5:D8)</f>
        <v>0</v>
      </c>
      <c r="E9" s="672">
        <f t="shared" si="1"/>
        <v>0</v>
      </c>
      <c r="F9" s="672">
        <f t="shared" si="1"/>
        <v>0</v>
      </c>
      <c r="G9" s="672">
        <f t="shared" si="1"/>
        <v>0</v>
      </c>
      <c r="H9" s="672">
        <f t="shared" si="1"/>
        <v>0</v>
      </c>
      <c r="I9" s="672">
        <f t="shared" si="1"/>
        <v>0</v>
      </c>
      <c r="J9" s="672">
        <f t="shared" si="1"/>
        <v>0</v>
      </c>
      <c r="K9" s="672">
        <f t="shared" si="1"/>
        <v>0</v>
      </c>
      <c r="L9" s="672">
        <f t="shared" si="1"/>
        <v>0</v>
      </c>
      <c r="M9" s="672">
        <f t="shared" si="1"/>
        <v>0</v>
      </c>
      <c r="N9" s="672">
        <f t="shared" si="1"/>
        <v>0</v>
      </c>
      <c r="O9" s="672">
        <f t="shared" si="1"/>
        <v>0</v>
      </c>
      <c r="P9" s="672">
        <f t="shared" si="1"/>
        <v>0</v>
      </c>
      <c r="Q9" s="672">
        <f t="shared" si="1"/>
        <v>0</v>
      </c>
      <c r="R9" s="672">
        <f t="shared" si="1"/>
        <v>0</v>
      </c>
      <c r="S9" s="672">
        <f t="shared" si="1"/>
        <v>0</v>
      </c>
      <c r="T9" s="672">
        <f t="shared" si="1"/>
        <v>0</v>
      </c>
      <c r="U9" s="672">
        <f t="shared" si="1"/>
        <v>0</v>
      </c>
      <c r="V9" s="672">
        <f t="shared" si="1"/>
        <v>0</v>
      </c>
    </row>
    <row r="10" spans="1:22">
      <c r="C10" s="52"/>
      <c r="D10" s="52"/>
      <c r="E10" s="52"/>
      <c r="F10" s="52"/>
      <c r="G10" s="52"/>
      <c r="H10" s="52"/>
      <c r="I10" s="52"/>
      <c r="J10" s="52"/>
      <c r="K10" s="52"/>
      <c r="L10" s="52"/>
      <c r="M10" s="52"/>
      <c r="N10" s="52"/>
      <c r="O10" s="52"/>
      <c r="P10" s="52"/>
      <c r="Q10" s="52"/>
      <c r="R10" s="52"/>
      <c r="S10" s="52"/>
      <c r="T10" s="52"/>
      <c r="U10" s="52"/>
      <c r="V10" s="52"/>
    </row>
    <row r="11" spans="1:22" s="27" customFormat="1">
      <c r="A11" s="671" t="s">
        <v>353</v>
      </c>
      <c r="B11" s="669">
        <f t="shared" si="0"/>
        <v>0</v>
      </c>
      <c r="C11" s="672">
        <f>'Development Budget'!J65</f>
        <v>0</v>
      </c>
      <c r="D11" s="672">
        <f>'Development Budget'!N65</f>
        <v>0</v>
      </c>
      <c r="E11" s="672">
        <f>'Development Budget'!R65</f>
        <v>0</v>
      </c>
      <c r="F11" s="672">
        <f>'Development Budget'!V65</f>
        <v>0</v>
      </c>
      <c r="G11" s="672">
        <f>'Development Budget'!Z65</f>
        <v>0</v>
      </c>
      <c r="H11" s="672">
        <f>'Development Budget'!AD65</f>
        <v>0</v>
      </c>
      <c r="I11" s="672">
        <f>'Development Budget'!AH65</f>
        <v>0</v>
      </c>
      <c r="J11" s="672">
        <f>'Development Budget'!AL65</f>
        <v>0</v>
      </c>
      <c r="K11" s="672">
        <f>'Development Budget'!AP65</f>
        <v>0</v>
      </c>
      <c r="L11" s="672">
        <f>'Development Budget'!AT65</f>
        <v>0</v>
      </c>
      <c r="M11" s="672">
        <f>'Development Budget'!AX65</f>
        <v>0</v>
      </c>
      <c r="N11" s="672">
        <f>'Development Budget'!BB65</f>
        <v>0</v>
      </c>
      <c r="O11" s="672">
        <f>'Development Budget'!BF65</f>
        <v>0</v>
      </c>
      <c r="P11" s="672">
        <f>'Development Budget'!BJ65</f>
        <v>0</v>
      </c>
      <c r="Q11" s="672">
        <f>'Development Budget'!BN65</f>
        <v>0</v>
      </c>
      <c r="R11" s="672">
        <f>'Development Budget'!BR65</f>
        <v>0</v>
      </c>
      <c r="S11" s="672">
        <f>'Development Budget'!BV65</f>
        <v>0</v>
      </c>
      <c r="T11" s="672">
        <f>'Development Budget'!BZ65</f>
        <v>0</v>
      </c>
      <c r="U11" s="672">
        <f>'Development Budget'!CD65</f>
        <v>0</v>
      </c>
      <c r="V11" s="672">
        <f>'Development Budget'!CH65</f>
        <v>0</v>
      </c>
    </row>
    <row r="12" spans="1:22">
      <c r="C12" s="52"/>
      <c r="D12" s="52"/>
      <c r="E12" s="52"/>
      <c r="F12" s="52"/>
      <c r="G12" s="52"/>
      <c r="H12" s="52"/>
      <c r="I12" s="52"/>
      <c r="J12" s="52"/>
      <c r="K12" s="52"/>
      <c r="L12" s="52"/>
      <c r="M12" s="52"/>
      <c r="N12" s="52"/>
      <c r="O12" s="52"/>
      <c r="P12" s="52"/>
      <c r="Q12" s="52"/>
      <c r="R12" s="52"/>
      <c r="S12" s="52"/>
      <c r="T12" s="52"/>
      <c r="U12" s="52"/>
      <c r="V12" s="52"/>
    </row>
    <row r="13" spans="1:22" s="27" customFormat="1">
      <c r="A13" s="671" t="s">
        <v>354</v>
      </c>
      <c r="B13" s="669">
        <f t="shared" si="0"/>
        <v>0</v>
      </c>
      <c r="C13" s="672">
        <f>C9-C11</f>
        <v>0</v>
      </c>
      <c r="D13" s="672">
        <f t="shared" ref="D13:V13" si="2">D9-D11</f>
        <v>0</v>
      </c>
      <c r="E13" s="672">
        <f t="shared" si="2"/>
        <v>0</v>
      </c>
      <c r="F13" s="672">
        <f t="shared" si="2"/>
        <v>0</v>
      </c>
      <c r="G13" s="672">
        <f t="shared" si="2"/>
        <v>0</v>
      </c>
      <c r="H13" s="672">
        <f t="shared" si="2"/>
        <v>0</v>
      </c>
      <c r="I13" s="672">
        <f t="shared" si="2"/>
        <v>0</v>
      </c>
      <c r="J13" s="672">
        <f t="shared" si="2"/>
        <v>0</v>
      </c>
      <c r="K13" s="672">
        <f t="shared" si="2"/>
        <v>0</v>
      </c>
      <c r="L13" s="672">
        <f t="shared" si="2"/>
        <v>0</v>
      </c>
      <c r="M13" s="672">
        <f t="shared" si="2"/>
        <v>0</v>
      </c>
      <c r="N13" s="672">
        <f t="shared" si="2"/>
        <v>0</v>
      </c>
      <c r="O13" s="672">
        <f t="shared" si="2"/>
        <v>0</v>
      </c>
      <c r="P13" s="672">
        <f t="shared" si="2"/>
        <v>0</v>
      </c>
      <c r="Q13" s="672">
        <f t="shared" si="2"/>
        <v>0</v>
      </c>
      <c r="R13" s="672">
        <f t="shared" si="2"/>
        <v>0</v>
      </c>
      <c r="S13" s="672">
        <f t="shared" si="2"/>
        <v>0</v>
      </c>
      <c r="T13" s="672">
        <f t="shared" si="2"/>
        <v>0</v>
      </c>
      <c r="U13" s="672">
        <f t="shared" si="2"/>
        <v>0</v>
      </c>
      <c r="V13" s="672">
        <f t="shared" si="2"/>
        <v>0</v>
      </c>
    </row>
  </sheetData>
  <sheetProtection password="C14E" sheet="1" objects="1" scenarios="1" selectLockedCells="1"/>
  <phoneticPr fontId="22" type="noConversion"/>
  <pageMargins left="0.75" right="0.75" top="1" bottom="1" header="0.5" footer="0.5"/>
  <pageSetup orientation="portrait" verticalDpi="1200" r:id="rId1"/>
  <headerFooter alignWithMargins="0"/>
  <colBreaks count="1" manualBreakCount="1">
    <brk id="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5"/>
  <sheetViews>
    <sheetView showGridLines="0" showRowColHeaders="0" topLeftCell="A16" zoomScale="130" zoomScaleNormal="130" workbookViewId="0">
      <selection activeCell="D15" sqref="D15:D32"/>
    </sheetView>
  </sheetViews>
  <sheetFormatPr defaultRowHeight="12.75"/>
  <cols>
    <col min="1" max="2" width="4" customWidth="1"/>
    <col min="3" max="3" width="39.140625" bestFit="1" customWidth="1"/>
    <col min="4" max="4" width="11.140625" bestFit="1" customWidth="1"/>
  </cols>
  <sheetData>
    <row r="1" spans="1:4">
      <c r="A1" s="345" t="s">
        <v>251</v>
      </c>
      <c r="B1" s="27"/>
    </row>
    <row r="2" spans="1:4">
      <c r="A2" s="27"/>
      <c r="B2" s="27"/>
    </row>
    <row r="3" spans="1:4">
      <c r="B3" s="27" t="s">
        <v>278</v>
      </c>
    </row>
    <row r="4" spans="1:4">
      <c r="C4" s="23" t="s">
        <v>252</v>
      </c>
      <c r="D4" s="318">
        <v>0</v>
      </c>
    </row>
    <row r="5" spans="1:4">
      <c r="C5" t="s">
        <v>82</v>
      </c>
      <c r="D5" s="191">
        <f>D4*0.05</f>
        <v>0</v>
      </c>
    </row>
    <row r="6" spans="1:4">
      <c r="C6" t="s">
        <v>253</v>
      </c>
      <c r="D6" s="289">
        <f>D4-D5</f>
        <v>0</v>
      </c>
    </row>
    <row r="7" spans="1:4">
      <c r="D7" s="317"/>
    </row>
    <row r="8" spans="1:4">
      <c r="C8" s="23" t="s">
        <v>254</v>
      </c>
      <c r="D8" s="318">
        <v>0</v>
      </c>
    </row>
    <row r="9" spans="1:4">
      <c r="C9" s="23" t="s">
        <v>84</v>
      </c>
      <c r="D9" s="344">
        <f>D8*0.1</f>
        <v>0</v>
      </c>
    </row>
    <row r="10" spans="1:4">
      <c r="C10" s="23" t="s">
        <v>255</v>
      </c>
      <c r="D10" s="318">
        <v>0</v>
      </c>
    </row>
    <row r="11" spans="1:4">
      <c r="C11" s="23" t="s">
        <v>256</v>
      </c>
      <c r="D11" s="289">
        <f>D8-D9+D10</f>
        <v>0</v>
      </c>
    </row>
    <row r="12" spans="1:4">
      <c r="D12" s="317">
        <v>12236</v>
      </c>
    </row>
    <row r="13" spans="1:4">
      <c r="B13" s="27" t="s">
        <v>257</v>
      </c>
      <c r="D13" s="317"/>
    </row>
    <row r="14" spans="1:4">
      <c r="D14" s="317"/>
    </row>
    <row r="15" spans="1:4">
      <c r="C15" t="s">
        <v>258</v>
      </c>
      <c r="D15" s="136">
        <v>0</v>
      </c>
    </row>
    <row r="16" spans="1:4">
      <c r="C16" t="s">
        <v>259</v>
      </c>
      <c r="D16" s="732">
        <v>0</v>
      </c>
    </row>
    <row r="17" spans="3:4">
      <c r="C17" t="s">
        <v>260</v>
      </c>
      <c r="D17" s="732">
        <v>0</v>
      </c>
    </row>
    <row r="18" spans="3:4">
      <c r="C18" t="s">
        <v>261</v>
      </c>
      <c r="D18" s="732">
        <v>0</v>
      </c>
    </row>
    <row r="19" spans="3:4">
      <c r="C19" t="s">
        <v>262</v>
      </c>
      <c r="D19" s="732">
        <v>0</v>
      </c>
    </row>
    <row r="20" spans="3:4">
      <c r="C20" t="s">
        <v>263</v>
      </c>
      <c r="D20" s="732">
        <v>0</v>
      </c>
    </row>
    <row r="21" spans="3:4">
      <c r="C21" t="s">
        <v>264</v>
      </c>
      <c r="D21" s="732">
        <v>0</v>
      </c>
    </row>
    <row r="22" spans="3:4">
      <c r="C22" t="s">
        <v>265</v>
      </c>
      <c r="D22" s="732">
        <v>0</v>
      </c>
    </row>
    <row r="23" spans="3:4">
      <c r="C23" t="s">
        <v>266</v>
      </c>
      <c r="D23" s="732">
        <v>0</v>
      </c>
    </row>
    <row r="24" spans="3:4">
      <c r="C24" t="s">
        <v>267</v>
      </c>
      <c r="D24" s="732">
        <v>0</v>
      </c>
    </row>
    <row r="25" spans="3:4">
      <c r="C25" t="s">
        <v>268</v>
      </c>
      <c r="D25" s="732">
        <v>0</v>
      </c>
    </row>
    <row r="26" spans="3:4">
      <c r="C26" t="s">
        <v>269</v>
      </c>
      <c r="D26" s="732">
        <v>0</v>
      </c>
    </row>
    <row r="27" spans="3:4">
      <c r="C27" t="s">
        <v>270</v>
      </c>
      <c r="D27" s="732">
        <v>0</v>
      </c>
    </row>
    <row r="28" spans="3:4">
      <c r="C28" t="s">
        <v>271</v>
      </c>
      <c r="D28" s="732">
        <v>0</v>
      </c>
    </row>
    <row r="29" spans="3:4">
      <c r="C29" t="s">
        <v>272</v>
      </c>
      <c r="D29" s="732">
        <v>0</v>
      </c>
    </row>
    <row r="30" spans="3:4">
      <c r="C30" t="s">
        <v>53</v>
      </c>
      <c r="D30" s="732">
        <v>0</v>
      </c>
    </row>
    <row r="31" spans="3:4">
      <c r="C31" s="355" t="s">
        <v>426</v>
      </c>
      <c r="D31" s="732">
        <v>0</v>
      </c>
    </row>
    <row r="32" spans="3:4">
      <c r="C32" s="355" t="s">
        <v>427</v>
      </c>
      <c r="D32" s="732">
        <v>0</v>
      </c>
    </row>
    <row r="33" spans="2:4">
      <c r="C33" s="27" t="s">
        <v>274</v>
      </c>
      <c r="D33" s="319">
        <f>SUM(D15:D32)</f>
        <v>0</v>
      </c>
    </row>
    <row r="34" spans="2:4">
      <c r="D34" s="51"/>
    </row>
    <row r="35" spans="2:4">
      <c r="B35" s="27" t="s">
        <v>88</v>
      </c>
      <c r="D35" s="319">
        <f>D6+D11-D33</f>
        <v>0</v>
      </c>
    </row>
  </sheetData>
  <sheetProtection password="C14E" sheet="1" objects="1" scenarios="1" selectLockedCells="1"/>
  <phoneticPr fontId="22" type="noConversion"/>
  <pageMargins left="0.75" right="0.75" top="1" bottom="1" header="0.5" footer="0.5"/>
  <pageSetup orientation="portrait"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27"/>
  <sheetViews>
    <sheetView showGridLines="0" showRowColHeaders="0" zoomScale="75" zoomScaleNormal="75" workbookViewId="0">
      <selection activeCell="B19" sqref="B19"/>
    </sheetView>
  </sheetViews>
  <sheetFormatPr defaultRowHeight="12.75"/>
  <cols>
    <col min="2" max="2" width="32.140625" customWidth="1"/>
    <col min="3" max="16" width="11.140625" customWidth="1"/>
  </cols>
  <sheetData>
    <row r="1" spans="1:16" ht="15.75">
      <c r="A1" s="43" t="s">
        <v>67</v>
      </c>
    </row>
    <row r="2" spans="1:16" ht="20.100000000000001" customHeight="1">
      <c r="B2" s="44"/>
      <c r="O2" s="45"/>
    </row>
    <row r="3" spans="1:16" ht="20.100000000000001" customHeight="1">
      <c r="B3" s="44"/>
      <c r="O3" s="46"/>
    </row>
    <row r="4" spans="1:16" ht="20.100000000000001" customHeight="1">
      <c r="B4" s="44"/>
    </row>
    <row r="6" spans="1:16" ht="27.95" customHeight="1">
      <c r="C6" s="47" t="s">
        <v>277</v>
      </c>
      <c r="D6" s="47" t="s">
        <v>276</v>
      </c>
    </row>
    <row r="7" spans="1:16">
      <c r="C7" s="604">
        <f>'Building Information'!Q7</f>
        <v>0</v>
      </c>
      <c r="D7" s="322">
        <f>C7+1</f>
        <v>1</v>
      </c>
      <c r="E7" s="323">
        <f t="shared" ref="E7:M7" si="0">+D7+1</f>
        <v>2</v>
      </c>
      <c r="F7" s="323">
        <f t="shared" si="0"/>
        <v>3</v>
      </c>
      <c r="G7" s="323">
        <f t="shared" si="0"/>
        <v>4</v>
      </c>
      <c r="H7" s="323">
        <f t="shared" si="0"/>
        <v>5</v>
      </c>
      <c r="I7" s="323">
        <f t="shared" si="0"/>
        <v>6</v>
      </c>
      <c r="J7" s="323">
        <f t="shared" si="0"/>
        <v>7</v>
      </c>
      <c r="K7" s="323">
        <f t="shared" si="0"/>
        <v>8</v>
      </c>
      <c r="L7" s="323">
        <f t="shared" si="0"/>
        <v>9</v>
      </c>
      <c r="M7" s="323">
        <f t="shared" si="0"/>
        <v>10</v>
      </c>
      <c r="N7" s="323">
        <f>+M7+1</f>
        <v>11</v>
      </c>
      <c r="O7" s="322">
        <f>+N7+1</f>
        <v>12</v>
      </c>
    </row>
    <row r="8" spans="1:16" ht="15.95" customHeight="1">
      <c r="C8" s="48" t="s">
        <v>68</v>
      </c>
      <c r="D8" s="48" t="s">
        <v>69</v>
      </c>
      <c r="E8" s="49" t="s">
        <v>70</v>
      </c>
      <c r="F8" s="49" t="s">
        <v>71</v>
      </c>
      <c r="G8" s="49" t="s">
        <v>72</v>
      </c>
      <c r="H8" s="49" t="s">
        <v>73</v>
      </c>
      <c r="I8" s="49" t="s">
        <v>74</v>
      </c>
      <c r="J8" s="49" t="s">
        <v>75</v>
      </c>
      <c r="K8" s="49" t="s">
        <v>76</v>
      </c>
      <c r="L8" s="49" t="s">
        <v>77</v>
      </c>
      <c r="M8" s="49" t="s">
        <v>78</v>
      </c>
      <c r="N8" s="49" t="s">
        <v>79</v>
      </c>
      <c r="O8" s="324" t="s">
        <v>80</v>
      </c>
      <c r="P8" s="50"/>
    </row>
    <row r="9" spans="1:16" ht="20.100000000000001" customHeight="1">
      <c r="B9" t="s">
        <v>81</v>
      </c>
      <c r="C9" s="358">
        <v>0</v>
      </c>
      <c r="D9" s="320">
        <f>'M&amp;O'!D4</f>
        <v>0</v>
      </c>
      <c r="E9" s="287">
        <f>+D9*1.03</f>
        <v>0</v>
      </c>
      <c r="F9" s="287">
        <f t="shared" ref="F9:M9" si="1">+E9*1.03</f>
        <v>0</v>
      </c>
      <c r="G9" s="287">
        <f t="shared" si="1"/>
        <v>0</v>
      </c>
      <c r="H9" s="287">
        <f t="shared" si="1"/>
        <v>0</v>
      </c>
      <c r="I9" s="287">
        <f t="shared" si="1"/>
        <v>0</v>
      </c>
      <c r="J9" s="287">
        <f t="shared" si="1"/>
        <v>0</v>
      </c>
      <c r="K9" s="287">
        <f t="shared" si="1"/>
        <v>0</v>
      </c>
      <c r="L9" s="287">
        <f t="shared" si="1"/>
        <v>0</v>
      </c>
      <c r="M9" s="287">
        <f t="shared" si="1"/>
        <v>0</v>
      </c>
      <c r="N9" s="287">
        <f>+M9*1.03</f>
        <v>0</v>
      </c>
      <c r="O9" s="288">
        <f>+N9*1.03</f>
        <v>0</v>
      </c>
      <c r="P9" s="51"/>
    </row>
    <row r="10" spans="1:16" ht="15.95" customHeight="1">
      <c r="B10" t="s">
        <v>82</v>
      </c>
      <c r="C10" s="359">
        <v>0</v>
      </c>
      <c r="D10" s="300">
        <f t="shared" ref="D10:O10" si="2">-D9*0.05</f>
        <v>0</v>
      </c>
      <c r="E10" s="289">
        <f t="shared" si="2"/>
        <v>0</v>
      </c>
      <c r="F10" s="289">
        <f t="shared" si="2"/>
        <v>0</v>
      </c>
      <c r="G10" s="289">
        <f t="shared" si="2"/>
        <v>0</v>
      </c>
      <c r="H10" s="289">
        <f t="shared" si="2"/>
        <v>0</v>
      </c>
      <c r="I10" s="289">
        <f t="shared" si="2"/>
        <v>0</v>
      </c>
      <c r="J10" s="289">
        <f t="shared" si="2"/>
        <v>0</v>
      </c>
      <c r="K10" s="289">
        <f t="shared" si="2"/>
        <v>0</v>
      </c>
      <c r="L10" s="289">
        <f t="shared" si="2"/>
        <v>0</v>
      </c>
      <c r="M10" s="289">
        <f t="shared" si="2"/>
        <v>0</v>
      </c>
      <c r="N10" s="289">
        <f t="shared" si="2"/>
        <v>0</v>
      </c>
      <c r="O10" s="290">
        <f t="shared" si="2"/>
        <v>0</v>
      </c>
      <c r="P10" s="51"/>
    </row>
    <row r="11" spans="1:16" ht="15.95" customHeight="1">
      <c r="B11" t="s">
        <v>83</v>
      </c>
      <c r="C11" s="359">
        <v>0</v>
      </c>
      <c r="D11" s="300">
        <f>'M&amp;O'!D8</f>
        <v>0</v>
      </c>
      <c r="E11" s="289">
        <f t="shared" ref="E11:M11" si="3">+D11*1.03</f>
        <v>0</v>
      </c>
      <c r="F11" s="289">
        <f t="shared" si="3"/>
        <v>0</v>
      </c>
      <c r="G11" s="289">
        <f t="shared" si="3"/>
        <v>0</v>
      </c>
      <c r="H11" s="289">
        <f t="shared" si="3"/>
        <v>0</v>
      </c>
      <c r="I11" s="289">
        <f t="shared" si="3"/>
        <v>0</v>
      </c>
      <c r="J11" s="289">
        <f t="shared" si="3"/>
        <v>0</v>
      </c>
      <c r="K11" s="289">
        <f t="shared" si="3"/>
        <v>0</v>
      </c>
      <c r="L11" s="289">
        <f t="shared" si="3"/>
        <v>0</v>
      </c>
      <c r="M11" s="289">
        <f t="shared" si="3"/>
        <v>0</v>
      </c>
      <c r="N11" s="289">
        <f>+M11*1.03</f>
        <v>0</v>
      </c>
      <c r="O11" s="290">
        <f>+N11*1.03</f>
        <v>0</v>
      </c>
      <c r="P11" s="51"/>
    </row>
    <row r="12" spans="1:16" ht="15.95" customHeight="1">
      <c r="B12" t="s">
        <v>84</v>
      </c>
      <c r="C12" s="360">
        <v>0</v>
      </c>
      <c r="D12" s="300">
        <f>-D11*0.1</f>
        <v>0</v>
      </c>
      <c r="E12" s="291">
        <f t="shared" ref="E12:O12" si="4">-E11*0.1</f>
        <v>0</v>
      </c>
      <c r="F12" s="291">
        <f t="shared" si="4"/>
        <v>0</v>
      </c>
      <c r="G12" s="291">
        <f t="shared" si="4"/>
        <v>0</v>
      </c>
      <c r="H12" s="291">
        <f t="shared" si="4"/>
        <v>0</v>
      </c>
      <c r="I12" s="291">
        <f t="shared" si="4"/>
        <v>0</v>
      </c>
      <c r="J12" s="291">
        <f t="shared" si="4"/>
        <v>0</v>
      </c>
      <c r="K12" s="291">
        <f t="shared" si="4"/>
        <v>0</v>
      </c>
      <c r="L12" s="291">
        <f t="shared" si="4"/>
        <v>0</v>
      </c>
      <c r="M12" s="291">
        <f t="shared" si="4"/>
        <v>0</v>
      </c>
      <c r="N12" s="291">
        <f t="shared" si="4"/>
        <v>0</v>
      </c>
      <c r="O12" s="292">
        <f t="shared" si="4"/>
        <v>0</v>
      </c>
      <c r="P12" s="51"/>
    </row>
    <row r="13" spans="1:16" ht="15.95" customHeight="1">
      <c r="B13" t="s">
        <v>85</v>
      </c>
      <c r="C13" s="361">
        <v>0</v>
      </c>
      <c r="D13" s="294">
        <f>'M&amp;O'!D10</f>
        <v>0</v>
      </c>
      <c r="E13" s="293">
        <f>D13</f>
        <v>0</v>
      </c>
      <c r="F13" s="293">
        <f>D13</f>
        <v>0</v>
      </c>
      <c r="G13" s="293">
        <f t="shared" ref="G13:O13" si="5">E13</f>
        <v>0</v>
      </c>
      <c r="H13" s="293">
        <f t="shared" si="5"/>
        <v>0</v>
      </c>
      <c r="I13" s="293">
        <f t="shared" si="5"/>
        <v>0</v>
      </c>
      <c r="J13" s="293">
        <f t="shared" si="5"/>
        <v>0</v>
      </c>
      <c r="K13" s="293">
        <f t="shared" si="5"/>
        <v>0</v>
      </c>
      <c r="L13" s="293">
        <f t="shared" si="5"/>
        <v>0</v>
      </c>
      <c r="M13" s="293">
        <f t="shared" si="5"/>
        <v>0</v>
      </c>
      <c r="N13" s="293">
        <f t="shared" si="5"/>
        <v>0</v>
      </c>
      <c r="O13" s="294">
        <f t="shared" si="5"/>
        <v>0</v>
      </c>
      <c r="P13" s="51"/>
    </row>
    <row r="14" spans="1:16" ht="15.95" customHeight="1">
      <c r="B14" t="s">
        <v>86</v>
      </c>
      <c r="C14" s="299">
        <f>SUM(C9:C13)</f>
        <v>0</v>
      </c>
      <c r="D14" s="300">
        <f>SUM(D9:D13)</f>
        <v>0</v>
      </c>
      <c r="E14" s="295">
        <f t="shared" ref="E14:O14" si="6">SUM(E9:E13)</f>
        <v>0</v>
      </c>
      <c r="F14" s="289">
        <f t="shared" si="6"/>
        <v>0</v>
      </c>
      <c r="G14" s="289">
        <f t="shared" si="6"/>
        <v>0</v>
      </c>
      <c r="H14" s="289">
        <f t="shared" si="6"/>
        <v>0</v>
      </c>
      <c r="I14" s="289">
        <f t="shared" si="6"/>
        <v>0</v>
      </c>
      <c r="J14" s="289">
        <f t="shared" si="6"/>
        <v>0</v>
      </c>
      <c r="K14" s="289">
        <f t="shared" si="6"/>
        <v>0</v>
      </c>
      <c r="L14" s="289">
        <f t="shared" si="6"/>
        <v>0</v>
      </c>
      <c r="M14" s="289">
        <f t="shared" si="6"/>
        <v>0</v>
      </c>
      <c r="N14" s="289">
        <f t="shared" si="6"/>
        <v>0</v>
      </c>
      <c r="O14" s="290">
        <f t="shared" si="6"/>
        <v>0</v>
      </c>
      <c r="P14" s="51"/>
    </row>
    <row r="15" spans="1:16" ht="21.95" customHeight="1">
      <c r="B15" t="s">
        <v>87</v>
      </c>
      <c r="C15" s="362">
        <v>0</v>
      </c>
      <c r="D15" s="321">
        <f>'M&amp;O'!D33</f>
        <v>0</v>
      </c>
      <c r="E15" s="296">
        <f>+D15*1.04</f>
        <v>0</v>
      </c>
      <c r="F15" s="296">
        <f t="shared" ref="F15:M15" si="7">+E15*1.04</f>
        <v>0</v>
      </c>
      <c r="G15" s="296">
        <f t="shared" si="7"/>
        <v>0</v>
      </c>
      <c r="H15" s="296">
        <f t="shared" si="7"/>
        <v>0</v>
      </c>
      <c r="I15" s="296">
        <f t="shared" si="7"/>
        <v>0</v>
      </c>
      <c r="J15" s="296">
        <f t="shared" si="7"/>
        <v>0</v>
      </c>
      <c r="K15" s="296">
        <f t="shared" si="7"/>
        <v>0</v>
      </c>
      <c r="L15" s="296">
        <f t="shared" si="7"/>
        <v>0</v>
      </c>
      <c r="M15" s="296">
        <f t="shared" si="7"/>
        <v>0</v>
      </c>
      <c r="N15" s="296">
        <f>+M15*1.04</f>
        <v>0</v>
      </c>
      <c r="O15" s="297">
        <f>+N15*1.04</f>
        <v>0</v>
      </c>
      <c r="P15" s="51"/>
    </row>
    <row r="16" spans="1:16" s="23" customFormat="1" ht="21.95" customHeight="1">
      <c r="B16" s="27" t="s">
        <v>88</v>
      </c>
      <c r="C16" s="326">
        <f>SUM(C14-C15)</f>
        <v>0</v>
      </c>
      <c r="D16" s="326">
        <f t="shared" ref="D16:O16" si="8">SUM(D14-D15)</f>
        <v>0</v>
      </c>
      <c r="E16" s="326">
        <f t="shared" si="8"/>
        <v>0</v>
      </c>
      <c r="F16" s="326">
        <f t="shared" si="8"/>
        <v>0</v>
      </c>
      <c r="G16" s="326">
        <f t="shared" si="8"/>
        <v>0</v>
      </c>
      <c r="H16" s="326">
        <f t="shared" si="8"/>
        <v>0</v>
      </c>
      <c r="I16" s="326">
        <f t="shared" si="8"/>
        <v>0</v>
      </c>
      <c r="J16" s="326">
        <f t="shared" si="8"/>
        <v>0</v>
      </c>
      <c r="K16" s="326">
        <f t="shared" si="8"/>
        <v>0</v>
      </c>
      <c r="L16" s="326">
        <f t="shared" si="8"/>
        <v>0</v>
      </c>
      <c r="M16" s="326">
        <f t="shared" si="8"/>
        <v>0</v>
      </c>
      <c r="N16" s="326">
        <f t="shared" si="8"/>
        <v>0</v>
      </c>
      <c r="O16" s="326">
        <f t="shared" si="8"/>
        <v>0</v>
      </c>
      <c r="P16" s="31"/>
    </row>
    <row r="17" spans="2:16" ht="21.95" customHeight="1">
      <c r="B17" t="s">
        <v>89</v>
      </c>
      <c r="C17" s="359">
        <v>0</v>
      </c>
      <c r="D17" s="360">
        <v>0</v>
      </c>
      <c r="E17" s="289">
        <f>+D17</f>
        <v>0</v>
      </c>
      <c r="F17" s="289">
        <f t="shared" ref="F17:M17" si="9">+E17</f>
        <v>0</v>
      </c>
      <c r="G17" s="289">
        <f t="shared" si="9"/>
        <v>0</v>
      </c>
      <c r="H17" s="289">
        <f t="shared" si="9"/>
        <v>0</v>
      </c>
      <c r="I17" s="289">
        <f t="shared" si="9"/>
        <v>0</v>
      </c>
      <c r="J17" s="289">
        <f t="shared" si="9"/>
        <v>0</v>
      </c>
      <c r="K17" s="289">
        <f t="shared" si="9"/>
        <v>0</v>
      </c>
      <c r="L17" s="289">
        <f t="shared" si="9"/>
        <v>0</v>
      </c>
      <c r="M17" s="289">
        <f t="shared" si="9"/>
        <v>0</v>
      </c>
      <c r="N17" s="289">
        <f>+M17</f>
        <v>0</v>
      </c>
      <c r="O17" s="290">
        <f>+N17</f>
        <v>0</v>
      </c>
      <c r="P17" s="51"/>
    </row>
    <row r="18" spans="2:16" ht="15.95" customHeight="1">
      <c r="B18" s="178" t="s">
        <v>275</v>
      </c>
      <c r="C18" s="359">
        <v>0</v>
      </c>
      <c r="D18" s="360">
        <v>0</v>
      </c>
      <c r="E18" s="289">
        <f t="shared" ref="E18:M18" si="10">+D18</f>
        <v>0</v>
      </c>
      <c r="F18" s="289">
        <f t="shared" si="10"/>
        <v>0</v>
      </c>
      <c r="G18" s="289">
        <f t="shared" si="10"/>
        <v>0</v>
      </c>
      <c r="H18" s="289">
        <f t="shared" si="10"/>
        <v>0</v>
      </c>
      <c r="I18" s="289">
        <f t="shared" si="10"/>
        <v>0</v>
      </c>
      <c r="J18" s="289">
        <f t="shared" si="10"/>
        <v>0</v>
      </c>
      <c r="K18" s="289">
        <f t="shared" si="10"/>
        <v>0</v>
      </c>
      <c r="L18" s="289">
        <f t="shared" si="10"/>
        <v>0</v>
      </c>
      <c r="M18" s="289">
        <f t="shared" si="10"/>
        <v>0</v>
      </c>
      <c r="N18" s="289">
        <f>+M18</f>
        <v>0</v>
      </c>
      <c r="O18" s="290">
        <f>+N18</f>
        <v>0</v>
      </c>
      <c r="P18" s="51"/>
    </row>
    <row r="19" spans="2:16" ht="15.95" customHeight="1">
      <c r="B19" s="178" t="s">
        <v>275</v>
      </c>
      <c r="C19" s="362">
        <v>0</v>
      </c>
      <c r="D19" s="361">
        <v>0</v>
      </c>
      <c r="E19" s="293">
        <f>+D19*1.035</f>
        <v>0</v>
      </c>
      <c r="F19" s="296">
        <f t="shared" ref="F19:M19" si="11">+E19*1.035</f>
        <v>0</v>
      </c>
      <c r="G19" s="296">
        <f t="shared" si="11"/>
        <v>0</v>
      </c>
      <c r="H19" s="296">
        <f t="shared" si="11"/>
        <v>0</v>
      </c>
      <c r="I19" s="296">
        <f t="shared" si="11"/>
        <v>0</v>
      </c>
      <c r="J19" s="296">
        <f t="shared" si="11"/>
        <v>0</v>
      </c>
      <c r="K19" s="296">
        <f t="shared" si="11"/>
        <v>0</v>
      </c>
      <c r="L19" s="296">
        <f t="shared" si="11"/>
        <v>0</v>
      </c>
      <c r="M19" s="296">
        <f t="shared" si="11"/>
        <v>0</v>
      </c>
      <c r="N19" s="296">
        <f>+M19*1.035</f>
        <v>0</v>
      </c>
      <c r="O19" s="297">
        <f>+N19*1.035</f>
        <v>0</v>
      </c>
      <c r="P19" s="51"/>
    </row>
    <row r="20" spans="2:16" ht="21.95" customHeight="1">
      <c r="B20" t="s">
        <v>90</v>
      </c>
      <c r="C20" s="298">
        <f>SUM(C16-C17-C18-C19)</f>
        <v>0</v>
      </c>
      <c r="D20" s="298">
        <f>SUM(D16-D17-D18-D19)</f>
        <v>0</v>
      </c>
      <c r="E20" s="298">
        <f t="shared" ref="E20:O20" si="12">SUM(E16-E17-E18-E19)</f>
        <v>0</v>
      </c>
      <c r="F20" s="298">
        <f t="shared" si="12"/>
        <v>0</v>
      </c>
      <c r="G20" s="298">
        <f t="shared" si="12"/>
        <v>0</v>
      </c>
      <c r="H20" s="298">
        <f t="shared" si="12"/>
        <v>0</v>
      </c>
      <c r="I20" s="298">
        <f t="shared" si="12"/>
        <v>0</v>
      </c>
      <c r="J20" s="298">
        <f t="shared" si="12"/>
        <v>0</v>
      </c>
      <c r="K20" s="298">
        <f t="shared" si="12"/>
        <v>0</v>
      </c>
      <c r="L20" s="298">
        <f t="shared" si="12"/>
        <v>0</v>
      </c>
      <c r="M20" s="298">
        <f t="shared" si="12"/>
        <v>0</v>
      </c>
      <c r="N20" s="298">
        <f t="shared" si="12"/>
        <v>0</v>
      </c>
      <c r="O20" s="298">
        <f t="shared" si="12"/>
        <v>0</v>
      </c>
      <c r="P20" s="51"/>
    </row>
    <row r="21" spans="2:16" ht="21.75" customHeight="1">
      <c r="B21" s="27" t="s">
        <v>91</v>
      </c>
      <c r="C21" s="289">
        <f>SUM(C20)</f>
        <v>0</v>
      </c>
      <c r="D21" s="289">
        <f>SUM(D20)</f>
        <v>0</v>
      </c>
      <c r="E21" s="289">
        <f>SUM(D21+E20)</f>
        <v>0</v>
      </c>
      <c r="F21" s="289">
        <f t="shared" ref="F21:O21" si="13">SUM(E21+F20)</f>
        <v>0</v>
      </c>
      <c r="G21" s="289">
        <f t="shared" si="13"/>
        <v>0</v>
      </c>
      <c r="H21" s="289">
        <f t="shared" si="13"/>
        <v>0</v>
      </c>
      <c r="I21" s="289">
        <f t="shared" si="13"/>
        <v>0</v>
      </c>
      <c r="J21" s="289">
        <f t="shared" si="13"/>
        <v>0</v>
      </c>
      <c r="K21" s="289">
        <f t="shared" si="13"/>
        <v>0</v>
      </c>
      <c r="L21" s="289">
        <f t="shared" si="13"/>
        <v>0</v>
      </c>
      <c r="M21" s="289">
        <f t="shared" si="13"/>
        <v>0</v>
      </c>
      <c r="N21" s="289">
        <f t="shared" si="13"/>
        <v>0</v>
      </c>
      <c r="O21" s="289">
        <f t="shared" si="13"/>
        <v>0</v>
      </c>
      <c r="P21" s="51"/>
    </row>
    <row r="22" spans="2:16">
      <c r="C22" s="51"/>
      <c r="D22" s="51"/>
      <c r="E22" s="51"/>
      <c r="F22" s="51"/>
      <c r="G22" s="51"/>
      <c r="H22" s="51"/>
      <c r="I22" s="51"/>
      <c r="J22" s="51"/>
      <c r="K22" s="51"/>
      <c r="L22" s="51"/>
      <c r="M22" s="51"/>
      <c r="N22" s="51"/>
      <c r="O22" s="51"/>
      <c r="P22" s="51"/>
    </row>
    <row r="23" spans="2:16">
      <c r="C23" s="51"/>
      <c r="D23" s="51"/>
      <c r="E23" s="51"/>
      <c r="F23" s="51"/>
      <c r="G23" s="51"/>
      <c r="H23" s="51"/>
      <c r="I23" s="51"/>
      <c r="J23" s="51"/>
      <c r="K23" s="51"/>
      <c r="L23" s="51"/>
      <c r="M23" s="51"/>
      <c r="N23" s="51"/>
      <c r="O23" s="51"/>
      <c r="P23" s="51"/>
    </row>
    <row r="24" spans="2:16">
      <c r="B24" t="s">
        <v>92</v>
      </c>
      <c r="C24" s="51"/>
      <c r="D24" s="52">
        <f>O21</f>
        <v>0</v>
      </c>
      <c r="E24" s="51"/>
      <c r="F24" s="51"/>
      <c r="G24" s="51"/>
      <c r="H24" s="51"/>
      <c r="I24" s="51"/>
      <c r="J24" s="51"/>
      <c r="K24" s="51"/>
      <c r="L24" s="51"/>
      <c r="M24" s="51"/>
      <c r="N24" s="51"/>
      <c r="O24" s="51"/>
      <c r="P24" s="51"/>
    </row>
    <row r="25" spans="2:16">
      <c r="B25" t="s">
        <v>93</v>
      </c>
      <c r="D25" s="325">
        <f>'Development Budget'!I45</f>
        <v>0</v>
      </c>
    </row>
    <row r="26" spans="2:16">
      <c r="B26" s="27" t="s">
        <v>94</v>
      </c>
      <c r="C26" s="27"/>
      <c r="D26" s="115">
        <f>D24-D25</f>
        <v>0</v>
      </c>
    </row>
    <row r="27" spans="2:16">
      <c r="B27" s="327" t="str">
        <f>IF(D26&lt;0,"The cash flow provided does not appear to cover the amount of the dererred developer fee in basis.  Alternate repayment mechanisms need to be provided.","")</f>
        <v/>
      </c>
    </row>
  </sheetData>
  <sheetProtection password="C14E" sheet="1" objects="1" scenarios="1" selectLockedCells="1"/>
  <phoneticPr fontId="22" type="noConversion"/>
  <pageMargins left="0.75" right="0.75" top="1" bottom="1" header="0.5" footer="0.5"/>
  <pageSetup scale="66"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8"/>
  <sheetViews>
    <sheetView showGridLines="0" showRowColHeaders="0" zoomScaleNormal="100" workbookViewId="0">
      <selection activeCell="C12" sqref="C12"/>
    </sheetView>
  </sheetViews>
  <sheetFormatPr defaultRowHeight="12.75"/>
  <cols>
    <col min="2" max="2" width="34.85546875" bestFit="1" customWidth="1"/>
    <col min="3" max="3" width="13.140625" customWidth="1"/>
    <col min="4" max="4" width="4.28515625" customWidth="1"/>
    <col min="5" max="5" width="14.140625" customWidth="1"/>
  </cols>
  <sheetData>
    <row r="1" spans="1:6" ht="15">
      <c r="A1" s="44" t="str">
        <f>IF('Applicant Information'!C8="9% Competitive","AGGREGATE BASIS CALCULATION NOT APPLICABLE","AGGREGATE BASIS CALCULATION")</f>
        <v>AGGREGATE BASIS CALCULATION</v>
      </c>
      <c r="D1" s="45"/>
      <c r="E1" s="45"/>
    </row>
    <row r="2" spans="1:6">
      <c r="D2" s="46"/>
      <c r="E2" s="46"/>
    </row>
    <row r="3" spans="1:6">
      <c r="A3" s="27" t="s">
        <v>63</v>
      </c>
      <c r="B3" s="389">
        <f>'Applicant Information'!C6</f>
        <v>0</v>
      </c>
      <c r="C3" s="23"/>
      <c r="D3" s="23"/>
      <c r="E3" s="23"/>
      <c r="F3" s="23"/>
    </row>
    <row r="4" spans="1:6">
      <c r="B4" s="23"/>
      <c r="C4" s="23"/>
      <c r="D4" s="23"/>
      <c r="E4" s="23"/>
      <c r="F4" s="23"/>
    </row>
    <row r="5" spans="1:6">
      <c r="B5" s="23"/>
      <c r="C5" s="23"/>
      <c r="D5" s="23"/>
      <c r="E5" s="23"/>
      <c r="F5" s="23"/>
    </row>
    <row r="6" spans="1:6">
      <c r="B6" s="23"/>
      <c r="C6" s="23"/>
      <c r="D6" s="23"/>
      <c r="E6" s="23"/>
      <c r="F6" s="23"/>
    </row>
    <row r="7" spans="1:6">
      <c r="B7" s="23"/>
      <c r="C7" s="23"/>
      <c r="D7" s="23"/>
      <c r="E7" s="23"/>
      <c r="F7" s="23"/>
    </row>
    <row r="8" spans="1:6">
      <c r="B8" s="23" t="s">
        <v>280</v>
      </c>
      <c r="C8" s="346">
        <v>0</v>
      </c>
      <c r="D8" s="23"/>
      <c r="E8" s="23"/>
      <c r="F8" s="23"/>
    </row>
    <row r="9" spans="1:6">
      <c r="B9" s="23"/>
      <c r="C9" s="363"/>
      <c r="D9" s="23"/>
      <c r="E9" s="23"/>
      <c r="F9" s="23"/>
    </row>
    <row r="10" spans="1:6">
      <c r="B10" s="23" t="s">
        <v>281</v>
      </c>
      <c r="C10" s="364">
        <f>'Development Budget'!I65</f>
        <v>0</v>
      </c>
      <c r="D10" s="23"/>
      <c r="E10" s="23"/>
      <c r="F10" s="23"/>
    </row>
    <row r="11" spans="1:6">
      <c r="B11" s="23" t="s">
        <v>282</v>
      </c>
      <c r="C11" s="364">
        <f>'Development Budget'!F7</f>
        <v>0</v>
      </c>
      <c r="D11" s="23"/>
      <c r="E11" s="23"/>
      <c r="F11" s="23"/>
    </row>
    <row r="12" spans="1:6">
      <c r="B12" s="23" t="s">
        <v>283</v>
      </c>
      <c r="C12" s="346">
        <v>0</v>
      </c>
      <c r="D12" s="23"/>
      <c r="E12" s="23"/>
      <c r="F12" s="23"/>
    </row>
    <row r="13" spans="1:6">
      <c r="B13" s="23"/>
      <c r="C13" s="365"/>
      <c r="D13" s="23"/>
      <c r="E13" s="23"/>
      <c r="F13" s="23"/>
    </row>
    <row r="14" spans="1:6">
      <c r="B14" s="23" t="s">
        <v>284</v>
      </c>
      <c r="C14" s="364">
        <f>SUM(C10:C12)</f>
        <v>0</v>
      </c>
      <c r="D14" s="23"/>
      <c r="E14" s="23"/>
      <c r="F14" s="23"/>
    </row>
    <row r="15" spans="1:6">
      <c r="B15" s="23"/>
      <c r="C15" s="364"/>
      <c r="D15" s="23"/>
      <c r="E15" s="23"/>
      <c r="F15" s="23"/>
    </row>
    <row r="16" spans="1:6">
      <c r="B16" s="27" t="s">
        <v>285</v>
      </c>
      <c r="C16" s="366" t="e">
        <f>C8/C14</f>
        <v>#DIV/0!</v>
      </c>
      <c r="D16" s="367"/>
      <c r="E16" s="23"/>
      <c r="F16" s="23"/>
    </row>
    <row r="18" spans="2:3" ht="69.75" customHeight="1">
      <c r="B18" s="776" t="str">
        <f>IF(C14=0,"",IF(C16&lt;0.5,"This project does not meet the aggregate basis test.  IRS regulations require the the bonds fund at least 50% of the aggregate basis of the project.  Please review your number for error and contact HDC for your legal council if neceaasry.",""))</f>
        <v/>
      </c>
      <c r="C18" s="776"/>
    </row>
  </sheetData>
  <sheetProtection password="C14E" sheet="1" objects="1" scenarios="1" selectLockedCells="1"/>
  <mergeCells count="1">
    <mergeCell ref="B18:C18"/>
  </mergeCells>
  <phoneticPr fontId="22" type="noConversion"/>
  <pageMargins left="0.75" right="0.75" top="1" bottom="1" header="0.5" footer="0.5"/>
  <pageSetup orientation="portrait" verticalDpi="1200" r:id="rId1"/>
  <headerFooter alignWithMargins="0"/>
  <ignoredErrors>
    <ignoredError sqref="C16"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42"/>
  </sheetPr>
  <dimension ref="B1:BB99"/>
  <sheetViews>
    <sheetView showGridLines="0" showRowColHeaders="0" topLeftCell="A29" zoomScale="85" zoomScaleNormal="115" zoomScaleSheetLayoutView="85" workbookViewId="0">
      <selection activeCell="E44" sqref="E44:H44"/>
    </sheetView>
  </sheetViews>
  <sheetFormatPr defaultColWidth="9.140625" defaultRowHeight="12.75"/>
  <cols>
    <col min="2" max="2" width="28.85546875" customWidth="1"/>
    <col min="3" max="3" width="10.85546875" customWidth="1"/>
    <col min="4" max="4" width="12.140625" bestFit="1" customWidth="1"/>
    <col min="5" max="5" width="10.42578125" customWidth="1"/>
    <col min="6" max="6" width="9.28515625" customWidth="1"/>
    <col min="7" max="7" width="12.85546875" customWidth="1"/>
    <col min="8" max="8" width="13" customWidth="1"/>
  </cols>
  <sheetData>
    <row r="1" spans="2:11" ht="18">
      <c r="B1" s="43"/>
      <c r="C1" s="682" t="s">
        <v>357</v>
      </c>
      <c r="G1" s="681"/>
      <c r="H1" s="683">
        <f ca="1">NOW()</f>
        <v>45733.537355439817</v>
      </c>
    </row>
    <row r="2" spans="2:11" ht="15.75">
      <c r="B2" s="43"/>
      <c r="G2" s="679"/>
      <c r="H2" s="679"/>
    </row>
    <row r="3" spans="2:11" ht="15.75">
      <c r="B3" s="43"/>
      <c r="G3" s="679"/>
      <c r="H3" s="679"/>
    </row>
    <row r="4" spans="2:11">
      <c r="B4" s="27"/>
    </row>
    <row r="5" spans="2:11">
      <c r="B5" s="27"/>
    </row>
    <row r="6" spans="2:11">
      <c r="B6" s="27"/>
    </row>
    <row r="7" spans="2:11" ht="13.5" customHeight="1">
      <c r="B7" s="782" t="s">
        <v>296</v>
      </c>
      <c r="C7" s="782"/>
      <c r="D7" s="782"/>
      <c r="E7" s="782"/>
      <c r="F7" s="782"/>
      <c r="G7" s="782"/>
    </row>
    <row r="9" spans="2:11">
      <c r="B9" s="27" t="s">
        <v>150</v>
      </c>
    </row>
    <row r="10" spans="2:11">
      <c r="B10" s="27"/>
    </row>
    <row r="11" spans="2:11">
      <c r="B11" t="s">
        <v>97</v>
      </c>
      <c r="C11" s="783">
        <f>'Applicant Information'!C2</f>
        <v>0</v>
      </c>
      <c r="D11" s="783"/>
      <c r="E11" s="783"/>
      <c r="F11" s="783"/>
      <c r="G11" s="783"/>
      <c r="H11" s="783"/>
    </row>
    <row r="12" spans="2:11">
      <c r="B12" t="s">
        <v>23</v>
      </c>
      <c r="C12" s="777">
        <f>'Applicant Information'!C3</f>
        <v>0</v>
      </c>
      <c r="D12" s="777"/>
      <c r="E12" s="777"/>
      <c r="F12" s="777"/>
      <c r="G12" s="777"/>
      <c r="H12" s="777"/>
    </row>
    <row r="13" spans="2:11">
      <c r="B13" t="s">
        <v>100</v>
      </c>
      <c r="C13" s="784">
        <f>'Applicant Information'!C4</f>
        <v>0</v>
      </c>
      <c r="D13" s="784"/>
      <c r="E13" s="784"/>
      <c r="F13" s="784"/>
      <c r="G13" s="784"/>
      <c r="H13" s="784"/>
      <c r="I13" s="178"/>
    </row>
    <row r="14" spans="2:11">
      <c r="B14" t="s">
        <v>101</v>
      </c>
      <c r="C14" s="783" t="str">
        <f>(CONCATENATE('Applicant Information'!F4,", ",'Applicant Information'!H4," ",'Applicant Information'!J4))</f>
        <v xml:space="preserve">,  </v>
      </c>
      <c r="D14" s="783"/>
      <c r="E14" s="783"/>
      <c r="F14" s="783"/>
      <c r="G14" s="783"/>
      <c r="H14" s="783"/>
      <c r="I14" s="178"/>
    </row>
    <row r="15" spans="2:11">
      <c r="B15" t="s">
        <v>111</v>
      </c>
      <c r="C15" s="777">
        <f>'Applicant Information'!C5</f>
        <v>0</v>
      </c>
      <c r="D15" s="777"/>
      <c r="E15" s="777"/>
      <c r="F15" s="777"/>
      <c r="G15" s="777"/>
      <c r="H15" s="777"/>
      <c r="K15" s="178"/>
    </row>
    <row r="16" spans="2:11">
      <c r="B16" t="s">
        <v>98</v>
      </c>
      <c r="C16" s="783">
        <f>'Applicant Information'!C6</f>
        <v>0</v>
      </c>
      <c r="D16" s="783"/>
      <c r="E16" s="783"/>
      <c r="F16" s="783"/>
      <c r="G16" s="783"/>
      <c r="H16" s="783"/>
      <c r="K16" s="178"/>
    </row>
    <row r="17" spans="2:54">
      <c r="B17" t="s">
        <v>99</v>
      </c>
      <c r="C17" s="777">
        <f>'Applicant Information'!C7</f>
        <v>0</v>
      </c>
      <c r="D17" s="777"/>
      <c r="E17" s="777"/>
      <c r="F17" s="777"/>
      <c r="G17" s="777"/>
      <c r="H17" s="777"/>
    </row>
    <row r="18" spans="2:54">
      <c r="B18" t="s">
        <v>228</v>
      </c>
      <c r="C18" s="777">
        <f>'Applicant Information'!C8</f>
        <v>0</v>
      </c>
      <c r="D18" s="777"/>
      <c r="E18" s="777"/>
      <c r="F18" s="777"/>
      <c r="G18" s="777"/>
      <c r="H18" s="777"/>
      <c r="I18" s="269"/>
      <c r="J18" s="272"/>
      <c r="BB18" s="27" t="s">
        <v>291</v>
      </c>
    </row>
    <row r="19" spans="2:54">
      <c r="C19" s="390"/>
      <c r="G19" s="268"/>
      <c r="I19" s="269"/>
      <c r="J19" s="272"/>
      <c r="BB19" s="27"/>
    </row>
    <row r="20" spans="2:54">
      <c r="B20" s="27" t="s">
        <v>336</v>
      </c>
      <c r="C20" s="390"/>
      <c r="G20" s="268"/>
      <c r="I20" s="269"/>
      <c r="J20" s="272"/>
      <c r="BB20" s="27"/>
    </row>
    <row r="21" spans="2:54">
      <c r="B21" s="391"/>
      <c r="C21" s="779" t="s">
        <v>298</v>
      </c>
      <c r="D21" s="780"/>
      <c r="E21" s="322" t="s">
        <v>332</v>
      </c>
      <c r="F21" s="322" t="s">
        <v>334</v>
      </c>
      <c r="G21" s="395" t="s">
        <v>301</v>
      </c>
      <c r="H21" s="322" t="s">
        <v>299</v>
      </c>
    </row>
    <row r="22" spans="2:54">
      <c r="B22" s="394" t="s">
        <v>297</v>
      </c>
      <c r="C22" s="397" t="s">
        <v>65</v>
      </c>
      <c r="D22" s="324" t="s">
        <v>66</v>
      </c>
      <c r="E22" s="324" t="s">
        <v>333</v>
      </c>
      <c r="F22" s="324" t="s">
        <v>335</v>
      </c>
      <c r="G22" s="48" t="s">
        <v>302</v>
      </c>
      <c r="H22" s="324" t="s">
        <v>300</v>
      </c>
    </row>
    <row r="23" spans="2:54">
      <c r="B23" s="392" t="str">
        <f>'Unit Distribution'!B5</f>
        <v xml:space="preserve"> </v>
      </c>
      <c r="C23" s="395" t="str">
        <f>IF('Building Information'!L7="","",(CONCATENATE('Building Information'!L7,"/",'Building Information'!M7,"/",'Building Information'!N7)))</f>
        <v/>
      </c>
      <c r="D23" s="393" t="str">
        <f>IF('Building Information'!O7="","",(CONCATENATE('Building Information'!O7,"/",'Building Information'!P7,"/",'Building Information'!Q7)))</f>
        <v/>
      </c>
      <c r="E23" s="393" t="str">
        <f>IF('Building Information'!R7="","",(CONCATENATE('Building Information'!R7,"/",'Building Information'!S7,"/",'Building Information'!T7)))</f>
        <v/>
      </c>
      <c r="F23" s="607" t="str">
        <f>IF(ISBLANK('Building Information'!U7),"",'Building Information'!U7)</f>
        <v/>
      </c>
      <c r="G23" s="691" t="str">
        <f>IF('Qualified Basis Analysis'!H20=0,"",'Qualified Basis Analysis'!H20+'Qualified Basis Analysis'!G20)</f>
        <v/>
      </c>
      <c r="H23" s="694" t="str">
        <f>IF('Qualified Basis Analysis'!H16=0,"",'Qualified Basis Analysis'!G16+'Qualified Basis Analysis'!H16)</f>
        <v/>
      </c>
    </row>
    <row r="24" spans="2:54">
      <c r="B24" s="392" t="str">
        <f>'Unit Distribution'!B6</f>
        <v xml:space="preserve"> </v>
      </c>
      <c r="C24" s="396" t="str">
        <f>IF('Building Information'!L8="","",(CONCATENATE('Building Information'!L8,"/",'Building Information'!M8,"/",'Building Information'!N8)))</f>
        <v/>
      </c>
      <c r="D24" s="393" t="str">
        <f>IF('Building Information'!O8="","",(CONCATENATE('Building Information'!O8,"/",'Building Information'!P8,"/",'Building Information'!Q8)))</f>
        <v/>
      </c>
      <c r="E24" s="393" t="str">
        <f>IF('Building Information'!R8="","",(CONCATENATE('Building Information'!R8,"/",'Building Information'!S8,"/",'Building Information'!T8)))</f>
        <v/>
      </c>
      <c r="F24" s="608" t="str">
        <f>IF(ISBLANK('Building Information'!U8),"",'Building Information'!U8)</f>
        <v/>
      </c>
      <c r="G24" s="692" t="str">
        <f>IF('Qualified Basis Analysis'!J20=0,"",'Qualified Basis Analysis'!J20+'Qualified Basis Analysis'!I20)</f>
        <v/>
      </c>
      <c r="H24" s="695" t="str">
        <f>IF('Qualified Basis Analysis'!J16=0,"",'Qualified Basis Analysis'!I16+'Qualified Basis Analysis'!J16)</f>
        <v/>
      </c>
    </row>
    <row r="25" spans="2:54">
      <c r="B25" s="392" t="str">
        <f>'Unit Distribution'!B7</f>
        <v xml:space="preserve"> </v>
      </c>
      <c r="C25" s="396" t="str">
        <f>IF('Building Information'!L9="","",(CONCATENATE('Building Information'!L9,"/",'Building Information'!M9,"/",'Building Information'!N9)))</f>
        <v/>
      </c>
      <c r="D25" s="393" t="str">
        <f>IF('Building Information'!O9="","",(CONCATENATE('Building Information'!O9,"/",'Building Information'!P9,"/",'Building Information'!Q9)))</f>
        <v/>
      </c>
      <c r="E25" s="393" t="str">
        <f>IF('Building Information'!R9="","",(CONCATENATE('Building Information'!R9,"/",'Building Information'!S9,"/",'Building Information'!T9)))</f>
        <v/>
      </c>
      <c r="F25" s="608" t="str">
        <f>IF(ISBLANK('Building Information'!U9),"",'Building Information'!U9)</f>
        <v/>
      </c>
      <c r="G25" s="692" t="str">
        <f>IF('Qualified Basis Analysis'!L20=0,"",'Qualified Basis Analysis'!L20+'Qualified Basis Analysis'!K20)</f>
        <v/>
      </c>
      <c r="H25" s="695" t="str">
        <f>IF('Qualified Basis Analysis'!L16=0,"",'Qualified Basis Analysis'!K16+'Qualified Basis Analysis'!L16)</f>
        <v/>
      </c>
    </row>
    <row r="26" spans="2:54">
      <c r="B26" s="392" t="str">
        <f>'Unit Distribution'!B8</f>
        <v xml:space="preserve"> </v>
      </c>
      <c r="C26" s="396" t="str">
        <f>IF('Building Information'!L10="","",(CONCATENATE('Building Information'!L10,"/",'Building Information'!M10,"/",'Building Information'!N10)))</f>
        <v/>
      </c>
      <c r="D26" s="393" t="str">
        <f>IF('Building Information'!O10="","",(CONCATENATE('Building Information'!O10,"/",'Building Information'!P10,"/",'Building Information'!Q10)))</f>
        <v/>
      </c>
      <c r="E26" s="393" t="str">
        <f>IF('Building Information'!R10="","",(CONCATENATE('Building Information'!R10,"/",'Building Information'!S10,"/",'Building Information'!T10)))</f>
        <v/>
      </c>
      <c r="F26" s="608" t="str">
        <f>IF(ISBLANK('Building Information'!U10),"",'Building Information'!U10)</f>
        <v/>
      </c>
      <c r="G26" s="692" t="str">
        <f>IF('Qualified Basis Analysis'!N20=0,"",'Qualified Basis Analysis'!N20+'Qualified Basis Analysis'!M20)</f>
        <v/>
      </c>
      <c r="H26" s="695" t="str">
        <f>IF('Qualified Basis Analysis'!N16=0,"",'Qualified Basis Analysis'!M16+'Qualified Basis Analysis'!N16)</f>
        <v/>
      </c>
    </row>
    <row r="27" spans="2:54">
      <c r="B27" s="392" t="str">
        <f>'Unit Distribution'!B9</f>
        <v xml:space="preserve"> </v>
      </c>
      <c r="C27" s="396" t="str">
        <f>IF('Building Information'!L11="","",(CONCATENATE('Building Information'!L11,"/",'Building Information'!M11,"/",'Building Information'!N11)))</f>
        <v/>
      </c>
      <c r="D27" s="393" t="str">
        <f>IF('Building Information'!O11="","",(CONCATENATE('Building Information'!O11,"/",'Building Information'!P11,"/",'Building Information'!Q11)))</f>
        <v/>
      </c>
      <c r="E27" s="393" t="str">
        <f>IF('Building Information'!R11="","",(CONCATENATE('Building Information'!R11,"/",'Building Information'!S11,"/",'Building Information'!T11)))</f>
        <v/>
      </c>
      <c r="F27" s="608" t="str">
        <f>IF(ISBLANK('Building Information'!U11),"",'Building Information'!U11)</f>
        <v/>
      </c>
      <c r="G27" s="692" t="str">
        <f>IF('Qualified Basis Analysis'!P20=0,"",'Qualified Basis Analysis'!P20+'Qualified Basis Analysis'!O20)</f>
        <v/>
      </c>
      <c r="H27" s="695" t="str">
        <f>IF('Qualified Basis Analysis'!P16=0,"",'Qualified Basis Analysis'!O16+'Qualified Basis Analysis'!P16)</f>
        <v/>
      </c>
    </row>
    <row r="28" spans="2:54">
      <c r="B28" s="392" t="str">
        <f>'Unit Distribution'!B10</f>
        <v xml:space="preserve"> </v>
      </c>
      <c r="C28" s="396" t="str">
        <f>IF('Building Information'!L12="","",(CONCATENATE('Building Information'!L12,"/",'Building Information'!M12,"/",'Building Information'!N12)))</f>
        <v/>
      </c>
      <c r="D28" s="393" t="str">
        <f>IF('Building Information'!O12="","",(CONCATENATE('Building Information'!O12,"/",'Building Information'!P12,"/",'Building Information'!Q12)))</f>
        <v/>
      </c>
      <c r="E28" s="393" t="str">
        <f>IF('Building Information'!R12="","",(CONCATENATE('Building Information'!R12,"/",'Building Information'!S12,"/",'Building Information'!T12)))</f>
        <v/>
      </c>
      <c r="F28" s="608" t="str">
        <f>IF(ISBLANK('Building Information'!U12),"",'Building Information'!U12)</f>
        <v/>
      </c>
      <c r="G28" s="692" t="str">
        <f>IF('Qualified Basis Analysis'!R20=0,"",'Qualified Basis Analysis'!R20+'Qualified Basis Analysis'!Q20)</f>
        <v/>
      </c>
      <c r="H28" s="695" t="str">
        <f>IF('Qualified Basis Analysis'!R16=0,"",'Qualified Basis Analysis'!Q16+'Qualified Basis Analysis'!R16)</f>
        <v/>
      </c>
    </row>
    <row r="29" spans="2:54">
      <c r="B29" s="392" t="str">
        <f>'Unit Distribution'!B11</f>
        <v xml:space="preserve"> </v>
      </c>
      <c r="C29" s="396" t="str">
        <f>IF('Building Information'!L13="","",(CONCATENATE('Building Information'!L13,"/",'Building Information'!M13,"/",'Building Information'!N13)))</f>
        <v/>
      </c>
      <c r="D29" s="393" t="str">
        <f>IF('Building Information'!O13="","",(CONCATENATE('Building Information'!O13,"/",'Building Information'!P13,"/",'Building Information'!Q13)))</f>
        <v/>
      </c>
      <c r="E29" s="393" t="str">
        <f>IF('Building Information'!R13="","",(CONCATENATE('Building Information'!R13,"/",'Building Information'!S13,"/",'Building Information'!T13)))</f>
        <v/>
      </c>
      <c r="F29" s="608" t="str">
        <f>IF(ISBLANK('Building Information'!U13),"",'Building Information'!U13)</f>
        <v/>
      </c>
      <c r="G29" s="692" t="str">
        <f>IF('Qualified Basis Analysis'!T20=0,"",'Qualified Basis Analysis'!T20+'Qualified Basis Analysis'!S20)</f>
        <v/>
      </c>
      <c r="H29" s="695" t="str">
        <f>IF('Qualified Basis Analysis'!T16=0,"",'Qualified Basis Analysis'!S16+'Qualified Basis Analysis'!T16)</f>
        <v/>
      </c>
    </row>
    <row r="30" spans="2:54">
      <c r="B30" s="392" t="str">
        <f>'Unit Distribution'!B12</f>
        <v xml:space="preserve"> </v>
      </c>
      <c r="C30" s="396" t="str">
        <f>IF('Building Information'!L14="","",(CONCATENATE('Building Information'!L14,"/",'Building Information'!M14,"/",'Building Information'!N14)))</f>
        <v/>
      </c>
      <c r="D30" s="393" t="str">
        <f>IF('Building Information'!O14="","",(CONCATENATE('Building Information'!O14,"/",'Building Information'!P14,"/",'Building Information'!Q14)))</f>
        <v/>
      </c>
      <c r="E30" s="393" t="str">
        <f>IF('Building Information'!R14="","",(CONCATENATE('Building Information'!R14,"/",'Building Information'!S14,"/",'Building Information'!T14)))</f>
        <v/>
      </c>
      <c r="F30" s="608" t="str">
        <f>IF(ISBLANK('Building Information'!U14),"",'Building Information'!U14)</f>
        <v/>
      </c>
      <c r="G30" s="692" t="str">
        <f>IF('Qualified Basis Analysis'!V20=0,"",'Qualified Basis Analysis'!V20+'Qualified Basis Analysis'!U20)</f>
        <v/>
      </c>
      <c r="H30" s="695" t="str">
        <f>IF('Qualified Basis Analysis'!V16=0,"",'Qualified Basis Analysis'!U16+'Qualified Basis Analysis'!V16)</f>
        <v/>
      </c>
    </row>
    <row r="31" spans="2:54">
      <c r="B31" s="392" t="str">
        <f>'Unit Distribution'!B13</f>
        <v xml:space="preserve"> </v>
      </c>
      <c r="C31" s="396" t="str">
        <f>IF('Building Information'!L15="","",(CONCATENATE('Building Information'!L15,"/",'Building Information'!M15,"/",'Building Information'!N15)))</f>
        <v/>
      </c>
      <c r="D31" s="393" t="str">
        <f>IF('Building Information'!O15="","",(CONCATENATE('Building Information'!O15,"/",'Building Information'!P15,"/",'Building Information'!Q15)))</f>
        <v/>
      </c>
      <c r="E31" s="393" t="str">
        <f>IF('Building Information'!R15="","",(CONCATENATE('Building Information'!R15,"/",'Building Information'!S15,"/",'Building Information'!T15)))</f>
        <v/>
      </c>
      <c r="F31" s="608" t="str">
        <f>IF(ISBLANK('Building Information'!U15),"",'Building Information'!U15)</f>
        <v/>
      </c>
      <c r="G31" s="692" t="str">
        <f>IF('Qualified Basis Analysis'!X20=0,"",'Qualified Basis Analysis'!X20+'Qualified Basis Analysis'!W20)</f>
        <v/>
      </c>
      <c r="H31" s="695" t="str">
        <f>IF('Qualified Basis Analysis'!X16=0,"",'Qualified Basis Analysis'!W16+'Qualified Basis Analysis'!X16)</f>
        <v/>
      </c>
    </row>
    <row r="32" spans="2:54">
      <c r="B32" s="392" t="str">
        <f>'Unit Distribution'!B14</f>
        <v xml:space="preserve"> </v>
      </c>
      <c r="C32" s="396" t="str">
        <f>IF('Building Information'!L16="","",(CONCATENATE('Building Information'!L16,"/",'Building Information'!M16,"/",'Building Information'!N16)))</f>
        <v/>
      </c>
      <c r="D32" s="393" t="str">
        <f>IF('Building Information'!O16="","",(CONCATENATE('Building Information'!O16,"/",'Building Information'!P16,"/",'Building Information'!Q16)))</f>
        <v/>
      </c>
      <c r="E32" s="393" t="str">
        <f>IF('Building Information'!R16="","",(CONCATENATE('Building Information'!R16,"/",'Building Information'!S16,"/",'Building Information'!T16)))</f>
        <v/>
      </c>
      <c r="F32" s="608" t="str">
        <f>IF(ISBLANK('Building Information'!U16),"",'Building Information'!U16)</f>
        <v/>
      </c>
      <c r="G32" s="692" t="str">
        <f>IF('Qualified Basis Analysis'!Z20=0,"",'Qualified Basis Analysis'!Z20+'Qualified Basis Analysis'!Y20)</f>
        <v/>
      </c>
      <c r="H32" s="695" t="str">
        <f>IF('Qualified Basis Analysis'!Z16=0,"",'Qualified Basis Analysis'!Y16+'Qualified Basis Analysis'!Z16)</f>
        <v/>
      </c>
    </row>
    <row r="33" spans="2:8">
      <c r="B33" s="392" t="str">
        <f>'Unit Distribution'!B15</f>
        <v xml:space="preserve"> </v>
      </c>
      <c r="C33" s="396" t="str">
        <f>IF('Building Information'!L17="","",(CONCATENATE('Building Information'!L17,"/",'Building Information'!M17,"/",'Building Information'!N17)))</f>
        <v/>
      </c>
      <c r="D33" s="393" t="str">
        <f>IF('Building Information'!O17="","",(CONCATENATE('Building Information'!O17,"/",'Building Information'!P17,"/",'Building Information'!Q17)))</f>
        <v/>
      </c>
      <c r="E33" s="393" t="str">
        <f>IF('Building Information'!R17="","",(CONCATENATE('Building Information'!R17,"/",'Building Information'!S17,"/",'Building Information'!T17)))</f>
        <v/>
      </c>
      <c r="F33" s="608" t="str">
        <f>IF(ISBLANK('Building Information'!U17),"",'Building Information'!U17)</f>
        <v/>
      </c>
      <c r="G33" s="692" t="str">
        <f>IF('Qualified Basis Analysis'!AB20=0,"",'Qualified Basis Analysis'!AB20+'Qualified Basis Analysis'!AA20)</f>
        <v/>
      </c>
      <c r="H33" s="695" t="str">
        <f>IF('Qualified Basis Analysis'!AB16=0,"",'Qualified Basis Analysis'!AA16+'Qualified Basis Analysis'!AB16)</f>
        <v/>
      </c>
    </row>
    <row r="34" spans="2:8">
      <c r="B34" s="392" t="str">
        <f>'Unit Distribution'!B16</f>
        <v xml:space="preserve"> </v>
      </c>
      <c r="C34" s="396" t="str">
        <f>IF('Building Information'!L18="","",(CONCATENATE('Building Information'!L18,"/",'Building Information'!M18,"/",'Building Information'!N18)))</f>
        <v/>
      </c>
      <c r="D34" s="393" t="str">
        <f>IF('Building Information'!O18="","",(CONCATENATE('Building Information'!O18,"/",'Building Information'!P18,"/",'Building Information'!Q18)))</f>
        <v/>
      </c>
      <c r="E34" s="393" t="str">
        <f>IF('Building Information'!R18="","",(CONCATENATE('Building Information'!R18,"/",'Building Information'!S18,"/",'Building Information'!T18)))</f>
        <v/>
      </c>
      <c r="F34" s="608" t="str">
        <f>IF(ISBLANK('Building Information'!U18),"",'Building Information'!U18)</f>
        <v/>
      </c>
      <c r="G34" s="692" t="str">
        <f>IF('Qualified Basis Analysis'!AD20=0,"",'Qualified Basis Analysis'!AD20+'Qualified Basis Analysis'!AC20)</f>
        <v/>
      </c>
      <c r="H34" s="695" t="str">
        <f>IF('Qualified Basis Analysis'!AD16=0,"",'Qualified Basis Analysis'!AC16+'Qualified Basis Analysis'!AD16)</f>
        <v/>
      </c>
    </row>
    <row r="35" spans="2:8">
      <c r="B35" s="392" t="str">
        <f>'Unit Distribution'!B17</f>
        <v xml:space="preserve"> </v>
      </c>
      <c r="C35" s="396" t="str">
        <f>IF('Building Information'!L19="","",(CONCATENATE('Building Information'!L19,"/",'Building Information'!M19,"/",'Building Information'!N19)))</f>
        <v/>
      </c>
      <c r="D35" s="393" t="str">
        <f>IF('Building Information'!O19="","",(CONCATENATE('Building Information'!O19,"/",'Building Information'!P19,"/",'Building Information'!Q19)))</f>
        <v/>
      </c>
      <c r="E35" s="393" t="str">
        <f>IF('Building Information'!R19="","",(CONCATENATE('Building Information'!R19,"/",'Building Information'!S19,"/",'Building Information'!T19)))</f>
        <v/>
      </c>
      <c r="F35" s="608" t="str">
        <f>IF(ISBLANK('Building Information'!U19),"",'Building Information'!U19)</f>
        <v/>
      </c>
      <c r="G35" s="692" t="str">
        <f>IF('Qualified Basis Analysis'!AF20=0,"",'Qualified Basis Analysis'!AF20+'Qualified Basis Analysis'!AE20)</f>
        <v/>
      </c>
      <c r="H35" s="695" t="str">
        <f>IF('Qualified Basis Analysis'!AF16=0,"",'Qualified Basis Analysis'!AE16+'Qualified Basis Analysis'!AF16)</f>
        <v/>
      </c>
    </row>
    <row r="36" spans="2:8">
      <c r="B36" s="392" t="str">
        <f>'Unit Distribution'!B18</f>
        <v xml:space="preserve"> </v>
      </c>
      <c r="C36" s="396" t="str">
        <f>IF('Building Information'!L20="","",(CONCATENATE('Building Information'!L20,"/",'Building Information'!M20,"/",'Building Information'!N20)))</f>
        <v/>
      </c>
      <c r="D36" s="393" t="str">
        <f>IF('Building Information'!O20="","",(CONCATENATE('Building Information'!O20,"/",'Building Information'!P20,"/",'Building Information'!Q20)))</f>
        <v/>
      </c>
      <c r="E36" s="393" t="str">
        <f>IF('Building Information'!R20="","",(CONCATENATE('Building Information'!R20,"/",'Building Information'!S20,"/",'Building Information'!T20)))</f>
        <v/>
      </c>
      <c r="F36" s="608" t="str">
        <f>IF(ISBLANK('Building Information'!U20),"",'Building Information'!U20)</f>
        <v/>
      </c>
      <c r="G36" s="692" t="str">
        <f>IF('Qualified Basis Analysis'!AH20=0,"",'Qualified Basis Analysis'!AH20+'Qualified Basis Analysis'!AG20)</f>
        <v/>
      </c>
      <c r="H36" s="695" t="str">
        <f>IF('Qualified Basis Analysis'!AH16=0,"",'Qualified Basis Analysis'!AG16+'Qualified Basis Analysis'!AH16)</f>
        <v/>
      </c>
    </row>
    <row r="37" spans="2:8">
      <c r="B37" s="392" t="str">
        <f>'Unit Distribution'!B19</f>
        <v xml:space="preserve"> </v>
      </c>
      <c r="C37" s="396" t="str">
        <f>IF('Building Information'!L21="","",(CONCATENATE('Building Information'!L21,"/",'Building Information'!M21,"/",'Building Information'!N21)))</f>
        <v/>
      </c>
      <c r="D37" s="393" t="str">
        <f>IF('Building Information'!O21="","",(CONCATENATE('Building Information'!O21,"/",'Building Information'!P21,"/",'Building Information'!Q21)))</f>
        <v/>
      </c>
      <c r="E37" s="393" t="str">
        <f>IF('Building Information'!R21="","",(CONCATENATE('Building Information'!R21,"/",'Building Information'!S21,"/",'Building Information'!T21)))</f>
        <v/>
      </c>
      <c r="F37" s="608" t="str">
        <f>IF(ISBLANK('Building Information'!U21),"",'Building Information'!U21)</f>
        <v/>
      </c>
      <c r="G37" s="692" t="str">
        <f>IF('Qualified Basis Analysis'!AJ20=0,"",'Qualified Basis Analysis'!AJ20+'Qualified Basis Analysis'!AI20)</f>
        <v/>
      </c>
      <c r="H37" s="695" t="str">
        <f>IF('Qualified Basis Analysis'!AJ16=0,"",'Qualified Basis Analysis'!AI16+'Qualified Basis Analysis'!AJ16)</f>
        <v/>
      </c>
    </row>
    <row r="38" spans="2:8">
      <c r="B38" s="392" t="str">
        <f>'Unit Distribution'!B20</f>
        <v xml:space="preserve"> </v>
      </c>
      <c r="C38" s="396" t="str">
        <f>IF('Building Information'!L22="","",(CONCATENATE('Building Information'!L22,"/",'Building Information'!M22,"/",'Building Information'!N22)))</f>
        <v/>
      </c>
      <c r="D38" s="393" t="str">
        <f>IF('Building Information'!O22="","",(CONCATENATE('Building Information'!O22,"/",'Building Information'!P22,"/",'Building Information'!Q22)))</f>
        <v/>
      </c>
      <c r="E38" s="393" t="str">
        <f>IF('Building Information'!R22="","",(CONCATENATE('Building Information'!R22,"/",'Building Information'!S22,"/",'Building Information'!T22)))</f>
        <v/>
      </c>
      <c r="F38" s="608" t="str">
        <f>IF(ISBLANK('Building Information'!U22),"",'Building Information'!U22)</f>
        <v/>
      </c>
      <c r="G38" s="692" t="str">
        <f>IF('Qualified Basis Analysis'!AL20=0,"",'Qualified Basis Analysis'!AL20+'Qualified Basis Analysis'!AK20)</f>
        <v/>
      </c>
      <c r="H38" s="695" t="str">
        <f>IF('Qualified Basis Analysis'!AL16=0,"",'Qualified Basis Analysis'!AK16+'Qualified Basis Analysis'!AL16)</f>
        <v/>
      </c>
    </row>
    <row r="39" spans="2:8">
      <c r="B39" s="392" t="str">
        <f>'Unit Distribution'!B21</f>
        <v xml:space="preserve"> </v>
      </c>
      <c r="C39" s="396" t="str">
        <f>IF('Building Information'!L23="","",(CONCATENATE('Building Information'!L23,"/",'Building Information'!M23,"/",'Building Information'!N23)))</f>
        <v/>
      </c>
      <c r="D39" s="393" t="str">
        <f>IF('Building Information'!O23="","",(CONCATENATE('Building Information'!O23,"/",'Building Information'!P23,"/",'Building Information'!Q23)))</f>
        <v/>
      </c>
      <c r="E39" s="393" t="str">
        <f>IF('Building Information'!R23="","",(CONCATENATE('Building Information'!R23,"/",'Building Information'!S23,"/",'Building Information'!T23)))</f>
        <v/>
      </c>
      <c r="F39" s="608" t="str">
        <f>IF(ISBLANK('Building Information'!U23),"",'Building Information'!U23)</f>
        <v/>
      </c>
      <c r="G39" s="692" t="str">
        <f>IF('Qualified Basis Analysis'!AN20=0,"",'Qualified Basis Analysis'!AN20+'Qualified Basis Analysis'!AM20)</f>
        <v/>
      </c>
      <c r="H39" s="695" t="str">
        <f>IF('Qualified Basis Analysis'!AN16=0,"",'Qualified Basis Analysis'!AM16+'Qualified Basis Analysis'!AN16)</f>
        <v/>
      </c>
    </row>
    <row r="40" spans="2:8">
      <c r="B40" s="392" t="str">
        <f>'Unit Distribution'!B22</f>
        <v xml:space="preserve"> </v>
      </c>
      <c r="C40" s="396" t="str">
        <f>IF('Building Information'!L24="","",(CONCATENATE('Building Information'!L24,"/",'Building Information'!M24,"/",'Building Information'!N24)))</f>
        <v/>
      </c>
      <c r="D40" s="393" t="str">
        <f>IF('Building Information'!O24="","",(CONCATENATE('Building Information'!O24,"/",'Building Information'!P24,"/",'Building Information'!Q24)))</f>
        <v/>
      </c>
      <c r="E40" s="393" t="str">
        <f>IF('Building Information'!R24="","",(CONCATENATE('Building Information'!R24,"/",'Building Information'!S24,"/",'Building Information'!T24)))</f>
        <v/>
      </c>
      <c r="F40" s="608" t="str">
        <f>IF(ISBLANK('Building Information'!U24),"",'Building Information'!U24)</f>
        <v/>
      </c>
      <c r="G40" s="692" t="str">
        <f>IF('Qualified Basis Analysis'!AP20=0,"",'Qualified Basis Analysis'!AP20+'Qualified Basis Analysis'!AO20)</f>
        <v/>
      </c>
      <c r="H40" s="695" t="str">
        <f>IF('Qualified Basis Analysis'!AP16=0,"",'Qualified Basis Analysis'!AO16+'Qualified Basis Analysis'!AP16)</f>
        <v/>
      </c>
    </row>
    <row r="41" spans="2:8">
      <c r="B41" s="392" t="str">
        <f>'Unit Distribution'!B23</f>
        <v xml:space="preserve"> </v>
      </c>
      <c r="C41" s="396" t="str">
        <f>IF('Building Information'!L25="","",(CONCATENATE('Building Information'!L25,"/",'Building Information'!M25,"/",'Building Information'!N25)))</f>
        <v/>
      </c>
      <c r="D41" s="393" t="str">
        <f>IF('Building Information'!O25="","",(CONCATENATE('Building Information'!O25,"/",'Building Information'!P25,"/",'Building Information'!Q25)))</f>
        <v/>
      </c>
      <c r="E41" s="393" t="str">
        <f>IF('Building Information'!R25="","",(CONCATENATE('Building Information'!R25,"/",'Building Information'!S25,"/",'Building Information'!T25)))</f>
        <v/>
      </c>
      <c r="F41" s="608" t="str">
        <f>IF(ISBLANK('Building Information'!U25),"",'Building Information'!U25)</f>
        <v/>
      </c>
      <c r="G41" s="692" t="str">
        <f>IF('Qualified Basis Analysis'!AR20=0,"",'Qualified Basis Analysis'!AR20+'Qualified Basis Analysis'!AQ20)</f>
        <v/>
      </c>
      <c r="H41" s="695" t="str">
        <f>IF('Qualified Basis Analysis'!AR16=0,"",'Qualified Basis Analysis'!AQ16+'Qualified Basis Analysis'!AR16)</f>
        <v/>
      </c>
    </row>
    <row r="42" spans="2:8">
      <c r="B42" s="394" t="str">
        <f>'Unit Distribution'!B24</f>
        <v xml:space="preserve"> </v>
      </c>
      <c r="C42" s="48" t="str">
        <f>IF('Building Information'!L26="","",(CONCATENATE('Building Information'!L26,"/",'Building Information'!M26,"/",'Building Information'!N26)))</f>
        <v/>
      </c>
      <c r="D42" s="324" t="str">
        <f>IF('Building Information'!O26="","",(CONCATENATE('Building Information'!O26,"/",'Building Information'!P26,"/",'Building Information'!Q26)))</f>
        <v/>
      </c>
      <c r="E42" s="48" t="str">
        <f>IF('Building Information'!R26="","",(CONCATENATE('Building Information'!R26,"/",'Building Information'!S26,"/",'Building Information'!T26)))</f>
        <v/>
      </c>
      <c r="F42" s="609" t="str">
        <f>IF(ISBLANK('Building Information'!U26),"",'Building Information'!U26)</f>
        <v/>
      </c>
      <c r="G42" s="693" t="str">
        <f>IF('Qualified Basis Analysis'!AT20=0,"",'Qualified Basis Analysis'!AT20+'Qualified Basis Analysis'!AS20)</f>
        <v/>
      </c>
      <c r="H42" s="696" t="str">
        <f>IF('Qualified Basis Analysis'!AT16=0,"",'Qualified Basis Analysis'!AS16+'Qualified Basis Analysis'!AT16)</f>
        <v/>
      </c>
    </row>
    <row r="44" spans="2:8">
      <c r="B44" s="27" t="s">
        <v>338</v>
      </c>
      <c r="E44" s="781"/>
      <c r="F44" s="781"/>
      <c r="G44" s="781"/>
      <c r="H44" s="781"/>
    </row>
    <row r="46" spans="2:8">
      <c r="B46" s="27" t="s">
        <v>337</v>
      </c>
    </row>
    <row r="47" spans="2:8">
      <c r="B47" s="778"/>
      <c r="C47" s="778"/>
      <c r="D47" s="778"/>
      <c r="E47" s="778"/>
      <c r="F47" s="778"/>
      <c r="G47" s="778"/>
    </row>
    <row r="48" spans="2:8">
      <c r="B48" s="743" t="s">
        <v>303</v>
      </c>
      <c r="C48" s="743"/>
      <c r="D48" s="743"/>
      <c r="E48" s="743"/>
      <c r="F48" s="743"/>
      <c r="G48" s="743"/>
    </row>
    <row r="49" spans="2:8">
      <c r="B49" s="743"/>
      <c r="C49" s="743"/>
      <c r="D49" s="743"/>
      <c r="E49" s="743"/>
      <c r="F49" s="743"/>
      <c r="G49" s="743"/>
    </row>
    <row r="50" spans="2:8">
      <c r="B50" s="743"/>
      <c r="C50" s="743"/>
      <c r="D50" s="743"/>
      <c r="E50" s="743"/>
      <c r="F50" s="743"/>
      <c r="G50" s="743"/>
      <c r="H50" s="648"/>
    </row>
    <row r="52" spans="2:8">
      <c r="B52" t="s">
        <v>304</v>
      </c>
      <c r="C52" s="785" t="s">
        <v>305</v>
      </c>
      <c r="D52" s="785"/>
      <c r="E52" s="785"/>
      <c r="F52" s="785"/>
      <c r="G52" s="785"/>
      <c r="H52" s="785"/>
    </row>
    <row r="53" spans="2:8">
      <c r="C53" s="591"/>
      <c r="D53" s="591"/>
      <c r="E53" s="591"/>
      <c r="F53" s="591"/>
      <c r="G53" s="591"/>
      <c r="H53" s="591"/>
    </row>
    <row r="54" spans="2:8">
      <c r="H54" s="619" t="str">
        <f>'XML Data Output'!C1</f>
        <v>00</v>
      </c>
    </row>
    <row r="55" spans="2:8" ht="49.5" customHeight="1">
      <c r="B55" s="786" t="s">
        <v>306</v>
      </c>
      <c r="C55" s="786"/>
      <c r="D55" s="786"/>
      <c r="E55" s="786"/>
      <c r="F55" s="786"/>
      <c r="G55" s="786"/>
      <c r="H55" s="786"/>
    </row>
    <row r="57" spans="2:8" ht="24" customHeight="1">
      <c r="B57" s="787" t="s">
        <v>307</v>
      </c>
      <c r="C57" s="787"/>
      <c r="D57" s="787"/>
      <c r="E57" s="787"/>
      <c r="F57" s="787"/>
      <c r="G57" s="787"/>
      <c r="H57" s="787"/>
    </row>
    <row r="59" spans="2:8">
      <c r="B59" s="588"/>
      <c r="C59" t="s">
        <v>308</v>
      </c>
      <c r="D59" s="781"/>
      <c r="E59" s="781"/>
      <c r="F59" s="781"/>
      <c r="G59" s="781"/>
    </row>
    <row r="61" spans="2:8">
      <c r="B61" s="788"/>
      <c r="C61" s="788"/>
    </row>
    <row r="62" spans="2:8">
      <c r="B62" s="788"/>
      <c r="C62" s="788"/>
    </row>
    <row r="63" spans="2:8">
      <c r="B63" s="789"/>
      <c r="C63" s="789"/>
    </row>
    <row r="64" spans="2:8">
      <c r="B64" t="s">
        <v>309</v>
      </c>
    </row>
    <row r="66" spans="2:8">
      <c r="B66" t="s">
        <v>310</v>
      </c>
    </row>
    <row r="67" spans="2:8">
      <c r="B67" s="792"/>
      <c r="C67" s="792"/>
    </row>
    <row r="68" spans="2:8">
      <c r="B68" s="792"/>
      <c r="C68" s="792"/>
    </row>
    <row r="69" spans="2:8">
      <c r="B69" s="793"/>
      <c r="C69" s="793"/>
    </row>
    <row r="70" spans="2:8">
      <c r="B70" s="790" t="s">
        <v>311</v>
      </c>
      <c r="C70" s="790"/>
    </row>
    <row r="72" spans="2:8">
      <c r="B72" s="789"/>
      <c r="C72" s="789"/>
    </row>
    <row r="73" spans="2:8">
      <c r="B73" s="778" t="s">
        <v>312</v>
      </c>
      <c r="C73" s="778"/>
    </row>
    <row r="75" spans="2:8">
      <c r="B75" s="789"/>
      <c r="C75" s="789"/>
    </row>
    <row r="76" spans="2:8">
      <c r="B76" s="778" t="s">
        <v>313</v>
      </c>
      <c r="C76" s="778"/>
    </row>
    <row r="78" spans="2:8">
      <c r="B78" s="782" t="s">
        <v>314</v>
      </c>
      <c r="C78" s="782"/>
      <c r="D78" s="782"/>
      <c r="E78" s="782"/>
      <c r="F78" s="782"/>
      <c r="G78" s="782"/>
      <c r="H78" s="782"/>
    </row>
    <row r="81" spans="2:8">
      <c r="B81" t="s">
        <v>315</v>
      </c>
    </row>
    <row r="83" spans="2:8">
      <c r="B83" t="s">
        <v>316</v>
      </c>
    </row>
    <row r="85" spans="2:8">
      <c r="B85" s="778" t="s">
        <v>317</v>
      </c>
      <c r="C85" s="778"/>
      <c r="D85" s="778"/>
      <c r="E85" s="778"/>
      <c r="F85" s="778"/>
      <c r="G85" s="778"/>
      <c r="H85" s="778"/>
    </row>
    <row r="87" spans="2:8">
      <c r="B87" s="778" t="s">
        <v>318</v>
      </c>
      <c r="C87" s="778"/>
      <c r="D87" s="778"/>
      <c r="E87" s="778"/>
      <c r="F87" s="778"/>
      <c r="G87" s="778"/>
      <c r="H87" s="778"/>
    </row>
    <row r="88" spans="2:8">
      <c r="B88" s="791" t="s">
        <v>319</v>
      </c>
      <c r="C88" s="791"/>
      <c r="D88" s="791"/>
      <c r="E88" s="791"/>
      <c r="F88" s="791"/>
      <c r="G88" s="791"/>
      <c r="H88" s="791"/>
    </row>
    <row r="89" spans="2:8">
      <c r="B89" s="791" t="s">
        <v>320</v>
      </c>
      <c r="C89" s="791"/>
      <c r="D89" s="791"/>
      <c r="E89" s="791"/>
      <c r="F89" s="791"/>
      <c r="G89" s="791"/>
      <c r="H89" s="791"/>
    </row>
    <row r="91" spans="2:8">
      <c r="B91" s="778"/>
      <c r="C91" s="778"/>
      <c r="D91" s="778"/>
      <c r="E91" s="778"/>
      <c r="F91" s="778"/>
      <c r="G91" s="778"/>
      <c r="H91" s="778"/>
    </row>
    <row r="92" spans="2:8">
      <c r="B92" s="778"/>
      <c r="C92" s="778"/>
      <c r="D92" s="778"/>
      <c r="E92" s="778"/>
      <c r="F92" s="778"/>
      <c r="G92" s="778"/>
      <c r="H92" s="778"/>
    </row>
    <row r="93" spans="2:8">
      <c r="B93" s="778"/>
      <c r="C93" s="778"/>
      <c r="D93" s="778"/>
      <c r="E93" s="778"/>
      <c r="F93" s="778"/>
      <c r="G93" s="778"/>
      <c r="H93" s="778"/>
    </row>
    <row r="94" spans="2:8">
      <c r="B94" s="778"/>
      <c r="C94" s="778"/>
      <c r="D94" s="778"/>
      <c r="E94" s="778"/>
      <c r="F94" s="778"/>
      <c r="G94" s="778"/>
      <c r="H94" s="778"/>
    </row>
    <row r="95" spans="2:8">
      <c r="B95" s="794"/>
      <c r="C95" s="794"/>
      <c r="D95" s="794"/>
      <c r="E95" s="794"/>
      <c r="F95" s="794"/>
      <c r="G95" s="794"/>
      <c r="H95" s="794"/>
    </row>
    <row r="96" spans="2:8">
      <c r="B96" s="790" t="s">
        <v>321</v>
      </c>
      <c r="C96" s="790"/>
      <c r="D96" s="790"/>
      <c r="E96" s="790"/>
      <c r="F96" s="790"/>
      <c r="G96" s="790"/>
      <c r="H96" s="790"/>
    </row>
    <row r="99" spans="8:8">
      <c r="H99" s="619" t="str">
        <f>H54</f>
        <v>00</v>
      </c>
    </row>
  </sheetData>
  <sheetProtection password="C14E" sheet="1" objects="1" scenarios="1" selectLockedCells="1"/>
  <mergeCells count="31">
    <mergeCell ref="B67:C69"/>
    <mergeCell ref="B70:C70"/>
    <mergeCell ref="B72:C72"/>
    <mergeCell ref="B91:H95"/>
    <mergeCell ref="B73:C73"/>
    <mergeCell ref="B75:C75"/>
    <mergeCell ref="B76:C76"/>
    <mergeCell ref="B78:H78"/>
    <mergeCell ref="B96:H96"/>
    <mergeCell ref="B85:H85"/>
    <mergeCell ref="B87:H87"/>
    <mergeCell ref="B88:H88"/>
    <mergeCell ref="B89:H89"/>
    <mergeCell ref="C52:H52"/>
    <mergeCell ref="B55:H55"/>
    <mergeCell ref="B57:H57"/>
    <mergeCell ref="B61:C63"/>
    <mergeCell ref="D59:G59"/>
    <mergeCell ref="B7:G7"/>
    <mergeCell ref="C11:H11"/>
    <mergeCell ref="C16:H16"/>
    <mergeCell ref="C14:H14"/>
    <mergeCell ref="C15:H15"/>
    <mergeCell ref="C13:H13"/>
    <mergeCell ref="C12:H12"/>
    <mergeCell ref="C17:H17"/>
    <mergeCell ref="B47:G47"/>
    <mergeCell ref="B48:G50"/>
    <mergeCell ref="C21:D21"/>
    <mergeCell ref="C18:H18"/>
    <mergeCell ref="E44:H44"/>
  </mergeCells>
  <phoneticPr fontId="22" type="noConversion"/>
  <conditionalFormatting sqref="J18:J20">
    <cfRule type="expression" dxfId="1" priority="1" stopIfTrue="1">
      <formula>IF(#REF!="9% Competitive",TRUE,FALSE)</formula>
    </cfRule>
  </conditionalFormatting>
  <hyperlinks>
    <hyperlink ref="C52" r:id="rId1" location="nme" xr:uid="{00000000-0004-0000-0C00-000000000000}"/>
  </hyperlinks>
  <pageMargins left="0.75" right="0.75" top="0.51" bottom="0.52" header="0.5" footer="0.5"/>
  <pageSetup scale="91" orientation="portrait" verticalDpi="1200" r:id="rId2"/>
  <headerFooter alignWithMargins="0">
    <oddFooter>Page &amp;P of &amp;N</oddFooter>
  </headerFooter>
  <rowBreaks count="1" manualBreakCount="1">
    <brk id="54" min="1" max="7" man="1"/>
  </rowBreaks>
  <colBreaks count="1" manualBreakCount="1">
    <brk id="10" max="37" man="1"/>
  </colBreaks>
  <drawing r:id="rId3"/>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42"/>
  </sheetPr>
  <dimension ref="B1:F29"/>
  <sheetViews>
    <sheetView showGridLines="0" tabSelected="1" zoomScaleNormal="100" zoomScaleSheetLayoutView="100" workbookViewId="0">
      <selection activeCell="B23" sqref="B23"/>
    </sheetView>
  </sheetViews>
  <sheetFormatPr defaultRowHeight="12.75"/>
  <cols>
    <col min="1" max="1" width="1.85546875" customWidth="1"/>
    <col min="2" max="2" width="3.85546875" customWidth="1"/>
    <col min="3" max="3" width="1.85546875" customWidth="1"/>
    <col min="4" max="4" width="27.7109375" style="64" customWidth="1"/>
    <col min="5" max="5" width="1" hidden="1" customWidth="1"/>
    <col min="6" max="6" width="63.7109375" style="97" customWidth="1"/>
  </cols>
  <sheetData>
    <row r="1" spans="2:6" ht="15.75">
      <c r="C1" s="43"/>
      <c r="F1" s="686" t="s">
        <v>358</v>
      </c>
    </row>
    <row r="2" spans="2:6" ht="13.5" thickBot="1"/>
    <row r="3" spans="2:6" ht="13.5" thickBot="1">
      <c r="B3" s="685"/>
      <c r="D3" s="64" t="s">
        <v>360</v>
      </c>
      <c r="F3" s="687" t="s">
        <v>359</v>
      </c>
    </row>
    <row r="4" spans="2:6" ht="13.5" thickBot="1"/>
    <row r="5" spans="2:6" ht="13.5" thickBot="1">
      <c r="B5" s="685"/>
      <c r="D5" s="64" t="s">
        <v>361</v>
      </c>
      <c r="F5" s="688" t="s">
        <v>369</v>
      </c>
    </row>
    <row r="6" spans="2:6" ht="25.5">
      <c r="F6" s="589" t="s">
        <v>370</v>
      </c>
    </row>
    <row r="7" spans="2:6" ht="13.5" thickBot="1">
      <c r="F7" s="589"/>
    </row>
    <row r="8" spans="2:6" ht="13.5" thickBot="1">
      <c r="B8" s="733"/>
      <c r="D8" s="64" t="s">
        <v>362</v>
      </c>
      <c r="F8" s="23" t="s">
        <v>371</v>
      </c>
    </row>
    <row r="9" spans="2:6">
      <c r="F9" s="97" t="s">
        <v>372</v>
      </c>
    </row>
    <row r="10" spans="2:6" ht="13.5" thickBot="1"/>
    <row r="11" spans="2:6" ht="13.5" thickBot="1">
      <c r="B11" s="733"/>
      <c r="D11" s="64" t="s">
        <v>363</v>
      </c>
      <c r="F11" s="23" t="s">
        <v>373</v>
      </c>
    </row>
    <row r="12" spans="2:6" ht="191.25">
      <c r="F12" s="589" t="s">
        <v>388</v>
      </c>
    </row>
    <row r="13" spans="2:6" ht="13.5" thickBot="1">
      <c r="F13" s="589"/>
    </row>
    <row r="14" spans="2:6" ht="13.5" thickBot="1">
      <c r="B14" s="684"/>
      <c r="D14" s="64" t="s">
        <v>364</v>
      </c>
      <c r="F14" t="s">
        <v>374</v>
      </c>
    </row>
    <row r="15" spans="2:6" ht="127.5">
      <c r="F15" s="589" t="s">
        <v>375</v>
      </c>
    </row>
    <row r="16" spans="2:6" ht="13.5" thickBot="1">
      <c r="F16" s="589"/>
    </row>
    <row r="17" spans="2:6" ht="13.5" thickBot="1">
      <c r="B17" s="685"/>
      <c r="D17" s="64" t="s">
        <v>365</v>
      </c>
      <c r="F17" s="23" t="s">
        <v>376</v>
      </c>
    </row>
    <row r="18" spans="2:6" ht="51">
      <c r="F18" s="589" t="s">
        <v>377</v>
      </c>
    </row>
    <row r="19" spans="2:6" ht="13.5" thickBot="1">
      <c r="F19" s="589"/>
    </row>
    <row r="20" spans="2:6" ht="13.5" thickBot="1">
      <c r="B20" s="685"/>
      <c r="D20" s="64" t="s">
        <v>366</v>
      </c>
      <c r="F20" s="23" t="s">
        <v>378</v>
      </c>
    </row>
    <row r="21" spans="2:6" ht="66" customHeight="1">
      <c r="F21" s="589" t="s">
        <v>379</v>
      </c>
    </row>
    <row r="22" spans="2:6" ht="13.5" thickBot="1">
      <c r="F22" s="589"/>
    </row>
    <row r="23" spans="2:6" ht="13.5" thickBot="1">
      <c r="B23" s="685"/>
      <c r="D23" s="64" t="s">
        <v>367</v>
      </c>
      <c r="F23" s="23" t="s">
        <v>380</v>
      </c>
    </row>
    <row r="24" spans="2:6">
      <c r="F24" s="97" t="s">
        <v>381</v>
      </c>
    </row>
    <row r="25" spans="2:6" ht="13.5" thickBot="1"/>
    <row r="26" spans="2:6" ht="13.5" thickBot="1">
      <c r="B26" s="685"/>
      <c r="D26" s="64" t="s">
        <v>368</v>
      </c>
      <c r="F26" s="23" t="s">
        <v>382</v>
      </c>
    </row>
    <row r="27" spans="2:6" ht="64.5" thickBot="1">
      <c r="F27" s="589" t="s">
        <v>383</v>
      </c>
    </row>
    <row r="28" spans="2:6" ht="13.5" thickBot="1">
      <c r="B28" s="684"/>
      <c r="D28" s="64" t="s">
        <v>384</v>
      </c>
      <c r="F28" s="97" t="s">
        <v>385</v>
      </c>
    </row>
    <row r="29" spans="2:6" ht="25.5">
      <c r="F29" s="589" t="s">
        <v>386</v>
      </c>
    </row>
  </sheetData>
  <sheetProtection password="C14E" sheet="1" objects="1" scenarios="1" selectLockedCells="1"/>
  <phoneticPr fontId="22" type="noConversion"/>
  <pageMargins left="0.75" right="0.75" top="0.51" bottom="0.52" header="0.5" footer="0.5"/>
  <pageSetup scale="85" orientation="portrait"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Y1008"/>
  <sheetViews>
    <sheetView topLeftCell="D79" zoomScale="85" zoomScaleNormal="75" zoomScaleSheetLayoutView="25" workbookViewId="0">
      <selection activeCell="AT132" sqref="AT132"/>
    </sheetView>
  </sheetViews>
  <sheetFormatPr defaultColWidth="9.140625" defaultRowHeight="12.75"/>
  <cols>
    <col min="1" max="1" width="9.140625" style="445"/>
    <col min="2" max="2" width="18.42578125" style="445" customWidth="1"/>
    <col min="3" max="3" width="5.7109375" style="445" customWidth="1"/>
    <col min="4" max="4" width="17.42578125" style="445" customWidth="1"/>
    <col min="5" max="5" width="10.85546875" style="445" customWidth="1"/>
    <col min="6" max="6" width="12.140625" style="445" customWidth="1"/>
    <col min="7" max="7" width="11.5703125" style="445" customWidth="1"/>
    <col min="8" max="8" width="7.5703125" style="445" customWidth="1"/>
    <col min="9" max="9" width="11.28515625" style="445" customWidth="1"/>
    <col min="10" max="10" width="6.140625" style="445" customWidth="1"/>
    <col min="11" max="11" width="7.85546875" style="445" customWidth="1"/>
    <col min="12" max="12" width="9" style="445" customWidth="1"/>
    <col min="13" max="13" width="12.7109375" style="445" customWidth="1"/>
    <col min="14" max="16" width="8" style="445" customWidth="1"/>
    <col min="17" max="17" width="6.85546875" style="445" customWidth="1"/>
    <col min="18" max="18" width="7.28515625" style="445" customWidth="1"/>
    <col min="19" max="19" width="8.28515625" style="445" customWidth="1"/>
    <col min="20" max="20" width="5.85546875" style="445" customWidth="1"/>
    <col min="21" max="21" width="7.5703125" style="445" customWidth="1"/>
    <col min="22" max="22" width="6.85546875" style="445" customWidth="1"/>
    <col min="23" max="23" width="6" style="445" customWidth="1"/>
    <col min="24" max="24" width="7" style="445" customWidth="1"/>
    <col min="25" max="25" width="6" style="445" customWidth="1"/>
    <col min="26" max="26" width="6.42578125" style="445" customWidth="1"/>
    <col min="27" max="27" width="5.85546875" style="445" customWidth="1"/>
    <col min="28" max="28" width="6" style="445" customWidth="1"/>
    <col min="29" max="29" width="10.5703125" style="445" customWidth="1"/>
    <col min="30" max="30" width="6.7109375" style="445" customWidth="1"/>
    <col min="31" max="31" width="6.5703125" style="445" customWidth="1"/>
    <col min="32" max="32" width="6.140625" style="445" customWidth="1"/>
    <col min="33" max="33" width="6.85546875" style="445" customWidth="1"/>
    <col min="34" max="34" width="7.7109375" style="445" customWidth="1"/>
    <col min="35" max="35" width="7.85546875" style="445" customWidth="1"/>
    <col min="36" max="36" width="9" style="445" customWidth="1"/>
    <col min="37" max="37" width="6.85546875" style="445" customWidth="1"/>
    <col min="38" max="38" width="7" style="445" customWidth="1"/>
    <col min="39" max="39" width="6.7109375" style="445" customWidth="1"/>
    <col min="40" max="40" width="7.140625" style="445" customWidth="1"/>
    <col min="41" max="41" width="2.140625" style="445" customWidth="1"/>
    <col min="42" max="42" width="9.85546875" style="445" customWidth="1"/>
    <col min="43" max="43" width="7.5703125" style="445" customWidth="1"/>
    <col min="44" max="44" width="6.85546875" style="445" customWidth="1"/>
    <col min="45" max="45" width="8.85546875" style="445" customWidth="1"/>
    <col min="46" max="46" width="7" style="445" customWidth="1"/>
    <col min="47" max="47" width="6.85546875" style="445" customWidth="1"/>
    <col min="48" max="48" width="7.5703125" style="445" customWidth="1"/>
    <col min="49" max="49" width="5.28515625" style="445" customWidth="1"/>
    <col min="50" max="50" width="9.5703125" style="445" customWidth="1"/>
    <col min="51" max="51" width="5.5703125" style="445" customWidth="1"/>
    <col min="52" max="52" width="6.28515625" style="445" customWidth="1"/>
    <col min="53" max="53" width="8" style="445" customWidth="1"/>
    <col min="54" max="54" width="10.42578125" style="445" customWidth="1"/>
    <col min="55" max="55" width="8.42578125" style="445" customWidth="1"/>
    <col min="56" max="56" width="6.28515625" style="445" customWidth="1"/>
    <col min="57" max="57" width="8.85546875" style="445" customWidth="1"/>
    <col min="58" max="58" width="6.5703125" style="445" customWidth="1"/>
    <col min="59" max="59" width="8.42578125" style="445" customWidth="1"/>
    <col min="60" max="60" width="6.28515625" style="445" customWidth="1"/>
    <col min="61" max="61" width="6.140625" style="445" customWidth="1"/>
    <col min="62" max="62" width="6.42578125" style="445" customWidth="1"/>
    <col min="63" max="64" width="6.7109375" style="445" customWidth="1"/>
    <col min="65" max="65" width="5" style="445" customWidth="1"/>
    <col min="66" max="66" width="6.42578125" style="445" customWidth="1"/>
    <col min="67" max="67" width="7" style="445" customWidth="1"/>
    <col min="68" max="68" width="6.28515625" style="445" customWidth="1"/>
    <col min="69" max="70" width="7.140625" style="445" customWidth="1"/>
    <col min="71" max="71" width="7" style="445" customWidth="1"/>
    <col min="72" max="72" width="6" style="445" customWidth="1"/>
    <col min="73" max="73" width="7.7109375" style="445" customWidth="1"/>
    <col min="74" max="74" width="7.28515625" style="445" customWidth="1"/>
    <col min="75" max="75" width="6.7109375" style="445" customWidth="1"/>
    <col min="76" max="76" width="5.85546875" style="445" customWidth="1"/>
    <col min="77" max="77" width="7.7109375" style="445" customWidth="1"/>
    <col min="78" max="78" width="7" style="445" customWidth="1"/>
    <col min="79" max="79" width="7.28515625" style="445" customWidth="1"/>
    <col min="80" max="80" width="5.28515625" style="445" customWidth="1"/>
    <col min="81" max="82" width="6.5703125" style="445" customWidth="1"/>
    <col min="83" max="83" width="7.85546875" style="445" customWidth="1"/>
    <col min="84" max="84" width="6.28515625" style="445" customWidth="1"/>
    <col min="85" max="85" width="7.5703125" style="445" customWidth="1"/>
    <col min="86" max="86" width="6.7109375" style="445" customWidth="1"/>
    <col min="87" max="87" width="7.140625" style="445" customWidth="1"/>
    <col min="88" max="89" width="6.7109375" style="445" customWidth="1"/>
    <col min="90" max="92" width="9.140625" style="445"/>
    <col min="93" max="93" width="27.5703125" style="109" customWidth="1"/>
    <col min="94" max="94" width="9.140625" style="109"/>
    <col min="95" max="95" width="8.42578125" style="109" customWidth="1"/>
    <col min="96" max="102" width="9.140625" style="109"/>
    <col min="103" max="103" width="18.140625" style="109" bestFit="1" customWidth="1"/>
    <col min="104" max="16384" width="9.140625" style="445"/>
  </cols>
  <sheetData>
    <row r="1" spans="1:103" ht="13.5" thickBot="1">
      <c r="A1" s="612" t="s">
        <v>340</v>
      </c>
      <c r="B1" s="613"/>
      <c r="C1" s="613" t="str">
        <f>CONCATENATE(A4,A5)</f>
        <v>00</v>
      </c>
      <c r="D1" s="613"/>
      <c r="E1" s="613"/>
      <c r="F1" s="618"/>
      <c r="J1" s="445" t="s">
        <v>343</v>
      </c>
      <c r="K1" s="445">
        <f>G4</f>
        <v>0</v>
      </c>
      <c r="L1" s="445">
        <f>G4</f>
        <v>0</v>
      </c>
      <c r="M1" s="445">
        <f>G4</f>
        <v>0</v>
      </c>
      <c r="N1" s="445" t="s">
        <v>343</v>
      </c>
      <c r="O1" s="445">
        <f>G4</f>
        <v>0</v>
      </c>
      <c r="P1" s="445">
        <f>G4</f>
        <v>0</v>
      </c>
      <c r="Q1" s="445">
        <f>G4</f>
        <v>0</v>
      </c>
      <c r="R1" s="445" t="s">
        <v>343</v>
      </c>
      <c r="S1" s="645">
        <f>G4</f>
        <v>0</v>
      </c>
      <c r="T1" s="645">
        <f>G4</f>
        <v>0</v>
      </c>
      <c r="U1" s="645">
        <f>G4</f>
        <v>0</v>
      </c>
      <c r="V1" s="445" t="s">
        <v>343</v>
      </c>
      <c r="W1" s="645">
        <f>$G$4</f>
        <v>0</v>
      </c>
      <c r="X1" s="645">
        <f>$G$4</f>
        <v>0</v>
      </c>
      <c r="Y1" s="645">
        <f>$G$4</f>
        <v>0</v>
      </c>
      <c r="Z1" s="445" t="s">
        <v>343</v>
      </c>
      <c r="AA1" s="645">
        <f>$G$4</f>
        <v>0</v>
      </c>
      <c r="AB1" s="645">
        <f>$G$4</f>
        <v>0</v>
      </c>
      <c r="AC1" s="645">
        <f>$G$4</f>
        <v>0</v>
      </c>
      <c r="AD1" s="445" t="s">
        <v>343</v>
      </c>
      <c r="AE1" s="645">
        <f>G4</f>
        <v>0</v>
      </c>
      <c r="AF1" s="645">
        <f>$G$4</f>
        <v>0</v>
      </c>
      <c r="AG1" s="645">
        <f>$G$4</f>
        <v>0</v>
      </c>
      <c r="AH1" s="445" t="s">
        <v>343</v>
      </c>
      <c r="AI1" s="645">
        <f>G4</f>
        <v>0</v>
      </c>
      <c r="AJ1" s="645">
        <f>$G$4</f>
        <v>0</v>
      </c>
      <c r="AK1" s="645">
        <f>$G$4</f>
        <v>0</v>
      </c>
      <c r="AL1" s="445" t="s">
        <v>343</v>
      </c>
      <c r="AM1" s="645">
        <f>G4</f>
        <v>0</v>
      </c>
      <c r="AN1" s="645">
        <f>$G$4</f>
        <v>0</v>
      </c>
      <c r="AO1" s="645">
        <f>$G$4</f>
        <v>0</v>
      </c>
      <c r="AP1" s="445" t="s">
        <v>343</v>
      </c>
      <c r="AQ1" s="645">
        <f>G4</f>
        <v>0</v>
      </c>
      <c r="AR1" s="645">
        <f>$G$4</f>
        <v>0</v>
      </c>
      <c r="AS1" s="645">
        <f>$G$4</f>
        <v>0</v>
      </c>
      <c r="AT1" s="445" t="s">
        <v>343</v>
      </c>
      <c r="AU1" s="645">
        <f>G4</f>
        <v>0</v>
      </c>
      <c r="AV1" s="645">
        <f>$G$4</f>
        <v>0</v>
      </c>
      <c r="AW1" s="645">
        <f>$G$4</f>
        <v>0</v>
      </c>
      <c r="AX1" s="445" t="s">
        <v>343</v>
      </c>
      <c r="AY1" s="645">
        <f>G4</f>
        <v>0</v>
      </c>
      <c r="AZ1" s="645">
        <f>$G$4</f>
        <v>0</v>
      </c>
      <c r="BA1" s="645">
        <f>$G$4</f>
        <v>0</v>
      </c>
      <c r="BB1" s="445" t="s">
        <v>343</v>
      </c>
      <c r="BC1" s="645">
        <f>G4</f>
        <v>0</v>
      </c>
      <c r="BD1" s="645">
        <f>$G$4</f>
        <v>0</v>
      </c>
      <c r="BE1" s="645">
        <f>$G$4</f>
        <v>0</v>
      </c>
      <c r="BF1" s="445" t="s">
        <v>343</v>
      </c>
      <c r="BG1" s="645">
        <f>G4</f>
        <v>0</v>
      </c>
      <c r="BH1" s="645">
        <f>$G$4</f>
        <v>0</v>
      </c>
      <c r="BI1" s="645">
        <f>$G$4</f>
        <v>0</v>
      </c>
      <c r="BJ1" s="445" t="s">
        <v>343</v>
      </c>
      <c r="BK1" s="645">
        <f>G4</f>
        <v>0</v>
      </c>
      <c r="BL1" s="645">
        <f>$G$4</f>
        <v>0</v>
      </c>
      <c r="BM1" s="645">
        <f>$G$4</f>
        <v>0</v>
      </c>
      <c r="BN1" s="445" t="s">
        <v>343</v>
      </c>
      <c r="BO1" s="645">
        <f>G4</f>
        <v>0</v>
      </c>
      <c r="BP1" s="645">
        <f>$G$4</f>
        <v>0</v>
      </c>
      <c r="BQ1" s="645">
        <f>$G$4</f>
        <v>0</v>
      </c>
      <c r="BR1" s="445" t="s">
        <v>343</v>
      </c>
      <c r="BS1" s="645">
        <f>G4</f>
        <v>0</v>
      </c>
      <c r="BT1" s="645">
        <f>$G$4</f>
        <v>0</v>
      </c>
      <c r="BU1" s="645">
        <f>$G$4</f>
        <v>0</v>
      </c>
      <c r="BV1" s="445" t="s">
        <v>343</v>
      </c>
      <c r="BW1" s="645">
        <f>G4</f>
        <v>0</v>
      </c>
      <c r="BX1" s="645">
        <f>$G$4</f>
        <v>0</v>
      </c>
      <c r="BY1" s="645">
        <f>$G$4</f>
        <v>0</v>
      </c>
      <c r="BZ1" s="445" t="s">
        <v>343</v>
      </c>
      <c r="CA1" s="645">
        <f>G4</f>
        <v>0</v>
      </c>
      <c r="CB1" s="645">
        <f>$G$4</f>
        <v>0</v>
      </c>
      <c r="CC1" s="645">
        <f>$G$4</f>
        <v>0</v>
      </c>
      <c r="CD1" s="445" t="s">
        <v>343</v>
      </c>
      <c r="CE1" s="645">
        <f>G4</f>
        <v>0</v>
      </c>
      <c r="CF1" s="645">
        <f>$G$4</f>
        <v>0</v>
      </c>
      <c r="CG1" s="645">
        <f>$G$4</f>
        <v>0</v>
      </c>
      <c r="CH1" s="445" t="s">
        <v>343</v>
      </c>
      <c r="CI1" s="645">
        <f>G4</f>
        <v>0</v>
      </c>
      <c r="CJ1" s="645">
        <f>$G$4</f>
        <v>0</v>
      </c>
      <c r="CK1" s="645">
        <f>$G$4</f>
        <v>0</v>
      </c>
      <c r="CN1" s="111" t="s">
        <v>174</v>
      </c>
      <c r="CP1" s="111"/>
      <c r="CQ1" s="407"/>
      <c r="CR1" s="407"/>
      <c r="CS1" s="407"/>
      <c r="CT1" s="407"/>
    </row>
    <row r="2" spans="1:103" ht="13.5" thickBot="1">
      <c r="J2" s="446" t="s">
        <v>324</v>
      </c>
      <c r="K2" s="447">
        <f>D176</f>
        <v>0</v>
      </c>
      <c r="L2" s="445">
        <f>K2</f>
        <v>0</v>
      </c>
      <c r="M2" s="445">
        <f>K2</f>
        <v>0</v>
      </c>
      <c r="N2" s="446" t="s">
        <v>324</v>
      </c>
      <c r="O2" s="447">
        <f>D177</f>
        <v>0</v>
      </c>
      <c r="P2" s="445">
        <f>D177</f>
        <v>0</v>
      </c>
      <c r="Q2" s="445">
        <f>D177</f>
        <v>0</v>
      </c>
      <c r="R2" s="446" t="s">
        <v>324</v>
      </c>
      <c r="S2" s="651">
        <f>D178</f>
        <v>0</v>
      </c>
      <c r="T2" s="645">
        <f>S2</f>
        <v>0</v>
      </c>
      <c r="U2" s="645">
        <f>S2</f>
        <v>0</v>
      </c>
      <c r="V2" s="446" t="s">
        <v>324</v>
      </c>
      <c r="W2" s="651">
        <f>D179</f>
        <v>0</v>
      </c>
      <c r="X2" s="645">
        <f>W2</f>
        <v>0</v>
      </c>
      <c r="Y2" s="645">
        <f>W2</f>
        <v>0</v>
      </c>
      <c r="Z2" s="446" t="s">
        <v>324</v>
      </c>
      <c r="AA2" s="651">
        <f>D180</f>
        <v>0</v>
      </c>
      <c r="AB2" s="645">
        <f>AA2</f>
        <v>0</v>
      </c>
      <c r="AC2" s="645">
        <f>AA2</f>
        <v>0</v>
      </c>
      <c r="AD2" s="446" t="s">
        <v>324</v>
      </c>
      <c r="AE2" s="651">
        <f>D181</f>
        <v>0</v>
      </c>
      <c r="AF2" s="645">
        <f>AE2</f>
        <v>0</v>
      </c>
      <c r="AG2" s="645">
        <f>AE2</f>
        <v>0</v>
      </c>
      <c r="AH2" s="446" t="s">
        <v>324</v>
      </c>
      <c r="AI2" s="651">
        <f>D182</f>
        <v>0</v>
      </c>
      <c r="AJ2" s="645">
        <f>AI2</f>
        <v>0</v>
      </c>
      <c r="AK2" s="645">
        <f>AI2</f>
        <v>0</v>
      </c>
      <c r="AL2" s="446" t="s">
        <v>324</v>
      </c>
      <c r="AM2" s="651">
        <f>D183</f>
        <v>0</v>
      </c>
      <c r="AN2" s="645">
        <f>AM2</f>
        <v>0</v>
      </c>
      <c r="AO2" s="645">
        <f>AM2</f>
        <v>0</v>
      </c>
      <c r="AP2" s="446" t="s">
        <v>324</v>
      </c>
      <c r="AQ2" s="651">
        <f>D184</f>
        <v>0</v>
      </c>
      <c r="AR2" s="645">
        <f>AQ2</f>
        <v>0</v>
      </c>
      <c r="AS2" s="645">
        <f>AQ2</f>
        <v>0</v>
      </c>
      <c r="AT2" s="446" t="s">
        <v>324</v>
      </c>
      <c r="AU2" s="651">
        <f>D185</f>
        <v>0</v>
      </c>
      <c r="AV2" s="645">
        <f>AU2</f>
        <v>0</v>
      </c>
      <c r="AW2" s="645">
        <f>AU2</f>
        <v>0</v>
      </c>
      <c r="AX2" s="446" t="s">
        <v>324</v>
      </c>
      <c r="AY2" s="651">
        <f>D186</f>
        <v>0</v>
      </c>
      <c r="AZ2" s="645">
        <f>AY2</f>
        <v>0</v>
      </c>
      <c r="BA2" s="645">
        <f>AY2</f>
        <v>0</v>
      </c>
      <c r="BB2" s="446" t="s">
        <v>324</v>
      </c>
      <c r="BC2" s="651">
        <f>D187</f>
        <v>0</v>
      </c>
      <c r="BD2" s="645">
        <f>BC2</f>
        <v>0</v>
      </c>
      <c r="BE2" s="645">
        <f>BC2</f>
        <v>0</v>
      </c>
      <c r="BF2" s="446" t="s">
        <v>324</v>
      </c>
      <c r="BG2" s="651">
        <f>D188</f>
        <v>0</v>
      </c>
      <c r="BH2" s="645">
        <f>BG2</f>
        <v>0</v>
      </c>
      <c r="BI2" s="645">
        <f>BG2</f>
        <v>0</v>
      </c>
      <c r="BJ2" s="446" t="s">
        <v>324</v>
      </c>
      <c r="BK2" s="651">
        <f>D189</f>
        <v>0</v>
      </c>
      <c r="BL2" s="645">
        <f>BK2</f>
        <v>0</v>
      </c>
      <c r="BM2" s="645">
        <f>BK2</f>
        <v>0</v>
      </c>
      <c r="BN2" s="446" t="s">
        <v>324</v>
      </c>
      <c r="BO2" s="651">
        <f>D190</f>
        <v>0</v>
      </c>
      <c r="BP2" s="645">
        <f>BO2</f>
        <v>0</v>
      </c>
      <c r="BQ2" s="645">
        <f>BO2</f>
        <v>0</v>
      </c>
      <c r="BR2" s="446" t="s">
        <v>324</v>
      </c>
      <c r="BS2" s="651">
        <f>D191</f>
        <v>0</v>
      </c>
      <c r="BT2" s="645">
        <f>BS2</f>
        <v>0</v>
      </c>
      <c r="BU2" s="645">
        <f>BS2</f>
        <v>0</v>
      </c>
      <c r="BV2" s="446" t="s">
        <v>324</v>
      </c>
      <c r="BW2" s="651">
        <f>D192</f>
        <v>0</v>
      </c>
      <c r="BX2" s="645">
        <f>BW2</f>
        <v>0</v>
      </c>
      <c r="BY2" s="645">
        <f>BW2</f>
        <v>0</v>
      </c>
      <c r="BZ2" s="446" t="s">
        <v>324</v>
      </c>
      <c r="CA2" s="651">
        <f>D193</f>
        <v>0</v>
      </c>
      <c r="CB2" s="645">
        <f>CA2</f>
        <v>0</v>
      </c>
      <c r="CC2" s="645">
        <f>CA2</f>
        <v>0</v>
      </c>
      <c r="CD2" s="446" t="s">
        <v>324</v>
      </c>
      <c r="CE2" s="651">
        <f>D194</f>
        <v>0</v>
      </c>
      <c r="CF2" s="645">
        <f>CE2</f>
        <v>0</v>
      </c>
      <c r="CG2" s="645">
        <f>CF2</f>
        <v>0</v>
      </c>
      <c r="CH2" s="446" t="s">
        <v>324</v>
      </c>
      <c r="CI2" s="651">
        <f>D195</f>
        <v>0</v>
      </c>
      <c r="CJ2" s="645">
        <f>CI2</f>
        <v>0</v>
      </c>
      <c r="CK2" s="645">
        <f>CI2</f>
        <v>0</v>
      </c>
      <c r="CN2" s="111"/>
      <c r="CP2" s="111"/>
      <c r="CQ2" s="407"/>
      <c r="CR2" s="407"/>
      <c r="CS2" s="407"/>
      <c r="CT2" s="407"/>
    </row>
    <row r="3" spans="1:103">
      <c r="A3" s="610" t="s">
        <v>339</v>
      </c>
      <c r="B3" s="611"/>
      <c r="C3" s="448"/>
      <c r="D3" s="448"/>
      <c r="E3" s="448"/>
      <c r="F3" s="641" t="s">
        <v>152</v>
      </c>
      <c r="G3" s="450"/>
      <c r="H3" s="450"/>
      <c r="I3" s="451"/>
      <c r="J3" s="449" t="s">
        <v>129</v>
      </c>
      <c r="K3" s="450"/>
      <c r="L3" s="450"/>
      <c r="M3" s="451"/>
      <c r="N3" s="449" t="s">
        <v>130</v>
      </c>
      <c r="O3" s="450"/>
      <c r="P3" s="450"/>
      <c r="Q3" s="451"/>
      <c r="R3" s="449" t="s">
        <v>131</v>
      </c>
      <c r="S3" s="450"/>
      <c r="T3" s="450"/>
      <c r="U3" s="451"/>
      <c r="V3" s="449" t="s">
        <v>132</v>
      </c>
      <c r="W3" s="450"/>
      <c r="X3" s="450"/>
      <c r="Y3" s="451"/>
      <c r="Z3" s="449" t="s">
        <v>133</v>
      </c>
      <c r="AA3" s="450"/>
      <c r="AB3" s="450"/>
      <c r="AC3" s="451"/>
      <c r="AD3" s="449" t="s">
        <v>134</v>
      </c>
      <c r="AE3" s="450"/>
      <c r="AF3" s="450"/>
      <c r="AG3" s="451"/>
      <c r="AH3" s="449" t="s">
        <v>135</v>
      </c>
      <c r="AI3" s="450"/>
      <c r="AJ3" s="450"/>
      <c r="AK3" s="451"/>
      <c r="AL3" s="449" t="s">
        <v>136</v>
      </c>
      <c r="AM3" s="450"/>
      <c r="AN3" s="450"/>
      <c r="AO3" s="451"/>
      <c r="AP3" s="449" t="s">
        <v>137</v>
      </c>
      <c r="AQ3" s="450"/>
      <c r="AR3" s="450"/>
      <c r="AS3" s="451"/>
      <c r="AT3" s="449" t="s">
        <v>138</v>
      </c>
      <c r="AU3" s="450"/>
      <c r="AV3" s="450"/>
      <c r="AW3" s="451"/>
      <c r="AX3" s="449" t="s">
        <v>139</v>
      </c>
      <c r="AY3" s="450"/>
      <c r="AZ3" s="450"/>
      <c r="BA3" s="451"/>
      <c r="BB3" s="449" t="s">
        <v>140</v>
      </c>
      <c r="BC3" s="450"/>
      <c r="BD3" s="450"/>
      <c r="BE3" s="451"/>
      <c r="BF3" s="449" t="s">
        <v>141</v>
      </c>
      <c r="BG3" s="450"/>
      <c r="BH3" s="450"/>
      <c r="BI3" s="451"/>
      <c r="BJ3" s="449" t="s">
        <v>142</v>
      </c>
      <c r="BK3" s="450"/>
      <c r="BL3" s="450"/>
      <c r="BM3" s="451"/>
      <c r="BN3" s="449" t="s">
        <v>143</v>
      </c>
      <c r="BO3" s="450"/>
      <c r="BP3" s="450"/>
      <c r="BQ3" s="451"/>
      <c r="BR3" s="449" t="s">
        <v>144</v>
      </c>
      <c r="BS3" s="450"/>
      <c r="BT3" s="450"/>
      <c r="BU3" s="451"/>
      <c r="BV3" s="449" t="s">
        <v>145</v>
      </c>
      <c r="BW3" s="450"/>
      <c r="BX3" s="450"/>
      <c r="BY3" s="451"/>
      <c r="BZ3" s="449" t="s">
        <v>146</v>
      </c>
      <c r="CA3" s="450"/>
      <c r="CB3" s="450"/>
      <c r="CC3" s="451"/>
      <c r="CD3" s="449" t="s">
        <v>147</v>
      </c>
      <c r="CE3" s="450"/>
      <c r="CF3" s="450"/>
      <c r="CG3" s="451"/>
      <c r="CH3" s="449" t="s">
        <v>148</v>
      </c>
      <c r="CI3" s="450"/>
      <c r="CJ3" s="450"/>
      <c r="CK3" s="451"/>
      <c r="CN3" s="109"/>
      <c r="CO3" s="408" t="s">
        <v>156</v>
      </c>
      <c r="CP3" s="111" t="s">
        <v>343</v>
      </c>
      <c r="CQ3" s="407">
        <f>G4</f>
        <v>0</v>
      </c>
      <c r="CR3" s="407"/>
      <c r="CS3" s="409"/>
      <c r="CT3" s="409"/>
    </row>
    <row r="4" spans="1:103" ht="13.5" thickBot="1">
      <c r="A4" s="614" t="str">
        <f>UPPER(LEFT(C139,3))</f>
        <v>0</v>
      </c>
      <c r="B4" s="615"/>
      <c r="C4" s="452"/>
      <c r="D4" s="452"/>
      <c r="E4" s="452"/>
      <c r="F4" s="453" t="s">
        <v>343</v>
      </c>
      <c r="G4" s="644">
        <f>Cover!C40</f>
        <v>0</v>
      </c>
      <c r="H4" s="454"/>
      <c r="I4" s="455"/>
      <c r="J4" s="456" t="str">
        <f>CONCATENATE('Building Information'!D6," ",'Building Information'!E6)</f>
        <v xml:space="preserve"> </v>
      </c>
      <c r="K4" s="457"/>
      <c r="L4" s="457"/>
      <c r="M4" s="458"/>
      <c r="N4" s="456" t="str">
        <f>CONCATENATE('Building Information'!D7," ",'Building Information'!E7)</f>
        <v xml:space="preserve"> </v>
      </c>
      <c r="O4" s="457"/>
      <c r="P4" s="457"/>
      <c r="Q4" s="458"/>
      <c r="R4" s="456" t="str">
        <f>CONCATENATE('Building Information'!D8," ",'Building Information'!E8)</f>
        <v xml:space="preserve"> </v>
      </c>
      <c r="S4" s="457"/>
      <c r="T4" s="457"/>
      <c r="U4" s="458"/>
      <c r="V4" s="456" t="str">
        <f>CONCATENATE('Building Information'!D9," ",'Building Information'!E9)</f>
        <v xml:space="preserve"> </v>
      </c>
      <c r="W4" s="457"/>
      <c r="X4" s="457"/>
      <c r="Y4" s="458"/>
      <c r="Z4" s="456" t="str">
        <f>CONCATENATE('Building Information'!D10," ",'Building Information'!E10)</f>
        <v xml:space="preserve"> </v>
      </c>
      <c r="AA4" s="457"/>
      <c r="AB4" s="457"/>
      <c r="AC4" s="458"/>
      <c r="AD4" s="456" t="str">
        <f>CONCATENATE('Building Information'!D11," ",'Building Information'!E11)</f>
        <v xml:space="preserve"> </v>
      </c>
      <c r="AE4" s="457"/>
      <c r="AF4" s="457"/>
      <c r="AG4" s="458"/>
      <c r="AH4" s="456" t="str">
        <f>CONCATENATE('Building Information'!D12," ",'Building Information'!E12)</f>
        <v xml:space="preserve"> </v>
      </c>
      <c r="AI4" s="457"/>
      <c r="AJ4" s="457"/>
      <c r="AK4" s="458"/>
      <c r="AL4" s="456" t="str">
        <f>CONCATENATE('Building Information'!D13," ",'Building Information'!E13)</f>
        <v xml:space="preserve"> </v>
      </c>
      <c r="AM4" s="457"/>
      <c r="AN4" s="457"/>
      <c r="AO4" s="458"/>
      <c r="AP4" s="456" t="str">
        <f>CONCATENATE('Building Information'!D14," ",'Building Information'!E14)</f>
        <v xml:space="preserve"> </v>
      </c>
      <c r="AQ4" s="457"/>
      <c r="AR4" s="457"/>
      <c r="AS4" s="458"/>
      <c r="AT4" s="456" t="str">
        <f>CONCATENATE('Building Information'!D15," ",'Building Information'!E15)</f>
        <v xml:space="preserve"> </v>
      </c>
      <c r="AU4" s="457"/>
      <c r="AV4" s="457"/>
      <c r="AW4" s="458"/>
      <c r="AX4" s="456" t="str">
        <f>CONCATENATE('Building Information'!D16," ",'Building Information'!E16)</f>
        <v xml:space="preserve"> </v>
      </c>
      <c r="AY4" s="457"/>
      <c r="AZ4" s="457"/>
      <c r="BA4" s="458"/>
      <c r="BB4" s="456" t="str">
        <f>CONCATENATE('Building Information'!D17," ",'Building Information'!E17)</f>
        <v xml:space="preserve"> </v>
      </c>
      <c r="BC4" s="457"/>
      <c r="BD4" s="457"/>
      <c r="BE4" s="458"/>
      <c r="BF4" s="456" t="str">
        <f>CONCATENATE('Building Information'!D18," ",'Building Information'!E18)</f>
        <v xml:space="preserve"> </v>
      </c>
      <c r="BG4" s="457"/>
      <c r="BH4" s="457"/>
      <c r="BI4" s="458"/>
      <c r="BJ4" s="456" t="str">
        <f>CONCATENATE('Building Information'!D19," ",'Building Information'!E19)</f>
        <v xml:space="preserve"> </v>
      </c>
      <c r="BK4" s="457"/>
      <c r="BL4" s="457"/>
      <c r="BM4" s="458"/>
      <c r="BN4" s="456" t="str">
        <f>CONCATENATE('Building Information'!D20," ",'Building Information'!E20)</f>
        <v xml:space="preserve"> </v>
      </c>
      <c r="BO4" s="457"/>
      <c r="BP4" s="457"/>
      <c r="BQ4" s="458"/>
      <c r="BR4" s="456" t="str">
        <f>CONCATENATE('Building Information'!D21," ",'Building Information'!E21)</f>
        <v xml:space="preserve"> </v>
      </c>
      <c r="BS4" s="457"/>
      <c r="BT4" s="457"/>
      <c r="BU4" s="458"/>
      <c r="BV4" s="456" t="str">
        <f>CONCATENATE('Building Information'!D22," ",'Building Information'!E22)</f>
        <v xml:space="preserve"> </v>
      </c>
      <c r="BW4" s="457"/>
      <c r="BX4" s="457"/>
      <c r="BY4" s="458"/>
      <c r="BZ4" s="456" t="str">
        <f>CONCATENATE('Building Information'!D23," ",'Building Information'!E23)</f>
        <v xml:space="preserve"> </v>
      </c>
      <c r="CA4" s="457"/>
      <c r="CB4" s="457"/>
      <c r="CC4" s="458"/>
      <c r="CD4" s="456" t="str">
        <f>CONCATENATE('Building Information'!D24," ",'Building Information'!E24)</f>
        <v xml:space="preserve"> </v>
      </c>
      <c r="CE4" s="457"/>
      <c r="CF4" s="457"/>
      <c r="CG4" s="458"/>
      <c r="CH4" s="456" t="str">
        <f>CONCATENATE('Building Information'!D25," ",'Building Information'!E25)</f>
        <v xml:space="preserve"> </v>
      </c>
      <c r="CI4" s="457"/>
      <c r="CJ4" s="457"/>
      <c r="CK4" s="458"/>
      <c r="CN4" s="109"/>
      <c r="CO4" s="410" t="s">
        <v>152</v>
      </c>
      <c r="CR4" s="411"/>
      <c r="CS4" s="407"/>
      <c r="CT4" s="407"/>
    </row>
    <row r="5" spans="1:103">
      <c r="A5" s="617">
        <f>TRUNC(I65*3/2)</f>
        <v>0</v>
      </c>
      <c r="B5" s="616"/>
      <c r="C5" s="459"/>
      <c r="D5" s="459"/>
      <c r="E5" s="459"/>
      <c r="F5" s="460" t="s">
        <v>153</v>
      </c>
      <c r="G5" s="461" t="s">
        <v>154</v>
      </c>
      <c r="H5" s="461" t="s">
        <v>155</v>
      </c>
      <c r="I5" s="462" t="s">
        <v>128</v>
      </c>
      <c r="J5" s="463" t="s">
        <v>25</v>
      </c>
      <c r="K5" s="461" t="s">
        <v>113</v>
      </c>
      <c r="L5" s="461" t="s">
        <v>114</v>
      </c>
      <c r="M5" s="462" t="s">
        <v>128</v>
      </c>
      <c r="N5" s="463" t="s">
        <v>25</v>
      </c>
      <c r="O5" s="461" t="s">
        <v>113</v>
      </c>
      <c r="P5" s="461" t="s">
        <v>114</v>
      </c>
      <c r="Q5" s="462" t="s">
        <v>128</v>
      </c>
      <c r="R5" s="463" t="s">
        <v>25</v>
      </c>
      <c r="S5" s="461" t="s">
        <v>113</v>
      </c>
      <c r="T5" s="461" t="s">
        <v>114</v>
      </c>
      <c r="U5" s="462" t="s">
        <v>128</v>
      </c>
      <c r="V5" s="463" t="s">
        <v>25</v>
      </c>
      <c r="W5" s="461" t="s">
        <v>113</v>
      </c>
      <c r="X5" s="461" t="s">
        <v>114</v>
      </c>
      <c r="Y5" s="462" t="s">
        <v>128</v>
      </c>
      <c r="Z5" s="463" t="s">
        <v>25</v>
      </c>
      <c r="AA5" s="461" t="s">
        <v>113</v>
      </c>
      <c r="AB5" s="461" t="s">
        <v>114</v>
      </c>
      <c r="AC5" s="462" t="s">
        <v>128</v>
      </c>
      <c r="AD5" s="463" t="s">
        <v>25</v>
      </c>
      <c r="AE5" s="461" t="s">
        <v>113</v>
      </c>
      <c r="AF5" s="461" t="s">
        <v>114</v>
      </c>
      <c r="AG5" s="462" t="s">
        <v>128</v>
      </c>
      <c r="AH5" s="463" t="s">
        <v>25</v>
      </c>
      <c r="AI5" s="461" t="s">
        <v>113</v>
      </c>
      <c r="AJ5" s="461" t="s">
        <v>114</v>
      </c>
      <c r="AK5" s="462" t="s">
        <v>128</v>
      </c>
      <c r="AL5" s="463" t="s">
        <v>25</v>
      </c>
      <c r="AM5" s="461" t="s">
        <v>113</v>
      </c>
      <c r="AN5" s="461" t="s">
        <v>114</v>
      </c>
      <c r="AO5" s="462" t="s">
        <v>128</v>
      </c>
      <c r="AP5" s="463" t="s">
        <v>25</v>
      </c>
      <c r="AQ5" s="461" t="s">
        <v>113</v>
      </c>
      <c r="AR5" s="461" t="s">
        <v>114</v>
      </c>
      <c r="AS5" s="462" t="s">
        <v>128</v>
      </c>
      <c r="AT5" s="463" t="s">
        <v>25</v>
      </c>
      <c r="AU5" s="461" t="s">
        <v>113</v>
      </c>
      <c r="AV5" s="461" t="s">
        <v>114</v>
      </c>
      <c r="AW5" s="462" t="s">
        <v>128</v>
      </c>
      <c r="AX5" s="463" t="s">
        <v>25</v>
      </c>
      <c r="AY5" s="461" t="s">
        <v>113</v>
      </c>
      <c r="AZ5" s="461" t="s">
        <v>114</v>
      </c>
      <c r="BA5" s="462" t="s">
        <v>128</v>
      </c>
      <c r="BB5" s="463" t="s">
        <v>25</v>
      </c>
      <c r="BC5" s="461" t="s">
        <v>113</v>
      </c>
      <c r="BD5" s="461" t="s">
        <v>114</v>
      </c>
      <c r="BE5" s="462" t="s">
        <v>128</v>
      </c>
      <c r="BF5" s="463" t="s">
        <v>25</v>
      </c>
      <c r="BG5" s="461" t="s">
        <v>113</v>
      </c>
      <c r="BH5" s="461" t="s">
        <v>114</v>
      </c>
      <c r="BI5" s="462" t="s">
        <v>128</v>
      </c>
      <c r="BJ5" s="463" t="s">
        <v>25</v>
      </c>
      <c r="BK5" s="461" t="s">
        <v>113</v>
      </c>
      <c r="BL5" s="461" t="s">
        <v>114</v>
      </c>
      <c r="BM5" s="462" t="s">
        <v>128</v>
      </c>
      <c r="BN5" s="463" t="s">
        <v>25</v>
      </c>
      <c r="BO5" s="461" t="s">
        <v>113</v>
      </c>
      <c r="BP5" s="461" t="s">
        <v>114</v>
      </c>
      <c r="BQ5" s="462" t="s">
        <v>128</v>
      </c>
      <c r="BR5" s="463" t="s">
        <v>25</v>
      </c>
      <c r="BS5" s="461" t="s">
        <v>113</v>
      </c>
      <c r="BT5" s="461" t="s">
        <v>114</v>
      </c>
      <c r="BU5" s="462" t="s">
        <v>128</v>
      </c>
      <c r="BV5" s="463" t="s">
        <v>25</v>
      </c>
      <c r="BW5" s="461" t="s">
        <v>113</v>
      </c>
      <c r="BX5" s="461" t="s">
        <v>114</v>
      </c>
      <c r="BY5" s="462" t="s">
        <v>128</v>
      </c>
      <c r="BZ5" s="463" t="s">
        <v>25</v>
      </c>
      <c r="CA5" s="461" t="s">
        <v>113</v>
      </c>
      <c r="CB5" s="461" t="s">
        <v>114</v>
      </c>
      <c r="CC5" s="462" t="s">
        <v>128</v>
      </c>
      <c r="CD5" s="463" t="s">
        <v>25</v>
      </c>
      <c r="CE5" s="461" t="s">
        <v>113</v>
      </c>
      <c r="CF5" s="461" t="s">
        <v>114</v>
      </c>
      <c r="CG5" s="462" t="s">
        <v>128</v>
      </c>
      <c r="CH5" s="463" t="s">
        <v>25</v>
      </c>
      <c r="CI5" s="461" t="s">
        <v>113</v>
      </c>
      <c r="CJ5" s="461" t="s">
        <v>114</v>
      </c>
      <c r="CK5" s="462" t="s">
        <v>128</v>
      </c>
      <c r="CN5" s="109"/>
      <c r="CO5" s="412" t="s">
        <v>157</v>
      </c>
      <c r="CP5" s="413"/>
      <c r="CQ5" s="414" t="s">
        <v>158</v>
      </c>
      <c r="CR5" s="414"/>
      <c r="CS5" s="414" t="s">
        <v>159</v>
      </c>
      <c r="CT5" s="414"/>
      <c r="CU5" s="414" t="s">
        <v>177</v>
      </c>
      <c r="CV5" s="414"/>
      <c r="CW5" s="414" t="s">
        <v>160</v>
      </c>
      <c r="CX5" s="415"/>
      <c r="CY5" s="416" t="s">
        <v>161</v>
      </c>
    </row>
    <row r="6" spans="1:103">
      <c r="A6" s="464" t="s">
        <v>26</v>
      </c>
      <c r="B6" s="459"/>
      <c r="C6" s="459"/>
      <c r="D6" s="459"/>
      <c r="E6" s="459"/>
      <c r="F6" s="465"/>
      <c r="G6" s="466"/>
      <c r="H6" s="466"/>
      <c r="I6" s="467"/>
      <c r="J6" s="586"/>
      <c r="K6" s="585"/>
      <c r="L6" s="584"/>
      <c r="M6" s="470"/>
      <c r="N6" s="586"/>
      <c r="O6" s="585"/>
      <c r="P6" s="584"/>
      <c r="Q6" s="470"/>
      <c r="R6" s="468"/>
      <c r="S6" s="469"/>
      <c r="T6" s="459"/>
      <c r="U6" s="470"/>
      <c r="V6" s="468"/>
      <c r="W6" s="469"/>
      <c r="X6" s="459"/>
      <c r="Y6" s="470"/>
      <c r="Z6" s="468"/>
      <c r="AA6" s="469"/>
      <c r="AB6" s="459"/>
      <c r="AC6" s="470"/>
      <c r="AD6" s="468"/>
      <c r="AE6" s="469"/>
      <c r="AF6" s="459"/>
      <c r="AG6" s="470"/>
      <c r="AH6" s="468"/>
      <c r="AI6" s="469"/>
      <c r="AJ6" s="459"/>
      <c r="AK6" s="470"/>
      <c r="AL6" s="468"/>
      <c r="AM6" s="469"/>
      <c r="AN6" s="459"/>
      <c r="AO6" s="470"/>
      <c r="AP6" s="468"/>
      <c r="AQ6" s="469"/>
      <c r="AR6" s="459"/>
      <c r="AS6" s="470"/>
      <c r="AT6" s="468"/>
      <c r="AU6" s="469"/>
      <c r="AV6" s="459"/>
      <c r="AW6" s="470"/>
      <c r="AX6" s="468"/>
      <c r="AY6" s="469"/>
      <c r="AZ6" s="459"/>
      <c r="BA6" s="470"/>
      <c r="BB6" s="586"/>
      <c r="BC6" s="469"/>
      <c r="BD6" s="459"/>
      <c r="BE6" s="470"/>
      <c r="BF6" s="468"/>
      <c r="BG6" s="469"/>
      <c r="BH6" s="459"/>
      <c r="BI6" s="470"/>
      <c r="BJ6" s="468"/>
      <c r="BK6" s="469"/>
      <c r="BL6" s="459"/>
      <c r="BM6" s="470"/>
      <c r="BN6" s="468"/>
      <c r="BO6" s="469"/>
      <c r="BP6" s="459"/>
      <c r="BQ6" s="470"/>
      <c r="BR6" s="468"/>
      <c r="BS6" s="469"/>
      <c r="BT6" s="459"/>
      <c r="BU6" s="470"/>
      <c r="BV6" s="468"/>
      <c r="BW6" s="469"/>
      <c r="BX6" s="459"/>
      <c r="BY6" s="470"/>
      <c r="BZ6" s="468"/>
      <c r="CA6" s="469"/>
      <c r="CB6" s="459"/>
      <c r="CC6" s="470"/>
      <c r="CD6" s="468"/>
      <c r="CE6" s="469"/>
      <c r="CF6" s="459"/>
      <c r="CG6" s="470"/>
      <c r="CH6" s="586"/>
      <c r="CI6" s="469"/>
      <c r="CJ6" s="459"/>
      <c r="CK6" s="470"/>
      <c r="CN6" s="109"/>
      <c r="CO6" s="417" t="str">
        <f>Financing!B6</f>
        <v>HPD Loan</v>
      </c>
      <c r="CP6" s="417"/>
      <c r="CQ6" s="417">
        <f>Financing!D6</f>
        <v>0</v>
      </c>
      <c r="CR6" s="417"/>
      <c r="CS6" s="417">
        <f>Financing!F6</f>
        <v>0</v>
      </c>
      <c r="CT6" s="417"/>
      <c r="CU6" s="417">
        <f>Financing!H6</f>
        <v>0</v>
      </c>
      <c r="CV6" s="417"/>
      <c r="CW6" s="417">
        <f>Financing!J6</f>
        <v>0</v>
      </c>
      <c r="CX6" s="417"/>
      <c r="CY6" s="417">
        <f>Financing!L6</f>
        <v>0</v>
      </c>
    </row>
    <row r="7" spans="1:103">
      <c r="A7" s="459"/>
      <c r="B7" s="418">
        <v>1</v>
      </c>
      <c r="C7" s="459" t="s">
        <v>27</v>
      </c>
      <c r="D7" s="459"/>
      <c r="E7" s="459"/>
      <c r="F7" s="465">
        <f t="shared" ref="F7:I12" si="0">J7+N7+R7+V7+Z7+AD7+AH7+AL7+AP7+AT7+AX7+BB7+BF7+BJ7+BN7+BR7+BV7+BZ7+CD7+CH7</f>
        <v>0</v>
      </c>
      <c r="G7" s="466">
        <f t="shared" si="0"/>
        <v>0</v>
      </c>
      <c r="H7" s="466">
        <f t="shared" si="0"/>
        <v>0</v>
      </c>
      <c r="I7" s="467">
        <f t="shared" si="0"/>
        <v>0</v>
      </c>
      <c r="J7" s="652">
        <f>'Development Budget'!J7</f>
        <v>0</v>
      </c>
      <c r="K7" s="652">
        <f>'Development Budget'!K7</f>
        <v>0</v>
      </c>
      <c r="L7" s="652">
        <f>'Development Budget'!L7</f>
        <v>0</v>
      </c>
      <c r="M7" s="470">
        <f t="shared" ref="M7:M12" si="1">K7+L7</f>
        <v>0</v>
      </c>
      <c r="N7" s="652">
        <f>'Development Budget'!N7</f>
        <v>0</v>
      </c>
      <c r="O7" s="652">
        <f>'Development Budget'!O7</f>
        <v>0</v>
      </c>
      <c r="P7" s="652">
        <f>'Development Budget'!P7</f>
        <v>0</v>
      </c>
      <c r="Q7" s="470">
        <f t="shared" ref="Q7:Q12" si="2">O7+P7</f>
        <v>0</v>
      </c>
      <c r="R7" s="652">
        <f>'Development Budget'!R7</f>
        <v>0</v>
      </c>
      <c r="S7" s="652">
        <f>'Development Budget'!S7</f>
        <v>0</v>
      </c>
      <c r="T7" s="652">
        <f>'Development Budget'!T7</f>
        <v>0</v>
      </c>
      <c r="U7" s="470">
        <f t="shared" ref="U7:U12" si="3">S7+T7</f>
        <v>0</v>
      </c>
      <c r="V7" s="652">
        <f>'Development Budget'!V7</f>
        <v>0</v>
      </c>
      <c r="W7" s="652">
        <f>'Development Budget'!W7</f>
        <v>0</v>
      </c>
      <c r="X7" s="652">
        <f>'Development Budget'!X7</f>
        <v>0</v>
      </c>
      <c r="Y7" s="470">
        <f t="shared" ref="Y7:Y12" si="4">W7+X7</f>
        <v>0</v>
      </c>
      <c r="Z7" s="652">
        <f>'Development Budget'!Z7</f>
        <v>0</v>
      </c>
      <c r="AA7" s="652">
        <f>'Development Budget'!AA7</f>
        <v>0</v>
      </c>
      <c r="AB7" s="652">
        <f>'Development Budget'!AB7</f>
        <v>0</v>
      </c>
      <c r="AC7" s="470">
        <f t="shared" ref="AC7:AC12" si="5">AA7+AB7</f>
        <v>0</v>
      </c>
      <c r="AD7" s="652">
        <f>'Development Budget'!AD7</f>
        <v>0</v>
      </c>
      <c r="AE7" s="652">
        <f>'Development Budget'!AE7</f>
        <v>0</v>
      </c>
      <c r="AF7" s="652">
        <f>'Development Budget'!AF7</f>
        <v>0</v>
      </c>
      <c r="AG7" s="470">
        <f t="shared" ref="AG7:AG12" si="6">AE7+AF7</f>
        <v>0</v>
      </c>
      <c r="AH7" s="652">
        <f>'Development Budget'!AH7</f>
        <v>0</v>
      </c>
      <c r="AI7" s="652">
        <f>'Development Budget'!AI7</f>
        <v>0</v>
      </c>
      <c r="AJ7" s="652">
        <f>'Development Budget'!AJ7</f>
        <v>0</v>
      </c>
      <c r="AK7" s="470">
        <f t="shared" ref="AK7:AK12" si="7">AI7+AJ7</f>
        <v>0</v>
      </c>
      <c r="AL7" s="652">
        <f>'Development Budget'!AL7</f>
        <v>0</v>
      </c>
      <c r="AM7" s="652">
        <f>'Development Budget'!AM7</f>
        <v>0</v>
      </c>
      <c r="AN7" s="652">
        <f>'Development Budget'!AN7</f>
        <v>0</v>
      </c>
      <c r="AO7" s="470">
        <f t="shared" ref="AO7:AO12" si="8">AM7+AN7</f>
        <v>0</v>
      </c>
      <c r="AP7" s="652">
        <f>'Development Budget'!AP7</f>
        <v>0</v>
      </c>
      <c r="AQ7" s="652">
        <f>'Development Budget'!AQ7</f>
        <v>0</v>
      </c>
      <c r="AR7" s="652">
        <f>'Development Budget'!AR7</f>
        <v>0</v>
      </c>
      <c r="AS7" s="470">
        <f t="shared" ref="AS7:AS12" si="9">AQ7+AR7</f>
        <v>0</v>
      </c>
      <c r="AT7" s="652">
        <f>'Development Budget'!AT7</f>
        <v>0</v>
      </c>
      <c r="AU7" s="652">
        <f>'Development Budget'!AU7</f>
        <v>0</v>
      </c>
      <c r="AV7" s="652">
        <f>'Development Budget'!AV7</f>
        <v>0</v>
      </c>
      <c r="AW7" s="470">
        <f t="shared" ref="AW7:AW12" si="10">AU7+AV7</f>
        <v>0</v>
      </c>
      <c r="AX7" s="652">
        <f>'Development Budget'!AX7</f>
        <v>0</v>
      </c>
      <c r="AY7" s="652">
        <f>'Development Budget'!AY7</f>
        <v>0</v>
      </c>
      <c r="AZ7" s="652">
        <f>'Development Budget'!AZ7</f>
        <v>0</v>
      </c>
      <c r="BA7" s="470">
        <f t="shared" ref="BA7:BA12" si="11">AY7+AZ7</f>
        <v>0</v>
      </c>
      <c r="BB7" s="652">
        <f>'Development Budget'!BB7</f>
        <v>0</v>
      </c>
      <c r="BC7" s="652">
        <f>'Development Budget'!BC7</f>
        <v>0</v>
      </c>
      <c r="BD7" s="652">
        <f>'Development Budget'!BD7</f>
        <v>0</v>
      </c>
      <c r="BE7" s="470">
        <f t="shared" ref="BE7:BE12" si="12">BC7+BD7</f>
        <v>0</v>
      </c>
      <c r="BF7" s="652">
        <f>'Development Budget'!BF7</f>
        <v>0</v>
      </c>
      <c r="BG7" s="652">
        <f>'Development Budget'!BG7</f>
        <v>0</v>
      </c>
      <c r="BH7" s="652">
        <f>'Development Budget'!BH7</f>
        <v>0</v>
      </c>
      <c r="BI7" s="470">
        <f t="shared" ref="BI7:BI12" si="13">BG7+BH7</f>
        <v>0</v>
      </c>
      <c r="BJ7" s="652">
        <f>'Development Budget'!BJ7</f>
        <v>0</v>
      </c>
      <c r="BK7" s="652">
        <f>'Development Budget'!BK7</f>
        <v>0</v>
      </c>
      <c r="BL7" s="652">
        <f>'Development Budget'!BL7</f>
        <v>0</v>
      </c>
      <c r="BM7" s="470">
        <f t="shared" ref="BM7:BM12" si="14">BK7+BL7</f>
        <v>0</v>
      </c>
      <c r="BN7" s="652">
        <f>'Development Budget'!BN7</f>
        <v>0</v>
      </c>
      <c r="BO7" s="652">
        <f>'Development Budget'!BO7</f>
        <v>0</v>
      </c>
      <c r="BP7" s="652">
        <f>'Development Budget'!BP7</f>
        <v>0</v>
      </c>
      <c r="BQ7" s="470">
        <f t="shared" ref="BQ7:BQ12" si="15">BO7+BP7</f>
        <v>0</v>
      </c>
      <c r="BR7" s="652">
        <f>'Development Budget'!BR7</f>
        <v>0</v>
      </c>
      <c r="BS7" s="652">
        <f>'Development Budget'!BS7</f>
        <v>0</v>
      </c>
      <c r="BT7" s="652">
        <f>'Development Budget'!BT7</f>
        <v>0</v>
      </c>
      <c r="BU7" s="470">
        <f t="shared" ref="BU7:BU12" si="16">BS7+BT7</f>
        <v>0</v>
      </c>
      <c r="BV7" s="652">
        <f>'Development Budget'!BV7</f>
        <v>0</v>
      </c>
      <c r="BW7" s="652">
        <f>'Development Budget'!BW7</f>
        <v>0</v>
      </c>
      <c r="BX7" s="652">
        <f>'Development Budget'!BX7</f>
        <v>0</v>
      </c>
      <c r="BY7" s="470">
        <f t="shared" ref="BY7:BY12" si="17">BW7+BX7</f>
        <v>0</v>
      </c>
      <c r="BZ7" s="652">
        <f>'Development Budget'!BZ7</f>
        <v>0</v>
      </c>
      <c r="CA7" s="652">
        <f>'Development Budget'!CA7</f>
        <v>0</v>
      </c>
      <c r="CB7" s="652">
        <f>'Development Budget'!CB7</f>
        <v>0</v>
      </c>
      <c r="CC7" s="470">
        <f t="shared" ref="CC7:CC12" si="18">CA7+CB7</f>
        <v>0</v>
      </c>
      <c r="CD7" s="652">
        <f>'Development Budget'!CD7</f>
        <v>0</v>
      </c>
      <c r="CE7" s="652">
        <f>'Development Budget'!CE7</f>
        <v>0</v>
      </c>
      <c r="CF7" s="652">
        <f>'Development Budget'!CF7</f>
        <v>0</v>
      </c>
      <c r="CG7" s="470">
        <f t="shared" ref="CG7:CG12" si="19">CE7+CF7</f>
        <v>0</v>
      </c>
      <c r="CH7" s="652">
        <f>'Development Budget'!CH7</f>
        <v>0</v>
      </c>
      <c r="CI7" s="652">
        <f>'Development Budget'!CI7</f>
        <v>0</v>
      </c>
      <c r="CJ7" s="652">
        <f>'Development Budget'!CJ7</f>
        <v>0</v>
      </c>
      <c r="CK7" s="470">
        <f t="shared" ref="CK7:CK12" si="20">CI7+CJ7</f>
        <v>0</v>
      </c>
      <c r="CN7" s="111"/>
      <c r="CO7" s="417" t="str">
        <f>Financing!B7</f>
        <v>HDC Tax Exempt Bonds</v>
      </c>
      <c r="CP7" s="417"/>
      <c r="CQ7" s="417">
        <f>Financing!D7</f>
        <v>0</v>
      </c>
      <c r="CR7" s="417"/>
      <c r="CS7" s="417" t="str">
        <f>Financing!F7</f>
        <v>Loan</v>
      </c>
      <c r="CT7" s="417"/>
      <c r="CU7" s="417">
        <f>Financing!H7</f>
        <v>2.1999999999999999E-2</v>
      </c>
      <c r="CV7" s="417"/>
      <c r="CW7" s="417">
        <f>Financing!J7</f>
        <v>2</v>
      </c>
      <c r="CX7" s="417"/>
      <c r="CY7" s="417">
        <f>Financing!L7</f>
        <v>0</v>
      </c>
    </row>
    <row r="8" spans="1:103">
      <c r="A8" s="459"/>
      <c r="B8" s="418">
        <v>2</v>
      </c>
      <c r="C8" s="459" t="s">
        <v>28</v>
      </c>
      <c r="D8" s="459"/>
      <c r="E8" s="459"/>
      <c r="F8" s="465">
        <f t="shared" si="0"/>
        <v>0</v>
      </c>
      <c r="G8" s="466">
        <f t="shared" si="0"/>
        <v>0</v>
      </c>
      <c r="H8" s="466">
        <f t="shared" si="0"/>
        <v>0</v>
      </c>
      <c r="I8" s="467">
        <f t="shared" si="0"/>
        <v>0</v>
      </c>
      <c r="J8" s="652">
        <f>'Development Budget'!J8</f>
        <v>0</v>
      </c>
      <c r="K8" s="652">
        <f>'Development Budget'!K8</f>
        <v>0</v>
      </c>
      <c r="L8" s="652">
        <f>'Development Budget'!L8</f>
        <v>0</v>
      </c>
      <c r="M8" s="470">
        <f t="shared" si="1"/>
        <v>0</v>
      </c>
      <c r="N8" s="652">
        <f>'Development Budget'!N8</f>
        <v>0</v>
      </c>
      <c r="O8" s="652">
        <f>'Development Budget'!O8</f>
        <v>0</v>
      </c>
      <c r="P8" s="652">
        <f>'Development Budget'!P8</f>
        <v>0</v>
      </c>
      <c r="Q8" s="470">
        <f t="shared" si="2"/>
        <v>0</v>
      </c>
      <c r="R8" s="652">
        <f>'Development Budget'!R8</f>
        <v>0</v>
      </c>
      <c r="S8" s="652">
        <f>'Development Budget'!S8</f>
        <v>0</v>
      </c>
      <c r="T8" s="652">
        <f>'Development Budget'!T8</f>
        <v>0</v>
      </c>
      <c r="U8" s="470">
        <f t="shared" si="3"/>
        <v>0</v>
      </c>
      <c r="V8" s="652">
        <f>'Development Budget'!V8</f>
        <v>0</v>
      </c>
      <c r="W8" s="652">
        <f>'Development Budget'!W8</f>
        <v>0</v>
      </c>
      <c r="X8" s="652">
        <f>'Development Budget'!X8</f>
        <v>0</v>
      </c>
      <c r="Y8" s="470">
        <f t="shared" si="4"/>
        <v>0</v>
      </c>
      <c r="Z8" s="652">
        <f>'Development Budget'!Z8</f>
        <v>0</v>
      </c>
      <c r="AA8" s="652">
        <f>'Development Budget'!AA8</f>
        <v>0</v>
      </c>
      <c r="AB8" s="652">
        <f>'Development Budget'!AB8</f>
        <v>0</v>
      </c>
      <c r="AC8" s="470">
        <f t="shared" si="5"/>
        <v>0</v>
      </c>
      <c r="AD8" s="652">
        <f>'Development Budget'!AD8</f>
        <v>0</v>
      </c>
      <c r="AE8" s="652">
        <f>'Development Budget'!AE8</f>
        <v>0</v>
      </c>
      <c r="AF8" s="652">
        <f>'Development Budget'!AF8</f>
        <v>0</v>
      </c>
      <c r="AG8" s="470">
        <f t="shared" si="6"/>
        <v>0</v>
      </c>
      <c r="AH8" s="652">
        <f>'Development Budget'!AH8</f>
        <v>0</v>
      </c>
      <c r="AI8" s="652">
        <f>'Development Budget'!AI8</f>
        <v>0</v>
      </c>
      <c r="AJ8" s="652">
        <f>'Development Budget'!AJ8</f>
        <v>0</v>
      </c>
      <c r="AK8" s="470">
        <f t="shared" si="7"/>
        <v>0</v>
      </c>
      <c r="AL8" s="652">
        <f>'Development Budget'!AL8</f>
        <v>0</v>
      </c>
      <c r="AM8" s="652">
        <f>'Development Budget'!AM8</f>
        <v>0</v>
      </c>
      <c r="AN8" s="652">
        <f>'Development Budget'!AN8</f>
        <v>0</v>
      </c>
      <c r="AO8" s="470">
        <f t="shared" si="8"/>
        <v>0</v>
      </c>
      <c r="AP8" s="652">
        <f>'Development Budget'!AP8</f>
        <v>0</v>
      </c>
      <c r="AQ8" s="652">
        <f>'Development Budget'!AQ8</f>
        <v>0</v>
      </c>
      <c r="AR8" s="652">
        <f>'Development Budget'!AR8</f>
        <v>0</v>
      </c>
      <c r="AS8" s="470">
        <f t="shared" si="9"/>
        <v>0</v>
      </c>
      <c r="AT8" s="652">
        <f>'Development Budget'!AT8</f>
        <v>0</v>
      </c>
      <c r="AU8" s="652">
        <f>'Development Budget'!AU8</f>
        <v>0</v>
      </c>
      <c r="AV8" s="652">
        <f>'Development Budget'!AV8</f>
        <v>0</v>
      </c>
      <c r="AW8" s="470">
        <f t="shared" si="10"/>
        <v>0</v>
      </c>
      <c r="AX8" s="652">
        <f>'Development Budget'!AX8</f>
        <v>0</v>
      </c>
      <c r="AY8" s="652">
        <f>'Development Budget'!AY8</f>
        <v>0</v>
      </c>
      <c r="AZ8" s="652">
        <f>'Development Budget'!AZ8</f>
        <v>0</v>
      </c>
      <c r="BA8" s="470">
        <f t="shared" si="11"/>
        <v>0</v>
      </c>
      <c r="BB8" s="652">
        <f>'Development Budget'!BB8</f>
        <v>0</v>
      </c>
      <c r="BC8" s="652">
        <f>'Development Budget'!BC8</f>
        <v>0</v>
      </c>
      <c r="BD8" s="652">
        <f>'Development Budget'!BD8</f>
        <v>0</v>
      </c>
      <c r="BE8" s="470">
        <f t="shared" si="12"/>
        <v>0</v>
      </c>
      <c r="BF8" s="652">
        <f>'Development Budget'!BF8</f>
        <v>0</v>
      </c>
      <c r="BG8" s="652">
        <f>'Development Budget'!BG8</f>
        <v>0</v>
      </c>
      <c r="BH8" s="652">
        <f>'Development Budget'!BH8</f>
        <v>0</v>
      </c>
      <c r="BI8" s="470">
        <f t="shared" si="13"/>
        <v>0</v>
      </c>
      <c r="BJ8" s="652">
        <f>'Development Budget'!BJ8</f>
        <v>0</v>
      </c>
      <c r="BK8" s="652">
        <f>'Development Budget'!BK8</f>
        <v>0</v>
      </c>
      <c r="BL8" s="652">
        <f>'Development Budget'!BL8</f>
        <v>0</v>
      </c>
      <c r="BM8" s="470">
        <f t="shared" si="14"/>
        <v>0</v>
      </c>
      <c r="BN8" s="652">
        <f>'Development Budget'!BN8</f>
        <v>0</v>
      </c>
      <c r="BO8" s="652">
        <f>'Development Budget'!BO8</f>
        <v>0</v>
      </c>
      <c r="BP8" s="652">
        <f>'Development Budget'!BP8</f>
        <v>0</v>
      </c>
      <c r="BQ8" s="470">
        <f t="shared" si="15"/>
        <v>0</v>
      </c>
      <c r="BR8" s="652">
        <f>'Development Budget'!BR8</f>
        <v>0</v>
      </c>
      <c r="BS8" s="652">
        <f>'Development Budget'!BS8</f>
        <v>0</v>
      </c>
      <c r="BT8" s="652">
        <f>'Development Budget'!BT8</f>
        <v>0</v>
      </c>
      <c r="BU8" s="470">
        <f t="shared" si="16"/>
        <v>0</v>
      </c>
      <c r="BV8" s="652">
        <f>'Development Budget'!BV8</f>
        <v>0</v>
      </c>
      <c r="BW8" s="652">
        <f>'Development Budget'!BW8</f>
        <v>0</v>
      </c>
      <c r="BX8" s="652">
        <f>'Development Budget'!BX8</f>
        <v>0</v>
      </c>
      <c r="BY8" s="470">
        <f t="shared" si="17"/>
        <v>0</v>
      </c>
      <c r="BZ8" s="652">
        <f>'Development Budget'!BZ8</f>
        <v>0</v>
      </c>
      <c r="CA8" s="652">
        <f>'Development Budget'!CA8</f>
        <v>0</v>
      </c>
      <c r="CB8" s="652">
        <f>'Development Budget'!CB8</f>
        <v>0</v>
      </c>
      <c r="CC8" s="470">
        <f t="shared" si="18"/>
        <v>0</v>
      </c>
      <c r="CD8" s="652">
        <f>'Development Budget'!CD8</f>
        <v>0</v>
      </c>
      <c r="CE8" s="652">
        <f>'Development Budget'!CE8</f>
        <v>0</v>
      </c>
      <c r="CF8" s="652">
        <f>'Development Budget'!CF8</f>
        <v>0</v>
      </c>
      <c r="CG8" s="470">
        <f t="shared" si="19"/>
        <v>0</v>
      </c>
      <c r="CH8" s="652">
        <f>'Development Budget'!CH8</f>
        <v>0</v>
      </c>
      <c r="CI8" s="652">
        <f>'Development Budget'!CI8</f>
        <v>0</v>
      </c>
      <c r="CJ8" s="652">
        <f>'Development Budget'!CJ8</f>
        <v>0</v>
      </c>
      <c r="CK8" s="470">
        <f t="shared" si="20"/>
        <v>0</v>
      </c>
      <c r="CN8" s="109"/>
      <c r="CO8" s="417" t="str">
        <f>Financing!B8</f>
        <v>HDC Loan</v>
      </c>
      <c r="CP8" s="417"/>
      <c r="CQ8" s="417">
        <f>Financing!D8</f>
        <v>0</v>
      </c>
      <c r="CR8" s="417"/>
      <c r="CS8" s="417" t="str">
        <f>Financing!F8</f>
        <v>Loan</v>
      </c>
      <c r="CT8" s="417"/>
      <c r="CU8" s="417">
        <f>Financing!H8</f>
        <v>4.3387000000000002E-2</v>
      </c>
      <c r="CV8" s="417"/>
      <c r="CW8" s="417">
        <f>Financing!J8</f>
        <v>2</v>
      </c>
      <c r="CX8" s="417"/>
      <c r="CY8" s="417">
        <f>Financing!L8</f>
        <v>0</v>
      </c>
    </row>
    <row r="9" spans="1:103">
      <c r="A9" s="459"/>
      <c r="B9" s="418">
        <v>3</v>
      </c>
      <c r="C9" s="459" t="s">
        <v>29</v>
      </c>
      <c r="D9" s="459"/>
      <c r="E9" s="459"/>
      <c r="F9" s="465">
        <f t="shared" si="0"/>
        <v>0</v>
      </c>
      <c r="G9" s="466">
        <f t="shared" si="0"/>
        <v>0</v>
      </c>
      <c r="H9" s="466">
        <f t="shared" si="0"/>
        <v>0</v>
      </c>
      <c r="I9" s="467">
        <f t="shared" si="0"/>
        <v>0</v>
      </c>
      <c r="J9" s="652">
        <f>'Development Budget'!J9</f>
        <v>0</v>
      </c>
      <c r="K9" s="652">
        <f>'Development Budget'!K9</f>
        <v>0</v>
      </c>
      <c r="L9" s="652">
        <f>'Development Budget'!L9</f>
        <v>0</v>
      </c>
      <c r="M9" s="470">
        <f t="shared" si="1"/>
        <v>0</v>
      </c>
      <c r="N9" s="652">
        <f>'Development Budget'!N9</f>
        <v>0</v>
      </c>
      <c r="O9" s="652">
        <f>'Development Budget'!O9</f>
        <v>0</v>
      </c>
      <c r="P9" s="652">
        <f>'Development Budget'!P9</f>
        <v>0</v>
      </c>
      <c r="Q9" s="470">
        <f t="shared" si="2"/>
        <v>0</v>
      </c>
      <c r="R9" s="652">
        <f>'Development Budget'!R9</f>
        <v>0</v>
      </c>
      <c r="S9" s="652">
        <f>'Development Budget'!S9</f>
        <v>0</v>
      </c>
      <c r="T9" s="652">
        <f>'Development Budget'!T9</f>
        <v>0</v>
      </c>
      <c r="U9" s="470">
        <f t="shared" si="3"/>
        <v>0</v>
      </c>
      <c r="V9" s="652">
        <f>'Development Budget'!V9</f>
        <v>0</v>
      </c>
      <c r="W9" s="652">
        <f>'Development Budget'!W9</f>
        <v>0</v>
      </c>
      <c r="X9" s="652">
        <f>'Development Budget'!X9</f>
        <v>0</v>
      </c>
      <c r="Y9" s="470">
        <f t="shared" si="4"/>
        <v>0</v>
      </c>
      <c r="Z9" s="652">
        <f>'Development Budget'!Z9</f>
        <v>0</v>
      </c>
      <c r="AA9" s="652">
        <f>'Development Budget'!AA9</f>
        <v>0</v>
      </c>
      <c r="AB9" s="652">
        <f>'Development Budget'!AB9</f>
        <v>0</v>
      </c>
      <c r="AC9" s="470">
        <f t="shared" si="5"/>
        <v>0</v>
      </c>
      <c r="AD9" s="652">
        <f>'Development Budget'!AD9</f>
        <v>0</v>
      </c>
      <c r="AE9" s="652">
        <f>'Development Budget'!AE9</f>
        <v>0</v>
      </c>
      <c r="AF9" s="652">
        <f>'Development Budget'!AF9</f>
        <v>0</v>
      </c>
      <c r="AG9" s="470">
        <f t="shared" si="6"/>
        <v>0</v>
      </c>
      <c r="AH9" s="652">
        <f>'Development Budget'!AH9</f>
        <v>0</v>
      </c>
      <c r="AI9" s="652">
        <f>'Development Budget'!AI9</f>
        <v>0</v>
      </c>
      <c r="AJ9" s="652">
        <f>'Development Budget'!AJ9</f>
        <v>0</v>
      </c>
      <c r="AK9" s="470">
        <f t="shared" si="7"/>
        <v>0</v>
      </c>
      <c r="AL9" s="652">
        <f>'Development Budget'!AL9</f>
        <v>0</v>
      </c>
      <c r="AM9" s="652">
        <f>'Development Budget'!AM9</f>
        <v>0</v>
      </c>
      <c r="AN9" s="652">
        <f>'Development Budget'!AN9</f>
        <v>0</v>
      </c>
      <c r="AO9" s="470">
        <f t="shared" si="8"/>
        <v>0</v>
      </c>
      <c r="AP9" s="652">
        <f>'Development Budget'!AP9</f>
        <v>0</v>
      </c>
      <c r="AQ9" s="652">
        <f>'Development Budget'!AQ9</f>
        <v>0</v>
      </c>
      <c r="AR9" s="652">
        <f>'Development Budget'!AR9</f>
        <v>0</v>
      </c>
      <c r="AS9" s="470">
        <f t="shared" si="9"/>
        <v>0</v>
      </c>
      <c r="AT9" s="652">
        <f>'Development Budget'!AT9</f>
        <v>0</v>
      </c>
      <c r="AU9" s="652">
        <f>'Development Budget'!AU9</f>
        <v>0</v>
      </c>
      <c r="AV9" s="652">
        <f>'Development Budget'!AV9</f>
        <v>0</v>
      </c>
      <c r="AW9" s="470">
        <f t="shared" si="10"/>
        <v>0</v>
      </c>
      <c r="AX9" s="652">
        <f>'Development Budget'!AX9</f>
        <v>0</v>
      </c>
      <c r="AY9" s="652">
        <f>'Development Budget'!AY9</f>
        <v>0</v>
      </c>
      <c r="AZ9" s="652">
        <f>'Development Budget'!AZ9</f>
        <v>0</v>
      </c>
      <c r="BA9" s="470">
        <f t="shared" si="11"/>
        <v>0</v>
      </c>
      <c r="BB9" s="652">
        <f>'Development Budget'!BB9</f>
        <v>0</v>
      </c>
      <c r="BC9" s="652">
        <f>'Development Budget'!BC9</f>
        <v>0</v>
      </c>
      <c r="BD9" s="652">
        <f>'Development Budget'!BD9</f>
        <v>0</v>
      </c>
      <c r="BE9" s="470">
        <f t="shared" si="12"/>
        <v>0</v>
      </c>
      <c r="BF9" s="652">
        <f>'Development Budget'!BF9</f>
        <v>0</v>
      </c>
      <c r="BG9" s="652">
        <f>'Development Budget'!BG9</f>
        <v>0</v>
      </c>
      <c r="BH9" s="652">
        <f>'Development Budget'!BH9</f>
        <v>0</v>
      </c>
      <c r="BI9" s="470">
        <f t="shared" si="13"/>
        <v>0</v>
      </c>
      <c r="BJ9" s="652">
        <f>'Development Budget'!BJ9</f>
        <v>0</v>
      </c>
      <c r="BK9" s="652">
        <f>'Development Budget'!BK9</f>
        <v>0</v>
      </c>
      <c r="BL9" s="652">
        <f>'Development Budget'!BL9</f>
        <v>0</v>
      </c>
      <c r="BM9" s="470">
        <f t="shared" si="14"/>
        <v>0</v>
      </c>
      <c r="BN9" s="652">
        <f>'Development Budget'!BN9</f>
        <v>0</v>
      </c>
      <c r="BO9" s="652">
        <f>'Development Budget'!BO9</f>
        <v>0</v>
      </c>
      <c r="BP9" s="652">
        <f>'Development Budget'!BP9</f>
        <v>0</v>
      </c>
      <c r="BQ9" s="470">
        <f t="shared" si="15"/>
        <v>0</v>
      </c>
      <c r="BR9" s="652">
        <f>'Development Budget'!BR9</f>
        <v>0</v>
      </c>
      <c r="BS9" s="652">
        <f>'Development Budget'!BS9</f>
        <v>0</v>
      </c>
      <c r="BT9" s="652">
        <f>'Development Budget'!BT9</f>
        <v>0</v>
      </c>
      <c r="BU9" s="470">
        <f t="shared" si="16"/>
        <v>0</v>
      </c>
      <c r="BV9" s="652">
        <f>'Development Budget'!BV9</f>
        <v>0</v>
      </c>
      <c r="BW9" s="652">
        <f>'Development Budget'!BW9</f>
        <v>0</v>
      </c>
      <c r="BX9" s="652">
        <f>'Development Budget'!BX9</f>
        <v>0</v>
      </c>
      <c r="BY9" s="470">
        <f t="shared" si="17"/>
        <v>0</v>
      </c>
      <c r="BZ9" s="652">
        <f>'Development Budget'!BZ9</f>
        <v>0</v>
      </c>
      <c r="CA9" s="652">
        <f>'Development Budget'!CA9</f>
        <v>0</v>
      </c>
      <c r="CB9" s="652">
        <f>'Development Budget'!CB9</f>
        <v>0</v>
      </c>
      <c r="CC9" s="470">
        <f t="shared" si="18"/>
        <v>0</v>
      </c>
      <c r="CD9" s="652">
        <f>'Development Budget'!CD9</f>
        <v>0</v>
      </c>
      <c r="CE9" s="652">
        <f>'Development Budget'!CE9</f>
        <v>0</v>
      </c>
      <c r="CF9" s="652">
        <f>'Development Budget'!CF9</f>
        <v>0</v>
      </c>
      <c r="CG9" s="470">
        <f t="shared" si="19"/>
        <v>0</v>
      </c>
      <c r="CH9" s="652">
        <f>'Development Budget'!CH9</f>
        <v>0</v>
      </c>
      <c r="CI9" s="652">
        <f>'Development Budget'!CI9</f>
        <v>0</v>
      </c>
      <c r="CJ9" s="652">
        <f>'Development Budget'!CJ9</f>
        <v>0</v>
      </c>
      <c r="CK9" s="470">
        <f t="shared" si="20"/>
        <v>0</v>
      </c>
      <c r="CN9" s="423"/>
      <c r="CO9" s="417" t="str">
        <f>Financing!B9</f>
        <v>Deferred Developer Fee</v>
      </c>
      <c r="CP9" s="417"/>
      <c r="CQ9" s="417">
        <f>Financing!D9</f>
        <v>0</v>
      </c>
      <c r="CR9" s="417"/>
      <c r="CS9" s="417" t="str">
        <f>Financing!F9</f>
        <v>Loan</v>
      </c>
      <c r="CT9" s="417"/>
      <c r="CU9" s="417">
        <f>Financing!H9</f>
        <v>0</v>
      </c>
      <c r="CV9" s="417"/>
      <c r="CW9" s="417">
        <f>Financing!J9</f>
        <v>0</v>
      </c>
      <c r="CX9" s="417"/>
      <c r="CY9" s="417">
        <f>Financing!L9</f>
        <v>0</v>
      </c>
    </row>
    <row r="10" spans="1:103">
      <c r="A10" s="459"/>
      <c r="B10" s="418">
        <v>4</v>
      </c>
      <c r="C10" s="459" t="s">
        <v>30</v>
      </c>
      <c r="D10" s="459"/>
      <c r="E10" s="459"/>
      <c r="F10" s="465">
        <f t="shared" si="0"/>
        <v>0</v>
      </c>
      <c r="G10" s="466">
        <f t="shared" si="0"/>
        <v>0</v>
      </c>
      <c r="H10" s="466">
        <f t="shared" si="0"/>
        <v>0</v>
      </c>
      <c r="I10" s="467">
        <f t="shared" si="0"/>
        <v>0</v>
      </c>
      <c r="J10" s="652">
        <f>'Development Budget'!J10</f>
        <v>0</v>
      </c>
      <c r="K10" s="652">
        <f>'Development Budget'!K10</f>
        <v>0</v>
      </c>
      <c r="L10" s="652">
        <f>'Development Budget'!L10</f>
        <v>0</v>
      </c>
      <c r="M10" s="470">
        <f t="shared" si="1"/>
        <v>0</v>
      </c>
      <c r="N10" s="652">
        <f>'Development Budget'!N10</f>
        <v>0</v>
      </c>
      <c r="O10" s="652">
        <f>'Development Budget'!O10</f>
        <v>0</v>
      </c>
      <c r="P10" s="652">
        <f>'Development Budget'!P10</f>
        <v>0</v>
      </c>
      <c r="Q10" s="470">
        <f t="shared" si="2"/>
        <v>0</v>
      </c>
      <c r="R10" s="652">
        <f>'Development Budget'!R10</f>
        <v>0</v>
      </c>
      <c r="S10" s="652">
        <f>'Development Budget'!S10</f>
        <v>0</v>
      </c>
      <c r="T10" s="652">
        <f>'Development Budget'!T10</f>
        <v>0</v>
      </c>
      <c r="U10" s="470">
        <f t="shared" si="3"/>
        <v>0</v>
      </c>
      <c r="V10" s="652">
        <f>'Development Budget'!V10</f>
        <v>0</v>
      </c>
      <c r="W10" s="652">
        <f>'Development Budget'!W10</f>
        <v>0</v>
      </c>
      <c r="X10" s="652">
        <f>'Development Budget'!X10</f>
        <v>0</v>
      </c>
      <c r="Y10" s="470">
        <f t="shared" si="4"/>
        <v>0</v>
      </c>
      <c r="Z10" s="652">
        <f>'Development Budget'!Z10</f>
        <v>0</v>
      </c>
      <c r="AA10" s="652">
        <f>'Development Budget'!AA10</f>
        <v>0</v>
      </c>
      <c r="AB10" s="652">
        <f>'Development Budget'!AB10</f>
        <v>0</v>
      </c>
      <c r="AC10" s="470">
        <f t="shared" si="5"/>
        <v>0</v>
      </c>
      <c r="AD10" s="652">
        <f>'Development Budget'!AD10</f>
        <v>0</v>
      </c>
      <c r="AE10" s="652">
        <f>'Development Budget'!AE10</f>
        <v>0</v>
      </c>
      <c r="AF10" s="652">
        <f>'Development Budget'!AF10</f>
        <v>0</v>
      </c>
      <c r="AG10" s="470">
        <f t="shared" si="6"/>
        <v>0</v>
      </c>
      <c r="AH10" s="652">
        <f>'Development Budget'!AH10</f>
        <v>0</v>
      </c>
      <c r="AI10" s="652">
        <f>'Development Budget'!AI10</f>
        <v>0</v>
      </c>
      <c r="AJ10" s="652">
        <f>'Development Budget'!AJ10</f>
        <v>0</v>
      </c>
      <c r="AK10" s="470">
        <f t="shared" si="7"/>
        <v>0</v>
      </c>
      <c r="AL10" s="652">
        <f>'Development Budget'!AL10</f>
        <v>0</v>
      </c>
      <c r="AM10" s="652">
        <f>'Development Budget'!AM10</f>
        <v>0</v>
      </c>
      <c r="AN10" s="652">
        <f>'Development Budget'!AN10</f>
        <v>0</v>
      </c>
      <c r="AO10" s="470">
        <f t="shared" si="8"/>
        <v>0</v>
      </c>
      <c r="AP10" s="652">
        <f>'Development Budget'!AP10</f>
        <v>0</v>
      </c>
      <c r="AQ10" s="652">
        <f>'Development Budget'!AQ10</f>
        <v>0</v>
      </c>
      <c r="AR10" s="652">
        <f>'Development Budget'!AR10</f>
        <v>0</v>
      </c>
      <c r="AS10" s="470">
        <f t="shared" si="9"/>
        <v>0</v>
      </c>
      <c r="AT10" s="652">
        <f>'Development Budget'!AT10</f>
        <v>0</v>
      </c>
      <c r="AU10" s="652">
        <f>'Development Budget'!AU10</f>
        <v>0</v>
      </c>
      <c r="AV10" s="652">
        <f>'Development Budget'!AV10</f>
        <v>0</v>
      </c>
      <c r="AW10" s="470">
        <f t="shared" si="10"/>
        <v>0</v>
      </c>
      <c r="AX10" s="652">
        <f>'Development Budget'!AX10</f>
        <v>0</v>
      </c>
      <c r="AY10" s="652">
        <f>'Development Budget'!AY10</f>
        <v>0</v>
      </c>
      <c r="AZ10" s="652">
        <f>'Development Budget'!AZ10</f>
        <v>0</v>
      </c>
      <c r="BA10" s="470">
        <f t="shared" si="11"/>
        <v>0</v>
      </c>
      <c r="BB10" s="652">
        <f>'Development Budget'!BB10</f>
        <v>0</v>
      </c>
      <c r="BC10" s="652">
        <f>'Development Budget'!BC10</f>
        <v>0</v>
      </c>
      <c r="BD10" s="652">
        <f>'Development Budget'!BD10</f>
        <v>0</v>
      </c>
      <c r="BE10" s="470">
        <f t="shared" si="12"/>
        <v>0</v>
      </c>
      <c r="BF10" s="652">
        <f>'Development Budget'!BF10</f>
        <v>0</v>
      </c>
      <c r="BG10" s="652">
        <f>'Development Budget'!BG10</f>
        <v>0</v>
      </c>
      <c r="BH10" s="652">
        <f>'Development Budget'!BH10</f>
        <v>0</v>
      </c>
      <c r="BI10" s="470">
        <f t="shared" si="13"/>
        <v>0</v>
      </c>
      <c r="BJ10" s="652">
        <f>'Development Budget'!BJ10</f>
        <v>0</v>
      </c>
      <c r="BK10" s="652">
        <f>'Development Budget'!BK10</f>
        <v>0</v>
      </c>
      <c r="BL10" s="652">
        <f>'Development Budget'!BL10</f>
        <v>0</v>
      </c>
      <c r="BM10" s="470">
        <f t="shared" si="14"/>
        <v>0</v>
      </c>
      <c r="BN10" s="652">
        <f>'Development Budget'!BN10</f>
        <v>0</v>
      </c>
      <c r="BO10" s="652">
        <f>'Development Budget'!BO10</f>
        <v>0</v>
      </c>
      <c r="BP10" s="652">
        <f>'Development Budget'!BP10</f>
        <v>0</v>
      </c>
      <c r="BQ10" s="470">
        <f t="shared" si="15"/>
        <v>0</v>
      </c>
      <c r="BR10" s="652">
        <f>'Development Budget'!BR10</f>
        <v>0</v>
      </c>
      <c r="BS10" s="652">
        <f>'Development Budget'!BS10</f>
        <v>0</v>
      </c>
      <c r="BT10" s="652">
        <f>'Development Budget'!BT10</f>
        <v>0</v>
      </c>
      <c r="BU10" s="470">
        <f t="shared" si="16"/>
        <v>0</v>
      </c>
      <c r="BV10" s="652">
        <f>'Development Budget'!BV10</f>
        <v>0</v>
      </c>
      <c r="BW10" s="652">
        <f>'Development Budget'!BW10</f>
        <v>0</v>
      </c>
      <c r="BX10" s="652">
        <f>'Development Budget'!BX10</f>
        <v>0</v>
      </c>
      <c r="BY10" s="470">
        <f t="shared" si="17"/>
        <v>0</v>
      </c>
      <c r="BZ10" s="652">
        <f>'Development Budget'!BZ10</f>
        <v>0</v>
      </c>
      <c r="CA10" s="652">
        <f>'Development Budget'!CA10</f>
        <v>0</v>
      </c>
      <c r="CB10" s="652">
        <f>'Development Budget'!CB10</f>
        <v>0</v>
      </c>
      <c r="CC10" s="470">
        <f t="shared" si="18"/>
        <v>0</v>
      </c>
      <c r="CD10" s="652">
        <f>'Development Budget'!CD10</f>
        <v>0</v>
      </c>
      <c r="CE10" s="652">
        <f>'Development Budget'!CE10</f>
        <v>0</v>
      </c>
      <c r="CF10" s="652">
        <f>'Development Budget'!CF10</f>
        <v>0</v>
      </c>
      <c r="CG10" s="470">
        <f t="shared" si="19"/>
        <v>0</v>
      </c>
      <c r="CH10" s="652">
        <f>'Development Budget'!CH10</f>
        <v>0</v>
      </c>
      <c r="CI10" s="652">
        <f>'Development Budget'!CI10</f>
        <v>0</v>
      </c>
      <c r="CJ10" s="652">
        <f>'Development Budget'!CJ10</f>
        <v>0</v>
      </c>
      <c r="CK10" s="470">
        <f t="shared" si="20"/>
        <v>0</v>
      </c>
      <c r="CN10" s="111"/>
      <c r="CO10" s="655" t="str">
        <f>Financing!B10</f>
        <v>Other (Accrued Construction Interest)</v>
      </c>
      <c r="CP10" s="417"/>
      <c r="CQ10" s="417">
        <f>Financing!D10</f>
        <v>0</v>
      </c>
      <c r="CR10" s="417"/>
      <c r="CS10" s="417" t="str">
        <f>Financing!F10</f>
        <v>Loan</v>
      </c>
      <c r="CT10" s="417"/>
      <c r="CU10" s="417">
        <f>Financing!H10</f>
        <v>0</v>
      </c>
      <c r="CV10" s="417"/>
      <c r="CW10" s="417">
        <f>Financing!J10</f>
        <v>0</v>
      </c>
      <c r="CX10" s="417"/>
      <c r="CY10" s="417">
        <f>Financing!L10</f>
        <v>0</v>
      </c>
    </row>
    <row r="11" spans="1:103">
      <c r="A11" s="471"/>
      <c r="B11" s="418">
        <v>5</v>
      </c>
      <c r="C11" s="653" t="str">
        <f>'Development Budget'!C11</f>
        <v>Other: (Demo &amp; Remediation)</v>
      </c>
      <c r="D11" s="472"/>
      <c r="E11" s="472"/>
      <c r="F11" s="473">
        <f t="shared" si="0"/>
        <v>0</v>
      </c>
      <c r="G11" s="474">
        <f t="shared" si="0"/>
        <v>0</v>
      </c>
      <c r="H11" s="474">
        <f t="shared" si="0"/>
        <v>0</v>
      </c>
      <c r="I11" s="475">
        <f t="shared" si="0"/>
        <v>0</v>
      </c>
      <c r="J11" s="652">
        <f>'Development Budget'!J11</f>
        <v>0</v>
      </c>
      <c r="K11" s="652">
        <f>'Development Budget'!K11</f>
        <v>0</v>
      </c>
      <c r="L11" s="652">
        <f>'Development Budget'!L11</f>
        <v>0</v>
      </c>
      <c r="M11" s="476">
        <f t="shared" si="1"/>
        <v>0</v>
      </c>
      <c r="N11" s="652">
        <f>'Development Budget'!N11</f>
        <v>0</v>
      </c>
      <c r="O11" s="652">
        <f>'Development Budget'!O11</f>
        <v>0</v>
      </c>
      <c r="P11" s="652">
        <f>'Development Budget'!P11</f>
        <v>0</v>
      </c>
      <c r="Q11" s="476">
        <f t="shared" si="2"/>
        <v>0</v>
      </c>
      <c r="R11" s="652">
        <f>'Development Budget'!R11</f>
        <v>0</v>
      </c>
      <c r="S11" s="652">
        <f>'Development Budget'!S11</f>
        <v>0</v>
      </c>
      <c r="T11" s="652">
        <f>'Development Budget'!T11</f>
        <v>0</v>
      </c>
      <c r="U11" s="476">
        <f t="shared" si="3"/>
        <v>0</v>
      </c>
      <c r="V11" s="652">
        <f>'Development Budget'!V11</f>
        <v>0</v>
      </c>
      <c r="W11" s="652">
        <f>'Development Budget'!W11</f>
        <v>0</v>
      </c>
      <c r="X11" s="652">
        <f>'Development Budget'!X11</f>
        <v>0</v>
      </c>
      <c r="Y11" s="476">
        <f t="shared" si="4"/>
        <v>0</v>
      </c>
      <c r="Z11" s="652">
        <f>'Development Budget'!Z11</f>
        <v>0</v>
      </c>
      <c r="AA11" s="652">
        <f>'Development Budget'!AA11</f>
        <v>0</v>
      </c>
      <c r="AB11" s="652">
        <f>'Development Budget'!AB11</f>
        <v>0</v>
      </c>
      <c r="AC11" s="476">
        <f t="shared" si="5"/>
        <v>0</v>
      </c>
      <c r="AD11" s="652">
        <f>'Development Budget'!AD11</f>
        <v>0</v>
      </c>
      <c r="AE11" s="652">
        <f>'Development Budget'!AE11</f>
        <v>0</v>
      </c>
      <c r="AF11" s="652">
        <f>'Development Budget'!AF11</f>
        <v>0</v>
      </c>
      <c r="AG11" s="476">
        <f t="shared" si="6"/>
        <v>0</v>
      </c>
      <c r="AH11" s="652">
        <f>'Development Budget'!AH11</f>
        <v>0</v>
      </c>
      <c r="AI11" s="652">
        <f>'Development Budget'!AI11</f>
        <v>0</v>
      </c>
      <c r="AJ11" s="652">
        <f>'Development Budget'!AJ11</f>
        <v>0</v>
      </c>
      <c r="AK11" s="476">
        <f t="shared" si="7"/>
        <v>0</v>
      </c>
      <c r="AL11" s="652">
        <f>'Development Budget'!AL11</f>
        <v>0</v>
      </c>
      <c r="AM11" s="652">
        <f>'Development Budget'!AM11</f>
        <v>0</v>
      </c>
      <c r="AN11" s="652">
        <f>'Development Budget'!AN11</f>
        <v>0</v>
      </c>
      <c r="AO11" s="476">
        <f t="shared" si="8"/>
        <v>0</v>
      </c>
      <c r="AP11" s="652">
        <f>'Development Budget'!AP11</f>
        <v>0</v>
      </c>
      <c r="AQ11" s="652">
        <f>'Development Budget'!AQ11</f>
        <v>0</v>
      </c>
      <c r="AR11" s="652">
        <f>'Development Budget'!AR11</f>
        <v>0</v>
      </c>
      <c r="AS11" s="476">
        <f t="shared" si="9"/>
        <v>0</v>
      </c>
      <c r="AT11" s="652">
        <f>'Development Budget'!AT11</f>
        <v>0</v>
      </c>
      <c r="AU11" s="652">
        <f>'Development Budget'!AU11</f>
        <v>0</v>
      </c>
      <c r="AV11" s="652">
        <f>'Development Budget'!AV11</f>
        <v>0</v>
      </c>
      <c r="AW11" s="476">
        <f t="shared" si="10"/>
        <v>0</v>
      </c>
      <c r="AX11" s="652">
        <f>'Development Budget'!AX11</f>
        <v>0</v>
      </c>
      <c r="AY11" s="652">
        <f>'Development Budget'!AY11</f>
        <v>0</v>
      </c>
      <c r="AZ11" s="652">
        <f>'Development Budget'!AZ11</f>
        <v>0</v>
      </c>
      <c r="BA11" s="476">
        <f t="shared" si="11"/>
        <v>0</v>
      </c>
      <c r="BB11" s="652">
        <f>'Development Budget'!BB11</f>
        <v>0</v>
      </c>
      <c r="BC11" s="652">
        <f>'Development Budget'!BC11</f>
        <v>0</v>
      </c>
      <c r="BD11" s="652">
        <f>'Development Budget'!BD11</f>
        <v>0</v>
      </c>
      <c r="BE11" s="476">
        <f t="shared" si="12"/>
        <v>0</v>
      </c>
      <c r="BF11" s="652">
        <f>'Development Budget'!BF11</f>
        <v>0</v>
      </c>
      <c r="BG11" s="652">
        <f>'Development Budget'!BG11</f>
        <v>0</v>
      </c>
      <c r="BH11" s="652">
        <f>'Development Budget'!BH11</f>
        <v>0</v>
      </c>
      <c r="BI11" s="476">
        <f t="shared" si="13"/>
        <v>0</v>
      </c>
      <c r="BJ11" s="652">
        <f>'Development Budget'!BJ11</f>
        <v>0</v>
      </c>
      <c r="BK11" s="652">
        <f>'Development Budget'!BK11</f>
        <v>0</v>
      </c>
      <c r="BL11" s="652">
        <f>'Development Budget'!BL11</f>
        <v>0</v>
      </c>
      <c r="BM11" s="476">
        <f t="shared" si="14"/>
        <v>0</v>
      </c>
      <c r="BN11" s="652">
        <f>'Development Budget'!BN11</f>
        <v>0</v>
      </c>
      <c r="BO11" s="652">
        <f>'Development Budget'!BO11</f>
        <v>0</v>
      </c>
      <c r="BP11" s="652">
        <f>'Development Budget'!BP11</f>
        <v>0</v>
      </c>
      <c r="BQ11" s="476">
        <f t="shared" si="15"/>
        <v>0</v>
      </c>
      <c r="BR11" s="652">
        <f>'Development Budget'!BR11</f>
        <v>0</v>
      </c>
      <c r="BS11" s="652">
        <f>'Development Budget'!BS11</f>
        <v>0</v>
      </c>
      <c r="BT11" s="652">
        <f>'Development Budget'!BT11</f>
        <v>0</v>
      </c>
      <c r="BU11" s="476">
        <f t="shared" si="16"/>
        <v>0</v>
      </c>
      <c r="BV11" s="652">
        <f>'Development Budget'!BV11</f>
        <v>0</v>
      </c>
      <c r="BW11" s="652">
        <f>'Development Budget'!BW11</f>
        <v>0</v>
      </c>
      <c r="BX11" s="652">
        <f>'Development Budget'!BX11</f>
        <v>0</v>
      </c>
      <c r="BY11" s="476">
        <f t="shared" si="17"/>
        <v>0</v>
      </c>
      <c r="BZ11" s="652">
        <f>'Development Budget'!BZ11</f>
        <v>0</v>
      </c>
      <c r="CA11" s="652">
        <f>'Development Budget'!CA11</f>
        <v>0</v>
      </c>
      <c r="CB11" s="652">
        <f>'Development Budget'!CB11</f>
        <v>0</v>
      </c>
      <c r="CC11" s="476">
        <f t="shared" si="18"/>
        <v>0</v>
      </c>
      <c r="CD11" s="652">
        <f>'Development Budget'!CD11</f>
        <v>0</v>
      </c>
      <c r="CE11" s="652">
        <f>'Development Budget'!CE11</f>
        <v>0</v>
      </c>
      <c r="CF11" s="652">
        <f>'Development Budget'!CF11</f>
        <v>0</v>
      </c>
      <c r="CG11" s="476">
        <f t="shared" si="19"/>
        <v>0</v>
      </c>
      <c r="CH11" s="652">
        <f>'Development Budget'!CH11</f>
        <v>0</v>
      </c>
      <c r="CI11" s="652">
        <f>'Development Budget'!CI11</f>
        <v>0</v>
      </c>
      <c r="CJ11" s="652">
        <f>'Development Budget'!CJ11</f>
        <v>0</v>
      </c>
      <c r="CK11" s="476">
        <f t="shared" si="20"/>
        <v>0</v>
      </c>
      <c r="CN11" s="423"/>
      <c r="CO11" s="655" t="str">
        <f>Financing!B11</f>
        <v>Other (Deferred Reserves)</v>
      </c>
      <c r="CP11" s="417"/>
      <c r="CQ11" s="417">
        <f>Financing!D11</f>
        <v>0</v>
      </c>
      <c r="CR11" s="417"/>
      <c r="CS11" s="417" t="str">
        <f>Financing!F11</f>
        <v>Loan</v>
      </c>
      <c r="CT11" s="417"/>
      <c r="CU11" s="417">
        <f>Financing!H11</f>
        <v>0</v>
      </c>
      <c r="CV11" s="417"/>
      <c r="CW11" s="417">
        <f>Financing!J11</f>
        <v>0</v>
      </c>
      <c r="CX11" s="417"/>
      <c r="CY11" s="417">
        <f>Financing!L11</f>
        <v>0</v>
      </c>
    </row>
    <row r="12" spans="1:103">
      <c r="A12" s="452"/>
      <c r="B12" s="419">
        <v>6</v>
      </c>
      <c r="C12" s="452"/>
      <c r="D12" s="452"/>
      <c r="E12" s="452" t="s">
        <v>32</v>
      </c>
      <c r="F12" s="477">
        <f t="shared" si="0"/>
        <v>0</v>
      </c>
      <c r="G12" s="478">
        <f t="shared" si="0"/>
        <v>0</v>
      </c>
      <c r="H12" s="478">
        <f t="shared" si="0"/>
        <v>0</v>
      </c>
      <c r="I12" s="479">
        <f t="shared" si="0"/>
        <v>0</v>
      </c>
      <c r="J12" s="480">
        <f>SUM(J7:J11)</f>
        <v>0</v>
      </c>
      <c r="K12" s="452">
        <f>SUM(K7:K11)</f>
        <v>0</v>
      </c>
      <c r="L12" s="452">
        <f>SUM(L7:L11)</f>
        <v>0</v>
      </c>
      <c r="M12" s="481">
        <f t="shared" si="1"/>
        <v>0</v>
      </c>
      <c r="N12" s="480">
        <f>SUM(N7:N11)</f>
        <v>0</v>
      </c>
      <c r="O12" s="452">
        <f>SUM(O7:O11)</f>
        <v>0</v>
      </c>
      <c r="P12" s="452">
        <f>SUM(P7:P11)</f>
        <v>0</v>
      </c>
      <c r="Q12" s="481">
        <f t="shared" si="2"/>
        <v>0</v>
      </c>
      <c r="R12" s="480">
        <f>SUM(R7:R11)</f>
        <v>0</v>
      </c>
      <c r="S12" s="452">
        <f>SUM(S7:S11)</f>
        <v>0</v>
      </c>
      <c r="T12" s="452">
        <f>SUM(T7:T11)</f>
        <v>0</v>
      </c>
      <c r="U12" s="481">
        <f t="shared" si="3"/>
        <v>0</v>
      </c>
      <c r="V12" s="480">
        <f>SUM(V7:V11)</f>
        <v>0</v>
      </c>
      <c r="W12" s="452">
        <f>SUM(W7:W11)</f>
        <v>0</v>
      </c>
      <c r="X12" s="452">
        <f>SUM(X7:X11)</f>
        <v>0</v>
      </c>
      <c r="Y12" s="481">
        <f t="shared" si="4"/>
        <v>0</v>
      </c>
      <c r="Z12" s="480">
        <f>SUM(Z7:Z11)</f>
        <v>0</v>
      </c>
      <c r="AA12" s="452">
        <f>SUM(AA7:AA11)</f>
        <v>0</v>
      </c>
      <c r="AB12" s="452">
        <f>SUM(AB7:AB11)</f>
        <v>0</v>
      </c>
      <c r="AC12" s="481">
        <f t="shared" si="5"/>
        <v>0</v>
      </c>
      <c r="AD12" s="480">
        <f>SUM(AD7:AD11)</f>
        <v>0</v>
      </c>
      <c r="AE12" s="452">
        <f>SUM(AE7:AE11)</f>
        <v>0</v>
      </c>
      <c r="AF12" s="452">
        <f>SUM(AF7:AF11)</f>
        <v>0</v>
      </c>
      <c r="AG12" s="481">
        <f t="shared" si="6"/>
        <v>0</v>
      </c>
      <c r="AH12" s="480">
        <f>SUM(AH7:AH11)</f>
        <v>0</v>
      </c>
      <c r="AI12" s="452">
        <f>SUM(AI7:AI11)</f>
        <v>0</v>
      </c>
      <c r="AJ12" s="452">
        <f>SUM(AJ7:AJ11)</f>
        <v>0</v>
      </c>
      <c r="AK12" s="481">
        <f t="shared" si="7"/>
        <v>0</v>
      </c>
      <c r="AL12" s="480">
        <f>SUM(AL7:AL11)</f>
        <v>0</v>
      </c>
      <c r="AM12" s="452">
        <f>SUM(AM7:AM11)</f>
        <v>0</v>
      </c>
      <c r="AN12" s="452">
        <f>SUM(AN7:AN11)</f>
        <v>0</v>
      </c>
      <c r="AO12" s="481">
        <f t="shared" si="8"/>
        <v>0</v>
      </c>
      <c r="AP12" s="480">
        <f>SUM(AP7:AP11)</f>
        <v>0</v>
      </c>
      <c r="AQ12" s="452">
        <f>SUM(AQ7:AQ11)</f>
        <v>0</v>
      </c>
      <c r="AR12" s="452">
        <f>SUM(AR7:AR11)</f>
        <v>0</v>
      </c>
      <c r="AS12" s="481">
        <f t="shared" si="9"/>
        <v>0</v>
      </c>
      <c r="AT12" s="480">
        <f>SUM(AT7:AT11)</f>
        <v>0</v>
      </c>
      <c r="AU12" s="452">
        <f>SUM(AU7:AU11)</f>
        <v>0</v>
      </c>
      <c r="AV12" s="452">
        <f>SUM(AV7:AV11)</f>
        <v>0</v>
      </c>
      <c r="AW12" s="481">
        <f t="shared" si="10"/>
        <v>0</v>
      </c>
      <c r="AX12" s="480">
        <f>SUM(AX7:AX11)</f>
        <v>0</v>
      </c>
      <c r="AY12" s="452">
        <f>SUM(AY7:AY11)</f>
        <v>0</v>
      </c>
      <c r="AZ12" s="452">
        <f>SUM(AZ7:AZ11)</f>
        <v>0</v>
      </c>
      <c r="BA12" s="481">
        <f t="shared" si="11"/>
        <v>0</v>
      </c>
      <c r="BB12" s="480">
        <f>SUM(BB7:BB11)</f>
        <v>0</v>
      </c>
      <c r="BC12" s="452">
        <f>SUM(BC7:BC11)</f>
        <v>0</v>
      </c>
      <c r="BD12" s="452">
        <f>SUM(BD7:BD11)</f>
        <v>0</v>
      </c>
      <c r="BE12" s="481">
        <f t="shared" si="12"/>
        <v>0</v>
      </c>
      <c r="BF12" s="480">
        <f>SUM(BF7:BF11)</f>
        <v>0</v>
      </c>
      <c r="BG12" s="452">
        <f>SUM(BG7:BG11)</f>
        <v>0</v>
      </c>
      <c r="BH12" s="452">
        <f>SUM(BH7:BH11)</f>
        <v>0</v>
      </c>
      <c r="BI12" s="481">
        <f t="shared" si="13"/>
        <v>0</v>
      </c>
      <c r="BJ12" s="480">
        <f>SUM(BJ7:BJ11)</f>
        <v>0</v>
      </c>
      <c r="BK12" s="452">
        <f>SUM(BK7:BK11)</f>
        <v>0</v>
      </c>
      <c r="BL12" s="452">
        <f>SUM(BL7:BL11)</f>
        <v>0</v>
      </c>
      <c r="BM12" s="481">
        <f t="shared" si="14"/>
        <v>0</v>
      </c>
      <c r="BN12" s="480">
        <f>SUM(BN7:BN11)</f>
        <v>0</v>
      </c>
      <c r="BO12" s="452">
        <f>SUM(BO7:BO11)</f>
        <v>0</v>
      </c>
      <c r="BP12" s="452">
        <f>SUM(BP7:BP11)</f>
        <v>0</v>
      </c>
      <c r="BQ12" s="481">
        <f t="shared" si="15"/>
        <v>0</v>
      </c>
      <c r="BR12" s="480">
        <f>SUM(BR7:BR11)</f>
        <v>0</v>
      </c>
      <c r="BS12" s="452">
        <f>SUM(BS7:BS11)</f>
        <v>0</v>
      </c>
      <c r="BT12" s="452">
        <f>SUM(BT7:BT11)</f>
        <v>0</v>
      </c>
      <c r="BU12" s="481">
        <f t="shared" si="16"/>
        <v>0</v>
      </c>
      <c r="BV12" s="480">
        <f>SUM(BV7:BV11)</f>
        <v>0</v>
      </c>
      <c r="BW12" s="452">
        <f>SUM(BW7:BW11)</f>
        <v>0</v>
      </c>
      <c r="BX12" s="452">
        <f>SUM(BX7:BX11)</f>
        <v>0</v>
      </c>
      <c r="BY12" s="481">
        <f t="shared" si="17"/>
        <v>0</v>
      </c>
      <c r="BZ12" s="480">
        <f>SUM(BZ7:BZ11)</f>
        <v>0</v>
      </c>
      <c r="CA12" s="452">
        <f>SUM(CA7:CA11)</f>
        <v>0</v>
      </c>
      <c r="CB12" s="452">
        <f>SUM(CB7:CB11)</f>
        <v>0</v>
      </c>
      <c r="CC12" s="481">
        <f t="shared" si="18"/>
        <v>0</v>
      </c>
      <c r="CD12" s="480">
        <f>SUM(CD7:CD11)</f>
        <v>0</v>
      </c>
      <c r="CE12" s="452">
        <f>SUM(CE7:CE11)</f>
        <v>0</v>
      </c>
      <c r="CF12" s="452">
        <f>SUM(CF7:CF11)</f>
        <v>0</v>
      </c>
      <c r="CG12" s="481">
        <f t="shared" si="19"/>
        <v>0</v>
      </c>
      <c r="CH12" s="480">
        <f>SUM(CH7:CH11)</f>
        <v>0</v>
      </c>
      <c r="CI12" s="452">
        <f>SUM(CI7:CI11)</f>
        <v>0</v>
      </c>
      <c r="CJ12" s="452">
        <f>SUM(CJ7:CJ11)</f>
        <v>0</v>
      </c>
      <c r="CK12" s="481">
        <f t="shared" si="20"/>
        <v>0</v>
      </c>
      <c r="CN12" s="111"/>
      <c r="CO12" s="655" t="str">
        <f>Financing!B12</f>
        <v>Other (Specify)</v>
      </c>
      <c r="CP12" s="417"/>
      <c r="CQ12" s="417">
        <f>Financing!D12</f>
        <v>0</v>
      </c>
      <c r="CR12" s="417"/>
      <c r="CS12" s="417">
        <f>Financing!F12</f>
        <v>0</v>
      </c>
      <c r="CT12" s="417"/>
      <c r="CU12" s="417">
        <f>Financing!H12</f>
        <v>0</v>
      </c>
      <c r="CV12" s="417"/>
      <c r="CW12" s="417">
        <f>Financing!J12</f>
        <v>0</v>
      </c>
      <c r="CX12" s="417"/>
      <c r="CY12" s="417">
        <f>Financing!L12</f>
        <v>0</v>
      </c>
    </row>
    <row r="13" spans="1:103">
      <c r="A13" s="464" t="s">
        <v>33</v>
      </c>
      <c r="B13" s="418"/>
      <c r="C13" s="459"/>
      <c r="D13" s="459"/>
      <c r="E13" s="459"/>
      <c r="F13" s="465"/>
      <c r="G13" s="466"/>
      <c r="H13" s="466"/>
      <c r="I13" s="467"/>
      <c r="J13" s="468"/>
      <c r="K13" s="469"/>
      <c r="L13" s="459"/>
      <c r="M13" s="470"/>
      <c r="N13" s="468"/>
      <c r="O13" s="469"/>
      <c r="P13" s="459"/>
      <c r="Q13" s="470"/>
      <c r="R13" s="468"/>
      <c r="S13" s="469"/>
      <c r="T13" s="459"/>
      <c r="U13" s="470"/>
      <c r="V13" s="468"/>
      <c r="W13" s="469"/>
      <c r="X13" s="459"/>
      <c r="Y13" s="470"/>
      <c r="Z13" s="468"/>
      <c r="AA13" s="469"/>
      <c r="AB13" s="459"/>
      <c r="AC13" s="470"/>
      <c r="AD13" s="468"/>
      <c r="AE13" s="469"/>
      <c r="AF13" s="459"/>
      <c r="AG13" s="470"/>
      <c r="AH13" s="468"/>
      <c r="AI13" s="469"/>
      <c r="AJ13" s="459"/>
      <c r="AK13" s="470"/>
      <c r="AL13" s="468"/>
      <c r="AM13" s="469"/>
      <c r="AN13" s="459"/>
      <c r="AO13" s="470"/>
      <c r="AP13" s="468"/>
      <c r="AQ13" s="469"/>
      <c r="AR13" s="459"/>
      <c r="AS13" s="470"/>
      <c r="AT13" s="468"/>
      <c r="AU13" s="469"/>
      <c r="AV13" s="459"/>
      <c r="AW13" s="470"/>
      <c r="AX13" s="468"/>
      <c r="AY13" s="469"/>
      <c r="AZ13" s="459"/>
      <c r="BA13" s="470"/>
      <c r="BB13" s="468"/>
      <c r="BC13" s="469"/>
      <c r="BD13" s="459"/>
      <c r="BE13" s="470"/>
      <c r="BF13" s="468"/>
      <c r="BG13" s="469"/>
      <c r="BH13" s="459"/>
      <c r="BI13" s="470"/>
      <c r="BJ13" s="468"/>
      <c r="BK13" s="469"/>
      <c r="BL13" s="459"/>
      <c r="BM13" s="470"/>
      <c r="BN13" s="468"/>
      <c r="BO13" s="469"/>
      <c r="BP13" s="459"/>
      <c r="BQ13" s="470"/>
      <c r="BR13" s="468"/>
      <c r="BS13" s="469"/>
      <c r="BT13" s="459"/>
      <c r="BU13" s="470"/>
      <c r="BV13" s="468"/>
      <c r="BW13" s="469"/>
      <c r="BX13" s="459"/>
      <c r="BY13" s="470"/>
      <c r="BZ13" s="468"/>
      <c r="CA13" s="469"/>
      <c r="CB13" s="459"/>
      <c r="CC13" s="470"/>
      <c r="CD13" s="468"/>
      <c r="CE13" s="469"/>
      <c r="CF13" s="459"/>
      <c r="CG13" s="470"/>
      <c r="CH13" s="468"/>
      <c r="CI13" s="469"/>
      <c r="CJ13" s="459"/>
      <c r="CK13" s="470"/>
      <c r="CN13" s="111"/>
      <c r="CO13" s="655" t="str">
        <f>Financing!B13</f>
        <v>Other (Specify)</v>
      </c>
      <c r="CP13" s="417"/>
      <c r="CQ13" s="417">
        <f>Financing!D13</f>
        <v>0</v>
      </c>
      <c r="CR13" s="417"/>
      <c r="CS13" s="417">
        <f>Financing!F13</f>
        <v>0</v>
      </c>
      <c r="CT13" s="417"/>
      <c r="CU13" s="417">
        <f>Financing!H13</f>
        <v>0</v>
      </c>
      <c r="CV13" s="417"/>
      <c r="CW13" s="417">
        <f>Financing!J13</f>
        <v>0</v>
      </c>
      <c r="CX13" s="417"/>
      <c r="CY13" s="417">
        <f>Financing!L13</f>
        <v>0</v>
      </c>
    </row>
    <row r="14" spans="1:103">
      <c r="A14" s="459"/>
      <c r="B14" s="418">
        <v>7</v>
      </c>
      <c r="C14" s="459" t="s">
        <v>34</v>
      </c>
      <c r="D14" s="459"/>
      <c r="E14" s="459"/>
      <c r="F14" s="465">
        <f t="shared" ref="F14:I42" si="21">J14+N14+R14+V14+Z14+AD14+AH14+AL14+AP14+AT14+AX14+BB14+BF14+BJ14+BN14+BR14+BV14+BZ14+CD14+CH14</f>
        <v>0</v>
      </c>
      <c r="G14" s="466">
        <f t="shared" si="21"/>
        <v>0</v>
      </c>
      <c r="H14" s="466">
        <f t="shared" si="21"/>
        <v>0</v>
      </c>
      <c r="I14" s="467">
        <f t="shared" si="21"/>
        <v>0</v>
      </c>
      <c r="J14" s="652">
        <f>'Development Budget'!J14</f>
        <v>0</v>
      </c>
      <c r="K14" s="652">
        <f>'Development Budget'!K14</f>
        <v>0</v>
      </c>
      <c r="L14" s="652">
        <f>'Development Budget'!L14</f>
        <v>0</v>
      </c>
      <c r="M14" s="470">
        <f>K14+L14</f>
        <v>0</v>
      </c>
      <c r="N14" s="652">
        <f>'Development Budget'!N14</f>
        <v>0</v>
      </c>
      <c r="O14" s="652">
        <f>'Development Budget'!O14</f>
        <v>0</v>
      </c>
      <c r="P14" s="652">
        <f>'Development Budget'!P14</f>
        <v>0</v>
      </c>
      <c r="Q14" s="470">
        <f>O14+P14</f>
        <v>0</v>
      </c>
      <c r="R14" s="652">
        <f>'Development Budget'!R14</f>
        <v>0</v>
      </c>
      <c r="S14" s="652">
        <f>'Development Budget'!S14</f>
        <v>0</v>
      </c>
      <c r="T14" s="652">
        <f>'Development Budget'!T14</f>
        <v>0</v>
      </c>
      <c r="U14" s="470">
        <f>S14+T14</f>
        <v>0</v>
      </c>
      <c r="V14" s="652">
        <f>'Development Budget'!V14</f>
        <v>0</v>
      </c>
      <c r="W14" s="652">
        <f>'Development Budget'!W14</f>
        <v>0</v>
      </c>
      <c r="X14" s="652">
        <f>'Development Budget'!X14</f>
        <v>0</v>
      </c>
      <c r="Y14" s="470">
        <f>W14+X14</f>
        <v>0</v>
      </c>
      <c r="Z14" s="652">
        <f>'Development Budget'!Z14</f>
        <v>0</v>
      </c>
      <c r="AA14" s="652">
        <f>'Development Budget'!AA14</f>
        <v>0</v>
      </c>
      <c r="AB14" s="652">
        <f>'Development Budget'!AB14</f>
        <v>0</v>
      </c>
      <c r="AC14" s="470">
        <f>AA14+AB14</f>
        <v>0</v>
      </c>
      <c r="AD14" s="652">
        <f>'Development Budget'!AD14</f>
        <v>0</v>
      </c>
      <c r="AE14" s="652">
        <f>'Development Budget'!AE14</f>
        <v>0</v>
      </c>
      <c r="AF14" s="652">
        <f>'Development Budget'!AF14</f>
        <v>0</v>
      </c>
      <c r="AG14" s="470">
        <f>AE14+AF14</f>
        <v>0</v>
      </c>
      <c r="AH14" s="652">
        <f>'Development Budget'!AH14</f>
        <v>0</v>
      </c>
      <c r="AI14" s="652">
        <f>'Development Budget'!AI14</f>
        <v>0</v>
      </c>
      <c r="AJ14" s="652">
        <f>'Development Budget'!AJ14</f>
        <v>0</v>
      </c>
      <c r="AK14" s="470">
        <f>AI14+AJ14</f>
        <v>0</v>
      </c>
      <c r="AL14" s="652">
        <f>'Development Budget'!AL14</f>
        <v>0</v>
      </c>
      <c r="AM14" s="652">
        <f>'Development Budget'!AM14</f>
        <v>0</v>
      </c>
      <c r="AN14" s="652">
        <f>'Development Budget'!AN14</f>
        <v>0</v>
      </c>
      <c r="AO14" s="470">
        <f>AM14+AN14</f>
        <v>0</v>
      </c>
      <c r="AP14" s="652">
        <f>'Development Budget'!AP14</f>
        <v>0</v>
      </c>
      <c r="AQ14" s="652">
        <f>'Development Budget'!AQ14</f>
        <v>0</v>
      </c>
      <c r="AR14" s="652">
        <f>'Development Budget'!AR14</f>
        <v>0</v>
      </c>
      <c r="AS14" s="470">
        <f>AQ14+AR14</f>
        <v>0</v>
      </c>
      <c r="AT14" s="652">
        <f>'Development Budget'!AT14</f>
        <v>0</v>
      </c>
      <c r="AU14" s="652">
        <f>'Development Budget'!AU14</f>
        <v>0</v>
      </c>
      <c r="AV14" s="652">
        <f>'Development Budget'!AV14</f>
        <v>0</v>
      </c>
      <c r="AW14" s="470">
        <f>AU14+AV14</f>
        <v>0</v>
      </c>
      <c r="AX14" s="652">
        <f>'Development Budget'!AX14</f>
        <v>0</v>
      </c>
      <c r="AY14" s="652">
        <f>'Development Budget'!AY14</f>
        <v>0</v>
      </c>
      <c r="AZ14" s="652">
        <f>'Development Budget'!AZ14</f>
        <v>0</v>
      </c>
      <c r="BA14" s="470">
        <f>AY14+AZ14</f>
        <v>0</v>
      </c>
      <c r="BB14" s="652">
        <f>'Development Budget'!BB14</f>
        <v>0</v>
      </c>
      <c r="BC14" s="652">
        <f>'Development Budget'!BC14</f>
        <v>0</v>
      </c>
      <c r="BD14" s="652">
        <f>'Development Budget'!BD14</f>
        <v>0</v>
      </c>
      <c r="BE14" s="470">
        <f>BC14+BD14</f>
        <v>0</v>
      </c>
      <c r="BF14" s="652">
        <f>'Development Budget'!BF14</f>
        <v>0</v>
      </c>
      <c r="BG14" s="652">
        <f>'Development Budget'!BG14</f>
        <v>0</v>
      </c>
      <c r="BH14" s="652">
        <f>'Development Budget'!BH14</f>
        <v>0</v>
      </c>
      <c r="BI14" s="470">
        <f>BG14+BH14</f>
        <v>0</v>
      </c>
      <c r="BJ14" s="652">
        <f>'Development Budget'!BJ14</f>
        <v>0</v>
      </c>
      <c r="BK14" s="652">
        <f>'Development Budget'!BK14</f>
        <v>0</v>
      </c>
      <c r="BL14" s="652">
        <f>'Development Budget'!BL14</f>
        <v>0</v>
      </c>
      <c r="BM14" s="470">
        <f>BK14+BL14</f>
        <v>0</v>
      </c>
      <c r="BN14" s="652">
        <f>'Development Budget'!BN14</f>
        <v>0</v>
      </c>
      <c r="BO14" s="652">
        <f>'Development Budget'!BO14</f>
        <v>0</v>
      </c>
      <c r="BP14" s="652">
        <f>'Development Budget'!BP14</f>
        <v>0</v>
      </c>
      <c r="BQ14" s="470">
        <f>BO14+BP14</f>
        <v>0</v>
      </c>
      <c r="BR14" s="652">
        <f>'Development Budget'!BR14</f>
        <v>0</v>
      </c>
      <c r="BS14" s="652">
        <f>'Development Budget'!BS14</f>
        <v>0</v>
      </c>
      <c r="BT14" s="652">
        <f>'Development Budget'!BT14</f>
        <v>0</v>
      </c>
      <c r="BU14" s="470">
        <f>BS14+BT14</f>
        <v>0</v>
      </c>
      <c r="BV14" s="652">
        <f>'Development Budget'!BV14</f>
        <v>0</v>
      </c>
      <c r="BW14" s="652">
        <f>'Development Budget'!BW14</f>
        <v>0</v>
      </c>
      <c r="BX14" s="652">
        <f>'Development Budget'!BX14</f>
        <v>0</v>
      </c>
      <c r="BY14" s="470">
        <f>BW14+BX14</f>
        <v>0</v>
      </c>
      <c r="BZ14" s="652">
        <f>'Development Budget'!BZ14</f>
        <v>0</v>
      </c>
      <c r="CA14" s="652">
        <f>'Development Budget'!CA14</f>
        <v>0</v>
      </c>
      <c r="CB14" s="652">
        <f>'Development Budget'!CB14</f>
        <v>0</v>
      </c>
      <c r="CC14" s="470">
        <f>CA14+CB14</f>
        <v>0</v>
      </c>
      <c r="CD14" s="652">
        <f>'Development Budget'!CD14</f>
        <v>0</v>
      </c>
      <c r="CE14" s="652">
        <f>'Development Budget'!CE14</f>
        <v>0</v>
      </c>
      <c r="CF14" s="652">
        <f>'Development Budget'!CF14</f>
        <v>0</v>
      </c>
      <c r="CG14" s="470">
        <f>CE14+CF14</f>
        <v>0</v>
      </c>
      <c r="CH14" s="652">
        <f>'Development Budget'!CH14</f>
        <v>0</v>
      </c>
      <c r="CI14" s="652">
        <f>'Development Budget'!CI14</f>
        <v>0</v>
      </c>
      <c r="CJ14" s="652">
        <f>'Development Budget'!CJ14</f>
        <v>0</v>
      </c>
      <c r="CK14" s="470">
        <f>CI14+CJ14</f>
        <v>0</v>
      </c>
      <c r="CN14" s="423"/>
      <c r="CO14" s="655" t="str">
        <f>Financing!B14</f>
        <v>Other (Specify)</v>
      </c>
      <c r="CP14" s="417"/>
      <c r="CQ14" s="417">
        <f>Financing!D14</f>
        <v>0</v>
      </c>
      <c r="CR14" s="417"/>
      <c r="CS14" s="417">
        <f>Financing!F14</f>
        <v>0</v>
      </c>
      <c r="CT14" s="417"/>
      <c r="CU14" s="417">
        <f>Financing!H14</f>
        <v>0</v>
      </c>
      <c r="CV14" s="417"/>
      <c r="CW14" s="417">
        <f>Financing!J14</f>
        <v>0</v>
      </c>
      <c r="CX14" s="417"/>
      <c r="CY14" s="417">
        <f>Financing!L14</f>
        <v>0</v>
      </c>
    </row>
    <row r="15" spans="1:103">
      <c r="A15" s="459"/>
      <c r="B15" s="418">
        <v>8</v>
      </c>
      <c r="C15" s="459" t="s">
        <v>35</v>
      </c>
      <c r="D15" s="459"/>
      <c r="E15" s="459"/>
      <c r="F15" s="465">
        <f t="shared" si="21"/>
        <v>0</v>
      </c>
      <c r="G15" s="466">
        <f t="shared" si="21"/>
        <v>0</v>
      </c>
      <c r="H15" s="466">
        <f t="shared" si="21"/>
        <v>0</v>
      </c>
      <c r="I15" s="467">
        <f t="shared" si="21"/>
        <v>0</v>
      </c>
      <c r="J15" s="652">
        <f>'Development Budget'!J15</f>
        <v>0</v>
      </c>
      <c r="K15" s="652">
        <f>'Development Budget'!K15</f>
        <v>0</v>
      </c>
      <c r="L15" s="652">
        <f>'Development Budget'!L15</f>
        <v>0</v>
      </c>
      <c r="M15" s="470">
        <f t="shared" ref="M15:M62" si="22">K15+L15</f>
        <v>0</v>
      </c>
      <c r="N15" s="652">
        <f>'Development Budget'!N15</f>
        <v>0</v>
      </c>
      <c r="O15" s="652">
        <f>'Development Budget'!O15</f>
        <v>0</v>
      </c>
      <c r="P15" s="652">
        <f>'Development Budget'!P15</f>
        <v>0</v>
      </c>
      <c r="Q15" s="470">
        <f t="shared" ref="Q15:Q41" si="23">O15+P15</f>
        <v>0</v>
      </c>
      <c r="R15" s="652">
        <f>'Development Budget'!R15</f>
        <v>0</v>
      </c>
      <c r="S15" s="652">
        <f>'Development Budget'!S15</f>
        <v>0</v>
      </c>
      <c r="T15" s="652">
        <f>'Development Budget'!T15</f>
        <v>0</v>
      </c>
      <c r="U15" s="470">
        <f t="shared" ref="U15:U41" si="24">S15+T15</f>
        <v>0</v>
      </c>
      <c r="V15" s="652">
        <f>'Development Budget'!V15</f>
        <v>0</v>
      </c>
      <c r="W15" s="652">
        <f>'Development Budget'!W15</f>
        <v>0</v>
      </c>
      <c r="X15" s="652">
        <f>'Development Budget'!X15</f>
        <v>0</v>
      </c>
      <c r="Y15" s="470">
        <f t="shared" ref="Y15:Y41" si="25">W15+X15</f>
        <v>0</v>
      </c>
      <c r="Z15" s="652">
        <f>'Development Budget'!Z15</f>
        <v>0</v>
      </c>
      <c r="AA15" s="652">
        <f>'Development Budget'!AA15</f>
        <v>0</v>
      </c>
      <c r="AB15" s="652">
        <f>'Development Budget'!AB15</f>
        <v>0</v>
      </c>
      <c r="AC15" s="470">
        <f t="shared" ref="AC15:AC41" si="26">AA15+AB15</f>
        <v>0</v>
      </c>
      <c r="AD15" s="652">
        <f>'Development Budget'!AD15</f>
        <v>0</v>
      </c>
      <c r="AE15" s="652">
        <f>'Development Budget'!AE15</f>
        <v>0</v>
      </c>
      <c r="AF15" s="652">
        <f>'Development Budget'!AF15</f>
        <v>0</v>
      </c>
      <c r="AG15" s="470">
        <f t="shared" ref="AG15:AG41" si="27">AE15+AF15</f>
        <v>0</v>
      </c>
      <c r="AH15" s="652">
        <f>'Development Budget'!AH15</f>
        <v>0</v>
      </c>
      <c r="AI15" s="652">
        <f>'Development Budget'!AI15</f>
        <v>0</v>
      </c>
      <c r="AJ15" s="652">
        <f>'Development Budget'!AJ15</f>
        <v>0</v>
      </c>
      <c r="AK15" s="470">
        <f t="shared" ref="AK15:AK41" si="28">AI15+AJ15</f>
        <v>0</v>
      </c>
      <c r="AL15" s="652">
        <f>'Development Budget'!AL15</f>
        <v>0</v>
      </c>
      <c r="AM15" s="652">
        <f>'Development Budget'!AM15</f>
        <v>0</v>
      </c>
      <c r="AN15" s="652">
        <f>'Development Budget'!AN15</f>
        <v>0</v>
      </c>
      <c r="AO15" s="470">
        <f t="shared" ref="AO15:AO41" si="29">AM15+AN15</f>
        <v>0</v>
      </c>
      <c r="AP15" s="652">
        <f>'Development Budget'!AP15</f>
        <v>0</v>
      </c>
      <c r="AQ15" s="652">
        <f>'Development Budget'!AQ15</f>
        <v>0</v>
      </c>
      <c r="AR15" s="652">
        <f>'Development Budget'!AR15</f>
        <v>0</v>
      </c>
      <c r="AS15" s="470">
        <f t="shared" ref="AS15:AS41" si="30">AQ15+AR15</f>
        <v>0</v>
      </c>
      <c r="AT15" s="652">
        <f>'Development Budget'!AT15</f>
        <v>0</v>
      </c>
      <c r="AU15" s="652">
        <f>'Development Budget'!AU15</f>
        <v>0</v>
      </c>
      <c r="AV15" s="652">
        <f>'Development Budget'!AV15</f>
        <v>0</v>
      </c>
      <c r="AW15" s="470">
        <f t="shared" ref="AW15:AW41" si="31">AU15+AV15</f>
        <v>0</v>
      </c>
      <c r="AX15" s="652">
        <f>'Development Budget'!AX15</f>
        <v>0</v>
      </c>
      <c r="AY15" s="652">
        <f>'Development Budget'!AY15</f>
        <v>0</v>
      </c>
      <c r="AZ15" s="652">
        <f>'Development Budget'!AZ15</f>
        <v>0</v>
      </c>
      <c r="BA15" s="470">
        <f t="shared" ref="BA15:BA41" si="32">AY15+AZ15</f>
        <v>0</v>
      </c>
      <c r="BB15" s="652">
        <f>'Development Budget'!BB15</f>
        <v>0</v>
      </c>
      <c r="BC15" s="652">
        <f>'Development Budget'!BC15</f>
        <v>0</v>
      </c>
      <c r="BD15" s="652">
        <f>'Development Budget'!BD15</f>
        <v>0</v>
      </c>
      <c r="BE15" s="470">
        <f t="shared" ref="BE15:BE41" si="33">BC15+BD15</f>
        <v>0</v>
      </c>
      <c r="BF15" s="652">
        <f>'Development Budget'!BF15</f>
        <v>0</v>
      </c>
      <c r="BG15" s="652">
        <f>'Development Budget'!BG15</f>
        <v>0</v>
      </c>
      <c r="BH15" s="652">
        <f>'Development Budget'!BH15</f>
        <v>0</v>
      </c>
      <c r="BI15" s="470">
        <f t="shared" ref="BI15:BI41" si="34">BG15+BH15</f>
        <v>0</v>
      </c>
      <c r="BJ15" s="652">
        <f>'Development Budget'!BJ15</f>
        <v>0</v>
      </c>
      <c r="BK15" s="652">
        <f>'Development Budget'!BK15</f>
        <v>0</v>
      </c>
      <c r="BL15" s="652">
        <f>'Development Budget'!BL15</f>
        <v>0</v>
      </c>
      <c r="BM15" s="470">
        <f t="shared" ref="BM15:BM41" si="35">BK15+BL15</f>
        <v>0</v>
      </c>
      <c r="BN15" s="652">
        <f>'Development Budget'!BN15</f>
        <v>0</v>
      </c>
      <c r="BO15" s="652">
        <f>'Development Budget'!BO15</f>
        <v>0</v>
      </c>
      <c r="BP15" s="652">
        <f>'Development Budget'!BP15</f>
        <v>0</v>
      </c>
      <c r="BQ15" s="470">
        <f t="shared" ref="BQ15:BQ41" si="36">BO15+BP15</f>
        <v>0</v>
      </c>
      <c r="BR15" s="652">
        <f>'Development Budget'!BR15</f>
        <v>0</v>
      </c>
      <c r="BS15" s="652">
        <f>'Development Budget'!BS15</f>
        <v>0</v>
      </c>
      <c r="BT15" s="652">
        <f>'Development Budget'!BT15</f>
        <v>0</v>
      </c>
      <c r="BU15" s="470">
        <f t="shared" ref="BU15:BU41" si="37">BS15+BT15</f>
        <v>0</v>
      </c>
      <c r="BV15" s="652">
        <f>'Development Budget'!BV15</f>
        <v>0</v>
      </c>
      <c r="BW15" s="652">
        <f>'Development Budget'!BW15</f>
        <v>0</v>
      </c>
      <c r="BX15" s="652">
        <f>'Development Budget'!BX15</f>
        <v>0</v>
      </c>
      <c r="BY15" s="470">
        <f t="shared" ref="BY15:BY41" si="38">BW15+BX15</f>
        <v>0</v>
      </c>
      <c r="BZ15" s="652">
        <f>'Development Budget'!BZ15</f>
        <v>0</v>
      </c>
      <c r="CA15" s="652">
        <f>'Development Budget'!CA15</f>
        <v>0</v>
      </c>
      <c r="CB15" s="652">
        <f>'Development Budget'!CB15</f>
        <v>0</v>
      </c>
      <c r="CC15" s="470">
        <f t="shared" ref="CC15:CC41" si="39">CA15+CB15</f>
        <v>0</v>
      </c>
      <c r="CD15" s="652">
        <f>'Development Budget'!CD15</f>
        <v>0</v>
      </c>
      <c r="CE15" s="652">
        <f>'Development Budget'!CE15</f>
        <v>0</v>
      </c>
      <c r="CF15" s="652">
        <f>'Development Budget'!CF15</f>
        <v>0</v>
      </c>
      <c r="CG15" s="470">
        <f t="shared" ref="CG15:CG41" si="40">CE15+CF15</f>
        <v>0</v>
      </c>
      <c r="CH15" s="652">
        <f>'Development Budget'!CH15</f>
        <v>0</v>
      </c>
      <c r="CI15" s="652">
        <f>'Development Budget'!CI15</f>
        <v>0</v>
      </c>
      <c r="CJ15" s="652">
        <f>'Development Budget'!CJ15</f>
        <v>0</v>
      </c>
      <c r="CK15" s="470">
        <f t="shared" ref="CK15:CK41" si="41">CI15+CJ15</f>
        <v>0</v>
      </c>
      <c r="CN15" s="111"/>
      <c r="CO15" s="417" t="str">
        <f>Financing!B15</f>
        <v>Total Construction Financing</v>
      </c>
      <c r="CP15" s="417"/>
      <c r="CQ15" s="417">
        <f>Financing!D15</f>
        <v>0</v>
      </c>
      <c r="CR15" s="417"/>
      <c r="CS15" s="417">
        <f>Financing!F15</f>
        <v>0</v>
      </c>
      <c r="CT15" s="417"/>
      <c r="CU15" s="417">
        <f>Financing!H15</f>
        <v>0</v>
      </c>
      <c r="CV15" s="417"/>
      <c r="CW15" s="417">
        <f>Financing!J15</f>
        <v>0</v>
      </c>
      <c r="CX15" s="417"/>
      <c r="CY15" s="417">
        <f>Financing!L15</f>
        <v>0</v>
      </c>
    </row>
    <row r="16" spans="1:103">
      <c r="A16" s="459"/>
      <c r="B16" s="418">
        <v>9</v>
      </c>
      <c r="C16" s="459" t="s">
        <v>36</v>
      </c>
      <c r="D16" s="459"/>
      <c r="E16" s="459"/>
      <c r="F16" s="465">
        <f t="shared" si="21"/>
        <v>0</v>
      </c>
      <c r="G16" s="466">
        <f t="shared" si="21"/>
        <v>0</v>
      </c>
      <c r="H16" s="466">
        <f t="shared" si="21"/>
        <v>0</v>
      </c>
      <c r="I16" s="467">
        <f t="shared" si="21"/>
        <v>0</v>
      </c>
      <c r="J16" s="652">
        <f>'Development Budget'!J16</f>
        <v>0</v>
      </c>
      <c r="K16" s="652">
        <f>'Development Budget'!K16</f>
        <v>0</v>
      </c>
      <c r="L16" s="652">
        <f>'Development Budget'!L16</f>
        <v>0</v>
      </c>
      <c r="M16" s="470">
        <f t="shared" si="22"/>
        <v>0</v>
      </c>
      <c r="N16" s="652">
        <f>'Development Budget'!N16</f>
        <v>0</v>
      </c>
      <c r="O16" s="652">
        <f>'Development Budget'!O16</f>
        <v>0</v>
      </c>
      <c r="P16" s="652">
        <f>'Development Budget'!P16</f>
        <v>0</v>
      </c>
      <c r="Q16" s="470">
        <f t="shared" si="23"/>
        <v>0</v>
      </c>
      <c r="R16" s="652">
        <f>'Development Budget'!R16</f>
        <v>0</v>
      </c>
      <c r="S16" s="652">
        <f>'Development Budget'!S16</f>
        <v>0</v>
      </c>
      <c r="T16" s="652">
        <f>'Development Budget'!T16</f>
        <v>0</v>
      </c>
      <c r="U16" s="470">
        <f t="shared" si="24"/>
        <v>0</v>
      </c>
      <c r="V16" s="652">
        <f>'Development Budget'!V16</f>
        <v>0</v>
      </c>
      <c r="W16" s="652">
        <f>'Development Budget'!W16</f>
        <v>0</v>
      </c>
      <c r="X16" s="652">
        <f>'Development Budget'!X16</f>
        <v>0</v>
      </c>
      <c r="Y16" s="470">
        <f t="shared" si="25"/>
        <v>0</v>
      </c>
      <c r="Z16" s="652">
        <f>'Development Budget'!Z16</f>
        <v>0</v>
      </c>
      <c r="AA16" s="652">
        <f>'Development Budget'!AA16</f>
        <v>0</v>
      </c>
      <c r="AB16" s="652">
        <f>'Development Budget'!AB16</f>
        <v>0</v>
      </c>
      <c r="AC16" s="470">
        <f t="shared" si="26"/>
        <v>0</v>
      </c>
      <c r="AD16" s="652">
        <f>'Development Budget'!AD16</f>
        <v>0</v>
      </c>
      <c r="AE16" s="652">
        <f>'Development Budget'!AE16</f>
        <v>0</v>
      </c>
      <c r="AF16" s="652">
        <f>'Development Budget'!AF16</f>
        <v>0</v>
      </c>
      <c r="AG16" s="470">
        <f t="shared" si="27"/>
        <v>0</v>
      </c>
      <c r="AH16" s="652">
        <f>'Development Budget'!AH16</f>
        <v>0</v>
      </c>
      <c r="AI16" s="652">
        <f>'Development Budget'!AI16</f>
        <v>0</v>
      </c>
      <c r="AJ16" s="652">
        <f>'Development Budget'!AJ16</f>
        <v>0</v>
      </c>
      <c r="AK16" s="470">
        <f t="shared" si="28"/>
        <v>0</v>
      </c>
      <c r="AL16" s="652">
        <f>'Development Budget'!AL16</f>
        <v>0</v>
      </c>
      <c r="AM16" s="652">
        <f>'Development Budget'!AM16</f>
        <v>0</v>
      </c>
      <c r="AN16" s="652">
        <f>'Development Budget'!AN16</f>
        <v>0</v>
      </c>
      <c r="AO16" s="470">
        <f t="shared" si="29"/>
        <v>0</v>
      </c>
      <c r="AP16" s="652">
        <f>'Development Budget'!AP16</f>
        <v>0</v>
      </c>
      <c r="AQ16" s="652">
        <f>'Development Budget'!AQ16</f>
        <v>0</v>
      </c>
      <c r="AR16" s="652">
        <f>'Development Budget'!AR16</f>
        <v>0</v>
      </c>
      <c r="AS16" s="470">
        <f t="shared" si="30"/>
        <v>0</v>
      </c>
      <c r="AT16" s="652">
        <f>'Development Budget'!AT16</f>
        <v>0</v>
      </c>
      <c r="AU16" s="652">
        <f>'Development Budget'!AU16</f>
        <v>0</v>
      </c>
      <c r="AV16" s="652">
        <f>'Development Budget'!AV16</f>
        <v>0</v>
      </c>
      <c r="AW16" s="470">
        <f t="shared" si="31"/>
        <v>0</v>
      </c>
      <c r="AX16" s="652">
        <f>'Development Budget'!AX16</f>
        <v>0</v>
      </c>
      <c r="AY16" s="652">
        <f>'Development Budget'!AY16</f>
        <v>0</v>
      </c>
      <c r="AZ16" s="652">
        <f>'Development Budget'!AZ16</f>
        <v>0</v>
      </c>
      <c r="BA16" s="470">
        <f t="shared" si="32"/>
        <v>0</v>
      </c>
      <c r="BB16" s="652">
        <f>'Development Budget'!BB16</f>
        <v>0</v>
      </c>
      <c r="BC16" s="652">
        <f>'Development Budget'!BC16</f>
        <v>0</v>
      </c>
      <c r="BD16" s="652">
        <f>'Development Budget'!BD16</f>
        <v>0</v>
      </c>
      <c r="BE16" s="470">
        <f t="shared" si="33"/>
        <v>0</v>
      </c>
      <c r="BF16" s="652">
        <f>'Development Budget'!BF16</f>
        <v>0</v>
      </c>
      <c r="BG16" s="652">
        <f>'Development Budget'!BG16</f>
        <v>0</v>
      </c>
      <c r="BH16" s="652">
        <f>'Development Budget'!BH16</f>
        <v>0</v>
      </c>
      <c r="BI16" s="470">
        <f t="shared" si="34"/>
        <v>0</v>
      </c>
      <c r="BJ16" s="652">
        <f>'Development Budget'!BJ16</f>
        <v>0</v>
      </c>
      <c r="BK16" s="652">
        <f>'Development Budget'!BK16</f>
        <v>0</v>
      </c>
      <c r="BL16" s="652">
        <f>'Development Budget'!BL16</f>
        <v>0</v>
      </c>
      <c r="BM16" s="470">
        <f t="shared" si="35"/>
        <v>0</v>
      </c>
      <c r="BN16" s="652">
        <f>'Development Budget'!BN16</f>
        <v>0</v>
      </c>
      <c r="BO16" s="652">
        <f>'Development Budget'!BO16</f>
        <v>0</v>
      </c>
      <c r="BP16" s="652">
        <f>'Development Budget'!BP16</f>
        <v>0</v>
      </c>
      <c r="BQ16" s="470">
        <f t="shared" si="36"/>
        <v>0</v>
      </c>
      <c r="BR16" s="652">
        <f>'Development Budget'!BR16</f>
        <v>0</v>
      </c>
      <c r="BS16" s="652">
        <f>'Development Budget'!BS16</f>
        <v>0</v>
      </c>
      <c r="BT16" s="652">
        <f>'Development Budget'!BT16</f>
        <v>0</v>
      </c>
      <c r="BU16" s="470">
        <f t="shared" si="37"/>
        <v>0</v>
      </c>
      <c r="BV16" s="652">
        <f>'Development Budget'!BV16</f>
        <v>0</v>
      </c>
      <c r="BW16" s="652">
        <f>'Development Budget'!BW16</f>
        <v>0</v>
      </c>
      <c r="BX16" s="652">
        <f>'Development Budget'!BX16</f>
        <v>0</v>
      </c>
      <c r="BY16" s="470">
        <f t="shared" si="38"/>
        <v>0</v>
      </c>
      <c r="BZ16" s="652">
        <f>'Development Budget'!BZ16</f>
        <v>0</v>
      </c>
      <c r="CA16" s="652">
        <f>'Development Budget'!CA16</f>
        <v>0</v>
      </c>
      <c r="CB16" s="652">
        <f>'Development Budget'!CB16</f>
        <v>0</v>
      </c>
      <c r="CC16" s="470">
        <f t="shared" si="39"/>
        <v>0</v>
      </c>
      <c r="CD16" s="652">
        <f>'Development Budget'!CD16</f>
        <v>0</v>
      </c>
      <c r="CE16" s="652">
        <f>'Development Budget'!CE16</f>
        <v>0</v>
      </c>
      <c r="CF16" s="652">
        <f>'Development Budget'!CF16</f>
        <v>0</v>
      </c>
      <c r="CG16" s="470">
        <f t="shared" si="40"/>
        <v>0</v>
      </c>
      <c r="CH16" s="652">
        <f>'Development Budget'!CH16</f>
        <v>0</v>
      </c>
      <c r="CI16" s="652">
        <f>'Development Budget'!CI16</f>
        <v>0</v>
      </c>
      <c r="CJ16" s="652">
        <f>'Development Budget'!CJ16</f>
        <v>0</v>
      </c>
      <c r="CK16" s="470">
        <f t="shared" si="41"/>
        <v>0</v>
      </c>
      <c r="CN16" s="423"/>
      <c r="CO16" s="417"/>
      <c r="CP16" s="417"/>
      <c r="CQ16" s="417"/>
      <c r="CR16" s="417"/>
      <c r="CS16" s="417"/>
      <c r="CT16" s="417"/>
      <c r="CU16" s="417"/>
      <c r="CV16" s="417"/>
      <c r="CW16" s="417"/>
      <c r="CX16" s="417"/>
      <c r="CY16" s="417"/>
    </row>
    <row r="17" spans="1:103">
      <c r="A17" s="459"/>
      <c r="B17" s="418">
        <v>10</v>
      </c>
      <c r="C17" s="459" t="s">
        <v>115</v>
      </c>
      <c r="D17" s="459"/>
      <c r="E17" s="459"/>
      <c r="F17" s="465">
        <f t="shared" si="21"/>
        <v>0</v>
      </c>
      <c r="G17" s="466">
        <f t="shared" si="21"/>
        <v>0</v>
      </c>
      <c r="H17" s="466">
        <f t="shared" si="21"/>
        <v>0</v>
      </c>
      <c r="I17" s="467">
        <f t="shared" si="21"/>
        <v>0</v>
      </c>
      <c r="J17" s="652">
        <f>'Development Budget'!J17</f>
        <v>0</v>
      </c>
      <c r="K17" s="652">
        <f>'Development Budget'!K17</f>
        <v>0</v>
      </c>
      <c r="L17" s="652">
        <f>'Development Budget'!L17</f>
        <v>0</v>
      </c>
      <c r="M17" s="470">
        <f t="shared" si="22"/>
        <v>0</v>
      </c>
      <c r="N17" s="652">
        <f>'Development Budget'!N17</f>
        <v>0</v>
      </c>
      <c r="O17" s="652">
        <f>'Development Budget'!O17</f>
        <v>0</v>
      </c>
      <c r="P17" s="652">
        <f>'Development Budget'!P17</f>
        <v>0</v>
      </c>
      <c r="Q17" s="470">
        <f t="shared" si="23"/>
        <v>0</v>
      </c>
      <c r="R17" s="652">
        <f>'Development Budget'!R17</f>
        <v>0</v>
      </c>
      <c r="S17" s="652">
        <f>'Development Budget'!S17</f>
        <v>0</v>
      </c>
      <c r="T17" s="652">
        <f>'Development Budget'!T17</f>
        <v>0</v>
      </c>
      <c r="U17" s="470">
        <f t="shared" si="24"/>
        <v>0</v>
      </c>
      <c r="V17" s="652">
        <f>'Development Budget'!V17</f>
        <v>0</v>
      </c>
      <c r="W17" s="652">
        <f>'Development Budget'!W17</f>
        <v>0</v>
      </c>
      <c r="X17" s="652">
        <f>'Development Budget'!X17</f>
        <v>0</v>
      </c>
      <c r="Y17" s="470">
        <f t="shared" si="25"/>
        <v>0</v>
      </c>
      <c r="Z17" s="652">
        <f>'Development Budget'!Z17</f>
        <v>0</v>
      </c>
      <c r="AA17" s="652">
        <f>'Development Budget'!AA17</f>
        <v>0</v>
      </c>
      <c r="AB17" s="652">
        <f>'Development Budget'!AB17</f>
        <v>0</v>
      </c>
      <c r="AC17" s="470">
        <f t="shared" si="26"/>
        <v>0</v>
      </c>
      <c r="AD17" s="652">
        <f>'Development Budget'!AD17</f>
        <v>0</v>
      </c>
      <c r="AE17" s="652">
        <f>'Development Budget'!AE17</f>
        <v>0</v>
      </c>
      <c r="AF17" s="652">
        <f>'Development Budget'!AF17</f>
        <v>0</v>
      </c>
      <c r="AG17" s="470">
        <f t="shared" si="27"/>
        <v>0</v>
      </c>
      <c r="AH17" s="652">
        <f>'Development Budget'!AH17</f>
        <v>0</v>
      </c>
      <c r="AI17" s="652">
        <f>'Development Budget'!AI17</f>
        <v>0</v>
      </c>
      <c r="AJ17" s="652">
        <f>'Development Budget'!AJ17</f>
        <v>0</v>
      </c>
      <c r="AK17" s="470">
        <f t="shared" si="28"/>
        <v>0</v>
      </c>
      <c r="AL17" s="652">
        <f>'Development Budget'!AL17</f>
        <v>0</v>
      </c>
      <c r="AM17" s="652">
        <f>'Development Budget'!AM17</f>
        <v>0</v>
      </c>
      <c r="AN17" s="652">
        <f>'Development Budget'!AN17</f>
        <v>0</v>
      </c>
      <c r="AO17" s="470">
        <f t="shared" si="29"/>
        <v>0</v>
      </c>
      <c r="AP17" s="652">
        <f>'Development Budget'!AP17</f>
        <v>0</v>
      </c>
      <c r="AQ17" s="652">
        <f>'Development Budget'!AQ17</f>
        <v>0</v>
      </c>
      <c r="AR17" s="652">
        <f>'Development Budget'!AR17</f>
        <v>0</v>
      </c>
      <c r="AS17" s="470">
        <f t="shared" si="30"/>
        <v>0</v>
      </c>
      <c r="AT17" s="652">
        <f>'Development Budget'!AT17</f>
        <v>0</v>
      </c>
      <c r="AU17" s="652">
        <f>'Development Budget'!AU17</f>
        <v>0</v>
      </c>
      <c r="AV17" s="652">
        <f>'Development Budget'!AV17</f>
        <v>0</v>
      </c>
      <c r="AW17" s="470">
        <f t="shared" si="31"/>
        <v>0</v>
      </c>
      <c r="AX17" s="652">
        <f>'Development Budget'!AX17</f>
        <v>0</v>
      </c>
      <c r="AY17" s="652">
        <f>'Development Budget'!AY17</f>
        <v>0</v>
      </c>
      <c r="AZ17" s="652">
        <f>'Development Budget'!AZ17</f>
        <v>0</v>
      </c>
      <c r="BA17" s="470">
        <f t="shared" si="32"/>
        <v>0</v>
      </c>
      <c r="BB17" s="652">
        <f>'Development Budget'!BB17</f>
        <v>0</v>
      </c>
      <c r="BC17" s="652">
        <f>'Development Budget'!BC17</f>
        <v>0</v>
      </c>
      <c r="BD17" s="652">
        <f>'Development Budget'!BD17</f>
        <v>0</v>
      </c>
      <c r="BE17" s="470">
        <f t="shared" si="33"/>
        <v>0</v>
      </c>
      <c r="BF17" s="652">
        <f>'Development Budget'!BF17</f>
        <v>0</v>
      </c>
      <c r="BG17" s="652">
        <f>'Development Budget'!BG17</f>
        <v>0</v>
      </c>
      <c r="BH17" s="652">
        <f>'Development Budget'!BH17</f>
        <v>0</v>
      </c>
      <c r="BI17" s="470">
        <f t="shared" si="34"/>
        <v>0</v>
      </c>
      <c r="BJ17" s="652">
        <f>'Development Budget'!BJ17</f>
        <v>0</v>
      </c>
      <c r="BK17" s="652">
        <f>'Development Budget'!BK17</f>
        <v>0</v>
      </c>
      <c r="BL17" s="652">
        <f>'Development Budget'!BL17</f>
        <v>0</v>
      </c>
      <c r="BM17" s="470">
        <f t="shared" si="35"/>
        <v>0</v>
      </c>
      <c r="BN17" s="652">
        <f>'Development Budget'!BN17</f>
        <v>0</v>
      </c>
      <c r="BO17" s="652">
        <f>'Development Budget'!BO17</f>
        <v>0</v>
      </c>
      <c r="BP17" s="652">
        <f>'Development Budget'!BP17</f>
        <v>0</v>
      </c>
      <c r="BQ17" s="470">
        <f t="shared" si="36"/>
        <v>0</v>
      </c>
      <c r="BR17" s="652">
        <f>'Development Budget'!BR17</f>
        <v>0</v>
      </c>
      <c r="BS17" s="652">
        <f>'Development Budget'!BS17</f>
        <v>0</v>
      </c>
      <c r="BT17" s="652">
        <f>'Development Budget'!BT17</f>
        <v>0</v>
      </c>
      <c r="BU17" s="470">
        <f t="shared" si="37"/>
        <v>0</v>
      </c>
      <c r="BV17" s="652">
        <f>'Development Budget'!BV17</f>
        <v>0</v>
      </c>
      <c r="BW17" s="652">
        <f>'Development Budget'!BW17</f>
        <v>0</v>
      </c>
      <c r="BX17" s="652">
        <f>'Development Budget'!BX17</f>
        <v>0</v>
      </c>
      <c r="BY17" s="470">
        <f t="shared" si="38"/>
        <v>0</v>
      </c>
      <c r="BZ17" s="652">
        <f>'Development Budget'!BZ17</f>
        <v>0</v>
      </c>
      <c r="CA17" s="652">
        <f>'Development Budget'!CA17</f>
        <v>0</v>
      </c>
      <c r="CB17" s="652">
        <f>'Development Budget'!CB17</f>
        <v>0</v>
      </c>
      <c r="CC17" s="470">
        <f t="shared" si="39"/>
        <v>0</v>
      </c>
      <c r="CD17" s="652">
        <f>'Development Budget'!CD17</f>
        <v>0</v>
      </c>
      <c r="CE17" s="652">
        <f>'Development Budget'!CE17</f>
        <v>0</v>
      </c>
      <c r="CF17" s="652">
        <f>'Development Budget'!CF17</f>
        <v>0</v>
      </c>
      <c r="CG17" s="470">
        <f t="shared" si="40"/>
        <v>0</v>
      </c>
      <c r="CH17" s="652">
        <f>'Development Budget'!CH17</f>
        <v>0</v>
      </c>
      <c r="CI17" s="652">
        <f>'Development Budget'!CI17</f>
        <v>0</v>
      </c>
      <c r="CJ17" s="652">
        <f>'Development Budget'!CJ17</f>
        <v>0</v>
      </c>
      <c r="CK17" s="470">
        <f t="shared" si="41"/>
        <v>0</v>
      </c>
      <c r="CN17" s="111"/>
      <c r="CO17" s="417" t="str">
        <f>Financing!B17</f>
        <v>Permanent Financing</v>
      </c>
      <c r="CP17" s="417" t="s">
        <v>343</v>
      </c>
      <c r="CQ17" s="417">
        <f>G4</f>
        <v>0</v>
      </c>
      <c r="CR17" s="417"/>
      <c r="CS17" s="417"/>
      <c r="CT17" s="417"/>
      <c r="CU17" s="417"/>
      <c r="CV17" s="417"/>
      <c r="CW17" s="417"/>
      <c r="CX17" s="417"/>
      <c r="CY17" s="417"/>
    </row>
    <row r="18" spans="1:103">
      <c r="A18" s="459"/>
      <c r="B18" s="418">
        <v>11</v>
      </c>
      <c r="C18" s="459" t="s">
        <v>37</v>
      </c>
      <c r="D18" s="459"/>
      <c r="E18" s="459"/>
      <c r="F18" s="465">
        <f t="shared" si="21"/>
        <v>0</v>
      </c>
      <c r="G18" s="466">
        <f t="shared" si="21"/>
        <v>0</v>
      </c>
      <c r="H18" s="466">
        <f t="shared" si="21"/>
        <v>0</v>
      </c>
      <c r="I18" s="467">
        <f t="shared" si="21"/>
        <v>0</v>
      </c>
      <c r="J18" s="652">
        <f>'Development Budget'!J18</f>
        <v>0</v>
      </c>
      <c r="K18" s="652">
        <f>'Development Budget'!K18</f>
        <v>0</v>
      </c>
      <c r="L18" s="652">
        <f>'Development Budget'!L18</f>
        <v>0</v>
      </c>
      <c r="M18" s="470">
        <f t="shared" si="22"/>
        <v>0</v>
      </c>
      <c r="N18" s="652">
        <f>'Development Budget'!N18</f>
        <v>0</v>
      </c>
      <c r="O18" s="652">
        <f>'Development Budget'!O18</f>
        <v>0</v>
      </c>
      <c r="P18" s="652">
        <f>'Development Budget'!P18</f>
        <v>0</v>
      </c>
      <c r="Q18" s="470">
        <f t="shared" si="23"/>
        <v>0</v>
      </c>
      <c r="R18" s="652">
        <f>'Development Budget'!R18</f>
        <v>0</v>
      </c>
      <c r="S18" s="652">
        <f>'Development Budget'!S18</f>
        <v>0</v>
      </c>
      <c r="T18" s="652">
        <f>'Development Budget'!T18</f>
        <v>0</v>
      </c>
      <c r="U18" s="470">
        <f t="shared" si="24"/>
        <v>0</v>
      </c>
      <c r="V18" s="652">
        <f>'Development Budget'!V18</f>
        <v>0</v>
      </c>
      <c r="W18" s="652">
        <f>'Development Budget'!W18</f>
        <v>0</v>
      </c>
      <c r="X18" s="652">
        <f>'Development Budget'!X18</f>
        <v>0</v>
      </c>
      <c r="Y18" s="470">
        <f t="shared" si="25"/>
        <v>0</v>
      </c>
      <c r="Z18" s="652">
        <f>'Development Budget'!Z18</f>
        <v>0</v>
      </c>
      <c r="AA18" s="652">
        <f>'Development Budget'!AA18</f>
        <v>0</v>
      </c>
      <c r="AB18" s="652">
        <f>'Development Budget'!AB18</f>
        <v>0</v>
      </c>
      <c r="AC18" s="470">
        <f t="shared" si="26"/>
        <v>0</v>
      </c>
      <c r="AD18" s="652">
        <f>'Development Budget'!AD18</f>
        <v>0</v>
      </c>
      <c r="AE18" s="652">
        <f>'Development Budget'!AE18</f>
        <v>0</v>
      </c>
      <c r="AF18" s="652">
        <f>'Development Budget'!AF18</f>
        <v>0</v>
      </c>
      <c r="AG18" s="470">
        <f t="shared" si="27"/>
        <v>0</v>
      </c>
      <c r="AH18" s="652">
        <f>'Development Budget'!AH18</f>
        <v>0</v>
      </c>
      <c r="AI18" s="652">
        <f>'Development Budget'!AI18</f>
        <v>0</v>
      </c>
      <c r="AJ18" s="652">
        <f>'Development Budget'!AJ18</f>
        <v>0</v>
      </c>
      <c r="AK18" s="470">
        <f t="shared" si="28"/>
        <v>0</v>
      </c>
      <c r="AL18" s="652">
        <f>'Development Budget'!AL18</f>
        <v>0</v>
      </c>
      <c r="AM18" s="652">
        <f>'Development Budget'!AM18</f>
        <v>0</v>
      </c>
      <c r="AN18" s="652">
        <f>'Development Budget'!AN18</f>
        <v>0</v>
      </c>
      <c r="AO18" s="470">
        <f t="shared" si="29"/>
        <v>0</v>
      </c>
      <c r="AP18" s="652">
        <f>'Development Budget'!AP18</f>
        <v>0</v>
      </c>
      <c r="AQ18" s="652">
        <f>'Development Budget'!AQ18</f>
        <v>0</v>
      </c>
      <c r="AR18" s="652">
        <f>'Development Budget'!AR18</f>
        <v>0</v>
      </c>
      <c r="AS18" s="470">
        <f t="shared" si="30"/>
        <v>0</v>
      </c>
      <c r="AT18" s="652">
        <f>'Development Budget'!AT18</f>
        <v>0</v>
      </c>
      <c r="AU18" s="652">
        <f>'Development Budget'!AU18</f>
        <v>0</v>
      </c>
      <c r="AV18" s="652">
        <f>'Development Budget'!AV18</f>
        <v>0</v>
      </c>
      <c r="AW18" s="470">
        <f t="shared" si="31"/>
        <v>0</v>
      </c>
      <c r="AX18" s="652">
        <f>'Development Budget'!AX18</f>
        <v>0</v>
      </c>
      <c r="AY18" s="652">
        <f>'Development Budget'!AY18</f>
        <v>0</v>
      </c>
      <c r="AZ18" s="652">
        <f>'Development Budget'!AZ18</f>
        <v>0</v>
      </c>
      <c r="BA18" s="470">
        <f t="shared" si="32"/>
        <v>0</v>
      </c>
      <c r="BB18" s="652">
        <f>'Development Budget'!BB18</f>
        <v>0</v>
      </c>
      <c r="BC18" s="652">
        <f>'Development Budget'!BC18</f>
        <v>0</v>
      </c>
      <c r="BD18" s="652">
        <f>'Development Budget'!BD18</f>
        <v>0</v>
      </c>
      <c r="BE18" s="470">
        <f t="shared" si="33"/>
        <v>0</v>
      </c>
      <c r="BF18" s="652">
        <f>'Development Budget'!BF18</f>
        <v>0</v>
      </c>
      <c r="BG18" s="652">
        <f>'Development Budget'!BG18</f>
        <v>0</v>
      </c>
      <c r="BH18" s="652">
        <f>'Development Budget'!BH18</f>
        <v>0</v>
      </c>
      <c r="BI18" s="470">
        <f t="shared" si="34"/>
        <v>0</v>
      </c>
      <c r="BJ18" s="652">
        <f>'Development Budget'!BJ18</f>
        <v>0</v>
      </c>
      <c r="BK18" s="652">
        <f>'Development Budget'!BK18</f>
        <v>0</v>
      </c>
      <c r="BL18" s="652">
        <f>'Development Budget'!BL18</f>
        <v>0</v>
      </c>
      <c r="BM18" s="470">
        <f t="shared" si="35"/>
        <v>0</v>
      </c>
      <c r="BN18" s="652">
        <f>'Development Budget'!BN18</f>
        <v>0</v>
      </c>
      <c r="BO18" s="652">
        <f>'Development Budget'!BO18</f>
        <v>0</v>
      </c>
      <c r="BP18" s="652">
        <f>'Development Budget'!BP18</f>
        <v>0</v>
      </c>
      <c r="BQ18" s="470">
        <f t="shared" si="36"/>
        <v>0</v>
      </c>
      <c r="BR18" s="652">
        <f>'Development Budget'!BR18</f>
        <v>0</v>
      </c>
      <c r="BS18" s="652">
        <f>'Development Budget'!BS18</f>
        <v>0</v>
      </c>
      <c r="BT18" s="652">
        <f>'Development Budget'!BT18</f>
        <v>0</v>
      </c>
      <c r="BU18" s="470">
        <f t="shared" si="37"/>
        <v>0</v>
      </c>
      <c r="BV18" s="652">
        <f>'Development Budget'!BV18</f>
        <v>0</v>
      </c>
      <c r="BW18" s="652">
        <f>'Development Budget'!BW18</f>
        <v>0</v>
      </c>
      <c r="BX18" s="652">
        <f>'Development Budget'!BX18</f>
        <v>0</v>
      </c>
      <c r="BY18" s="470">
        <f t="shared" si="38"/>
        <v>0</v>
      </c>
      <c r="BZ18" s="652">
        <f>'Development Budget'!BZ18</f>
        <v>0</v>
      </c>
      <c r="CA18" s="652">
        <f>'Development Budget'!CA18</f>
        <v>0</v>
      </c>
      <c r="CB18" s="652">
        <f>'Development Budget'!CB18</f>
        <v>0</v>
      </c>
      <c r="CC18" s="470">
        <f t="shared" si="39"/>
        <v>0</v>
      </c>
      <c r="CD18" s="652">
        <f>'Development Budget'!CD18</f>
        <v>0</v>
      </c>
      <c r="CE18" s="652">
        <f>'Development Budget'!CE18</f>
        <v>0</v>
      </c>
      <c r="CF18" s="652">
        <f>'Development Budget'!CF18</f>
        <v>0</v>
      </c>
      <c r="CG18" s="470">
        <f t="shared" si="40"/>
        <v>0</v>
      </c>
      <c r="CH18" s="652">
        <f>'Development Budget'!CH18</f>
        <v>0</v>
      </c>
      <c r="CI18" s="652">
        <f>'Development Budget'!CI18</f>
        <v>0</v>
      </c>
      <c r="CJ18" s="652">
        <f>'Development Budget'!CJ18</f>
        <v>0</v>
      </c>
      <c r="CK18" s="470">
        <f t="shared" si="41"/>
        <v>0</v>
      </c>
      <c r="CN18" s="111"/>
      <c r="CO18" s="417" t="str">
        <f>Financing!B18</f>
        <v>Project Summary</v>
      </c>
      <c r="CP18" s="417"/>
      <c r="CQ18" s="417"/>
      <c r="CR18" s="417"/>
      <c r="CS18" s="417"/>
      <c r="CT18" s="417"/>
      <c r="CU18" s="417"/>
      <c r="CV18" s="417"/>
      <c r="CW18" s="417"/>
      <c r="CX18" s="417"/>
      <c r="CY18" s="417"/>
    </row>
    <row r="19" spans="1:103">
      <c r="A19" s="459"/>
      <c r="B19" s="418">
        <v>12</v>
      </c>
      <c r="C19" s="459" t="s">
        <v>38</v>
      </c>
      <c r="D19" s="459"/>
      <c r="E19" s="459"/>
      <c r="F19" s="465">
        <f t="shared" si="21"/>
        <v>0</v>
      </c>
      <c r="G19" s="466">
        <f t="shared" si="21"/>
        <v>0</v>
      </c>
      <c r="H19" s="466">
        <f t="shared" si="21"/>
        <v>0</v>
      </c>
      <c r="I19" s="467">
        <f t="shared" si="21"/>
        <v>0</v>
      </c>
      <c r="J19" s="652">
        <f>'Development Budget'!J19</f>
        <v>0</v>
      </c>
      <c r="K19" s="652">
        <f>'Development Budget'!K19</f>
        <v>0</v>
      </c>
      <c r="L19" s="652">
        <f>'Development Budget'!L19</f>
        <v>0</v>
      </c>
      <c r="M19" s="470">
        <f t="shared" si="22"/>
        <v>0</v>
      </c>
      <c r="N19" s="652">
        <f>'Development Budget'!N19</f>
        <v>0</v>
      </c>
      <c r="O19" s="652">
        <f>'Development Budget'!O19</f>
        <v>0</v>
      </c>
      <c r="P19" s="652">
        <f>'Development Budget'!P19</f>
        <v>0</v>
      </c>
      <c r="Q19" s="470">
        <f t="shared" si="23"/>
        <v>0</v>
      </c>
      <c r="R19" s="652">
        <f>'Development Budget'!R19</f>
        <v>0</v>
      </c>
      <c r="S19" s="652">
        <f>'Development Budget'!S19</f>
        <v>0</v>
      </c>
      <c r="T19" s="652">
        <f>'Development Budget'!T19</f>
        <v>0</v>
      </c>
      <c r="U19" s="470">
        <f t="shared" si="24"/>
        <v>0</v>
      </c>
      <c r="V19" s="652">
        <f>'Development Budget'!V19</f>
        <v>0</v>
      </c>
      <c r="W19" s="652">
        <f>'Development Budget'!W19</f>
        <v>0</v>
      </c>
      <c r="X19" s="652">
        <f>'Development Budget'!X19</f>
        <v>0</v>
      </c>
      <c r="Y19" s="470">
        <f t="shared" si="25"/>
        <v>0</v>
      </c>
      <c r="Z19" s="652">
        <f>'Development Budget'!Z19</f>
        <v>0</v>
      </c>
      <c r="AA19" s="652">
        <f>'Development Budget'!AA19</f>
        <v>0</v>
      </c>
      <c r="AB19" s="652">
        <f>'Development Budget'!AB19</f>
        <v>0</v>
      </c>
      <c r="AC19" s="470">
        <f t="shared" si="26"/>
        <v>0</v>
      </c>
      <c r="AD19" s="652">
        <f>'Development Budget'!AD19</f>
        <v>0</v>
      </c>
      <c r="AE19" s="652">
        <f>'Development Budget'!AE19</f>
        <v>0</v>
      </c>
      <c r="AF19" s="652">
        <f>'Development Budget'!AF19</f>
        <v>0</v>
      </c>
      <c r="AG19" s="470">
        <f t="shared" si="27"/>
        <v>0</v>
      </c>
      <c r="AH19" s="652">
        <f>'Development Budget'!AH19</f>
        <v>0</v>
      </c>
      <c r="AI19" s="652">
        <f>'Development Budget'!AI19</f>
        <v>0</v>
      </c>
      <c r="AJ19" s="652">
        <f>'Development Budget'!AJ19</f>
        <v>0</v>
      </c>
      <c r="AK19" s="470">
        <f t="shared" si="28"/>
        <v>0</v>
      </c>
      <c r="AL19" s="652">
        <f>'Development Budget'!AL19</f>
        <v>0</v>
      </c>
      <c r="AM19" s="652">
        <f>'Development Budget'!AM19</f>
        <v>0</v>
      </c>
      <c r="AN19" s="652">
        <f>'Development Budget'!AN19</f>
        <v>0</v>
      </c>
      <c r="AO19" s="470">
        <f t="shared" si="29"/>
        <v>0</v>
      </c>
      <c r="AP19" s="652">
        <f>'Development Budget'!AP19</f>
        <v>0</v>
      </c>
      <c r="AQ19" s="652">
        <f>'Development Budget'!AQ19</f>
        <v>0</v>
      </c>
      <c r="AR19" s="652">
        <f>'Development Budget'!AR19</f>
        <v>0</v>
      </c>
      <c r="AS19" s="470">
        <f t="shared" si="30"/>
        <v>0</v>
      </c>
      <c r="AT19" s="652">
        <f>'Development Budget'!AT19</f>
        <v>0</v>
      </c>
      <c r="AU19" s="652">
        <f>'Development Budget'!AU19</f>
        <v>0</v>
      </c>
      <c r="AV19" s="652">
        <f>'Development Budget'!AV19</f>
        <v>0</v>
      </c>
      <c r="AW19" s="470">
        <f t="shared" si="31"/>
        <v>0</v>
      </c>
      <c r="AX19" s="652">
        <f>'Development Budget'!AX19</f>
        <v>0</v>
      </c>
      <c r="AY19" s="652">
        <f>'Development Budget'!AY19</f>
        <v>0</v>
      </c>
      <c r="AZ19" s="652">
        <f>'Development Budget'!AZ19</f>
        <v>0</v>
      </c>
      <c r="BA19" s="470">
        <f t="shared" si="32"/>
        <v>0</v>
      </c>
      <c r="BB19" s="652">
        <f>'Development Budget'!BB19</f>
        <v>0</v>
      </c>
      <c r="BC19" s="652">
        <f>'Development Budget'!BC19</f>
        <v>0</v>
      </c>
      <c r="BD19" s="652">
        <f>'Development Budget'!BD19</f>
        <v>0</v>
      </c>
      <c r="BE19" s="470">
        <f t="shared" si="33"/>
        <v>0</v>
      </c>
      <c r="BF19" s="652">
        <f>'Development Budget'!BF19</f>
        <v>0</v>
      </c>
      <c r="BG19" s="652">
        <f>'Development Budget'!BG19</f>
        <v>0</v>
      </c>
      <c r="BH19" s="652">
        <f>'Development Budget'!BH19</f>
        <v>0</v>
      </c>
      <c r="BI19" s="470">
        <f t="shared" si="34"/>
        <v>0</v>
      </c>
      <c r="BJ19" s="652">
        <f>'Development Budget'!BJ19</f>
        <v>0</v>
      </c>
      <c r="BK19" s="652">
        <f>'Development Budget'!BK19</f>
        <v>0</v>
      </c>
      <c r="BL19" s="652">
        <f>'Development Budget'!BL19</f>
        <v>0</v>
      </c>
      <c r="BM19" s="470">
        <f t="shared" si="35"/>
        <v>0</v>
      </c>
      <c r="BN19" s="652">
        <f>'Development Budget'!BN19</f>
        <v>0</v>
      </c>
      <c r="BO19" s="652">
        <f>'Development Budget'!BO19</f>
        <v>0</v>
      </c>
      <c r="BP19" s="652">
        <f>'Development Budget'!BP19</f>
        <v>0</v>
      </c>
      <c r="BQ19" s="470">
        <f t="shared" si="36"/>
        <v>0</v>
      </c>
      <c r="BR19" s="652">
        <f>'Development Budget'!BR19</f>
        <v>0</v>
      </c>
      <c r="BS19" s="652">
        <f>'Development Budget'!BS19</f>
        <v>0</v>
      </c>
      <c r="BT19" s="652">
        <f>'Development Budget'!BT19</f>
        <v>0</v>
      </c>
      <c r="BU19" s="470">
        <f t="shared" si="37"/>
        <v>0</v>
      </c>
      <c r="BV19" s="652">
        <f>'Development Budget'!BV19</f>
        <v>0</v>
      </c>
      <c r="BW19" s="652">
        <f>'Development Budget'!BW19</f>
        <v>0</v>
      </c>
      <c r="BX19" s="652">
        <f>'Development Budget'!BX19</f>
        <v>0</v>
      </c>
      <c r="BY19" s="470">
        <f t="shared" si="38"/>
        <v>0</v>
      </c>
      <c r="BZ19" s="652">
        <f>'Development Budget'!BZ19</f>
        <v>0</v>
      </c>
      <c r="CA19" s="652">
        <f>'Development Budget'!CA19</f>
        <v>0</v>
      </c>
      <c r="CB19" s="652">
        <f>'Development Budget'!CB19</f>
        <v>0</v>
      </c>
      <c r="CC19" s="470">
        <f t="shared" si="39"/>
        <v>0</v>
      </c>
      <c r="CD19" s="652">
        <f>'Development Budget'!CD19</f>
        <v>0</v>
      </c>
      <c r="CE19" s="652">
        <f>'Development Budget'!CE19</f>
        <v>0</v>
      </c>
      <c r="CF19" s="652">
        <f>'Development Budget'!CF19</f>
        <v>0</v>
      </c>
      <c r="CG19" s="470">
        <f t="shared" si="40"/>
        <v>0</v>
      </c>
      <c r="CH19" s="652">
        <f>'Development Budget'!CH19</f>
        <v>0</v>
      </c>
      <c r="CI19" s="652">
        <f>'Development Budget'!CI19</f>
        <v>0</v>
      </c>
      <c r="CJ19" s="652">
        <f>'Development Budget'!CJ19</f>
        <v>0</v>
      </c>
      <c r="CK19" s="470">
        <f t="shared" si="41"/>
        <v>0</v>
      </c>
      <c r="CN19" s="111"/>
      <c r="CO19" s="417"/>
      <c r="CP19" s="417"/>
      <c r="CQ19" s="417"/>
      <c r="CR19" s="417"/>
      <c r="CS19" s="417"/>
      <c r="CT19" s="417"/>
      <c r="CU19" s="417"/>
      <c r="CV19" s="417"/>
      <c r="CW19" s="417"/>
      <c r="CX19" s="417"/>
      <c r="CY19" s="417"/>
    </row>
    <row r="20" spans="1:103">
      <c r="A20" s="459"/>
      <c r="B20" s="418">
        <v>13</v>
      </c>
      <c r="C20" s="459" t="s">
        <v>39</v>
      </c>
      <c r="D20" s="459"/>
      <c r="E20" s="459"/>
      <c r="F20" s="465">
        <f t="shared" si="21"/>
        <v>0</v>
      </c>
      <c r="G20" s="466">
        <f t="shared" si="21"/>
        <v>0</v>
      </c>
      <c r="H20" s="466">
        <f t="shared" si="21"/>
        <v>0</v>
      </c>
      <c r="I20" s="467">
        <f t="shared" si="21"/>
        <v>0</v>
      </c>
      <c r="J20" s="652">
        <f>'Development Budget'!J20</f>
        <v>0</v>
      </c>
      <c r="K20" s="652">
        <f>'Development Budget'!K20</f>
        <v>0</v>
      </c>
      <c r="L20" s="652">
        <f>'Development Budget'!L20</f>
        <v>0</v>
      </c>
      <c r="M20" s="470">
        <f t="shared" si="22"/>
        <v>0</v>
      </c>
      <c r="N20" s="652">
        <f>'Development Budget'!N20</f>
        <v>0</v>
      </c>
      <c r="O20" s="652">
        <f>'Development Budget'!O20</f>
        <v>0</v>
      </c>
      <c r="P20" s="652">
        <f>'Development Budget'!P20</f>
        <v>0</v>
      </c>
      <c r="Q20" s="470">
        <f t="shared" si="23"/>
        <v>0</v>
      </c>
      <c r="R20" s="652">
        <f>'Development Budget'!R20</f>
        <v>0</v>
      </c>
      <c r="S20" s="652">
        <f>'Development Budget'!S20</f>
        <v>0</v>
      </c>
      <c r="T20" s="652">
        <f>'Development Budget'!T20</f>
        <v>0</v>
      </c>
      <c r="U20" s="470">
        <f t="shared" si="24"/>
        <v>0</v>
      </c>
      <c r="V20" s="652">
        <f>'Development Budget'!V20</f>
        <v>0</v>
      </c>
      <c r="W20" s="652">
        <f>'Development Budget'!W20</f>
        <v>0</v>
      </c>
      <c r="X20" s="652">
        <f>'Development Budget'!X20</f>
        <v>0</v>
      </c>
      <c r="Y20" s="470">
        <f t="shared" si="25"/>
        <v>0</v>
      </c>
      <c r="Z20" s="652">
        <f>'Development Budget'!Z20</f>
        <v>0</v>
      </c>
      <c r="AA20" s="652">
        <f>'Development Budget'!AA20</f>
        <v>0</v>
      </c>
      <c r="AB20" s="652">
        <f>'Development Budget'!AB20</f>
        <v>0</v>
      </c>
      <c r="AC20" s="470">
        <f t="shared" si="26"/>
        <v>0</v>
      </c>
      <c r="AD20" s="652">
        <f>'Development Budget'!AD20</f>
        <v>0</v>
      </c>
      <c r="AE20" s="652">
        <f>'Development Budget'!AE20</f>
        <v>0</v>
      </c>
      <c r="AF20" s="652">
        <f>'Development Budget'!AF20</f>
        <v>0</v>
      </c>
      <c r="AG20" s="470">
        <f t="shared" si="27"/>
        <v>0</v>
      </c>
      <c r="AH20" s="652">
        <f>'Development Budget'!AH20</f>
        <v>0</v>
      </c>
      <c r="AI20" s="652">
        <f>'Development Budget'!AI20</f>
        <v>0</v>
      </c>
      <c r="AJ20" s="652">
        <f>'Development Budget'!AJ20</f>
        <v>0</v>
      </c>
      <c r="AK20" s="470">
        <f t="shared" si="28"/>
        <v>0</v>
      </c>
      <c r="AL20" s="652">
        <f>'Development Budget'!AL20</f>
        <v>0</v>
      </c>
      <c r="AM20" s="652">
        <f>'Development Budget'!AM20</f>
        <v>0</v>
      </c>
      <c r="AN20" s="652">
        <f>'Development Budget'!AN20</f>
        <v>0</v>
      </c>
      <c r="AO20" s="470">
        <f t="shared" si="29"/>
        <v>0</v>
      </c>
      <c r="AP20" s="652">
        <f>'Development Budget'!AP20</f>
        <v>0</v>
      </c>
      <c r="AQ20" s="652">
        <f>'Development Budget'!AQ20</f>
        <v>0</v>
      </c>
      <c r="AR20" s="652">
        <f>'Development Budget'!AR20</f>
        <v>0</v>
      </c>
      <c r="AS20" s="470">
        <f t="shared" si="30"/>
        <v>0</v>
      </c>
      <c r="AT20" s="652">
        <f>'Development Budget'!AT20</f>
        <v>0</v>
      </c>
      <c r="AU20" s="652">
        <f>'Development Budget'!AU20</f>
        <v>0</v>
      </c>
      <c r="AV20" s="652">
        <f>'Development Budget'!AV20</f>
        <v>0</v>
      </c>
      <c r="AW20" s="470">
        <f t="shared" si="31"/>
        <v>0</v>
      </c>
      <c r="AX20" s="652">
        <f>'Development Budget'!AX20</f>
        <v>0</v>
      </c>
      <c r="AY20" s="652">
        <f>'Development Budget'!AY20</f>
        <v>0</v>
      </c>
      <c r="AZ20" s="652">
        <f>'Development Budget'!AZ20</f>
        <v>0</v>
      </c>
      <c r="BA20" s="470">
        <f t="shared" si="32"/>
        <v>0</v>
      </c>
      <c r="BB20" s="652">
        <f>'Development Budget'!BB20</f>
        <v>0</v>
      </c>
      <c r="BC20" s="652">
        <f>'Development Budget'!BC20</f>
        <v>0</v>
      </c>
      <c r="BD20" s="652">
        <f>'Development Budget'!BD20</f>
        <v>0</v>
      </c>
      <c r="BE20" s="470">
        <f t="shared" si="33"/>
        <v>0</v>
      </c>
      <c r="BF20" s="652">
        <f>'Development Budget'!BF20</f>
        <v>0</v>
      </c>
      <c r="BG20" s="652">
        <f>'Development Budget'!BG20</f>
        <v>0</v>
      </c>
      <c r="BH20" s="652">
        <f>'Development Budget'!BH20</f>
        <v>0</v>
      </c>
      <c r="BI20" s="470">
        <f t="shared" si="34"/>
        <v>0</v>
      </c>
      <c r="BJ20" s="652">
        <f>'Development Budget'!BJ20</f>
        <v>0</v>
      </c>
      <c r="BK20" s="652">
        <f>'Development Budget'!BK20</f>
        <v>0</v>
      </c>
      <c r="BL20" s="652">
        <f>'Development Budget'!BL20</f>
        <v>0</v>
      </c>
      <c r="BM20" s="470">
        <f t="shared" si="35"/>
        <v>0</v>
      </c>
      <c r="BN20" s="652">
        <f>'Development Budget'!BN20</f>
        <v>0</v>
      </c>
      <c r="BO20" s="652">
        <f>'Development Budget'!BO20</f>
        <v>0</v>
      </c>
      <c r="BP20" s="652">
        <f>'Development Budget'!BP20</f>
        <v>0</v>
      </c>
      <c r="BQ20" s="470">
        <f t="shared" si="36"/>
        <v>0</v>
      </c>
      <c r="BR20" s="652">
        <f>'Development Budget'!BR20</f>
        <v>0</v>
      </c>
      <c r="BS20" s="652">
        <f>'Development Budget'!BS20</f>
        <v>0</v>
      </c>
      <c r="BT20" s="652">
        <f>'Development Budget'!BT20</f>
        <v>0</v>
      </c>
      <c r="BU20" s="470">
        <f t="shared" si="37"/>
        <v>0</v>
      </c>
      <c r="BV20" s="652">
        <f>'Development Budget'!BV20</f>
        <v>0</v>
      </c>
      <c r="BW20" s="652">
        <f>'Development Budget'!BW20</f>
        <v>0</v>
      </c>
      <c r="BX20" s="652">
        <f>'Development Budget'!BX20</f>
        <v>0</v>
      </c>
      <c r="BY20" s="470">
        <f t="shared" si="38"/>
        <v>0</v>
      </c>
      <c r="BZ20" s="652">
        <f>'Development Budget'!BZ20</f>
        <v>0</v>
      </c>
      <c r="CA20" s="652">
        <f>'Development Budget'!CA20</f>
        <v>0</v>
      </c>
      <c r="CB20" s="652">
        <f>'Development Budget'!CB20</f>
        <v>0</v>
      </c>
      <c r="CC20" s="470">
        <f t="shared" si="39"/>
        <v>0</v>
      </c>
      <c r="CD20" s="652">
        <f>'Development Budget'!CD20</f>
        <v>0</v>
      </c>
      <c r="CE20" s="652">
        <f>'Development Budget'!CE20</f>
        <v>0</v>
      </c>
      <c r="CF20" s="652">
        <f>'Development Budget'!CF20</f>
        <v>0</v>
      </c>
      <c r="CG20" s="470">
        <f t="shared" si="40"/>
        <v>0</v>
      </c>
      <c r="CH20" s="652">
        <f>'Development Budget'!CH20</f>
        <v>0</v>
      </c>
      <c r="CI20" s="652">
        <f>'Development Budget'!CI20</f>
        <v>0</v>
      </c>
      <c r="CJ20" s="652">
        <f>'Development Budget'!CJ20</f>
        <v>0</v>
      </c>
      <c r="CK20" s="470">
        <f t="shared" si="41"/>
        <v>0</v>
      </c>
      <c r="CN20" s="111"/>
      <c r="CO20" s="417" t="str">
        <f>Financing!B20</f>
        <v>Lender/ Source</v>
      </c>
      <c r="CP20" s="417"/>
      <c r="CQ20" s="417" t="str">
        <f>Financing!D20</f>
        <v>Amount of Funds</v>
      </c>
      <c r="CR20" s="417"/>
      <c r="CS20" s="417" t="str">
        <f>Financing!F20</f>
        <v>Type</v>
      </c>
      <c r="CT20" s="417"/>
      <c r="CU20" s="417" t="str">
        <f>Financing!H20</f>
        <v>Interest Rate(%)</v>
      </c>
      <c r="CV20" s="417"/>
      <c r="CW20" s="417" t="str">
        <f>Financing!J20</f>
        <v>Term (yrs.)</v>
      </c>
      <c r="CX20" s="417"/>
      <c r="CY20" s="417" t="str">
        <f>Financing!L20</f>
        <v>Annual Debt Service</v>
      </c>
    </row>
    <row r="21" spans="1:103">
      <c r="A21" s="459"/>
      <c r="B21" s="418">
        <v>14</v>
      </c>
      <c r="C21" s="459" t="s">
        <v>40</v>
      </c>
      <c r="D21" s="459"/>
      <c r="E21" s="459"/>
      <c r="F21" s="465">
        <f t="shared" si="21"/>
        <v>0</v>
      </c>
      <c r="G21" s="466">
        <f t="shared" si="21"/>
        <v>0</v>
      </c>
      <c r="H21" s="466">
        <f t="shared" si="21"/>
        <v>0</v>
      </c>
      <c r="I21" s="467">
        <f t="shared" si="21"/>
        <v>0</v>
      </c>
      <c r="J21" s="652">
        <f>'Development Budget'!J21</f>
        <v>0</v>
      </c>
      <c r="K21" s="652">
        <f>'Development Budget'!K21</f>
        <v>0</v>
      </c>
      <c r="L21" s="652">
        <f>'Development Budget'!L21</f>
        <v>0</v>
      </c>
      <c r="M21" s="470">
        <f t="shared" si="22"/>
        <v>0</v>
      </c>
      <c r="N21" s="652">
        <f>'Development Budget'!N21</f>
        <v>0</v>
      </c>
      <c r="O21" s="652">
        <f>'Development Budget'!O21</f>
        <v>0</v>
      </c>
      <c r="P21" s="652">
        <f>'Development Budget'!P21</f>
        <v>0</v>
      </c>
      <c r="Q21" s="470">
        <f t="shared" si="23"/>
        <v>0</v>
      </c>
      <c r="R21" s="652">
        <f>'Development Budget'!R21</f>
        <v>0</v>
      </c>
      <c r="S21" s="652">
        <f>'Development Budget'!S21</f>
        <v>0</v>
      </c>
      <c r="T21" s="652">
        <f>'Development Budget'!T21</f>
        <v>0</v>
      </c>
      <c r="U21" s="470">
        <f t="shared" si="24"/>
        <v>0</v>
      </c>
      <c r="V21" s="652">
        <f>'Development Budget'!V21</f>
        <v>0</v>
      </c>
      <c r="W21" s="652">
        <f>'Development Budget'!W21</f>
        <v>0</v>
      </c>
      <c r="X21" s="652">
        <f>'Development Budget'!X21</f>
        <v>0</v>
      </c>
      <c r="Y21" s="470">
        <f t="shared" si="25"/>
        <v>0</v>
      </c>
      <c r="Z21" s="652">
        <f>'Development Budget'!Z21</f>
        <v>0</v>
      </c>
      <c r="AA21" s="652">
        <f>'Development Budget'!AA21</f>
        <v>0</v>
      </c>
      <c r="AB21" s="652">
        <f>'Development Budget'!AB21</f>
        <v>0</v>
      </c>
      <c r="AC21" s="470">
        <f t="shared" si="26"/>
        <v>0</v>
      </c>
      <c r="AD21" s="652">
        <f>'Development Budget'!AD21</f>
        <v>0</v>
      </c>
      <c r="AE21" s="652">
        <f>'Development Budget'!AE21</f>
        <v>0</v>
      </c>
      <c r="AF21" s="652">
        <f>'Development Budget'!AF21</f>
        <v>0</v>
      </c>
      <c r="AG21" s="470">
        <f t="shared" si="27"/>
        <v>0</v>
      </c>
      <c r="AH21" s="652">
        <f>'Development Budget'!AH21</f>
        <v>0</v>
      </c>
      <c r="AI21" s="652">
        <f>'Development Budget'!AI21</f>
        <v>0</v>
      </c>
      <c r="AJ21" s="652">
        <f>'Development Budget'!AJ21</f>
        <v>0</v>
      </c>
      <c r="AK21" s="470">
        <f t="shared" si="28"/>
        <v>0</v>
      </c>
      <c r="AL21" s="652">
        <f>'Development Budget'!AL21</f>
        <v>0</v>
      </c>
      <c r="AM21" s="652">
        <f>'Development Budget'!AM21</f>
        <v>0</v>
      </c>
      <c r="AN21" s="652">
        <f>'Development Budget'!AN21</f>
        <v>0</v>
      </c>
      <c r="AO21" s="470">
        <f t="shared" si="29"/>
        <v>0</v>
      </c>
      <c r="AP21" s="652">
        <f>'Development Budget'!AP21</f>
        <v>0</v>
      </c>
      <c r="AQ21" s="652">
        <f>'Development Budget'!AQ21</f>
        <v>0</v>
      </c>
      <c r="AR21" s="652">
        <f>'Development Budget'!AR21</f>
        <v>0</v>
      </c>
      <c r="AS21" s="470">
        <f t="shared" si="30"/>
        <v>0</v>
      </c>
      <c r="AT21" s="652">
        <f>'Development Budget'!AT21</f>
        <v>0</v>
      </c>
      <c r="AU21" s="652">
        <f>'Development Budget'!AU21</f>
        <v>0</v>
      </c>
      <c r="AV21" s="652">
        <f>'Development Budget'!AV21</f>
        <v>0</v>
      </c>
      <c r="AW21" s="470">
        <f t="shared" si="31"/>
        <v>0</v>
      </c>
      <c r="AX21" s="652">
        <f>'Development Budget'!AX21</f>
        <v>0</v>
      </c>
      <c r="AY21" s="652">
        <f>'Development Budget'!AY21</f>
        <v>0</v>
      </c>
      <c r="AZ21" s="652">
        <f>'Development Budget'!AZ21</f>
        <v>0</v>
      </c>
      <c r="BA21" s="470">
        <f t="shared" si="32"/>
        <v>0</v>
      </c>
      <c r="BB21" s="652">
        <f>'Development Budget'!BB21</f>
        <v>0</v>
      </c>
      <c r="BC21" s="652">
        <f>'Development Budget'!BC21</f>
        <v>0</v>
      </c>
      <c r="BD21" s="652">
        <f>'Development Budget'!BD21</f>
        <v>0</v>
      </c>
      <c r="BE21" s="470">
        <f t="shared" si="33"/>
        <v>0</v>
      </c>
      <c r="BF21" s="652">
        <f>'Development Budget'!BF21</f>
        <v>0</v>
      </c>
      <c r="BG21" s="652">
        <f>'Development Budget'!BG21</f>
        <v>0</v>
      </c>
      <c r="BH21" s="652">
        <f>'Development Budget'!BH21</f>
        <v>0</v>
      </c>
      <c r="BI21" s="470">
        <f t="shared" si="34"/>
        <v>0</v>
      </c>
      <c r="BJ21" s="652">
        <f>'Development Budget'!BJ21</f>
        <v>0</v>
      </c>
      <c r="BK21" s="652">
        <f>'Development Budget'!BK21</f>
        <v>0</v>
      </c>
      <c r="BL21" s="652">
        <f>'Development Budget'!BL21</f>
        <v>0</v>
      </c>
      <c r="BM21" s="470">
        <f t="shared" si="35"/>
        <v>0</v>
      </c>
      <c r="BN21" s="652">
        <f>'Development Budget'!BN21</f>
        <v>0</v>
      </c>
      <c r="BO21" s="652">
        <f>'Development Budget'!BO21</f>
        <v>0</v>
      </c>
      <c r="BP21" s="652">
        <f>'Development Budget'!BP21</f>
        <v>0</v>
      </c>
      <c r="BQ21" s="470">
        <f t="shared" si="36"/>
        <v>0</v>
      </c>
      <c r="BR21" s="652">
        <f>'Development Budget'!BR21</f>
        <v>0</v>
      </c>
      <c r="BS21" s="652">
        <f>'Development Budget'!BS21</f>
        <v>0</v>
      </c>
      <c r="BT21" s="652">
        <f>'Development Budget'!BT21</f>
        <v>0</v>
      </c>
      <c r="BU21" s="470">
        <f t="shared" si="37"/>
        <v>0</v>
      </c>
      <c r="BV21" s="652">
        <f>'Development Budget'!BV21</f>
        <v>0</v>
      </c>
      <c r="BW21" s="652">
        <f>'Development Budget'!BW21</f>
        <v>0</v>
      </c>
      <c r="BX21" s="652">
        <f>'Development Budget'!BX21</f>
        <v>0</v>
      </c>
      <c r="BY21" s="470">
        <f t="shared" si="38"/>
        <v>0</v>
      </c>
      <c r="BZ21" s="652">
        <f>'Development Budget'!BZ21</f>
        <v>0</v>
      </c>
      <c r="CA21" s="652">
        <f>'Development Budget'!CA21</f>
        <v>0</v>
      </c>
      <c r="CB21" s="652">
        <f>'Development Budget'!CB21</f>
        <v>0</v>
      </c>
      <c r="CC21" s="470">
        <f t="shared" si="39"/>
        <v>0</v>
      </c>
      <c r="CD21" s="652">
        <f>'Development Budget'!CD21</f>
        <v>0</v>
      </c>
      <c r="CE21" s="652">
        <f>'Development Budget'!CE21</f>
        <v>0</v>
      </c>
      <c r="CF21" s="652">
        <f>'Development Budget'!CF21</f>
        <v>0</v>
      </c>
      <c r="CG21" s="470">
        <f t="shared" si="40"/>
        <v>0</v>
      </c>
      <c r="CH21" s="652">
        <f>'Development Budget'!CH21</f>
        <v>0</v>
      </c>
      <c r="CI21" s="652">
        <f>'Development Budget'!CI21</f>
        <v>0</v>
      </c>
      <c r="CJ21" s="652">
        <f>'Development Budget'!CJ21</f>
        <v>0</v>
      </c>
      <c r="CK21" s="470">
        <f t="shared" si="41"/>
        <v>0</v>
      </c>
      <c r="CN21" s="111"/>
      <c r="CO21" s="417" t="str">
        <f>Financing!B21</f>
        <v>HPD Loan</v>
      </c>
      <c r="CP21" s="417"/>
      <c r="CQ21" s="417">
        <f>Financing!D21</f>
        <v>0</v>
      </c>
      <c r="CR21" s="417"/>
      <c r="CS21" s="417">
        <f>Financing!F21</f>
        <v>0</v>
      </c>
      <c r="CT21" s="417"/>
      <c r="CU21" s="417">
        <f>Financing!H21</f>
        <v>0</v>
      </c>
      <c r="CV21" s="417"/>
      <c r="CW21" s="417">
        <f>Financing!J21</f>
        <v>0</v>
      </c>
      <c r="CX21" s="417"/>
      <c r="CY21" s="417">
        <f>Financing!L21</f>
        <v>0</v>
      </c>
    </row>
    <row r="22" spans="1:103">
      <c r="A22" s="459"/>
      <c r="B22" s="418">
        <v>15</v>
      </c>
      <c r="C22" s="459" t="s">
        <v>41</v>
      </c>
      <c r="D22" s="459"/>
      <c r="E22" s="459"/>
      <c r="F22" s="465">
        <f t="shared" si="21"/>
        <v>0</v>
      </c>
      <c r="G22" s="466">
        <f t="shared" si="21"/>
        <v>0</v>
      </c>
      <c r="H22" s="466">
        <f t="shared" si="21"/>
        <v>0</v>
      </c>
      <c r="I22" s="467">
        <f t="shared" si="21"/>
        <v>0</v>
      </c>
      <c r="J22" s="652">
        <f>'Development Budget'!J22</f>
        <v>0</v>
      </c>
      <c r="K22" s="652">
        <f>'Development Budget'!K22</f>
        <v>0</v>
      </c>
      <c r="L22" s="652">
        <f>'Development Budget'!L22</f>
        <v>0</v>
      </c>
      <c r="M22" s="470">
        <f t="shared" si="22"/>
        <v>0</v>
      </c>
      <c r="N22" s="652">
        <f>'Development Budget'!N22</f>
        <v>0</v>
      </c>
      <c r="O22" s="652">
        <f>'Development Budget'!O22</f>
        <v>0</v>
      </c>
      <c r="P22" s="652">
        <f>'Development Budget'!P22</f>
        <v>0</v>
      </c>
      <c r="Q22" s="470">
        <f t="shared" si="23"/>
        <v>0</v>
      </c>
      <c r="R22" s="652">
        <f>'Development Budget'!R22</f>
        <v>0</v>
      </c>
      <c r="S22" s="652">
        <f>'Development Budget'!S22</f>
        <v>0</v>
      </c>
      <c r="T22" s="652">
        <f>'Development Budget'!T22</f>
        <v>0</v>
      </c>
      <c r="U22" s="470">
        <f t="shared" si="24"/>
        <v>0</v>
      </c>
      <c r="V22" s="652">
        <f>'Development Budget'!V22</f>
        <v>0</v>
      </c>
      <c r="W22" s="652">
        <f>'Development Budget'!W22</f>
        <v>0</v>
      </c>
      <c r="X22" s="652">
        <f>'Development Budget'!X22</f>
        <v>0</v>
      </c>
      <c r="Y22" s="470">
        <f t="shared" si="25"/>
        <v>0</v>
      </c>
      <c r="Z22" s="652">
        <f>'Development Budget'!Z22</f>
        <v>0</v>
      </c>
      <c r="AA22" s="652">
        <f>'Development Budget'!AA22</f>
        <v>0</v>
      </c>
      <c r="AB22" s="652">
        <f>'Development Budget'!AB22</f>
        <v>0</v>
      </c>
      <c r="AC22" s="470">
        <f t="shared" si="26"/>
        <v>0</v>
      </c>
      <c r="AD22" s="652">
        <f>'Development Budget'!AD22</f>
        <v>0</v>
      </c>
      <c r="AE22" s="652">
        <f>'Development Budget'!AE22</f>
        <v>0</v>
      </c>
      <c r="AF22" s="652">
        <f>'Development Budget'!AF22</f>
        <v>0</v>
      </c>
      <c r="AG22" s="470">
        <f t="shared" si="27"/>
        <v>0</v>
      </c>
      <c r="AH22" s="652">
        <f>'Development Budget'!AH22</f>
        <v>0</v>
      </c>
      <c r="AI22" s="652">
        <f>'Development Budget'!AI22</f>
        <v>0</v>
      </c>
      <c r="AJ22" s="652">
        <f>'Development Budget'!AJ22</f>
        <v>0</v>
      </c>
      <c r="AK22" s="470">
        <f t="shared" si="28"/>
        <v>0</v>
      </c>
      <c r="AL22" s="652">
        <f>'Development Budget'!AL22</f>
        <v>0</v>
      </c>
      <c r="AM22" s="652">
        <f>'Development Budget'!AM22</f>
        <v>0</v>
      </c>
      <c r="AN22" s="652">
        <f>'Development Budget'!AN22</f>
        <v>0</v>
      </c>
      <c r="AO22" s="470">
        <f t="shared" si="29"/>
        <v>0</v>
      </c>
      <c r="AP22" s="652">
        <f>'Development Budget'!AP22</f>
        <v>0</v>
      </c>
      <c r="AQ22" s="652">
        <f>'Development Budget'!AQ22</f>
        <v>0</v>
      </c>
      <c r="AR22" s="652">
        <f>'Development Budget'!AR22</f>
        <v>0</v>
      </c>
      <c r="AS22" s="470">
        <f t="shared" si="30"/>
        <v>0</v>
      </c>
      <c r="AT22" s="652">
        <f>'Development Budget'!AT22</f>
        <v>0</v>
      </c>
      <c r="AU22" s="652">
        <f>'Development Budget'!AU22</f>
        <v>0</v>
      </c>
      <c r="AV22" s="652">
        <f>'Development Budget'!AV22</f>
        <v>0</v>
      </c>
      <c r="AW22" s="470">
        <f t="shared" si="31"/>
        <v>0</v>
      </c>
      <c r="AX22" s="652">
        <f>'Development Budget'!AX22</f>
        <v>0</v>
      </c>
      <c r="AY22" s="652">
        <f>'Development Budget'!AY22</f>
        <v>0</v>
      </c>
      <c r="AZ22" s="652">
        <f>'Development Budget'!AZ22</f>
        <v>0</v>
      </c>
      <c r="BA22" s="470">
        <f t="shared" si="32"/>
        <v>0</v>
      </c>
      <c r="BB22" s="652">
        <f>'Development Budget'!BB22</f>
        <v>0</v>
      </c>
      <c r="BC22" s="652">
        <f>'Development Budget'!BC22</f>
        <v>0</v>
      </c>
      <c r="BD22" s="652">
        <f>'Development Budget'!BD22</f>
        <v>0</v>
      </c>
      <c r="BE22" s="470">
        <f t="shared" si="33"/>
        <v>0</v>
      </c>
      <c r="BF22" s="652">
        <f>'Development Budget'!BF22</f>
        <v>0</v>
      </c>
      <c r="BG22" s="652">
        <f>'Development Budget'!BG22</f>
        <v>0</v>
      </c>
      <c r="BH22" s="652">
        <f>'Development Budget'!BH22</f>
        <v>0</v>
      </c>
      <c r="BI22" s="470">
        <f t="shared" si="34"/>
        <v>0</v>
      </c>
      <c r="BJ22" s="652">
        <f>'Development Budget'!BJ22</f>
        <v>0</v>
      </c>
      <c r="BK22" s="652">
        <f>'Development Budget'!BK22</f>
        <v>0</v>
      </c>
      <c r="BL22" s="652">
        <f>'Development Budget'!BL22</f>
        <v>0</v>
      </c>
      <c r="BM22" s="470">
        <f t="shared" si="35"/>
        <v>0</v>
      </c>
      <c r="BN22" s="652">
        <f>'Development Budget'!BN22</f>
        <v>0</v>
      </c>
      <c r="BO22" s="652">
        <f>'Development Budget'!BO22</f>
        <v>0</v>
      </c>
      <c r="BP22" s="652">
        <f>'Development Budget'!BP22</f>
        <v>0</v>
      </c>
      <c r="BQ22" s="470">
        <f t="shared" si="36"/>
        <v>0</v>
      </c>
      <c r="BR22" s="652">
        <f>'Development Budget'!BR22</f>
        <v>0</v>
      </c>
      <c r="BS22" s="652">
        <f>'Development Budget'!BS22</f>
        <v>0</v>
      </c>
      <c r="BT22" s="652">
        <f>'Development Budget'!BT22</f>
        <v>0</v>
      </c>
      <c r="BU22" s="470">
        <f t="shared" si="37"/>
        <v>0</v>
      </c>
      <c r="BV22" s="652">
        <f>'Development Budget'!BV22</f>
        <v>0</v>
      </c>
      <c r="BW22" s="652">
        <f>'Development Budget'!BW22</f>
        <v>0</v>
      </c>
      <c r="BX22" s="652">
        <f>'Development Budget'!BX22</f>
        <v>0</v>
      </c>
      <c r="BY22" s="470">
        <f t="shared" si="38"/>
        <v>0</v>
      </c>
      <c r="BZ22" s="652">
        <f>'Development Budget'!BZ22</f>
        <v>0</v>
      </c>
      <c r="CA22" s="652">
        <f>'Development Budget'!CA22</f>
        <v>0</v>
      </c>
      <c r="CB22" s="652">
        <f>'Development Budget'!CB22</f>
        <v>0</v>
      </c>
      <c r="CC22" s="470">
        <f t="shared" si="39"/>
        <v>0</v>
      </c>
      <c r="CD22" s="652">
        <f>'Development Budget'!CD22</f>
        <v>0</v>
      </c>
      <c r="CE22" s="652">
        <f>'Development Budget'!CE22</f>
        <v>0</v>
      </c>
      <c r="CF22" s="652">
        <f>'Development Budget'!CF22</f>
        <v>0</v>
      </c>
      <c r="CG22" s="470">
        <f t="shared" si="40"/>
        <v>0</v>
      </c>
      <c r="CH22" s="652">
        <f>'Development Budget'!CH22</f>
        <v>0</v>
      </c>
      <c r="CI22" s="652">
        <f>'Development Budget'!CI22</f>
        <v>0</v>
      </c>
      <c r="CJ22" s="652">
        <f>'Development Budget'!CJ22</f>
        <v>0</v>
      </c>
      <c r="CK22" s="470">
        <f t="shared" si="41"/>
        <v>0</v>
      </c>
      <c r="CN22" s="111"/>
      <c r="CO22" s="417" t="str">
        <f>Financing!B22</f>
        <v>HDC Tax Exempt Bonds</v>
      </c>
      <c r="CP22" s="417"/>
      <c r="CQ22" s="417">
        <f>Financing!D22</f>
        <v>0</v>
      </c>
      <c r="CR22" s="417"/>
      <c r="CS22" s="417">
        <f>Financing!F22</f>
        <v>0</v>
      </c>
      <c r="CT22" s="417"/>
      <c r="CU22" s="417">
        <f>Financing!H22</f>
        <v>0</v>
      </c>
      <c r="CV22" s="417"/>
      <c r="CW22" s="417">
        <f>Financing!J22</f>
        <v>0</v>
      </c>
      <c r="CX22" s="417"/>
      <c r="CY22" s="417">
        <f>Financing!L22</f>
        <v>0</v>
      </c>
    </row>
    <row r="23" spans="1:103">
      <c r="A23" s="459"/>
      <c r="B23" s="418">
        <v>16</v>
      </c>
      <c r="C23" s="459" t="s">
        <v>42</v>
      </c>
      <c r="D23" s="459"/>
      <c r="E23" s="459"/>
      <c r="F23" s="465">
        <f t="shared" si="21"/>
        <v>0</v>
      </c>
      <c r="G23" s="466">
        <f t="shared" si="21"/>
        <v>0</v>
      </c>
      <c r="H23" s="466">
        <f t="shared" si="21"/>
        <v>0</v>
      </c>
      <c r="I23" s="467">
        <f t="shared" si="21"/>
        <v>0</v>
      </c>
      <c r="J23" s="652">
        <f>'Development Budget'!J23</f>
        <v>0</v>
      </c>
      <c r="K23" s="652">
        <f>'Development Budget'!K23</f>
        <v>0</v>
      </c>
      <c r="L23" s="652">
        <f>'Development Budget'!L23</f>
        <v>0</v>
      </c>
      <c r="M23" s="470">
        <f t="shared" si="22"/>
        <v>0</v>
      </c>
      <c r="N23" s="652">
        <f>'Development Budget'!N23</f>
        <v>0</v>
      </c>
      <c r="O23" s="652">
        <f>'Development Budget'!O23</f>
        <v>0</v>
      </c>
      <c r="P23" s="652">
        <f>'Development Budget'!P23</f>
        <v>0</v>
      </c>
      <c r="Q23" s="470">
        <f t="shared" si="23"/>
        <v>0</v>
      </c>
      <c r="R23" s="652">
        <f>'Development Budget'!R23</f>
        <v>0</v>
      </c>
      <c r="S23" s="652">
        <f>'Development Budget'!S23</f>
        <v>0</v>
      </c>
      <c r="T23" s="652">
        <f>'Development Budget'!T23</f>
        <v>0</v>
      </c>
      <c r="U23" s="470">
        <f t="shared" si="24"/>
        <v>0</v>
      </c>
      <c r="V23" s="652">
        <f>'Development Budget'!V23</f>
        <v>0</v>
      </c>
      <c r="W23" s="652">
        <f>'Development Budget'!W23</f>
        <v>0</v>
      </c>
      <c r="X23" s="652">
        <f>'Development Budget'!X23</f>
        <v>0</v>
      </c>
      <c r="Y23" s="470">
        <f t="shared" si="25"/>
        <v>0</v>
      </c>
      <c r="Z23" s="652">
        <f>'Development Budget'!Z23</f>
        <v>0</v>
      </c>
      <c r="AA23" s="652">
        <f>'Development Budget'!AA23</f>
        <v>0</v>
      </c>
      <c r="AB23" s="652">
        <f>'Development Budget'!AB23</f>
        <v>0</v>
      </c>
      <c r="AC23" s="470">
        <f t="shared" si="26"/>
        <v>0</v>
      </c>
      <c r="AD23" s="652">
        <f>'Development Budget'!AD23</f>
        <v>0</v>
      </c>
      <c r="AE23" s="652">
        <f>'Development Budget'!AE23</f>
        <v>0</v>
      </c>
      <c r="AF23" s="652">
        <f>'Development Budget'!AF23</f>
        <v>0</v>
      </c>
      <c r="AG23" s="470">
        <f t="shared" si="27"/>
        <v>0</v>
      </c>
      <c r="AH23" s="652">
        <f>'Development Budget'!AH23</f>
        <v>0</v>
      </c>
      <c r="AI23" s="652">
        <f>'Development Budget'!AI23</f>
        <v>0</v>
      </c>
      <c r="AJ23" s="652">
        <f>'Development Budget'!AJ23</f>
        <v>0</v>
      </c>
      <c r="AK23" s="470">
        <f t="shared" si="28"/>
        <v>0</v>
      </c>
      <c r="AL23" s="652">
        <f>'Development Budget'!AL23</f>
        <v>0</v>
      </c>
      <c r="AM23" s="652">
        <f>'Development Budget'!AM23</f>
        <v>0</v>
      </c>
      <c r="AN23" s="652">
        <f>'Development Budget'!AN23</f>
        <v>0</v>
      </c>
      <c r="AO23" s="470">
        <f t="shared" si="29"/>
        <v>0</v>
      </c>
      <c r="AP23" s="652">
        <f>'Development Budget'!AP23</f>
        <v>0</v>
      </c>
      <c r="AQ23" s="652">
        <f>'Development Budget'!AQ23</f>
        <v>0</v>
      </c>
      <c r="AR23" s="652">
        <f>'Development Budget'!AR23</f>
        <v>0</v>
      </c>
      <c r="AS23" s="470">
        <f t="shared" si="30"/>
        <v>0</v>
      </c>
      <c r="AT23" s="652">
        <f>'Development Budget'!AT23</f>
        <v>0</v>
      </c>
      <c r="AU23" s="652">
        <f>'Development Budget'!AU23</f>
        <v>0</v>
      </c>
      <c r="AV23" s="652">
        <f>'Development Budget'!AV23</f>
        <v>0</v>
      </c>
      <c r="AW23" s="470">
        <f t="shared" si="31"/>
        <v>0</v>
      </c>
      <c r="AX23" s="652">
        <f>'Development Budget'!AX23</f>
        <v>0</v>
      </c>
      <c r="AY23" s="652">
        <f>'Development Budget'!AY23</f>
        <v>0</v>
      </c>
      <c r="AZ23" s="652">
        <f>'Development Budget'!AZ23</f>
        <v>0</v>
      </c>
      <c r="BA23" s="470">
        <f t="shared" si="32"/>
        <v>0</v>
      </c>
      <c r="BB23" s="652">
        <f>'Development Budget'!BB23</f>
        <v>0</v>
      </c>
      <c r="BC23" s="652">
        <f>'Development Budget'!BC23</f>
        <v>0</v>
      </c>
      <c r="BD23" s="652">
        <f>'Development Budget'!BD23</f>
        <v>0</v>
      </c>
      <c r="BE23" s="470">
        <f t="shared" si="33"/>
        <v>0</v>
      </c>
      <c r="BF23" s="652">
        <f>'Development Budget'!BF23</f>
        <v>0</v>
      </c>
      <c r="BG23" s="652">
        <f>'Development Budget'!BG23</f>
        <v>0</v>
      </c>
      <c r="BH23" s="652">
        <f>'Development Budget'!BH23</f>
        <v>0</v>
      </c>
      <c r="BI23" s="470">
        <f t="shared" si="34"/>
        <v>0</v>
      </c>
      <c r="BJ23" s="652">
        <f>'Development Budget'!BJ23</f>
        <v>0</v>
      </c>
      <c r="BK23" s="652">
        <f>'Development Budget'!BK23</f>
        <v>0</v>
      </c>
      <c r="BL23" s="652">
        <f>'Development Budget'!BL23</f>
        <v>0</v>
      </c>
      <c r="BM23" s="470">
        <f t="shared" si="35"/>
        <v>0</v>
      </c>
      <c r="BN23" s="652">
        <f>'Development Budget'!BN23</f>
        <v>0</v>
      </c>
      <c r="BO23" s="652">
        <f>'Development Budget'!BO23</f>
        <v>0</v>
      </c>
      <c r="BP23" s="652">
        <f>'Development Budget'!BP23</f>
        <v>0</v>
      </c>
      <c r="BQ23" s="470">
        <f t="shared" si="36"/>
        <v>0</v>
      </c>
      <c r="BR23" s="652">
        <f>'Development Budget'!BR23</f>
        <v>0</v>
      </c>
      <c r="BS23" s="652">
        <f>'Development Budget'!BS23</f>
        <v>0</v>
      </c>
      <c r="BT23" s="652">
        <f>'Development Budget'!BT23</f>
        <v>0</v>
      </c>
      <c r="BU23" s="470">
        <f t="shared" si="37"/>
        <v>0</v>
      </c>
      <c r="BV23" s="652">
        <f>'Development Budget'!BV23</f>
        <v>0</v>
      </c>
      <c r="BW23" s="652">
        <f>'Development Budget'!BW23</f>
        <v>0</v>
      </c>
      <c r="BX23" s="652">
        <f>'Development Budget'!BX23</f>
        <v>0</v>
      </c>
      <c r="BY23" s="470">
        <f t="shared" si="38"/>
        <v>0</v>
      </c>
      <c r="BZ23" s="652">
        <f>'Development Budget'!BZ23</f>
        <v>0</v>
      </c>
      <c r="CA23" s="652">
        <f>'Development Budget'!CA23</f>
        <v>0</v>
      </c>
      <c r="CB23" s="652">
        <f>'Development Budget'!CB23</f>
        <v>0</v>
      </c>
      <c r="CC23" s="470">
        <f t="shared" si="39"/>
        <v>0</v>
      </c>
      <c r="CD23" s="652">
        <f>'Development Budget'!CD23</f>
        <v>0</v>
      </c>
      <c r="CE23" s="652">
        <f>'Development Budget'!CE23</f>
        <v>0</v>
      </c>
      <c r="CF23" s="652">
        <f>'Development Budget'!CF23</f>
        <v>0</v>
      </c>
      <c r="CG23" s="470">
        <f t="shared" si="40"/>
        <v>0</v>
      </c>
      <c r="CH23" s="652">
        <f>'Development Budget'!CH23</f>
        <v>0</v>
      </c>
      <c r="CI23" s="652">
        <f>'Development Budget'!CI23</f>
        <v>0</v>
      </c>
      <c r="CJ23" s="652">
        <f>'Development Budget'!CJ23</f>
        <v>0</v>
      </c>
      <c r="CK23" s="470">
        <f t="shared" si="41"/>
        <v>0</v>
      </c>
      <c r="CN23" s="423"/>
      <c r="CO23" s="417" t="str">
        <f>Financing!B23</f>
        <v>HDC Loan</v>
      </c>
      <c r="CP23" s="417"/>
      <c r="CQ23" s="417">
        <f>Financing!D23</f>
        <v>0</v>
      </c>
      <c r="CR23" s="417"/>
      <c r="CS23" s="417">
        <f>Financing!F23</f>
        <v>0</v>
      </c>
      <c r="CT23" s="417"/>
      <c r="CU23" s="417">
        <f>Financing!H23</f>
        <v>0</v>
      </c>
      <c r="CV23" s="417"/>
      <c r="CW23" s="417">
        <f>Financing!J23</f>
        <v>0</v>
      </c>
      <c r="CX23" s="417"/>
      <c r="CY23" s="417">
        <f>Financing!L23</f>
        <v>0</v>
      </c>
    </row>
    <row r="24" spans="1:103">
      <c r="A24" s="459"/>
      <c r="B24" s="418">
        <v>17</v>
      </c>
      <c r="C24" s="459" t="s">
        <v>43</v>
      </c>
      <c r="D24" s="459"/>
      <c r="E24" s="459"/>
      <c r="F24" s="465">
        <f t="shared" si="21"/>
        <v>0</v>
      </c>
      <c r="G24" s="466">
        <f t="shared" si="21"/>
        <v>0</v>
      </c>
      <c r="H24" s="466">
        <f t="shared" si="21"/>
        <v>0</v>
      </c>
      <c r="I24" s="467">
        <f t="shared" si="21"/>
        <v>0</v>
      </c>
      <c r="J24" s="652">
        <f>'Development Budget'!J24</f>
        <v>0</v>
      </c>
      <c r="K24" s="652">
        <f>'Development Budget'!K24</f>
        <v>0</v>
      </c>
      <c r="L24" s="652">
        <f>'Development Budget'!L24</f>
        <v>0</v>
      </c>
      <c r="M24" s="470">
        <f t="shared" si="22"/>
        <v>0</v>
      </c>
      <c r="N24" s="652">
        <f>'Development Budget'!N24</f>
        <v>0</v>
      </c>
      <c r="O24" s="652">
        <f>'Development Budget'!O24</f>
        <v>0</v>
      </c>
      <c r="P24" s="652">
        <f>'Development Budget'!P24</f>
        <v>0</v>
      </c>
      <c r="Q24" s="470">
        <f t="shared" si="23"/>
        <v>0</v>
      </c>
      <c r="R24" s="652">
        <f>'Development Budget'!R24</f>
        <v>0</v>
      </c>
      <c r="S24" s="652">
        <f>'Development Budget'!S24</f>
        <v>0</v>
      </c>
      <c r="T24" s="652">
        <f>'Development Budget'!T24</f>
        <v>0</v>
      </c>
      <c r="U24" s="470">
        <f t="shared" si="24"/>
        <v>0</v>
      </c>
      <c r="V24" s="652">
        <f>'Development Budget'!V24</f>
        <v>0</v>
      </c>
      <c r="W24" s="652">
        <f>'Development Budget'!W24</f>
        <v>0</v>
      </c>
      <c r="X24" s="652">
        <f>'Development Budget'!X24</f>
        <v>0</v>
      </c>
      <c r="Y24" s="470">
        <f t="shared" si="25"/>
        <v>0</v>
      </c>
      <c r="Z24" s="652">
        <f>'Development Budget'!Z24</f>
        <v>0</v>
      </c>
      <c r="AA24" s="652">
        <f>'Development Budget'!AA24</f>
        <v>0</v>
      </c>
      <c r="AB24" s="652">
        <f>'Development Budget'!AB24</f>
        <v>0</v>
      </c>
      <c r="AC24" s="470">
        <f t="shared" si="26"/>
        <v>0</v>
      </c>
      <c r="AD24" s="652">
        <f>'Development Budget'!AD24</f>
        <v>0</v>
      </c>
      <c r="AE24" s="652">
        <f>'Development Budget'!AE24</f>
        <v>0</v>
      </c>
      <c r="AF24" s="652">
        <f>'Development Budget'!AF24</f>
        <v>0</v>
      </c>
      <c r="AG24" s="470">
        <f t="shared" si="27"/>
        <v>0</v>
      </c>
      <c r="AH24" s="652">
        <f>'Development Budget'!AH24</f>
        <v>0</v>
      </c>
      <c r="AI24" s="652">
        <f>'Development Budget'!AI24</f>
        <v>0</v>
      </c>
      <c r="AJ24" s="652">
        <f>'Development Budget'!AJ24</f>
        <v>0</v>
      </c>
      <c r="AK24" s="470">
        <f t="shared" si="28"/>
        <v>0</v>
      </c>
      <c r="AL24" s="652">
        <f>'Development Budget'!AL24</f>
        <v>0</v>
      </c>
      <c r="AM24" s="652">
        <f>'Development Budget'!AM24</f>
        <v>0</v>
      </c>
      <c r="AN24" s="652">
        <f>'Development Budget'!AN24</f>
        <v>0</v>
      </c>
      <c r="AO24" s="470">
        <f t="shared" si="29"/>
        <v>0</v>
      </c>
      <c r="AP24" s="652">
        <f>'Development Budget'!AP24</f>
        <v>0</v>
      </c>
      <c r="AQ24" s="652">
        <f>'Development Budget'!AQ24</f>
        <v>0</v>
      </c>
      <c r="AR24" s="652">
        <f>'Development Budget'!AR24</f>
        <v>0</v>
      </c>
      <c r="AS24" s="470">
        <f t="shared" si="30"/>
        <v>0</v>
      </c>
      <c r="AT24" s="652">
        <f>'Development Budget'!AT24</f>
        <v>0</v>
      </c>
      <c r="AU24" s="652">
        <f>'Development Budget'!AU24</f>
        <v>0</v>
      </c>
      <c r="AV24" s="652">
        <f>'Development Budget'!AV24</f>
        <v>0</v>
      </c>
      <c r="AW24" s="470">
        <f t="shared" si="31"/>
        <v>0</v>
      </c>
      <c r="AX24" s="652">
        <f>'Development Budget'!AX24</f>
        <v>0</v>
      </c>
      <c r="AY24" s="652">
        <f>'Development Budget'!AY24</f>
        <v>0</v>
      </c>
      <c r="AZ24" s="652">
        <f>'Development Budget'!AZ24</f>
        <v>0</v>
      </c>
      <c r="BA24" s="470">
        <f t="shared" si="32"/>
        <v>0</v>
      </c>
      <c r="BB24" s="652">
        <f>'Development Budget'!BB24</f>
        <v>0</v>
      </c>
      <c r="BC24" s="652">
        <f>'Development Budget'!BC24</f>
        <v>0</v>
      </c>
      <c r="BD24" s="652">
        <f>'Development Budget'!BD24</f>
        <v>0</v>
      </c>
      <c r="BE24" s="470">
        <f t="shared" si="33"/>
        <v>0</v>
      </c>
      <c r="BF24" s="652">
        <f>'Development Budget'!BF24</f>
        <v>0</v>
      </c>
      <c r="BG24" s="652">
        <f>'Development Budget'!BG24</f>
        <v>0</v>
      </c>
      <c r="BH24" s="652">
        <f>'Development Budget'!BH24</f>
        <v>0</v>
      </c>
      <c r="BI24" s="470">
        <f t="shared" si="34"/>
        <v>0</v>
      </c>
      <c r="BJ24" s="652">
        <f>'Development Budget'!BJ24</f>
        <v>0</v>
      </c>
      <c r="BK24" s="652">
        <f>'Development Budget'!BK24</f>
        <v>0</v>
      </c>
      <c r="BL24" s="652">
        <f>'Development Budget'!BL24</f>
        <v>0</v>
      </c>
      <c r="BM24" s="470">
        <f t="shared" si="35"/>
        <v>0</v>
      </c>
      <c r="BN24" s="652">
        <f>'Development Budget'!BN24</f>
        <v>0</v>
      </c>
      <c r="BO24" s="652">
        <f>'Development Budget'!BO24</f>
        <v>0</v>
      </c>
      <c r="BP24" s="652">
        <f>'Development Budget'!BP24</f>
        <v>0</v>
      </c>
      <c r="BQ24" s="470">
        <f t="shared" si="36"/>
        <v>0</v>
      </c>
      <c r="BR24" s="652">
        <f>'Development Budget'!BR24</f>
        <v>0</v>
      </c>
      <c r="BS24" s="652">
        <f>'Development Budget'!BS24</f>
        <v>0</v>
      </c>
      <c r="BT24" s="652">
        <f>'Development Budget'!BT24</f>
        <v>0</v>
      </c>
      <c r="BU24" s="470">
        <f t="shared" si="37"/>
        <v>0</v>
      </c>
      <c r="BV24" s="652">
        <f>'Development Budget'!BV24</f>
        <v>0</v>
      </c>
      <c r="BW24" s="652">
        <f>'Development Budget'!BW24</f>
        <v>0</v>
      </c>
      <c r="BX24" s="652">
        <f>'Development Budget'!BX24</f>
        <v>0</v>
      </c>
      <c r="BY24" s="470">
        <f t="shared" si="38"/>
        <v>0</v>
      </c>
      <c r="BZ24" s="652">
        <f>'Development Budget'!BZ24</f>
        <v>0</v>
      </c>
      <c r="CA24" s="652">
        <f>'Development Budget'!CA24</f>
        <v>0</v>
      </c>
      <c r="CB24" s="652">
        <f>'Development Budget'!CB24</f>
        <v>0</v>
      </c>
      <c r="CC24" s="470">
        <f t="shared" si="39"/>
        <v>0</v>
      </c>
      <c r="CD24" s="652">
        <f>'Development Budget'!CD24</f>
        <v>0</v>
      </c>
      <c r="CE24" s="652">
        <f>'Development Budget'!CE24</f>
        <v>0</v>
      </c>
      <c r="CF24" s="652">
        <f>'Development Budget'!CF24</f>
        <v>0</v>
      </c>
      <c r="CG24" s="470">
        <f t="shared" si="40"/>
        <v>0</v>
      </c>
      <c r="CH24" s="652">
        <f>'Development Budget'!CH24</f>
        <v>0</v>
      </c>
      <c r="CI24" s="652">
        <f>'Development Budget'!CI24</f>
        <v>0</v>
      </c>
      <c r="CJ24" s="652">
        <f>'Development Budget'!CJ24</f>
        <v>0</v>
      </c>
      <c r="CK24" s="470">
        <f t="shared" si="41"/>
        <v>0</v>
      </c>
      <c r="CN24" s="111"/>
      <c r="CO24" s="417" t="str">
        <f>Financing!B24</f>
        <v>Deferred Developer Fee</v>
      </c>
      <c r="CP24" s="417"/>
      <c r="CQ24" s="417">
        <f>Financing!D24</f>
        <v>0</v>
      </c>
      <c r="CR24" s="417"/>
      <c r="CS24" s="417" t="str">
        <f>Financing!F24</f>
        <v>Loan</v>
      </c>
      <c r="CT24" s="417"/>
      <c r="CU24" s="417">
        <f>Financing!H24</f>
        <v>1.12E-2</v>
      </c>
      <c r="CV24" s="417"/>
      <c r="CW24" s="417">
        <f>Financing!J24</f>
        <v>35</v>
      </c>
      <c r="CX24" s="417"/>
      <c r="CY24" s="417">
        <f>Financing!L24</f>
        <v>0</v>
      </c>
    </row>
    <row r="25" spans="1:103">
      <c r="A25" s="459"/>
      <c r="B25" s="418">
        <v>18</v>
      </c>
      <c r="C25" s="459" t="s">
        <v>44</v>
      </c>
      <c r="D25" s="459"/>
      <c r="E25" s="459"/>
      <c r="F25" s="465">
        <f t="shared" si="21"/>
        <v>0</v>
      </c>
      <c r="G25" s="466">
        <f t="shared" si="21"/>
        <v>0</v>
      </c>
      <c r="H25" s="466">
        <f t="shared" si="21"/>
        <v>0</v>
      </c>
      <c r="I25" s="467">
        <f t="shared" si="21"/>
        <v>0</v>
      </c>
      <c r="J25" s="652">
        <f>'Development Budget'!J25</f>
        <v>0</v>
      </c>
      <c r="K25" s="652">
        <f>'Development Budget'!K25</f>
        <v>0</v>
      </c>
      <c r="L25" s="652">
        <f>'Development Budget'!L25</f>
        <v>0</v>
      </c>
      <c r="M25" s="470">
        <f t="shared" si="22"/>
        <v>0</v>
      </c>
      <c r="N25" s="652">
        <f>'Development Budget'!N25</f>
        <v>0</v>
      </c>
      <c r="O25" s="652">
        <f>'Development Budget'!O25</f>
        <v>0</v>
      </c>
      <c r="P25" s="652">
        <f>'Development Budget'!P25</f>
        <v>0</v>
      </c>
      <c r="Q25" s="470">
        <f t="shared" si="23"/>
        <v>0</v>
      </c>
      <c r="R25" s="652">
        <f>'Development Budget'!R25</f>
        <v>0</v>
      </c>
      <c r="S25" s="652">
        <f>'Development Budget'!S25</f>
        <v>0</v>
      </c>
      <c r="T25" s="652">
        <f>'Development Budget'!T25</f>
        <v>0</v>
      </c>
      <c r="U25" s="470">
        <f t="shared" si="24"/>
        <v>0</v>
      </c>
      <c r="V25" s="652">
        <f>'Development Budget'!V25</f>
        <v>0</v>
      </c>
      <c r="W25" s="652">
        <f>'Development Budget'!W25</f>
        <v>0</v>
      </c>
      <c r="X25" s="652">
        <f>'Development Budget'!X25</f>
        <v>0</v>
      </c>
      <c r="Y25" s="470">
        <f t="shared" si="25"/>
        <v>0</v>
      </c>
      <c r="Z25" s="652">
        <f>'Development Budget'!Z25</f>
        <v>0</v>
      </c>
      <c r="AA25" s="652">
        <f>'Development Budget'!AA25</f>
        <v>0</v>
      </c>
      <c r="AB25" s="652">
        <f>'Development Budget'!AB25</f>
        <v>0</v>
      </c>
      <c r="AC25" s="470">
        <f t="shared" si="26"/>
        <v>0</v>
      </c>
      <c r="AD25" s="652">
        <f>'Development Budget'!AD25</f>
        <v>0</v>
      </c>
      <c r="AE25" s="652">
        <f>'Development Budget'!AE25</f>
        <v>0</v>
      </c>
      <c r="AF25" s="652">
        <f>'Development Budget'!AF25</f>
        <v>0</v>
      </c>
      <c r="AG25" s="470">
        <f t="shared" si="27"/>
        <v>0</v>
      </c>
      <c r="AH25" s="652">
        <f>'Development Budget'!AH25</f>
        <v>0</v>
      </c>
      <c r="AI25" s="652">
        <f>'Development Budget'!AI25</f>
        <v>0</v>
      </c>
      <c r="AJ25" s="652">
        <f>'Development Budget'!AJ25</f>
        <v>0</v>
      </c>
      <c r="AK25" s="470">
        <f t="shared" si="28"/>
        <v>0</v>
      </c>
      <c r="AL25" s="652">
        <f>'Development Budget'!AL25</f>
        <v>0</v>
      </c>
      <c r="AM25" s="652">
        <f>'Development Budget'!AM25</f>
        <v>0</v>
      </c>
      <c r="AN25" s="652">
        <f>'Development Budget'!AN25</f>
        <v>0</v>
      </c>
      <c r="AO25" s="470">
        <f t="shared" si="29"/>
        <v>0</v>
      </c>
      <c r="AP25" s="652">
        <f>'Development Budget'!AP25</f>
        <v>0</v>
      </c>
      <c r="AQ25" s="652">
        <f>'Development Budget'!AQ25</f>
        <v>0</v>
      </c>
      <c r="AR25" s="652">
        <f>'Development Budget'!AR25</f>
        <v>0</v>
      </c>
      <c r="AS25" s="470">
        <f t="shared" si="30"/>
        <v>0</v>
      </c>
      <c r="AT25" s="652">
        <f>'Development Budget'!AT25</f>
        <v>0</v>
      </c>
      <c r="AU25" s="652">
        <f>'Development Budget'!AU25</f>
        <v>0</v>
      </c>
      <c r="AV25" s="652">
        <f>'Development Budget'!AV25</f>
        <v>0</v>
      </c>
      <c r="AW25" s="470">
        <f t="shared" si="31"/>
        <v>0</v>
      </c>
      <c r="AX25" s="652">
        <f>'Development Budget'!AX25</f>
        <v>0</v>
      </c>
      <c r="AY25" s="652">
        <f>'Development Budget'!AY25</f>
        <v>0</v>
      </c>
      <c r="AZ25" s="652">
        <f>'Development Budget'!AZ25</f>
        <v>0</v>
      </c>
      <c r="BA25" s="470">
        <f t="shared" si="32"/>
        <v>0</v>
      </c>
      <c r="BB25" s="652">
        <f>'Development Budget'!BB25</f>
        <v>0</v>
      </c>
      <c r="BC25" s="652">
        <f>'Development Budget'!BC25</f>
        <v>0</v>
      </c>
      <c r="BD25" s="652">
        <f>'Development Budget'!BD25</f>
        <v>0</v>
      </c>
      <c r="BE25" s="470">
        <f t="shared" si="33"/>
        <v>0</v>
      </c>
      <c r="BF25" s="652">
        <f>'Development Budget'!BF25</f>
        <v>0</v>
      </c>
      <c r="BG25" s="652">
        <f>'Development Budget'!BG25</f>
        <v>0</v>
      </c>
      <c r="BH25" s="652">
        <f>'Development Budget'!BH25</f>
        <v>0</v>
      </c>
      <c r="BI25" s="470">
        <f t="shared" si="34"/>
        <v>0</v>
      </c>
      <c r="BJ25" s="652">
        <f>'Development Budget'!BJ25</f>
        <v>0</v>
      </c>
      <c r="BK25" s="652">
        <f>'Development Budget'!BK25</f>
        <v>0</v>
      </c>
      <c r="BL25" s="652">
        <f>'Development Budget'!BL25</f>
        <v>0</v>
      </c>
      <c r="BM25" s="470">
        <f t="shared" si="35"/>
        <v>0</v>
      </c>
      <c r="BN25" s="652">
        <f>'Development Budget'!BN25</f>
        <v>0</v>
      </c>
      <c r="BO25" s="652">
        <f>'Development Budget'!BO25</f>
        <v>0</v>
      </c>
      <c r="BP25" s="652">
        <f>'Development Budget'!BP25</f>
        <v>0</v>
      </c>
      <c r="BQ25" s="470">
        <f t="shared" si="36"/>
        <v>0</v>
      </c>
      <c r="BR25" s="652">
        <f>'Development Budget'!BR25</f>
        <v>0</v>
      </c>
      <c r="BS25" s="652">
        <f>'Development Budget'!BS25</f>
        <v>0</v>
      </c>
      <c r="BT25" s="652">
        <f>'Development Budget'!BT25</f>
        <v>0</v>
      </c>
      <c r="BU25" s="470">
        <f t="shared" si="37"/>
        <v>0</v>
      </c>
      <c r="BV25" s="652">
        <f>'Development Budget'!BV25</f>
        <v>0</v>
      </c>
      <c r="BW25" s="652">
        <f>'Development Budget'!BW25</f>
        <v>0</v>
      </c>
      <c r="BX25" s="652">
        <f>'Development Budget'!BX25</f>
        <v>0</v>
      </c>
      <c r="BY25" s="470">
        <f t="shared" si="38"/>
        <v>0</v>
      </c>
      <c r="BZ25" s="652">
        <f>'Development Budget'!BZ25</f>
        <v>0</v>
      </c>
      <c r="CA25" s="652">
        <f>'Development Budget'!CA25</f>
        <v>0</v>
      </c>
      <c r="CB25" s="652">
        <f>'Development Budget'!CB25</f>
        <v>0</v>
      </c>
      <c r="CC25" s="470">
        <f t="shared" si="39"/>
        <v>0</v>
      </c>
      <c r="CD25" s="652">
        <f>'Development Budget'!CD25</f>
        <v>0</v>
      </c>
      <c r="CE25" s="652">
        <f>'Development Budget'!CE25</f>
        <v>0</v>
      </c>
      <c r="CF25" s="652">
        <f>'Development Budget'!CF25</f>
        <v>0</v>
      </c>
      <c r="CG25" s="470">
        <f t="shared" si="40"/>
        <v>0</v>
      </c>
      <c r="CH25" s="652">
        <f>'Development Budget'!CH25</f>
        <v>0</v>
      </c>
      <c r="CI25" s="652">
        <f>'Development Budget'!CI25</f>
        <v>0</v>
      </c>
      <c r="CJ25" s="652">
        <f>'Development Budget'!CJ25</f>
        <v>0</v>
      </c>
      <c r="CK25" s="470">
        <f t="shared" si="41"/>
        <v>0</v>
      </c>
      <c r="CN25" s="423"/>
      <c r="CO25" s="655" t="str">
        <f>Financing!B25</f>
        <v>Other (HDC First Mortgage)</v>
      </c>
      <c r="CP25" s="417"/>
      <c r="CQ25" s="417">
        <f>Financing!D25</f>
        <v>0</v>
      </c>
      <c r="CR25" s="417"/>
      <c r="CS25" s="417" t="str">
        <f>Financing!F25</f>
        <v>Loan</v>
      </c>
      <c r="CT25" s="417"/>
      <c r="CU25" s="417">
        <f>Financing!H25</f>
        <v>5.2499999999999998E-2</v>
      </c>
      <c r="CV25" s="417"/>
      <c r="CW25" s="417">
        <f>Financing!J25</f>
        <v>18</v>
      </c>
      <c r="CX25" s="417"/>
      <c r="CY25" s="417">
        <f>Financing!L25</f>
        <v>0</v>
      </c>
    </row>
    <row r="26" spans="1:103">
      <c r="A26" s="459"/>
      <c r="B26" s="418">
        <v>19</v>
      </c>
      <c r="C26" s="459" t="s">
        <v>45</v>
      </c>
      <c r="D26" s="459"/>
      <c r="E26" s="459"/>
      <c r="F26" s="465">
        <f t="shared" si="21"/>
        <v>0</v>
      </c>
      <c r="G26" s="466">
        <f t="shared" si="21"/>
        <v>0</v>
      </c>
      <c r="H26" s="466">
        <f t="shared" si="21"/>
        <v>0</v>
      </c>
      <c r="I26" s="467">
        <f t="shared" si="21"/>
        <v>0</v>
      </c>
      <c r="J26" s="652">
        <f>'Development Budget'!J26</f>
        <v>0</v>
      </c>
      <c r="K26" s="652">
        <f>'Development Budget'!K26</f>
        <v>0</v>
      </c>
      <c r="L26" s="652">
        <f>'Development Budget'!L26</f>
        <v>0</v>
      </c>
      <c r="M26" s="470">
        <f t="shared" si="22"/>
        <v>0</v>
      </c>
      <c r="N26" s="652">
        <f>'Development Budget'!N26</f>
        <v>0</v>
      </c>
      <c r="O26" s="652">
        <f>'Development Budget'!O26</f>
        <v>0</v>
      </c>
      <c r="P26" s="652">
        <f>'Development Budget'!P26</f>
        <v>0</v>
      </c>
      <c r="Q26" s="470">
        <f t="shared" si="23"/>
        <v>0</v>
      </c>
      <c r="R26" s="652">
        <f>'Development Budget'!R26</f>
        <v>0</v>
      </c>
      <c r="S26" s="652">
        <f>'Development Budget'!S26</f>
        <v>0</v>
      </c>
      <c r="T26" s="652">
        <f>'Development Budget'!T26</f>
        <v>0</v>
      </c>
      <c r="U26" s="470">
        <f t="shared" si="24"/>
        <v>0</v>
      </c>
      <c r="V26" s="652">
        <f>'Development Budget'!V26</f>
        <v>0</v>
      </c>
      <c r="W26" s="652">
        <f>'Development Budget'!W26</f>
        <v>0</v>
      </c>
      <c r="X26" s="652">
        <f>'Development Budget'!X26</f>
        <v>0</v>
      </c>
      <c r="Y26" s="470">
        <f t="shared" si="25"/>
        <v>0</v>
      </c>
      <c r="Z26" s="652">
        <f>'Development Budget'!Z26</f>
        <v>0</v>
      </c>
      <c r="AA26" s="652">
        <f>'Development Budget'!AA26</f>
        <v>0</v>
      </c>
      <c r="AB26" s="652">
        <f>'Development Budget'!AB26</f>
        <v>0</v>
      </c>
      <c r="AC26" s="470">
        <f t="shared" si="26"/>
        <v>0</v>
      </c>
      <c r="AD26" s="652">
        <f>'Development Budget'!AD26</f>
        <v>0</v>
      </c>
      <c r="AE26" s="652">
        <f>'Development Budget'!AE26</f>
        <v>0</v>
      </c>
      <c r="AF26" s="652">
        <f>'Development Budget'!AF26</f>
        <v>0</v>
      </c>
      <c r="AG26" s="470">
        <f t="shared" si="27"/>
        <v>0</v>
      </c>
      <c r="AH26" s="652">
        <f>'Development Budget'!AH26</f>
        <v>0</v>
      </c>
      <c r="AI26" s="652">
        <f>'Development Budget'!AI26</f>
        <v>0</v>
      </c>
      <c r="AJ26" s="652">
        <f>'Development Budget'!AJ26</f>
        <v>0</v>
      </c>
      <c r="AK26" s="470">
        <f t="shared" si="28"/>
        <v>0</v>
      </c>
      <c r="AL26" s="652">
        <f>'Development Budget'!AL26</f>
        <v>0</v>
      </c>
      <c r="AM26" s="652">
        <f>'Development Budget'!AM26</f>
        <v>0</v>
      </c>
      <c r="AN26" s="652">
        <f>'Development Budget'!AN26</f>
        <v>0</v>
      </c>
      <c r="AO26" s="470">
        <f t="shared" si="29"/>
        <v>0</v>
      </c>
      <c r="AP26" s="652">
        <f>'Development Budget'!AP26</f>
        <v>0</v>
      </c>
      <c r="AQ26" s="652">
        <f>'Development Budget'!AQ26</f>
        <v>0</v>
      </c>
      <c r="AR26" s="652">
        <f>'Development Budget'!AR26</f>
        <v>0</v>
      </c>
      <c r="AS26" s="470">
        <f t="shared" si="30"/>
        <v>0</v>
      </c>
      <c r="AT26" s="652">
        <f>'Development Budget'!AT26</f>
        <v>0</v>
      </c>
      <c r="AU26" s="652">
        <f>'Development Budget'!AU26</f>
        <v>0</v>
      </c>
      <c r="AV26" s="652">
        <f>'Development Budget'!AV26</f>
        <v>0</v>
      </c>
      <c r="AW26" s="470">
        <f t="shared" si="31"/>
        <v>0</v>
      </c>
      <c r="AX26" s="652">
        <f>'Development Budget'!AX26</f>
        <v>0</v>
      </c>
      <c r="AY26" s="652">
        <f>'Development Budget'!AY26</f>
        <v>0</v>
      </c>
      <c r="AZ26" s="652">
        <f>'Development Budget'!AZ26</f>
        <v>0</v>
      </c>
      <c r="BA26" s="470">
        <f t="shared" si="32"/>
        <v>0</v>
      </c>
      <c r="BB26" s="652">
        <f>'Development Budget'!BB26</f>
        <v>0</v>
      </c>
      <c r="BC26" s="652">
        <f>'Development Budget'!BC26</f>
        <v>0</v>
      </c>
      <c r="BD26" s="652">
        <f>'Development Budget'!BD26</f>
        <v>0</v>
      </c>
      <c r="BE26" s="470">
        <f t="shared" si="33"/>
        <v>0</v>
      </c>
      <c r="BF26" s="652">
        <f>'Development Budget'!BF26</f>
        <v>0</v>
      </c>
      <c r="BG26" s="652">
        <f>'Development Budget'!BG26</f>
        <v>0</v>
      </c>
      <c r="BH26" s="652">
        <f>'Development Budget'!BH26</f>
        <v>0</v>
      </c>
      <c r="BI26" s="470">
        <f t="shared" si="34"/>
        <v>0</v>
      </c>
      <c r="BJ26" s="652">
        <f>'Development Budget'!BJ26</f>
        <v>0</v>
      </c>
      <c r="BK26" s="652">
        <f>'Development Budget'!BK26</f>
        <v>0</v>
      </c>
      <c r="BL26" s="652">
        <f>'Development Budget'!BL26</f>
        <v>0</v>
      </c>
      <c r="BM26" s="470">
        <f t="shared" si="35"/>
        <v>0</v>
      </c>
      <c r="BN26" s="652">
        <f>'Development Budget'!BN26</f>
        <v>0</v>
      </c>
      <c r="BO26" s="652">
        <f>'Development Budget'!BO26</f>
        <v>0</v>
      </c>
      <c r="BP26" s="652">
        <f>'Development Budget'!BP26</f>
        <v>0</v>
      </c>
      <c r="BQ26" s="470">
        <f t="shared" si="36"/>
        <v>0</v>
      </c>
      <c r="BR26" s="652">
        <f>'Development Budget'!BR26</f>
        <v>0</v>
      </c>
      <c r="BS26" s="652">
        <f>'Development Budget'!BS26</f>
        <v>0</v>
      </c>
      <c r="BT26" s="652">
        <f>'Development Budget'!BT26</f>
        <v>0</v>
      </c>
      <c r="BU26" s="470">
        <f t="shared" si="37"/>
        <v>0</v>
      </c>
      <c r="BV26" s="652">
        <f>'Development Budget'!BV26</f>
        <v>0</v>
      </c>
      <c r="BW26" s="652">
        <f>'Development Budget'!BW26</f>
        <v>0</v>
      </c>
      <c r="BX26" s="652">
        <f>'Development Budget'!BX26</f>
        <v>0</v>
      </c>
      <c r="BY26" s="470">
        <f t="shared" si="38"/>
        <v>0</v>
      </c>
      <c r="BZ26" s="652">
        <f>'Development Budget'!BZ26</f>
        <v>0</v>
      </c>
      <c r="CA26" s="652">
        <f>'Development Budget'!CA26</f>
        <v>0</v>
      </c>
      <c r="CB26" s="652">
        <f>'Development Budget'!CB26</f>
        <v>0</v>
      </c>
      <c r="CC26" s="470">
        <f t="shared" si="39"/>
        <v>0</v>
      </c>
      <c r="CD26" s="652">
        <f>'Development Budget'!CD26</f>
        <v>0</v>
      </c>
      <c r="CE26" s="652">
        <f>'Development Budget'!CE26</f>
        <v>0</v>
      </c>
      <c r="CF26" s="652">
        <f>'Development Budget'!CF26</f>
        <v>0</v>
      </c>
      <c r="CG26" s="470">
        <f t="shared" si="40"/>
        <v>0</v>
      </c>
      <c r="CH26" s="652">
        <f>'Development Budget'!CH26</f>
        <v>0</v>
      </c>
      <c r="CI26" s="652">
        <f>'Development Budget'!CI26</f>
        <v>0</v>
      </c>
      <c r="CJ26" s="652">
        <f>'Development Budget'!CJ26</f>
        <v>0</v>
      </c>
      <c r="CK26" s="470">
        <f t="shared" si="41"/>
        <v>0</v>
      </c>
      <c r="CN26" s="109"/>
      <c r="CO26" s="655" t="str">
        <f>Financing!B26</f>
        <v>Other (HDC Second Mortgage)</v>
      </c>
      <c r="CP26" s="417"/>
      <c r="CQ26" s="417">
        <f>Financing!D26</f>
        <v>0</v>
      </c>
      <c r="CR26" s="417"/>
      <c r="CS26" s="417" t="str">
        <f>Financing!F26</f>
        <v>Loan</v>
      </c>
      <c r="CT26" s="417"/>
      <c r="CU26" s="417">
        <f>Financing!H26</f>
        <v>4.3387000000000002E-2</v>
      </c>
      <c r="CV26" s="417"/>
      <c r="CW26" s="417">
        <f>Financing!J26</f>
        <v>35</v>
      </c>
      <c r="CX26" s="417"/>
      <c r="CY26" s="417">
        <f>Financing!L26</f>
        <v>0</v>
      </c>
    </row>
    <row r="27" spans="1:103">
      <c r="A27" s="459"/>
      <c r="B27" s="418">
        <v>20</v>
      </c>
      <c r="C27" s="459" t="s">
        <v>116</v>
      </c>
      <c r="D27" s="459"/>
      <c r="E27" s="459"/>
      <c r="F27" s="465">
        <f t="shared" si="21"/>
        <v>0</v>
      </c>
      <c r="G27" s="466">
        <f t="shared" si="21"/>
        <v>0</v>
      </c>
      <c r="H27" s="466">
        <f t="shared" si="21"/>
        <v>0</v>
      </c>
      <c r="I27" s="467">
        <f t="shared" si="21"/>
        <v>0</v>
      </c>
      <c r="J27" s="652">
        <f>'Development Budget'!J27</f>
        <v>0</v>
      </c>
      <c r="K27" s="652">
        <f>'Development Budget'!K27</f>
        <v>0</v>
      </c>
      <c r="L27" s="652">
        <f>'Development Budget'!L27</f>
        <v>0</v>
      </c>
      <c r="M27" s="470">
        <f t="shared" si="22"/>
        <v>0</v>
      </c>
      <c r="N27" s="652">
        <f>'Development Budget'!N27</f>
        <v>0</v>
      </c>
      <c r="O27" s="652">
        <f>'Development Budget'!O27</f>
        <v>0</v>
      </c>
      <c r="P27" s="652">
        <f>'Development Budget'!P27</f>
        <v>0</v>
      </c>
      <c r="Q27" s="470">
        <f t="shared" si="23"/>
        <v>0</v>
      </c>
      <c r="R27" s="652">
        <f>'Development Budget'!R27</f>
        <v>0</v>
      </c>
      <c r="S27" s="652">
        <f>'Development Budget'!S27</f>
        <v>0</v>
      </c>
      <c r="T27" s="652">
        <f>'Development Budget'!T27</f>
        <v>0</v>
      </c>
      <c r="U27" s="470">
        <f t="shared" si="24"/>
        <v>0</v>
      </c>
      <c r="V27" s="652">
        <f>'Development Budget'!V27</f>
        <v>0</v>
      </c>
      <c r="W27" s="652">
        <f>'Development Budget'!W27</f>
        <v>0</v>
      </c>
      <c r="X27" s="652">
        <f>'Development Budget'!X27</f>
        <v>0</v>
      </c>
      <c r="Y27" s="470">
        <f t="shared" si="25"/>
        <v>0</v>
      </c>
      <c r="Z27" s="652">
        <f>'Development Budget'!Z27</f>
        <v>0</v>
      </c>
      <c r="AA27" s="652">
        <f>'Development Budget'!AA27</f>
        <v>0</v>
      </c>
      <c r="AB27" s="652">
        <f>'Development Budget'!AB27</f>
        <v>0</v>
      </c>
      <c r="AC27" s="470">
        <f t="shared" si="26"/>
        <v>0</v>
      </c>
      <c r="AD27" s="652">
        <f>'Development Budget'!AD27</f>
        <v>0</v>
      </c>
      <c r="AE27" s="652">
        <f>'Development Budget'!AE27</f>
        <v>0</v>
      </c>
      <c r="AF27" s="652">
        <f>'Development Budget'!AF27</f>
        <v>0</v>
      </c>
      <c r="AG27" s="470">
        <f t="shared" si="27"/>
        <v>0</v>
      </c>
      <c r="AH27" s="652">
        <f>'Development Budget'!AH27</f>
        <v>0</v>
      </c>
      <c r="AI27" s="652">
        <f>'Development Budget'!AI27</f>
        <v>0</v>
      </c>
      <c r="AJ27" s="652">
        <f>'Development Budget'!AJ27</f>
        <v>0</v>
      </c>
      <c r="AK27" s="470">
        <f t="shared" si="28"/>
        <v>0</v>
      </c>
      <c r="AL27" s="652">
        <f>'Development Budget'!AL27</f>
        <v>0</v>
      </c>
      <c r="AM27" s="652">
        <f>'Development Budget'!AM27</f>
        <v>0</v>
      </c>
      <c r="AN27" s="652">
        <f>'Development Budget'!AN27</f>
        <v>0</v>
      </c>
      <c r="AO27" s="470">
        <f t="shared" si="29"/>
        <v>0</v>
      </c>
      <c r="AP27" s="652">
        <f>'Development Budget'!AP27</f>
        <v>0</v>
      </c>
      <c r="AQ27" s="652">
        <f>'Development Budget'!AQ27</f>
        <v>0</v>
      </c>
      <c r="AR27" s="652">
        <f>'Development Budget'!AR27</f>
        <v>0</v>
      </c>
      <c r="AS27" s="470">
        <f t="shared" si="30"/>
        <v>0</v>
      </c>
      <c r="AT27" s="652">
        <f>'Development Budget'!AT27</f>
        <v>0</v>
      </c>
      <c r="AU27" s="652">
        <f>'Development Budget'!AU27</f>
        <v>0</v>
      </c>
      <c r="AV27" s="652">
        <f>'Development Budget'!AV27</f>
        <v>0</v>
      </c>
      <c r="AW27" s="470">
        <f t="shared" si="31"/>
        <v>0</v>
      </c>
      <c r="AX27" s="652">
        <f>'Development Budget'!AX27</f>
        <v>0</v>
      </c>
      <c r="AY27" s="652">
        <f>'Development Budget'!AY27</f>
        <v>0</v>
      </c>
      <c r="AZ27" s="652">
        <f>'Development Budget'!AZ27</f>
        <v>0</v>
      </c>
      <c r="BA27" s="470">
        <f t="shared" si="32"/>
        <v>0</v>
      </c>
      <c r="BB27" s="652">
        <f>'Development Budget'!BB27</f>
        <v>0</v>
      </c>
      <c r="BC27" s="652">
        <f>'Development Budget'!BC27</f>
        <v>0</v>
      </c>
      <c r="BD27" s="652">
        <f>'Development Budget'!BD27</f>
        <v>0</v>
      </c>
      <c r="BE27" s="470">
        <f t="shared" si="33"/>
        <v>0</v>
      </c>
      <c r="BF27" s="652">
        <f>'Development Budget'!BF27</f>
        <v>0</v>
      </c>
      <c r="BG27" s="652">
        <f>'Development Budget'!BG27</f>
        <v>0</v>
      </c>
      <c r="BH27" s="652">
        <f>'Development Budget'!BH27</f>
        <v>0</v>
      </c>
      <c r="BI27" s="470">
        <f t="shared" si="34"/>
        <v>0</v>
      </c>
      <c r="BJ27" s="652">
        <f>'Development Budget'!BJ27</f>
        <v>0</v>
      </c>
      <c r="BK27" s="652">
        <f>'Development Budget'!BK27</f>
        <v>0</v>
      </c>
      <c r="BL27" s="652">
        <f>'Development Budget'!BL27</f>
        <v>0</v>
      </c>
      <c r="BM27" s="470">
        <f t="shared" si="35"/>
        <v>0</v>
      </c>
      <c r="BN27" s="652">
        <f>'Development Budget'!BN27</f>
        <v>0</v>
      </c>
      <c r="BO27" s="652">
        <f>'Development Budget'!BO27</f>
        <v>0</v>
      </c>
      <c r="BP27" s="652">
        <f>'Development Budget'!BP27</f>
        <v>0</v>
      </c>
      <c r="BQ27" s="470">
        <f t="shared" si="36"/>
        <v>0</v>
      </c>
      <c r="BR27" s="652">
        <f>'Development Budget'!BR27</f>
        <v>0</v>
      </c>
      <c r="BS27" s="652">
        <f>'Development Budget'!BS27</f>
        <v>0</v>
      </c>
      <c r="BT27" s="652">
        <f>'Development Budget'!BT27</f>
        <v>0</v>
      </c>
      <c r="BU27" s="470">
        <f t="shared" si="37"/>
        <v>0</v>
      </c>
      <c r="BV27" s="652">
        <f>'Development Budget'!BV27</f>
        <v>0</v>
      </c>
      <c r="BW27" s="652">
        <f>'Development Budget'!BW27</f>
        <v>0</v>
      </c>
      <c r="BX27" s="652">
        <f>'Development Budget'!BX27</f>
        <v>0</v>
      </c>
      <c r="BY27" s="470">
        <f t="shared" si="38"/>
        <v>0</v>
      </c>
      <c r="BZ27" s="652">
        <f>'Development Budget'!BZ27</f>
        <v>0</v>
      </c>
      <c r="CA27" s="652">
        <f>'Development Budget'!CA27</f>
        <v>0</v>
      </c>
      <c r="CB27" s="652">
        <f>'Development Budget'!CB27</f>
        <v>0</v>
      </c>
      <c r="CC27" s="470">
        <f t="shared" si="39"/>
        <v>0</v>
      </c>
      <c r="CD27" s="652">
        <f>'Development Budget'!CD27</f>
        <v>0</v>
      </c>
      <c r="CE27" s="652">
        <f>'Development Budget'!CE27</f>
        <v>0</v>
      </c>
      <c r="CF27" s="652">
        <f>'Development Budget'!CF27</f>
        <v>0</v>
      </c>
      <c r="CG27" s="470">
        <f t="shared" si="40"/>
        <v>0</v>
      </c>
      <c r="CH27" s="652">
        <f>'Development Budget'!CH27</f>
        <v>0</v>
      </c>
      <c r="CI27" s="652">
        <f>'Development Budget'!CI27</f>
        <v>0</v>
      </c>
      <c r="CJ27" s="652">
        <f>'Development Budget'!CJ27</f>
        <v>0</v>
      </c>
      <c r="CK27" s="470">
        <f t="shared" si="41"/>
        <v>0</v>
      </c>
      <c r="CN27" s="111"/>
      <c r="CO27" s="655" t="str">
        <f>Financing!B27</f>
        <v>Other (Accrued Construction Interest)</v>
      </c>
      <c r="CP27" s="417"/>
      <c r="CQ27" s="417">
        <f>Financing!D27</f>
        <v>0</v>
      </c>
      <c r="CR27" s="417"/>
      <c r="CS27" s="417" t="str">
        <f>Financing!F27</f>
        <v>Loan</v>
      </c>
      <c r="CT27" s="417"/>
      <c r="CU27" s="417">
        <f>Financing!H27</f>
        <v>0</v>
      </c>
      <c r="CV27" s="417"/>
      <c r="CW27" s="417">
        <f>Financing!J27</f>
        <v>0</v>
      </c>
      <c r="CX27" s="417"/>
      <c r="CY27" s="417">
        <f>Financing!L27</f>
        <v>0</v>
      </c>
    </row>
    <row r="28" spans="1:103">
      <c r="A28" s="459"/>
      <c r="B28" s="418">
        <v>21</v>
      </c>
      <c r="C28" s="459" t="s">
        <v>46</v>
      </c>
      <c r="D28" s="459"/>
      <c r="E28" s="459"/>
      <c r="F28" s="465">
        <f t="shared" si="21"/>
        <v>0</v>
      </c>
      <c r="G28" s="466">
        <f t="shared" si="21"/>
        <v>0</v>
      </c>
      <c r="H28" s="466">
        <f t="shared" si="21"/>
        <v>0</v>
      </c>
      <c r="I28" s="467">
        <f t="shared" si="21"/>
        <v>0</v>
      </c>
      <c r="J28" s="652">
        <f>'Development Budget'!J28</f>
        <v>0</v>
      </c>
      <c r="K28" s="652">
        <f>'Development Budget'!K28</f>
        <v>0</v>
      </c>
      <c r="L28" s="652">
        <f>'Development Budget'!L28</f>
        <v>0</v>
      </c>
      <c r="M28" s="470">
        <f t="shared" si="22"/>
        <v>0</v>
      </c>
      <c r="N28" s="652">
        <f>'Development Budget'!N28</f>
        <v>0</v>
      </c>
      <c r="O28" s="652">
        <f>'Development Budget'!O28</f>
        <v>0</v>
      </c>
      <c r="P28" s="652">
        <f>'Development Budget'!P28</f>
        <v>0</v>
      </c>
      <c r="Q28" s="470">
        <f t="shared" si="23"/>
        <v>0</v>
      </c>
      <c r="R28" s="652">
        <f>'Development Budget'!R28</f>
        <v>0</v>
      </c>
      <c r="S28" s="652">
        <f>'Development Budget'!S28</f>
        <v>0</v>
      </c>
      <c r="T28" s="652">
        <f>'Development Budget'!T28</f>
        <v>0</v>
      </c>
      <c r="U28" s="470">
        <f t="shared" si="24"/>
        <v>0</v>
      </c>
      <c r="V28" s="652">
        <f>'Development Budget'!V28</f>
        <v>0</v>
      </c>
      <c r="W28" s="652">
        <f>'Development Budget'!W28</f>
        <v>0</v>
      </c>
      <c r="X28" s="652">
        <f>'Development Budget'!X28</f>
        <v>0</v>
      </c>
      <c r="Y28" s="470">
        <f t="shared" si="25"/>
        <v>0</v>
      </c>
      <c r="Z28" s="652">
        <f>'Development Budget'!Z28</f>
        <v>0</v>
      </c>
      <c r="AA28" s="652">
        <f>'Development Budget'!AA28</f>
        <v>0</v>
      </c>
      <c r="AB28" s="652">
        <f>'Development Budget'!AB28</f>
        <v>0</v>
      </c>
      <c r="AC28" s="470">
        <f t="shared" si="26"/>
        <v>0</v>
      </c>
      <c r="AD28" s="652">
        <f>'Development Budget'!AD28</f>
        <v>0</v>
      </c>
      <c r="AE28" s="652">
        <f>'Development Budget'!AE28</f>
        <v>0</v>
      </c>
      <c r="AF28" s="652">
        <f>'Development Budget'!AF28</f>
        <v>0</v>
      </c>
      <c r="AG28" s="470">
        <f t="shared" si="27"/>
        <v>0</v>
      </c>
      <c r="AH28" s="652">
        <f>'Development Budget'!AH28</f>
        <v>0</v>
      </c>
      <c r="AI28" s="652">
        <f>'Development Budget'!AI28</f>
        <v>0</v>
      </c>
      <c r="AJ28" s="652">
        <f>'Development Budget'!AJ28</f>
        <v>0</v>
      </c>
      <c r="AK28" s="470">
        <f t="shared" si="28"/>
        <v>0</v>
      </c>
      <c r="AL28" s="652">
        <f>'Development Budget'!AL28</f>
        <v>0</v>
      </c>
      <c r="AM28" s="652">
        <f>'Development Budget'!AM28</f>
        <v>0</v>
      </c>
      <c r="AN28" s="652">
        <f>'Development Budget'!AN28</f>
        <v>0</v>
      </c>
      <c r="AO28" s="470">
        <f t="shared" si="29"/>
        <v>0</v>
      </c>
      <c r="AP28" s="652">
        <f>'Development Budget'!AP28</f>
        <v>0</v>
      </c>
      <c r="AQ28" s="652">
        <f>'Development Budget'!AQ28</f>
        <v>0</v>
      </c>
      <c r="AR28" s="652">
        <f>'Development Budget'!AR28</f>
        <v>0</v>
      </c>
      <c r="AS28" s="470">
        <f t="shared" si="30"/>
        <v>0</v>
      </c>
      <c r="AT28" s="652">
        <f>'Development Budget'!AT28</f>
        <v>0</v>
      </c>
      <c r="AU28" s="652">
        <f>'Development Budget'!AU28</f>
        <v>0</v>
      </c>
      <c r="AV28" s="652">
        <f>'Development Budget'!AV28</f>
        <v>0</v>
      </c>
      <c r="AW28" s="470">
        <f t="shared" si="31"/>
        <v>0</v>
      </c>
      <c r="AX28" s="652">
        <f>'Development Budget'!AX28</f>
        <v>0</v>
      </c>
      <c r="AY28" s="652">
        <f>'Development Budget'!AY28</f>
        <v>0</v>
      </c>
      <c r="AZ28" s="652">
        <f>'Development Budget'!AZ28</f>
        <v>0</v>
      </c>
      <c r="BA28" s="470">
        <f t="shared" si="32"/>
        <v>0</v>
      </c>
      <c r="BB28" s="652">
        <f>'Development Budget'!BB28</f>
        <v>0</v>
      </c>
      <c r="BC28" s="652">
        <f>'Development Budget'!BC28</f>
        <v>0</v>
      </c>
      <c r="BD28" s="652">
        <f>'Development Budget'!BD28</f>
        <v>0</v>
      </c>
      <c r="BE28" s="470">
        <f t="shared" si="33"/>
        <v>0</v>
      </c>
      <c r="BF28" s="652">
        <f>'Development Budget'!BF28</f>
        <v>0</v>
      </c>
      <c r="BG28" s="652">
        <f>'Development Budget'!BG28</f>
        <v>0</v>
      </c>
      <c r="BH28" s="652">
        <f>'Development Budget'!BH28</f>
        <v>0</v>
      </c>
      <c r="BI28" s="470">
        <f t="shared" si="34"/>
        <v>0</v>
      </c>
      <c r="BJ28" s="652">
        <f>'Development Budget'!BJ28</f>
        <v>0</v>
      </c>
      <c r="BK28" s="652">
        <f>'Development Budget'!BK28</f>
        <v>0</v>
      </c>
      <c r="BL28" s="652">
        <f>'Development Budget'!BL28</f>
        <v>0</v>
      </c>
      <c r="BM28" s="470">
        <f t="shared" si="35"/>
        <v>0</v>
      </c>
      <c r="BN28" s="652">
        <f>'Development Budget'!BN28</f>
        <v>0</v>
      </c>
      <c r="BO28" s="652">
        <f>'Development Budget'!BO28</f>
        <v>0</v>
      </c>
      <c r="BP28" s="652">
        <f>'Development Budget'!BP28</f>
        <v>0</v>
      </c>
      <c r="BQ28" s="470">
        <f t="shared" si="36"/>
        <v>0</v>
      </c>
      <c r="BR28" s="652">
        <f>'Development Budget'!BR28</f>
        <v>0</v>
      </c>
      <c r="BS28" s="652">
        <f>'Development Budget'!BS28</f>
        <v>0</v>
      </c>
      <c r="BT28" s="652">
        <f>'Development Budget'!BT28</f>
        <v>0</v>
      </c>
      <c r="BU28" s="470">
        <f t="shared" si="37"/>
        <v>0</v>
      </c>
      <c r="BV28" s="652">
        <f>'Development Budget'!BV28</f>
        <v>0</v>
      </c>
      <c r="BW28" s="652">
        <f>'Development Budget'!BW28</f>
        <v>0</v>
      </c>
      <c r="BX28" s="652">
        <f>'Development Budget'!BX28</f>
        <v>0</v>
      </c>
      <c r="BY28" s="470">
        <f t="shared" si="38"/>
        <v>0</v>
      </c>
      <c r="BZ28" s="652">
        <f>'Development Budget'!BZ28</f>
        <v>0</v>
      </c>
      <c r="CA28" s="652">
        <f>'Development Budget'!CA28</f>
        <v>0</v>
      </c>
      <c r="CB28" s="652">
        <f>'Development Budget'!CB28</f>
        <v>0</v>
      </c>
      <c r="CC28" s="470">
        <f t="shared" si="39"/>
        <v>0</v>
      </c>
      <c r="CD28" s="652">
        <f>'Development Budget'!CD28</f>
        <v>0</v>
      </c>
      <c r="CE28" s="652">
        <f>'Development Budget'!CE28</f>
        <v>0</v>
      </c>
      <c r="CF28" s="652">
        <f>'Development Budget'!CF28</f>
        <v>0</v>
      </c>
      <c r="CG28" s="470">
        <f t="shared" si="40"/>
        <v>0</v>
      </c>
      <c r="CH28" s="652">
        <f>'Development Budget'!CH28</f>
        <v>0</v>
      </c>
      <c r="CI28" s="652">
        <f>'Development Budget'!CI28</f>
        <v>0</v>
      </c>
      <c r="CJ28" s="652">
        <f>'Development Budget'!CJ28</f>
        <v>0</v>
      </c>
      <c r="CK28" s="470">
        <f t="shared" si="41"/>
        <v>0</v>
      </c>
      <c r="CN28" s="111"/>
      <c r="CO28" s="655" t="str">
        <f>Financing!B28</f>
        <v>Other (Brownfields Tax Credits)</v>
      </c>
      <c r="CP28" s="417"/>
      <c r="CQ28" s="417">
        <f>Financing!D28</f>
        <v>0</v>
      </c>
      <c r="CR28" s="417"/>
      <c r="CS28" s="417" t="str">
        <f>Financing!F28</f>
        <v>Loan</v>
      </c>
      <c r="CT28" s="417"/>
      <c r="CU28" s="417">
        <f>Financing!H28</f>
        <v>0.06</v>
      </c>
      <c r="CV28" s="417"/>
      <c r="CW28" s="417">
        <f>Financing!J28</f>
        <v>35</v>
      </c>
      <c r="CX28" s="417"/>
      <c r="CY28" s="417">
        <f>Financing!L28</f>
        <v>0</v>
      </c>
    </row>
    <row r="29" spans="1:103">
      <c r="A29" s="459"/>
      <c r="B29" s="418">
        <v>22</v>
      </c>
      <c r="C29" s="459" t="s">
        <v>117</v>
      </c>
      <c r="D29" s="459"/>
      <c r="E29" s="459"/>
      <c r="F29" s="465">
        <f t="shared" si="21"/>
        <v>0</v>
      </c>
      <c r="G29" s="466">
        <f t="shared" si="21"/>
        <v>0</v>
      </c>
      <c r="H29" s="466">
        <f t="shared" si="21"/>
        <v>0</v>
      </c>
      <c r="I29" s="467">
        <f t="shared" si="21"/>
        <v>0</v>
      </c>
      <c r="J29" s="652">
        <f>'Development Budget'!J29</f>
        <v>0</v>
      </c>
      <c r="K29" s="652">
        <f>'Development Budget'!K29</f>
        <v>0</v>
      </c>
      <c r="L29" s="652">
        <f>'Development Budget'!L29</f>
        <v>0</v>
      </c>
      <c r="M29" s="470">
        <f t="shared" si="22"/>
        <v>0</v>
      </c>
      <c r="N29" s="652">
        <f>'Development Budget'!N29</f>
        <v>0</v>
      </c>
      <c r="O29" s="652">
        <f>'Development Budget'!O29</f>
        <v>0</v>
      </c>
      <c r="P29" s="652">
        <f>'Development Budget'!P29</f>
        <v>0</v>
      </c>
      <c r="Q29" s="470">
        <f t="shared" si="23"/>
        <v>0</v>
      </c>
      <c r="R29" s="652">
        <f>'Development Budget'!R29</f>
        <v>0</v>
      </c>
      <c r="S29" s="652">
        <f>'Development Budget'!S29</f>
        <v>0</v>
      </c>
      <c r="T29" s="652">
        <f>'Development Budget'!T29</f>
        <v>0</v>
      </c>
      <c r="U29" s="470">
        <f t="shared" si="24"/>
        <v>0</v>
      </c>
      <c r="V29" s="652">
        <f>'Development Budget'!V29</f>
        <v>0</v>
      </c>
      <c r="W29" s="652">
        <f>'Development Budget'!W29</f>
        <v>0</v>
      </c>
      <c r="X29" s="652">
        <f>'Development Budget'!X29</f>
        <v>0</v>
      </c>
      <c r="Y29" s="470">
        <f t="shared" si="25"/>
        <v>0</v>
      </c>
      <c r="Z29" s="652">
        <f>'Development Budget'!Z29</f>
        <v>0</v>
      </c>
      <c r="AA29" s="652">
        <f>'Development Budget'!AA29</f>
        <v>0</v>
      </c>
      <c r="AB29" s="652">
        <f>'Development Budget'!AB29</f>
        <v>0</v>
      </c>
      <c r="AC29" s="470">
        <f t="shared" si="26"/>
        <v>0</v>
      </c>
      <c r="AD29" s="652">
        <f>'Development Budget'!AD29</f>
        <v>0</v>
      </c>
      <c r="AE29" s="652">
        <f>'Development Budget'!AE29</f>
        <v>0</v>
      </c>
      <c r="AF29" s="652">
        <f>'Development Budget'!AF29</f>
        <v>0</v>
      </c>
      <c r="AG29" s="470">
        <f t="shared" si="27"/>
        <v>0</v>
      </c>
      <c r="AH29" s="652">
        <f>'Development Budget'!AH29</f>
        <v>0</v>
      </c>
      <c r="AI29" s="652">
        <f>'Development Budget'!AI29</f>
        <v>0</v>
      </c>
      <c r="AJ29" s="652">
        <f>'Development Budget'!AJ29</f>
        <v>0</v>
      </c>
      <c r="AK29" s="470">
        <f t="shared" si="28"/>
        <v>0</v>
      </c>
      <c r="AL29" s="652">
        <f>'Development Budget'!AL29</f>
        <v>0</v>
      </c>
      <c r="AM29" s="652">
        <f>'Development Budget'!AM29</f>
        <v>0</v>
      </c>
      <c r="AN29" s="652">
        <f>'Development Budget'!AN29</f>
        <v>0</v>
      </c>
      <c r="AO29" s="470">
        <f t="shared" si="29"/>
        <v>0</v>
      </c>
      <c r="AP29" s="652">
        <f>'Development Budget'!AP29</f>
        <v>0</v>
      </c>
      <c r="AQ29" s="652">
        <f>'Development Budget'!AQ29</f>
        <v>0</v>
      </c>
      <c r="AR29" s="652">
        <f>'Development Budget'!AR29</f>
        <v>0</v>
      </c>
      <c r="AS29" s="470">
        <f t="shared" si="30"/>
        <v>0</v>
      </c>
      <c r="AT29" s="652">
        <f>'Development Budget'!AT29</f>
        <v>0</v>
      </c>
      <c r="AU29" s="652">
        <f>'Development Budget'!AU29</f>
        <v>0</v>
      </c>
      <c r="AV29" s="652">
        <f>'Development Budget'!AV29</f>
        <v>0</v>
      </c>
      <c r="AW29" s="470">
        <f t="shared" si="31"/>
        <v>0</v>
      </c>
      <c r="AX29" s="652">
        <f>'Development Budget'!AX29</f>
        <v>0</v>
      </c>
      <c r="AY29" s="652">
        <f>'Development Budget'!AY29</f>
        <v>0</v>
      </c>
      <c r="AZ29" s="652">
        <f>'Development Budget'!AZ29</f>
        <v>0</v>
      </c>
      <c r="BA29" s="470">
        <f t="shared" si="32"/>
        <v>0</v>
      </c>
      <c r="BB29" s="652">
        <f>'Development Budget'!BB29</f>
        <v>0</v>
      </c>
      <c r="BC29" s="652">
        <f>'Development Budget'!BC29</f>
        <v>0</v>
      </c>
      <c r="BD29" s="652">
        <f>'Development Budget'!BD29</f>
        <v>0</v>
      </c>
      <c r="BE29" s="470">
        <f t="shared" si="33"/>
        <v>0</v>
      </c>
      <c r="BF29" s="652">
        <f>'Development Budget'!BF29</f>
        <v>0</v>
      </c>
      <c r="BG29" s="652">
        <f>'Development Budget'!BG29</f>
        <v>0</v>
      </c>
      <c r="BH29" s="652">
        <f>'Development Budget'!BH29</f>
        <v>0</v>
      </c>
      <c r="BI29" s="470">
        <f t="shared" si="34"/>
        <v>0</v>
      </c>
      <c r="BJ29" s="652">
        <f>'Development Budget'!BJ29</f>
        <v>0</v>
      </c>
      <c r="BK29" s="652">
        <f>'Development Budget'!BK29</f>
        <v>0</v>
      </c>
      <c r="BL29" s="652">
        <f>'Development Budget'!BL29</f>
        <v>0</v>
      </c>
      <c r="BM29" s="470">
        <f t="shared" si="35"/>
        <v>0</v>
      </c>
      <c r="BN29" s="652">
        <f>'Development Budget'!BN29</f>
        <v>0</v>
      </c>
      <c r="BO29" s="652">
        <f>'Development Budget'!BO29</f>
        <v>0</v>
      </c>
      <c r="BP29" s="652">
        <f>'Development Budget'!BP29</f>
        <v>0</v>
      </c>
      <c r="BQ29" s="470">
        <f t="shared" si="36"/>
        <v>0</v>
      </c>
      <c r="BR29" s="652">
        <f>'Development Budget'!BR29</f>
        <v>0</v>
      </c>
      <c r="BS29" s="652">
        <f>'Development Budget'!BS29</f>
        <v>0</v>
      </c>
      <c r="BT29" s="652">
        <f>'Development Budget'!BT29</f>
        <v>0</v>
      </c>
      <c r="BU29" s="470">
        <f t="shared" si="37"/>
        <v>0</v>
      </c>
      <c r="BV29" s="652">
        <f>'Development Budget'!BV29</f>
        <v>0</v>
      </c>
      <c r="BW29" s="652">
        <f>'Development Budget'!BW29</f>
        <v>0</v>
      </c>
      <c r="BX29" s="652">
        <f>'Development Budget'!BX29</f>
        <v>0</v>
      </c>
      <c r="BY29" s="470">
        <f t="shared" si="38"/>
        <v>0</v>
      </c>
      <c r="BZ29" s="652">
        <f>'Development Budget'!BZ29</f>
        <v>0</v>
      </c>
      <c r="CA29" s="652">
        <f>'Development Budget'!CA29</f>
        <v>0</v>
      </c>
      <c r="CB29" s="652">
        <f>'Development Budget'!CB29</f>
        <v>0</v>
      </c>
      <c r="CC29" s="470">
        <f t="shared" si="39"/>
        <v>0</v>
      </c>
      <c r="CD29" s="652">
        <f>'Development Budget'!CD29</f>
        <v>0</v>
      </c>
      <c r="CE29" s="652">
        <f>'Development Budget'!CE29</f>
        <v>0</v>
      </c>
      <c r="CF29" s="652">
        <f>'Development Budget'!CF29</f>
        <v>0</v>
      </c>
      <c r="CG29" s="470">
        <f t="shared" si="40"/>
        <v>0</v>
      </c>
      <c r="CH29" s="652">
        <f>'Development Budget'!CH29</f>
        <v>0</v>
      </c>
      <c r="CI29" s="652">
        <f>'Development Budget'!CI29</f>
        <v>0</v>
      </c>
      <c r="CJ29" s="652">
        <f>'Development Budget'!CJ29</f>
        <v>0</v>
      </c>
      <c r="CK29" s="470">
        <f t="shared" si="41"/>
        <v>0</v>
      </c>
      <c r="CN29" s="111"/>
      <c r="CO29" s="655" t="str">
        <f>Financing!B29</f>
        <v>Other (LIHTC Equity)</v>
      </c>
      <c r="CP29" s="417"/>
      <c r="CQ29" s="417">
        <f>Financing!D29</f>
        <v>0</v>
      </c>
      <c r="CR29" s="417"/>
      <c r="CS29" s="417" t="str">
        <f>Financing!F29</f>
        <v>Loan</v>
      </c>
      <c r="CT29" s="417"/>
      <c r="CU29" s="417">
        <f>Financing!H29</f>
        <v>0</v>
      </c>
      <c r="CV29" s="417"/>
      <c r="CW29" s="417">
        <f>Financing!J29</f>
        <v>0</v>
      </c>
      <c r="CX29" s="417"/>
      <c r="CY29" s="417">
        <f>Financing!L29</f>
        <v>0</v>
      </c>
    </row>
    <row r="30" spans="1:103">
      <c r="A30" s="459"/>
      <c r="B30" s="418">
        <v>23</v>
      </c>
      <c r="C30" s="459" t="s">
        <v>118</v>
      </c>
      <c r="D30" s="459"/>
      <c r="E30" s="459"/>
      <c r="F30" s="465">
        <f t="shared" si="21"/>
        <v>0</v>
      </c>
      <c r="G30" s="466">
        <f t="shared" si="21"/>
        <v>0</v>
      </c>
      <c r="H30" s="466">
        <f t="shared" si="21"/>
        <v>0</v>
      </c>
      <c r="I30" s="467">
        <f t="shared" si="21"/>
        <v>0</v>
      </c>
      <c r="J30" s="652">
        <f>'Development Budget'!J30</f>
        <v>0</v>
      </c>
      <c r="K30" s="652">
        <f>'Development Budget'!K30</f>
        <v>0</v>
      </c>
      <c r="L30" s="652">
        <f>'Development Budget'!L30</f>
        <v>0</v>
      </c>
      <c r="M30" s="470">
        <f t="shared" si="22"/>
        <v>0</v>
      </c>
      <c r="N30" s="652">
        <f>'Development Budget'!N30</f>
        <v>0</v>
      </c>
      <c r="O30" s="652">
        <f>'Development Budget'!O30</f>
        <v>0</v>
      </c>
      <c r="P30" s="652">
        <f>'Development Budget'!P30</f>
        <v>0</v>
      </c>
      <c r="Q30" s="470">
        <f t="shared" si="23"/>
        <v>0</v>
      </c>
      <c r="R30" s="652">
        <f>'Development Budget'!R30</f>
        <v>0</v>
      </c>
      <c r="S30" s="652">
        <f>'Development Budget'!S30</f>
        <v>0</v>
      </c>
      <c r="T30" s="652">
        <f>'Development Budget'!T30</f>
        <v>0</v>
      </c>
      <c r="U30" s="470">
        <f t="shared" si="24"/>
        <v>0</v>
      </c>
      <c r="V30" s="652">
        <f>'Development Budget'!V30</f>
        <v>0</v>
      </c>
      <c r="W30" s="652">
        <f>'Development Budget'!W30</f>
        <v>0</v>
      </c>
      <c r="X30" s="652">
        <f>'Development Budget'!X30</f>
        <v>0</v>
      </c>
      <c r="Y30" s="470">
        <f t="shared" si="25"/>
        <v>0</v>
      </c>
      <c r="Z30" s="652">
        <f>'Development Budget'!Z30</f>
        <v>0</v>
      </c>
      <c r="AA30" s="652">
        <f>'Development Budget'!AA30</f>
        <v>0</v>
      </c>
      <c r="AB30" s="652">
        <f>'Development Budget'!AB30</f>
        <v>0</v>
      </c>
      <c r="AC30" s="470">
        <f t="shared" si="26"/>
        <v>0</v>
      </c>
      <c r="AD30" s="652">
        <f>'Development Budget'!AD30</f>
        <v>0</v>
      </c>
      <c r="AE30" s="652">
        <f>'Development Budget'!AE30</f>
        <v>0</v>
      </c>
      <c r="AF30" s="652">
        <f>'Development Budget'!AF30</f>
        <v>0</v>
      </c>
      <c r="AG30" s="470">
        <f t="shared" si="27"/>
        <v>0</v>
      </c>
      <c r="AH30" s="652">
        <f>'Development Budget'!AH30</f>
        <v>0</v>
      </c>
      <c r="AI30" s="652">
        <f>'Development Budget'!AI30</f>
        <v>0</v>
      </c>
      <c r="AJ30" s="652">
        <f>'Development Budget'!AJ30</f>
        <v>0</v>
      </c>
      <c r="AK30" s="470">
        <f t="shared" si="28"/>
        <v>0</v>
      </c>
      <c r="AL30" s="652">
        <f>'Development Budget'!AL30</f>
        <v>0</v>
      </c>
      <c r="AM30" s="652">
        <f>'Development Budget'!AM30</f>
        <v>0</v>
      </c>
      <c r="AN30" s="652">
        <f>'Development Budget'!AN30</f>
        <v>0</v>
      </c>
      <c r="AO30" s="470">
        <f t="shared" si="29"/>
        <v>0</v>
      </c>
      <c r="AP30" s="652">
        <f>'Development Budget'!AP30</f>
        <v>0</v>
      </c>
      <c r="AQ30" s="652">
        <f>'Development Budget'!AQ30</f>
        <v>0</v>
      </c>
      <c r="AR30" s="652">
        <f>'Development Budget'!AR30</f>
        <v>0</v>
      </c>
      <c r="AS30" s="470">
        <f t="shared" si="30"/>
        <v>0</v>
      </c>
      <c r="AT30" s="652">
        <f>'Development Budget'!AT30</f>
        <v>0</v>
      </c>
      <c r="AU30" s="652">
        <f>'Development Budget'!AU30</f>
        <v>0</v>
      </c>
      <c r="AV30" s="652">
        <f>'Development Budget'!AV30</f>
        <v>0</v>
      </c>
      <c r="AW30" s="470">
        <f t="shared" si="31"/>
        <v>0</v>
      </c>
      <c r="AX30" s="652">
        <f>'Development Budget'!AX30</f>
        <v>0</v>
      </c>
      <c r="AY30" s="652">
        <f>'Development Budget'!AY30</f>
        <v>0</v>
      </c>
      <c r="AZ30" s="652">
        <f>'Development Budget'!AZ30</f>
        <v>0</v>
      </c>
      <c r="BA30" s="470">
        <f t="shared" si="32"/>
        <v>0</v>
      </c>
      <c r="BB30" s="652">
        <f>'Development Budget'!BB30</f>
        <v>0</v>
      </c>
      <c r="BC30" s="652">
        <f>'Development Budget'!BC30</f>
        <v>0</v>
      </c>
      <c r="BD30" s="652">
        <f>'Development Budget'!BD30</f>
        <v>0</v>
      </c>
      <c r="BE30" s="470">
        <f t="shared" si="33"/>
        <v>0</v>
      </c>
      <c r="BF30" s="652">
        <f>'Development Budget'!BF30</f>
        <v>0</v>
      </c>
      <c r="BG30" s="652">
        <f>'Development Budget'!BG30</f>
        <v>0</v>
      </c>
      <c r="BH30" s="652">
        <f>'Development Budget'!BH30</f>
        <v>0</v>
      </c>
      <c r="BI30" s="470">
        <f t="shared" si="34"/>
        <v>0</v>
      </c>
      <c r="BJ30" s="652">
        <f>'Development Budget'!BJ30</f>
        <v>0</v>
      </c>
      <c r="BK30" s="652">
        <f>'Development Budget'!BK30</f>
        <v>0</v>
      </c>
      <c r="BL30" s="652">
        <f>'Development Budget'!BL30</f>
        <v>0</v>
      </c>
      <c r="BM30" s="470">
        <f t="shared" si="35"/>
        <v>0</v>
      </c>
      <c r="BN30" s="652">
        <f>'Development Budget'!BN30</f>
        <v>0</v>
      </c>
      <c r="BO30" s="652">
        <f>'Development Budget'!BO30</f>
        <v>0</v>
      </c>
      <c r="BP30" s="652">
        <f>'Development Budget'!BP30</f>
        <v>0</v>
      </c>
      <c r="BQ30" s="470">
        <f t="shared" si="36"/>
        <v>0</v>
      </c>
      <c r="BR30" s="652">
        <f>'Development Budget'!BR30</f>
        <v>0</v>
      </c>
      <c r="BS30" s="652">
        <f>'Development Budget'!BS30</f>
        <v>0</v>
      </c>
      <c r="BT30" s="652">
        <f>'Development Budget'!BT30</f>
        <v>0</v>
      </c>
      <c r="BU30" s="470">
        <f t="shared" si="37"/>
        <v>0</v>
      </c>
      <c r="BV30" s="652">
        <f>'Development Budget'!BV30</f>
        <v>0</v>
      </c>
      <c r="BW30" s="652">
        <f>'Development Budget'!BW30</f>
        <v>0</v>
      </c>
      <c r="BX30" s="652">
        <f>'Development Budget'!BX30</f>
        <v>0</v>
      </c>
      <c r="BY30" s="470">
        <f t="shared" si="38"/>
        <v>0</v>
      </c>
      <c r="BZ30" s="652">
        <f>'Development Budget'!BZ30</f>
        <v>0</v>
      </c>
      <c r="CA30" s="652">
        <f>'Development Budget'!CA30</f>
        <v>0</v>
      </c>
      <c r="CB30" s="652">
        <f>'Development Budget'!CB30</f>
        <v>0</v>
      </c>
      <c r="CC30" s="470">
        <f t="shared" si="39"/>
        <v>0</v>
      </c>
      <c r="CD30" s="652">
        <f>'Development Budget'!CD30</f>
        <v>0</v>
      </c>
      <c r="CE30" s="652">
        <f>'Development Budget'!CE30</f>
        <v>0</v>
      </c>
      <c r="CF30" s="652">
        <f>'Development Budget'!CF30</f>
        <v>0</v>
      </c>
      <c r="CG30" s="470">
        <f t="shared" si="40"/>
        <v>0</v>
      </c>
      <c r="CH30" s="652">
        <f>'Development Budget'!CH30</f>
        <v>0</v>
      </c>
      <c r="CI30" s="652">
        <f>'Development Budget'!CI30</f>
        <v>0</v>
      </c>
      <c r="CJ30" s="652">
        <f>'Development Budget'!CJ30</f>
        <v>0</v>
      </c>
      <c r="CK30" s="470">
        <f t="shared" si="41"/>
        <v>0</v>
      </c>
      <c r="CN30" s="111"/>
      <c r="CO30" s="417" t="str">
        <f>Financing!B30</f>
        <v>Total Permanent Financing</v>
      </c>
      <c r="CP30" s="417"/>
      <c r="CQ30" s="417">
        <f>Financing!D30</f>
        <v>0</v>
      </c>
      <c r="CR30" s="417"/>
      <c r="CS30" s="417">
        <f>Financing!F30</f>
        <v>0</v>
      </c>
      <c r="CT30" s="417"/>
      <c r="CU30" s="417">
        <f>Financing!H30</f>
        <v>0</v>
      </c>
      <c r="CV30" s="417"/>
      <c r="CW30" s="417">
        <f>Financing!J30</f>
        <v>0</v>
      </c>
      <c r="CX30" s="417"/>
      <c r="CY30" s="417">
        <f>Financing!L30</f>
        <v>0</v>
      </c>
    </row>
    <row r="31" spans="1:103">
      <c r="A31" s="459"/>
      <c r="B31" s="418">
        <v>24</v>
      </c>
      <c r="C31" s="459" t="s">
        <v>119</v>
      </c>
      <c r="D31" s="459"/>
      <c r="E31" s="459"/>
      <c r="F31" s="465">
        <f t="shared" si="21"/>
        <v>0</v>
      </c>
      <c r="G31" s="466">
        <f t="shared" si="21"/>
        <v>0</v>
      </c>
      <c r="H31" s="466">
        <f t="shared" si="21"/>
        <v>0</v>
      </c>
      <c r="I31" s="467">
        <f t="shared" si="21"/>
        <v>0</v>
      </c>
      <c r="J31" s="652">
        <f>'Development Budget'!J31</f>
        <v>0</v>
      </c>
      <c r="K31" s="652">
        <f>'Development Budget'!K31</f>
        <v>0</v>
      </c>
      <c r="L31" s="652">
        <f>'Development Budget'!L31</f>
        <v>0</v>
      </c>
      <c r="M31" s="470">
        <f t="shared" si="22"/>
        <v>0</v>
      </c>
      <c r="N31" s="652">
        <f>'Development Budget'!N31</f>
        <v>0</v>
      </c>
      <c r="O31" s="652">
        <f>'Development Budget'!O31</f>
        <v>0</v>
      </c>
      <c r="P31" s="652">
        <f>'Development Budget'!P31</f>
        <v>0</v>
      </c>
      <c r="Q31" s="470">
        <f t="shared" si="23"/>
        <v>0</v>
      </c>
      <c r="R31" s="652">
        <f>'Development Budget'!R31</f>
        <v>0</v>
      </c>
      <c r="S31" s="652">
        <f>'Development Budget'!S31</f>
        <v>0</v>
      </c>
      <c r="T31" s="652">
        <f>'Development Budget'!T31</f>
        <v>0</v>
      </c>
      <c r="U31" s="470">
        <f t="shared" si="24"/>
        <v>0</v>
      </c>
      <c r="V31" s="652">
        <f>'Development Budget'!V31</f>
        <v>0</v>
      </c>
      <c r="W31" s="652">
        <f>'Development Budget'!W31</f>
        <v>0</v>
      </c>
      <c r="X31" s="652">
        <f>'Development Budget'!X31</f>
        <v>0</v>
      </c>
      <c r="Y31" s="470">
        <f t="shared" si="25"/>
        <v>0</v>
      </c>
      <c r="Z31" s="652">
        <f>'Development Budget'!Z31</f>
        <v>0</v>
      </c>
      <c r="AA31" s="652">
        <f>'Development Budget'!AA31</f>
        <v>0</v>
      </c>
      <c r="AB31" s="652">
        <f>'Development Budget'!AB31</f>
        <v>0</v>
      </c>
      <c r="AC31" s="470">
        <f t="shared" si="26"/>
        <v>0</v>
      </c>
      <c r="AD31" s="652">
        <f>'Development Budget'!AD31</f>
        <v>0</v>
      </c>
      <c r="AE31" s="652">
        <f>'Development Budget'!AE31</f>
        <v>0</v>
      </c>
      <c r="AF31" s="652">
        <f>'Development Budget'!AF31</f>
        <v>0</v>
      </c>
      <c r="AG31" s="470">
        <f t="shared" si="27"/>
        <v>0</v>
      </c>
      <c r="AH31" s="652">
        <f>'Development Budget'!AH31</f>
        <v>0</v>
      </c>
      <c r="AI31" s="652">
        <f>'Development Budget'!AI31</f>
        <v>0</v>
      </c>
      <c r="AJ31" s="652">
        <f>'Development Budget'!AJ31</f>
        <v>0</v>
      </c>
      <c r="AK31" s="470">
        <f t="shared" si="28"/>
        <v>0</v>
      </c>
      <c r="AL31" s="652">
        <f>'Development Budget'!AL31</f>
        <v>0</v>
      </c>
      <c r="AM31" s="652">
        <f>'Development Budget'!AM31</f>
        <v>0</v>
      </c>
      <c r="AN31" s="652">
        <f>'Development Budget'!AN31</f>
        <v>0</v>
      </c>
      <c r="AO31" s="470">
        <f t="shared" si="29"/>
        <v>0</v>
      </c>
      <c r="AP31" s="652">
        <f>'Development Budget'!AP31</f>
        <v>0</v>
      </c>
      <c r="AQ31" s="652">
        <f>'Development Budget'!AQ31</f>
        <v>0</v>
      </c>
      <c r="AR31" s="652">
        <f>'Development Budget'!AR31</f>
        <v>0</v>
      </c>
      <c r="AS31" s="470">
        <f t="shared" si="30"/>
        <v>0</v>
      </c>
      <c r="AT31" s="652">
        <f>'Development Budget'!AT31</f>
        <v>0</v>
      </c>
      <c r="AU31" s="652">
        <f>'Development Budget'!AU31</f>
        <v>0</v>
      </c>
      <c r="AV31" s="652">
        <f>'Development Budget'!AV31</f>
        <v>0</v>
      </c>
      <c r="AW31" s="470">
        <f t="shared" si="31"/>
        <v>0</v>
      </c>
      <c r="AX31" s="652">
        <f>'Development Budget'!AX31</f>
        <v>0</v>
      </c>
      <c r="AY31" s="652">
        <f>'Development Budget'!AY31</f>
        <v>0</v>
      </c>
      <c r="AZ31" s="652">
        <f>'Development Budget'!AZ31</f>
        <v>0</v>
      </c>
      <c r="BA31" s="470">
        <f t="shared" si="32"/>
        <v>0</v>
      </c>
      <c r="BB31" s="652">
        <f>'Development Budget'!BB31</f>
        <v>0</v>
      </c>
      <c r="BC31" s="652">
        <f>'Development Budget'!BC31</f>
        <v>0</v>
      </c>
      <c r="BD31" s="652">
        <f>'Development Budget'!BD31</f>
        <v>0</v>
      </c>
      <c r="BE31" s="470">
        <f t="shared" si="33"/>
        <v>0</v>
      </c>
      <c r="BF31" s="652">
        <f>'Development Budget'!BF31</f>
        <v>0</v>
      </c>
      <c r="BG31" s="652">
        <f>'Development Budget'!BG31</f>
        <v>0</v>
      </c>
      <c r="BH31" s="652">
        <f>'Development Budget'!BH31</f>
        <v>0</v>
      </c>
      <c r="BI31" s="470">
        <f t="shared" si="34"/>
        <v>0</v>
      </c>
      <c r="BJ31" s="652">
        <f>'Development Budget'!BJ31</f>
        <v>0</v>
      </c>
      <c r="BK31" s="652">
        <f>'Development Budget'!BK31</f>
        <v>0</v>
      </c>
      <c r="BL31" s="652">
        <f>'Development Budget'!BL31</f>
        <v>0</v>
      </c>
      <c r="BM31" s="470">
        <f t="shared" si="35"/>
        <v>0</v>
      </c>
      <c r="BN31" s="652">
        <f>'Development Budget'!BN31</f>
        <v>0</v>
      </c>
      <c r="BO31" s="652">
        <f>'Development Budget'!BO31</f>
        <v>0</v>
      </c>
      <c r="BP31" s="652">
        <f>'Development Budget'!BP31</f>
        <v>0</v>
      </c>
      <c r="BQ31" s="470">
        <f t="shared" si="36"/>
        <v>0</v>
      </c>
      <c r="BR31" s="652">
        <f>'Development Budget'!BR31</f>
        <v>0</v>
      </c>
      <c r="BS31" s="652">
        <f>'Development Budget'!BS31</f>
        <v>0</v>
      </c>
      <c r="BT31" s="652">
        <f>'Development Budget'!BT31</f>
        <v>0</v>
      </c>
      <c r="BU31" s="470">
        <f t="shared" si="37"/>
        <v>0</v>
      </c>
      <c r="BV31" s="652">
        <f>'Development Budget'!BV31</f>
        <v>0</v>
      </c>
      <c r="BW31" s="652">
        <f>'Development Budget'!BW31</f>
        <v>0</v>
      </c>
      <c r="BX31" s="652">
        <f>'Development Budget'!BX31</f>
        <v>0</v>
      </c>
      <c r="BY31" s="470">
        <f t="shared" si="38"/>
        <v>0</v>
      </c>
      <c r="BZ31" s="652">
        <f>'Development Budget'!BZ31</f>
        <v>0</v>
      </c>
      <c r="CA31" s="652">
        <f>'Development Budget'!CA31</f>
        <v>0</v>
      </c>
      <c r="CB31" s="652">
        <f>'Development Budget'!CB31</f>
        <v>0</v>
      </c>
      <c r="CC31" s="470">
        <f t="shared" si="39"/>
        <v>0</v>
      </c>
      <c r="CD31" s="652">
        <f>'Development Budget'!CD31</f>
        <v>0</v>
      </c>
      <c r="CE31" s="652">
        <f>'Development Budget'!CE31</f>
        <v>0</v>
      </c>
      <c r="CF31" s="652">
        <f>'Development Budget'!CF31</f>
        <v>0</v>
      </c>
      <c r="CG31" s="470">
        <f t="shared" si="40"/>
        <v>0</v>
      </c>
      <c r="CH31" s="652">
        <f>'Development Budget'!CH31</f>
        <v>0</v>
      </c>
      <c r="CI31" s="652">
        <f>'Development Budget'!CI31</f>
        <v>0</v>
      </c>
      <c r="CJ31" s="652">
        <f>'Development Budget'!CJ31</f>
        <v>0</v>
      </c>
      <c r="CK31" s="470">
        <f t="shared" si="41"/>
        <v>0</v>
      </c>
      <c r="CN31" s="111"/>
      <c r="CO31" s="420"/>
      <c r="CY31" s="421"/>
    </row>
    <row r="32" spans="1:103">
      <c r="A32" s="459"/>
      <c r="B32" s="418">
        <v>25</v>
      </c>
      <c r="C32" s="459" t="s">
        <v>120</v>
      </c>
      <c r="D32" s="459"/>
      <c r="E32" s="459"/>
      <c r="F32" s="465">
        <f t="shared" si="21"/>
        <v>0</v>
      </c>
      <c r="G32" s="466">
        <f t="shared" si="21"/>
        <v>0</v>
      </c>
      <c r="H32" s="466">
        <f t="shared" si="21"/>
        <v>0</v>
      </c>
      <c r="I32" s="467">
        <f t="shared" si="21"/>
        <v>0</v>
      </c>
      <c r="J32" s="652">
        <f>'Development Budget'!J32</f>
        <v>0</v>
      </c>
      <c r="K32" s="652">
        <f>'Development Budget'!K32</f>
        <v>0</v>
      </c>
      <c r="L32" s="652">
        <f>'Development Budget'!L32</f>
        <v>0</v>
      </c>
      <c r="M32" s="470">
        <f t="shared" si="22"/>
        <v>0</v>
      </c>
      <c r="N32" s="652">
        <f>'Development Budget'!N32</f>
        <v>0</v>
      </c>
      <c r="O32" s="652">
        <f>'Development Budget'!O32</f>
        <v>0</v>
      </c>
      <c r="P32" s="652">
        <f>'Development Budget'!P32</f>
        <v>0</v>
      </c>
      <c r="Q32" s="470">
        <f t="shared" si="23"/>
        <v>0</v>
      </c>
      <c r="R32" s="652">
        <f>'Development Budget'!R32</f>
        <v>0</v>
      </c>
      <c r="S32" s="652">
        <f>'Development Budget'!S32</f>
        <v>0</v>
      </c>
      <c r="T32" s="652">
        <f>'Development Budget'!T32</f>
        <v>0</v>
      </c>
      <c r="U32" s="470">
        <f t="shared" si="24"/>
        <v>0</v>
      </c>
      <c r="V32" s="652">
        <f>'Development Budget'!V32</f>
        <v>0</v>
      </c>
      <c r="W32" s="652">
        <f>'Development Budget'!W32</f>
        <v>0</v>
      </c>
      <c r="X32" s="652">
        <f>'Development Budget'!X32</f>
        <v>0</v>
      </c>
      <c r="Y32" s="470">
        <f t="shared" si="25"/>
        <v>0</v>
      </c>
      <c r="Z32" s="652">
        <f>'Development Budget'!Z32</f>
        <v>0</v>
      </c>
      <c r="AA32" s="652">
        <f>'Development Budget'!AA32</f>
        <v>0</v>
      </c>
      <c r="AB32" s="652">
        <f>'Development Budget'!AB32</f>
        <v>0</v>
      </c>
      <c r="AC32" s="470">
        <f t="shared" si="26"/>
        <v>0</v>
      </c>
      <c r="AD32" s="652">
        <f>'Development Budget'!AD32</f>
        <v>0</v>
      </c>
      <c r="AE32" s="652">
        <f>'Development Budget'!AE32</f>
        <v>0</v>
      </c>
      <c r="AF32" s="652">
        <f>'Development Budget'!AF32</f>
        <v>0</v>
      </c>
      <c r="AG32" s="470">
        <f t="shared" si="27"/>
        <v>0</v>
      </c>
      <c r="AH32" s="652">
        <f>'Development Budget'!AH32</f>
        <v>0</v>
      </c>
      <c r="AI32" s="652">
        <f>'Development Budget'!AI32</f>
        <v>0</v>
      </c>
      <c r="AJ32" s="652">
        <f>'Development Budget'!AJ32</f>
        <v>0</v>
      </c>
      <c r="AK32" s="470">
        <f t="shared" si="28"/>
        <v>0</v>
      </c>
      <c r="AL32" s="652">
        <f>'Development Budget'!AL32</f>
        <v>0</v>
      </c>
      <c r="AM32" s="652">
        <f>'Development Budget'!AM32</f>
        <v>0</v>
      </c>
      <c r="AN32" s="652">
        <f>'Development Budget'!AN32</f>
        <v>0</v>
      </c>
      <c r="AO32" s="470">
        <f t="shared" si="29"/>
        <v>0</v>
      </c>
      <c r="AP32" s="652">
        <f>'Development Budget'!AP32</f>
        <v>0</v>
      </c>
      <c r="AQ32" s="652">
        <f>'Development Budget'!AQ32</f>
        <v>0</v>
      </c>
      <c r="AR32" s="652">
        <f>'Development Budget'!AR32</f>
        <v>0</v>
      </c>
      <c r="AS32" s="470">
        <f t="shared" si="30"/>
        <v>0</v>
      </c>
      <c r="AT32" s="652">
        <f>'Development Budget'!AT32</f>
        <v>0</v>
      </c>
      <c r="AU32" s="652">
        <f>'Development Budget'!AU32</f>
        <v>0</v>
      </c>
      <c r="AV32" s="652">
        <f>'Development Budget'!AV32</f>
        <v>0</v>
      </c>
      <c r="AW32" s="470">
        <f t="shared" si="31"/>
        <v>0</v>
      </c>
      <c r="AX32" s="652">
        <f>'Development Budget'!AX32</f>
        <v>0</v>
      </c>
      <c r="AY32" s="652">
        <f>'Development Budget'!AY32</f>
        <v>0</v>
      </c>
      <c r="AZ32" s="652">
        <f>'Development Budget'!AZ32</f>
        <v>0</v>
      </c>
      <c r="BA32" s="470">
        <f t="shared" si="32"/>
        <v>0</v>
      </c>
      <c r="BB32" s="652">
        <f>'Development Budget'!BB32</f>
        <v>0</v>
      </c>
      <c r="BC32" s="652">
        <f>'Development Budget'!BC32</f>
        <v>0</v>
      </c>
      <c r="BD32" s="652">
        <f>'Development Budget'!BD32</f>
        <v>0</v>
      </c>
      <c r="BE32" s="470">
        <f t="shared" si="33"/>
        <v>0</v>
      </c>
      <c r="BF32" s="652">
        <f>'Development Budget'!BF32</f>
        <v>0</v>
      </c>
      <c r="BG32" s="652">
        <f>'Development Budget'!BG32</f>
        <v>0</v>
      </c>
      <c r="BH32" s="652">
        <f>'Development Budget'!BH32</f>
        <v>0</v>
      </c>
      <c r="BI32" s="470">
        <f t="shared" si="34"/>
        <v>0</v>
      </c>
      <c r="BJ32" s="652">
        <f>'Development Budget'!BJ32</f>
        <v>0</v>
      </c>
      <c r="BK32" s="652">
        <f>'Development Budget'!BK32</f>
        <v>0</v>
      </c>
      <c r="BL32" s="652">
        <f>'Development Budget'!BL32</f>
        <v>0</v>
      </c>
      <c r="BM32" s="470">
        <f t="shared" si="35"/>
        <v>0</v>
      </c>
      <c r="BN32" s="652">
        <f>'Development Budget'!BN32</f>
        <v>0</v>
      </c>
      <c r="BO32" s="652">
        <f>'Development Budget'!BO32</f>
        <v>0</v>
      </c>
      <c r="BP32" s="652">
        <f>'Development Budget'!BP32</f>
        <v>0</v>
      </c>
      <c r="BQ32" s="470">
        <f t="shared" si="36"/>
        <v>0</v>
      </c>
      <c r="BR32" s="652">
        <f>'Development Budget'!BR32</f>
        <v>0</v>
      </c>
      <c r="BS32" s="652">
        <f>'Development Budget'!BS32</f>
        <v>0</v>
      </c>
      <c r="BT32" s="652">
        <f>'Development Budget'!BT32</f>
        <v>0</v>
      </c>
      <c r="BU32" s="470">
        <f t="shared" si="37"/>
        <v>0</v>
      </c>
      <c r="BV32" s="652">
        <f>'Development Budget'!BV32</f>
        <v>0</v>
      </c>
      <c r="BW32" s="652">
        <f>'Development Budget'!BW32</f>
        <v>0</v>
      </c>
      <c r="BX32" s="652">
        <f>'Development Budget'!BX32</f>
        <v>0</v>
      </c>
      <c r="BY32" s="470">
        <f t="shared" si="38"/>
        <v>0</v>
      </c>
      <c r="BZ32" s="652">
        <f>'Development Budget'!BZ32</f>
        <v>0</v>
      </c>
      <c r="CA32" s="652">
        <f>'Development Budget'!CA32</f>
        <v>0</v>
      </c>
      <c r="CB32" s="652">
        <f>'Development Budget'!CB32</f>
        <v>0</v>
      </c>
      <c r="CC32" s="470">
        <f t="shared" si="39"/>
        <v>0</v>
      </c>
      <c r="CD32" s="652">
        <f>'Development Budget'!CD32</f>
        <v>0</v>
      </c>
      <c r="CE32" s="652">
        <f>'Development Budget'!CE32</f>
        <v>0</v>
      </c>
      <c r="CF32" s="652">
        <f>'Development Budget'!CF32</f>
        <v>0</v>
      </c>
      <c r="CG32" s="470">
        <f t="shared" si="40"/>
        <v>0</v>
      </c>
      <c r="CH32" s="652">
        <f>'Development Budget'!CH32</f>
        <v>0</v>
      </c>
      <c r="CI32" s="652">
        <f>'Development Budget'!CI32</f>
        <v>0</v>
      </c>
      <c r="CJ32" s="652">
        <f>'Development Budget'!CJ32</f>
        <v>0</v>
      </c>
      <c r="CK32" s="470">
        <f t="shared" si="41"/>
        <v>0</v>
      </c>
      <c r="CN32" s="109"/>
      <c r="CO32" s="422" t="s">
        <v>163</v>
      </c>
      <c r="CP32" s="111" t="s">
        <v>343</v>
      </c>
      <c r="CQ32" s="109">
        <f>G4</f>
        <v>0</v>
      </c>
      <c r="CU32" s="423"/>
      <c r="CV32" s="423"/>
      <c r="CY32" s="421"/>
    </row>
    <row r="33" spans="1:103">
      <c r="A33" s="459"/>
      <c r="B33" s="418">
        <v>26</v>
      </c>
      <c r="C33" s="459" t="s">
        <v>121</v>
      </c>
      <c r="D33" s="459"/>
      <c r="E33" s="459"/>
      <c r="F33" s="465">
        <f t="shared" si="21"/>
        <v>0</v>
      </c>
      <c r="G33" s="466">
        <f t="shared" si="21"/>
        <v>0</v>
      </c>
      <c r="H33" s="466">
        <f t="shared" si="21"/>
        <v>0</v>
      </c>
      <c r="I33" s="467">
        <f t="shared" si="21"/>
        <v>0</v>
      </c>
      <c r="J33" s="652">
        <f>'Development Budget'!J33</f>
        <v>0</v>
      </c>
      <c r="K33" s="652">
        <f>'Development Budget'!K33</f>
        <v>0</v>
      </c>
      <c r="L33" s="652">
        <f>'Development Budget'!L33</f>
        <v>0</v>
      </c>
      <c r="M33" s="470">
        <f t="shared" si="22"/>
        <v>0</v>
      </c>
      <c r="N33" s="652">
        <f>'Development Budget'!N33</f>
        <v>0</v>
      </c>
      <c r="O33" s="652">
        <f>'Development Budget'!O33</f>
        <v>0</v>
      </c>
      <c r="P33" s="652">
        <f>'Development Budget'!P33</f>
        <v>0</v>
      </c>
      <c r="Q33" s="470">
        <f t="shared" si="23"/>
        <v>0</v>
      </c>
      <c r="R33" s="652">
        <f>'Development Budget'!R33</f>
        <v>0</v>
      </c>
      <c r="S33" s="652">
        <f>'Development Budget'!S33</f>
        <v>0</v>
      </c>
      <c r="T33" s="652">
        <f>'Development Budget'!T33</f>
        <v>0</v>
      </c>
      <c r="U33" s="470">
        <f t="shared" si="24"/>
        <v>0</v>
      </c>
      <c r="V33" s="652">
        <f>'Development Budget'!V33</f>
        <v>0</v>
      </c>
      <c r="W33" s="652">
        <f>'Development Budget'!W33</f>
        <v>0</v>
      </c>
      <c r="X33" s="652">
        <f>'Development Budget'!X33</f>
        <v>0</v>
      </c>
      <c r="Y33" s="470">
        <f t="shared" si="25"/>
        <v>0</v>
      </c>
      <c r="Z33" s="652">
        <f>'Development Budget'!Z33</f>
        <v>0</v>
      </c>
      <c r="AA33" s="652">
        <f>'Development Budget'!AA33</f>
        <v>0</v>
      </c>
      <c r="AB33" s="652">
        <f>'Development Budget'!AB33</f>
        <v>0</v>
      </c>
      <c r="AC33" s="470">
        <f t="shared" si="26"/>
        <v>0</v>
      </c>
      <c r="AD33" s="652">
        <f>'Development Budget'!AD33</f>
        <v>0</v>
      </c>
      <c r="AE33" s="652">
        <f>'Development Budget'!AE33</f>
        <v>0</v>
      </c>
      <c r="AF33" s="652">
        <f>'Development Budget'!AF33</f>
        <v>0</v>
      </c>
      <c r="AG33" s="470">
        <f t="shared" si="27"/>
        <v>0</v>
      </c>
      <c r="AH33" s="652">
        <f>'Development Budget'!AH33</f>
        <v>0</v>
      </c>
      <c r="AI33" s="652">
        <f>'Development Budget'!AI33</f>
        <v>0</v>
      </c>
      <c r="AJ33" s="652">
        <f>'Development Budget'!AJ33</f>
        <v>0</v>
      </c>
      <c r="AK33" s="470">
        <f t="shared" si="28"/>
        <v>0</v>
      </c>
      <c r="AL33" s="652">
        <f>'Development Budget'!AL33</f>
        <v>0</v>
      </c>
      <c r="AM33" s="652">
        <f>'Development Budget'!AM33</f>
        <v>0</v>
      </c>
      <c r="AN33" s="652">
        <f>'Development Budget'!AN33</f>
        <v>0</v>
      </c>
      <c r="AO33" s="470">
        <f t="shared" si="29"/>
        <v>0</v>
      </c>
      <c r="AP33" s="652">
        <f>'Development Budget'!AP33</f>
        <v>0</v>
      </c>
      <c r="AQ33" s="652">
        <f>'Development Budget'!AQ33</f>
        <v>0</v>
      </c>
      <c r="AR33" s="652">
        <f>'Development Budget'!AR33</f>
        <v>0</v>
      </c>
      <c r="AS33" s="470">
        <f t="shared" si="30"/>
        <v>0</v>
      </c>
      <c r="AT33" s="652">
        <f>'Development Budget'!AT33</f>
        <v>0</v>
      </c>
      <c r="AU33" s="652">
        <f>'Development Budget'!AU33</f>
        <v>0</v>
      </c>
      <c r="AV33" s="652">
        <f>'Development Budget'!AV33</f>
        <v>0</v>
      </c>
      <c r="AW33" s="470">
        <f t="shared" si="31"/>
        <v>0</v>
      </c>
      <c r="AX33" s="652">
        <f>'Development Budget'!AX33</f>
        <v>0</v>
      </c>
      <c r="AY33" s="652">
        <f>'Development Budget'!AY33</f>
        <v>0</v>
      </c>
      <c r="AZ33" s="652">
        <f>'Development Budget'!AZ33</f>
        <v>0</v>
      </c>
      <c r="BA33" s="470">
        <f t="shared" si="32"/>
        <v>0</v>
      </c>
      <c r="BB33" s="652">
        <f>'Development Budget'!BB33</f>
        <v>0</v>
      </c>
      <c r="BC33" s="652">
        <f>'Development Budget'!BC33</f>
        <v>0</v>
      </c>
      <c r="BD33" s="652">
        <f>'Development Budget'!BD33</f>
        <v>0</v>
      </c>
      <c r="BE33" s="470">
        <f t="shared" si="33"/>
        <v>0</v>
      </c>
      <c r="BF33" s="652">
        <f>'Development Budget'!BF33</f>
        <v>0</v>
      </c>
      <c r="BG33" s="652">
        <f>'Development Budget'!BG33</f>
        <v>0</v>
      </c>
      <c r="BH33" s="652">
        <f>'Development Budget'!BH33</f>
        <v>0</v>
      </c>
      <c r="BI33" s="470">
        <f t="shared" si="34"/>
        <v>0</v>
      </c>
      <c r="BJ33" s="652">
        <f>'Development Budget'!BJ33</f>
        <v>0</v>
      </c>
      <c r="BK33" s="652">
        <f>'Development Budget'!BK33</f>
        <v>0</v>
      </c>
      <c r="BL33" s="652">
        <f>'Development Budget'!BL33</f>
        <v>0</v>
      </c>
      <c r="BM33" s="470">
        <f t="shared" si="35"/>
        <v>0</v>
      </c>
      <c r="BN33" s="652">
        <f>'Development Budget'!BN33</f>
        <v>0</v>
      </c>
      <c r="BO33" s="652">
        <f>'Development Budget'!BO33</f>
        <v>0</v>
      </c>
      <c r="BP33" s="652">
        <f>'Development Budget'!BP33</f>
        <v>0</v>
      </c>
      <c r="BQ33" s="470">
        <f t="shared" si="36"/>
        <v>0</v>
      </c>
      <c r="BR33" s="652">
        <f>'Development Budget'!BR33</f>
        <v>0</v>
      </c>
      <c r="BS33" s="652">
        <f>'Development Budget'!BS33</f>
        <v>0</v>
      </c>
      <c r="BT33" s="652">
        <f>'Development Budget'!BT33</f>
        <v>0</v>
      </c>
      <c r="BU33" s="470">
        <f t="shared" si="37"/>
        <v>0</v>
      </c>
      <c r="BV33" s="652">
        <f>'Development Budget'!BV33</f>
        <v>0</v>
      </c>
      <c r="BW33" s="652">
        <f>'Development Budget'!BW33</f>
        <v>0</v>
      </c>
      <c r="BX33" s="652">
        <f>'Development Budget'!BX33</f>
        <v>0</v>
      </c>
      <c r="BY33" s="470">
        <f t="shared" si="38"/>
        <v>0</v>
      </c>
      <c r="BZ33" s="652">
        <f>'Development Budget'!BZ33</f>
        <v>0</v>
      </c>
      <c r="CA33" s="652">
        <f>'Development Budget'!CA33</f>
        <v>0</v>
      </c>
      <c r="CB33" s="652">
        <f>'Development Budget'!CB33</f>
        <v>0</v>
      </c>
      <c r="CC33" s="470">
        <f t="shared" si="39"/>
        <v>0</v>
      </c>
      <c r="CD33" s="652">
        <f>'Development Budget'!CD33</f>
        <v>0</v>
      </c>
      <c r="CE33" s="652">
        <f>'Development Budget'!CE33</f>
        <v>0</v>
      </c>
      <c r="CF33" s="652">
        <f>'Development Budget'!CF33</f>
        <v>0</v>
      </c>
      <c r="CG33" s="470">
        <f t="shared" si="40"/>
        <v>0</v>
      </c>
      <c r="CH33" s="652">
        <f>'Development Budget'!CH33</f>
        <v>0</v>
      </c>
      <c r="CI33" s="652">
        <f>'Development Budget'!CI33</f>
        <v>0</v>
      </c>
      <c r="CJ33" s="652">
        <f>'Development Budget'!CJ33</f>
        <v>0</v>
      </c>
      <c r="CK33" s="470">
        <f t="shared" si="41"/>
        <v>0</v>
      </c>
      <c r="CN33" s="109"/>
      <c r="CO33" s="424" t="s">
        <v>152</v>
      </c>
      <c r="CP33" s="111"/>
      <c r="CU33" s="423"/>
      <c r="CV33" s="423"/>
      <c r="CY33" s="421"/>
    </row>
    <row r="34" spans="1:103">
      <c r="A34" s="459"/>
      <c r="B34" s="418">
        <v>27</v>
      </c>
      <c r="C34" s="459" t="s">
        <v>122</v>
      </c>
      <c r="D34" s="482"/>
      <c r="E34" s="459"/>
      <c r="F34" s="465">
        <f t="shared" si="21"/>
        <v>0</v>
      </c>
      <c r="G34" s="466">
        <f t="shared" si="21"/>
        <v>0</v>
      </c>
      <c r="H34" s="466">
        <f t="shared" si="21"/>
        <v>0</v>
      </c>
      <c r="I34" s="467">
        <f t="shared" si="21"/>
        <v>0</v>
      </c>
      <c r="J34" s="652">
        <f>'Development Budget'!J34</f>
        <v>0</v>
      </c>
      <c r="K34" s="652">
        <f>'Development Budget'!K34</f>
        <v>0</v>
      </c>
      <c r="L34" s="652">
        <f>'Development Budget'!L34</f>
        <v>0</v>
      </c>
      <c r="M34" s="470">
        <f t="shared" si="22"/>
        <v>0</v>
      </c>
      <c r="N34" s="652">
        <f>'Development Budget'!N34</f>
        <v>0</v>
      </c>
      <c r="O34" s="652">
        <f>'Development Budget'!O34</f>
        <v>0</v>
      </c>
      <c r="P34" s="652">
        <f>'Development Budget'!P34</f>
        <v>0</v>
      </c>
      <c r="Q34" s="470">
        <f t="shared" si="23"/>
        <v>0</v>
      </c>
      <c r="R34" s="652">
        <f>'Development Budget'!R34</f>
        <v>0</v>
      </c>
      <c r="S34" s="652">
        <f>'Development Budget'!S34</f>
        <v>0</v>
      </c>
      <c r="T34" s="652">
        <f>'Development Budget'!T34</f>
        <v>0</v>
      </c>
      <c r="U34" s="470">
        <f t="shared" si="24"/>
        <v>0</v>
      </c>
      <c r="V34" s="652">
        <f>'Development Budget'!V34</f>
        <v>0</v>
      </c>
      <c r="W34" s="652">
        <f>'Development Budget'!W34</f>
        <v>0</v>
      </c>
      <c r="X34" s="652">
        <f>'Development Budget'!X34</f>
        <v>0</v>
      </c>
      <c r="Y34" s="470">
        <f t="shared" si="25"/>
        <v>0</v>
      </c>
      <c r="Z34" s="652">
        <f>'Development Budget'!Z34</f>
        <v>0</v>
      </c>
      <c r="AA34" s="652">
        <f>'Development Budget'!AA34</f>
        <v>0</v>
      </c>
      <c r="AB34" s="652">
        <f>'Development Budget'!AB34</f>
        <v>0</v>
      </c>
      <c r="AC34" s="470">
        <f t="shared" si="26"/>
        <v>0</v>
      </c>
      <c r="AD34" s="652">
        <f>'Development Budget'!AD34</f>
        <v>0</v>
      </c>
      <c r="AE34" s="652">
        <f>'Development Budget'!AE34</f>
        <v>0</v>
      </c>
      <c r="AF34" s="652">
        <f>'Development Budget'!AF34</f>
        <v>0</v>
      </c>
      <c r="AG34" s="470">
        <f t="shared" si="27"/>
        <v>0</v>
      </c>
      <c r="AH34" s="652">
        <f>'Development Budget'!AH34</f>
        <v>0</v>
      </c>
      <c r="AI34" s="652">
        <f>'Development Budget'!AI34</f>
        <v>0</v>
      </c>
      <c r="AJ34" s="652">
        <f>'Development Budget'!AJ34</f>
        <v>0</v>
      </c>
      <c r="AK34" s="470">
        <f t="shared" si="28"/>
        <v>0</v>
      </c>
      <c r="AL34" s="652">
        <f>'Development Budget'!AL34</f>
        <v>0</v>
      </c>
      <c r="AM34" s="652">
        <f>'Development Budget'!AM34</f>
        <v>0</v>
      </c>
      <c r="AN34" s="652">
        <f>'Development Budget'!AN34</f>
        <v>0</v>
      </c>
      <c r="AO34" s="470">
        <f t="shared" si="29"/>
        <v>0</v>
      </c>
      <c r="AP34" s="652">
        <f>'Development Budget'!AP34</f>
        <v>0</v>
      </c>
      <c r="AQ34" s="652">
        <f>'Development Budget'!AQ34</f>
        <v>0</v>
      </c>
      <c r="AR34" s="652">
        <f>'Development Budget'!AR34</f>
        <v>0</v>
      </c>
      <c r="AS34" s="470">
        <f t="shared" si="30"/>
        <v>0</v>
      </c>
      <c r="AT34" s="652">
        <f>'Development Budget'!AT34</f>
        <v>0</v>
      </c>
      <c r="AU34" s="652">
        <f>'Development Budget'!AU34</f>
        <v>0</v>
      </c>
      <c r="AV34" s="652">
        <f>'Development Budget'!AV34</f>
        <v>0</v>
      </c>
      <c r="AW34" s="470">
        <f t="shared" si="31"/>
        <v>0</v>
      </c>
      <c r="AX34" s="652">
        <f>'Development Budget'!AX34</f>
        <v>0</v>
      </c>
      <c r="AY34" s="652">
        <f>'Development Budget'!AY34</f>
        <v>0</v>
      </c>
      <c r="AZ34" s="652">
        <f>'Development Budget'!AZ34</f>
        <v>0</v>
      </c>
      <c r="BA34" s="470">
        <f t="shared" si="32"/>
        <v>0</v>
      </c>
      <c r="BB34" s="652">
        <f>'Development Budget'!BB34</f>
        <v>0</v>
      </c>
      <c r="BC34" s="652">
        <f>'Development Budget'!BC34</f>
        <v>0</v>
      </c>
      <c r="BD34" s="652">
        <f>'Development Budget'!BD34</f>
        <v>0</v>
      </c>
      <c r="BE34" s="470">
        <f t="shared" si="33"/>
        <v>0</v>
      </c>
      <c r="BF34" s="652">
        <f>'Development Budget'!BF34</f>
        <v>0</v>
      </c>
      <c r="BG34" s="652">
        <f>'Development Budget'!BG34</f>
        <v>0</v>
      </c>
      <c r="BH34" s="652">
        <f>'Development Budget'!BH34</f>
        <v>0</v>
      </c>
      <c r="BI34" s="470">
        <f t="shared" si="34"/>
        <v>0</v>
      </c>
      <c r="BJ34" s="652">
        <f>'Development Budget'!BJ34</f>
        <v>0</v>
      </c>
      <c r="BK34" s="652">
        <f>'Development Budget'!BK34</f>
        <v>0</v>
      </c>
      <c r="BL34" s="652">
        <f>'Development Budget'!BL34</f>
        <v>0</v>
      </c>
      <c r="BM34" s="470">
        <f t="shared" si="35"/>
        <v>0</v>
      </c>
      <c r="BN34" s="652">
        <f>'Development Budget'!BN34</f>
        <v>0</v>
      </c>
      <c r="BO34" s="652">
        <f>'Development Budget'!BO34</f>
        <v>0</v>
      </c>
      <c r="BP34" s="652">
        <f>'Development Budget'!BP34</f>
        <v>0</v>
      </c>
      <c r="BQ34" s="470">
        <f t="shared" si="36"/>
        <v>0</v>
      </c>
      <c r="BR34" s="652">
        <f>'Development Budget'!BR34</f>
        <v>0</v>
      </c>
      <c r="BS34" s="652">
        <f>'Development Budget'!BS34</f>
        <v>0</v>
      </c>
      <c r="BT34" s="652">
        <f>'Development Budget'!BT34</f>
        <v>0</v>
      </c>
      <c r="BU34" s="470">
        <f t="shared" si="37"/>
        <v>0</v>
      </c>
      <c r="BV34" s="652">
        <f>'Development Budget'!BV34</f>
        <v>0</v>
      </c>
      <c r="BW34" s="652">
        <f>'Development Budget'!BW34</f>
        <v>0</v>
      </c>
      <c r="BX34" s="652">
        <f>'Development Budget'!BX34</f>
        <v>0</v>
      </c>
      <c r="BY34" s="470">
        <f t="shared" si="38"/>
        <v>0</v>
      </c>
      <c r="BZ34" s="652">
        <f>'Development Budget'!BZ34</f>
        <v>0</v>
      </c>
      <c r="CA34" s="652">
        <f>'Development Budget'!CA34</f>
        <v>0</v>
      </c>
      <c r="CB34" s="652">
        <f>'Development Budget'!CB34</f>
        <v>0</v>
      </c>
      <c r="CC34" s="470">
        <f t="shared" si="39"/>
        <v>0</v>
      </c>
      <c r="CD34" s="652">
        <f>'Development Budget'!CD34</f>
        <v>0</v>
      </c>
      <c r="CE34" s="652">
        <f>'Development Budget'!CE34</f>
        <v>0</v>
      </c>
      <c r="CF34" s="652">
        <f>'Development Budget'!CF34</f>
        <v>0</v>
      </c>
      <c r="CG34" s="470">
        <f t="shared" si="40"/>
        <v>0</v>
      </c>
      <c r="CH34" s="652">
        <f>'Development Budget'!CH34</f>
        <v>0</v>
      </c>
      <c r="CI34" s="652">
        <f>'Development Budget'!CI34</f>
        <v>0</v>
      </c>
      <c r="CJ34" s="652">
        <f>'Development Budget'!CJ34</f>
        <v>0</v>
      </c>
      <c r="CK34" s="470">
        <f t="shared" si="41"/>
        <v>0</v>
      </c>
      <c r="CN34" s="109"/>
      <c r="CO34" s="420"/>
      <c r="CP34" s="111"/>
      <c r="CU34" s="423"/>
      <c r="CV34" s="423"/>
      <c r="CY34" s="421"/>
    </row>
    <row r="35" spans="1:103">
      <c r="A35" s="459"/>
      <c r="B35" s="418">
        <v>28</v>
      </c>
      <c r="C35" s="459" t="s">
        <v>123</v>
      </c>
      <c r="D35" s="482"/>
      <c r="E35" s="459"/>
      <c r="F35" s="465">
        <f t="shared" si="21"/>
        <v>0</v>
      </c>
      <c r="G35" s="466">
        <f t="shared" si="21"/>
        <v>0</v>
      </c>
      <c r="H35" s="466">
        <f t="shared" si="21"/>
        <v>0</v>
      </c>
      <c r="I35" s="467">
        <f t="shared" si="21"/>
        <v>0</v>
      </c>
      <c r="J35" s="652">
        <f>'Development Budget'!J35</f>
        <v>0</v>
      </c>
      <c r="K35" s="652">
        <f>'Development Budget'!K35</f>
        <v>0</v>
      </c>
      <c r="L35" s="652">
        <f>'Development Budget'!L35</f>
        <v>0</v>
      </c>
      <c r="M35" s="470">
        <f t="shared" si="22"/>
        <v>0</v>
      </c>
      <c r="N35" s="652">
        <f>'Development Budget'!N35</f>
        <v>0</v>
      </c>
      <c r="O35" s="652">
        <f>'Development Budget'!O35</f>
        <v>0</v>
      </c>
      <c r="P35" s="652">
        <f>'Development Budget'!P35</f>
        <v>0</v>
      </c>
      <c r="Q35" s="470">
        <f t="shared" si="23"/>
        <v>0</v>
      </c>
      <c r="R35" s="652">
        <f>'Development Budget'!R35</f>
        <v>0</v>
      </c>
      <c r="S35" s="652">
        <f>'Development Budget'!S35</f>
        <v>0</v>
      </c>
      <c r="T35" s="652">
        <f>'Development Budget'!T35</f>
        <v>0</v>
      </c>
      <c r="U35" s="470">
        <f t="shared" si="24"/>
        <v>0</v>
      </c>
      <c r="V35" s="652">
        <f>'Development Budget'!V35</f>
        <v>0</v>
      </c>
      <c r="W35" s="652">
        <f>'Development Budget'!W35</f>
        <v>0</v>
      </c>
      <c r="X35" s="652">
        <f>'Development Budget'!X35</f>
        <v>0</v>
      </c>
      <c r="Y35" s="470">
        <f t="shared" si="25"/>
        <v>0</v>
      </c>
      <c r="Z35" s="652">
        <f>'Development Budget'!Z35</f>
        <v>0</v>
      </c>
      <c r="AA35" s="652">
        <f>'Development Budget'!AA35</f>
        <v>0</v>
      </c>
      <c r="AB35" s="652">
        <f>'Development Budget'!AB35</f>
        <v>0</v>
      </c>
      <c r="AC35" s="470">
        <f t="shared" si="26"/>
        <v>0</v>
      </c>
      <c r="AD35" s="652">
        <f>'Development Budget'!AD35</f>
        <v>0</v>
      </c>
      <c r="AE35" s="652">
        <f>'Development Budget'!AE35</f>
        <v>0</v>
      </c>
      <c r="AF35" s="652">
        <f>'Development Budget'!AF35</f>
        <v>0</v>
      </c>
      <c r="AG35" s="470">
        <f t="shared" si="27"/>
        <v>0</v>
      </c>
      <c r="AH35" s="652">
        <f>'Development Budget'!AH35</f>
        <v>0</v>
      </c>
      <c r="AI35" s="652">
        <f>'Development Budget'!AI35</f>
        <v>0</v>
      </c>
      <c r="AJ35" s="652">
        <f>'Development Budget'!AJ35</f>
        <v>0</v>
      </c>
      <c r="AK35" s="470">
        <f t="shared" si="28"/>
        <v>0</v>
      </c>
      <c r="AL35" s="652">
        <f>'Development Budget'!AL35</f>
        <v>0</v>
      </c>
      <c r="AM35" s="652">
        <f>'Development Budget'!AM35</f>
        <v>0</v>
      </c>
      <c r="AN35" s="652">
        <f>'Development Budget'!AN35</f>
        <v>0</v>
      </c>
      <c r="AO35" s="470">
        <f t="shared" si="29"/>
        <v>0</v>
      </c>
      <c r="AP35" s="652">
        <f>'Development Budget'!AP35</f>
        <v>0</v>
      </c>
      <c r="AQ35" s="652">
        <f>'Development Budget'!AQ35</f>
        <v>0</v>
      </c>
      <c r="AR35" s="652">
        <f>'Development Budget'!AR35</f>
        <v>0</v>
      </c>
      <c r="AS35" s="470">
        <f t="shared" si="30"/>
        <v>0</v>
      </c>
      <c r="AT35" s="652">
        <f>'Development Budget'!AT35</f>
        <v>0</v>
      </c>
      <c r="AU35" s="652">
        <f>'Development Budget'!AU35</f>
        <v>0</v>
      </c>
      <c r="AV35" s="652">
        <f>'Development Budget'!AV35</f>
        <v>0</v>
      </c>
      <c r="AW35" s="470">
        <f t="shared" si="31"/>
        <v>0</v>
      </c>
      <c r="AX35" s="652">
        <f>'Development Budget'!AX35</f>
        <v>0</v>
      </c>
      <c r="AY35" s="652">
        <f>'Development Budget'!AY35</f>
        <v>0</v>
      </c>
      <c r="AZ35" s="652">
        <f>'Development Budget'!AZ35</f>
        <v>0</v>
      </c>
      <c r="BA35" s="470">
        <f t="shared" si="32"/>
        <v>0</v>
      </c>
      <c r="BB35" s="652">
        <f>'Development Budget'!BB35</f>
        <v>0</v>
      </c>
      <c r="BC35" s="652">
        <f>'Development Budget'!BC35</f>
        <v>0</v>
      </c>
      <c r="BD35" s="652">
        <f>'Development Budget'!BD35</f>
        <v>0</v>
      </c>
      <c r="BE35" s="470">
        <f t="shared" si="33"/>
        <v>0</v>
      </c>
      <c r="BF35" s="652">
        <f>'Development Budget'!BF35</f>
        <v>0</v>
      </c>
      <c r="BG35" s="652">
        <f>'Development Budget'!BG35</f>
        <v>0</v>
      </c>
      <c r="BH35" s="652">
        <f>'Development Budget'!BH35</f>
        <v>0</v>
      </c>
      <c r="BI35" s="470">
        <f t="shared" si="34"/>
        <v>0</v>
      </c>
      <c r="BJ35" s="652">
        <f>'Development Budget'!BJ35</f>
        <v>0</v>
      </c>
      <c r="BK35" s="652">
        <f>'Development Budget'!BK35</f>
        <v>0</v>
      </c>
      <c r="BL35" s="652">
        <f>'Development Budget'!BL35</f>
        <v>0</v>
      </c>
      <c r="BM35" s="470">
        <f t="shared" si="35"/>
        <v>0</v>
      </c>
      <c r="BN35" s="652">
        <f>'Development Budget'!BN35</f>
        <v>0</v>
      </c>
      <c r="BO35" s="652">
        <f>'Development Budget'!BO35</f>
        <v>0</v>
      </c>
      <c r="BP35" s="652">
        <f>'Development Budget'!BP35</f>
        <v>0</v>
      </c>
      <c r="BQ35" s="470">
        <f t="shared" si="36"/>
        <v>0</v>
      </c>
      <c r="BR35" s="652">
        <f>'Development Budget'!BR35</f>
        <v>0</v>
      </c>
      <c r="BS35" s="652">
        <f>'Development Budget'!BS35</f>
        <v>0</v>
      </c>
      <c r="BT35" s="652">
        <f>'Development Budget'!BT35</f>
        <v>0</v>
      </c>
      <c r="BU35" s="470">
        <f t="shared" si="37"/>
        <v>0</v>
      </c>
      <c r="BV35" s="652">
        <f>'Development Budget'!BV35</f>
        <v>0</v>
      </c>
      <c r="BW35" s="652">
        <f>'Development Budget'!BW35</f>
        <v>0</v>
      </c>
      <c r="BX35" s="652">
        <f>'Development Budget'!BX35</f>
        <v>0</v>
      </c>
      <c r="BY35" s="470">
        <f t="shared" si="38"/>
        <v>0</v>
      </c>
      <c r="BZ35" s="652">
        <f>'Development Budget'!BZ35</f>
        <v>0</v>
      </c>
      <c r="CA35" s="652">
        <f>'Development Budget'!CA35</f>
        <v>0</v>
      </c>
      <c r="CB35" s="652">
        <f>'Development Budget'!CB35</f>
        <v>0</v>
      </c>
      <c r="CC35" s="470">
        <f t="shared" si="39"/>
        <v>0</v>
      </c>
      <c r="CD35" s="652">
        <f>'Development Budget'!CD35</f>
        <v>0</v>
      </c>
      <c r="CE35" s="652">
        <f>'Development Budget'!CE35</f>
        <v>0</v>
      </c>
      <c r="CF35" s="652">
        <f>'Development Budget'!CF35</f>
        <v>0</v>
      </c>
      <c r="CG35" s="470">
        <f t="shared" si="40"/>
        <v>0</v>
      </c>
      <c r="CH35" s="652">
        <f>'Development Budget'!CH35</f>
        <v>0</v>
      </c>
      <c r="CI35" s="652">
        <f>'Development Budget'!CI35</f>
        <v>0</v>
      </c>
      <c r="CJ35" s="652">
        <f>'Development Budget'!CJ35</f>
        <v>0</v>
      </c>
      <c r="CK35" s="470">
        <f t="shared" si="41"/>
        <v>0</v>
      </c>
      <c r="CN35" s="109"/>
      <c r="CO35" s="420" t="s">
        <v>171</v>
      </c>
      <c r="CP35" s="111"/>
      <c r="CU35" s="423"/>
      <c r="CV35" s="423"/>
      <c r="CY35" s="421"/>
    </row>
    <row r="36" spans="1:103">
      <c r="A36" s="459"/>
      <c r="B36" s="418">
        <v>29</v>
      </c>
      <c r="C36" s="459" t="s">
        <v>124</v>
      </c>
      <c r="D36" s="482"/>
      <c r="E36" s="459"/>
      <c r="F36" s="465">
        <f t="shared" si="21"/>
        <v>0</v>
      </c>
      <c r="G36" s="466">
        <f t="shared" si="21"/>
        <v>0</v>
      </c>
      <c r="H36" s="466">
        <f t="shared" si="21"/>
        <v>0</v>
      </c>
      <c r="I36" s="467">
        <f t="shared" si="21"/>
        <v>0</v>
      </c>
      <c r="J36" s="652">
        <f>'Development Budget'!J36</f>
        <v>0</v>
      </c>
      <c r="K36" s="652">
        <f>'Development Budget'!K36</f>
        <v>0</v>
      </c>
      <c r="L36" s="652">
        <f>'Development Budget'!L36</f>
        <v>0</v>
      </c>
      <c r="M36" s="470">
        <f t="shared" si="22"/>
        <v>0</v>
      </c>
      <c r="N36" s="652">
        <f>'Development Budget'!N36</f>
        <v>0</v>
      </c>
      <c r="O36" s="652">
        <f>'Development Budget'!O36</f>
        <v>0</v>
      </c>
      <c r="P36" s="652">
        <f>'Development Budget'!P36</f>
        <v>0</v>
      </c>
      <c r="Q36" s="470">
        <f t="shared" si="23"/>
        <v>0</v>
      </c>
      <c r="R36" s="652">
        <f>'Development Budget'!R36</f>
        <v>0</v>
      </c>
      <c r="S36" s="652">
        <f>'Development Budget'!S36</f>
        <v>0</v>
      </c>
      <c r="T36" s="652">
        <f>'Development Budget'!T36</f>
        <v>0</v>
      </c>
      <c r="U36" s="470">
        <f t="shared" si="24"/>
        <v>0</v>
      </c>
      <c r="V36" s="652">
        <f>'Development Budget'!V36</f>
        <v>0</v>
      </c>
      <c r="W36" s="652">
        <f>'Development Budget'!W36</f>
        <v>0</v>
      </c>
      <c r="X36" s="652">
        <f>'Development Budget'!X36</f>
        <v>0</v>
      </c>
      <c r="Y36" s="470">
        <f t="shared" si="25"/>
        <v>0</v>
      </c>
      <c r="Z36" s="652">
        <f>'Development Budget'!Z36</f>
        <v>0</v>
      </c>
      <c r="AA36" s="652">
        <f>'Development Budget'!AA36</f>
        <v>0</v>
      </c>
      <c r="AB36" s="652">
        <f>'Development Budget'!AB36</f>
        <v>0</v>
      </c>
      <c r="AC36" s="470">
        <f t="shared" si="26"/>
        <v>0</v>
      </c>
      <c r="AD36" s="652">
        <f>'Development Budget'!AD36</f>
        <v>0</v>
      </c>
      <c r="AE36" s="652">
        <f>'Development Budget'!AE36</f>
        <v>0</v>
      </c>
      <c r="AF36" s="652">
        <f>'Development Budget'!AF36</f>
        <v>0</v>
      </c>
      <c r="AG36" s="470">
        <f t="shared" si="27"/>
        <v>0</v>
      </c>
      <c r="AH36" s="652">
        <f>'Development Budget'!AH36</f>
        <v>0</v>
      </c>
      <c r="AI36" s="652">
        <f>'Development Budget'!AI36</f>
        <v>0</v>
      </c>
      <c r="AJ36" s="652">
        <f>'Development Budget'!AJ36</f>
        <v>0</v>
      </c>
      <c r="AK36" s="470">
        <f t="shared" si="28"/>
        <v>0</v>
      </c>
      <c r="AL36" s="652">
        <f>'Development Budget'!AL36</f>
        <v>0</v>
      </c>
      <c r="AM36" s="652">
        <f>'Development Budget'!AM36</f>
        <v>0</v>
      </c>
      <c r="AN36" s="652">
        <f>'Development Budget'!AN36</f>
        <v>0</v>
      </c>
      <c r="AO36" s="470">
        <f t="shared" si="29"/>
        <v>0</v>
      </c>
      <c r="AP36" s="652">
        <f>'Development Budget'!AP36</f>
        <v>0</v>
      </c>
      <c r="AQ36" s="652">
        <f>'Development Budget'!AQ36</f>
        <v>0</v>
      </c>
      <c r="AR36" s="652">
        <f>'Development Budget'!AR36</f>
        <v>0</v>
      </c>
      <c r="AS36" s="470">
        <f t="shared" si="30"/>
        <v>0</v>
      </c>
      <c r="AT36" s="652">
        <f>'Development Budget'!AT36</f>
        <v>0</v>
      </c>
      <c r="AU36" s="652">
        <f>'Development Budget'!AU36</f>
        <v>0</v>
      </c>
      <c r="AV36" s="652">
        <f>'Development Budget'!AV36</f>
        <v>0</v>
      </c>
      <c r="AW36" s="470">
        <f t="shared" si="31"/>
        <v>0</v>
      </c>
      <c r="AX36" s="652">
        <f>'Development Budget'!AX36</f>
        <v>0</v>
      </c>
      <c r="AY36" s="652">
        <f>'Development Budget'!AY36</f>
        <v>0</v>
      </c>
      <c r="AZ36" s="652">
        <f>'Development Budget'!AZ36</f>
        <v>0</v>
      </c>
      <c r="BA36" s="470">
        <f t="shared" si="32"/>
        <v>0</v>
      </c>
      <c r="BB36" s="652">
        <f>'Development Budget'!BB36</f>
        <v>0</v>
      </c>
      <c r="BC36" s="652">
        <f>'Development Budget'!BC36</f>
        <v>0</v>
      </c>
      <c r="BD36" s="652">
        <f>'Development Budget'!BD36</f>
        <v>0</v>
      </c>
      <c r="BE36" s="470">
        <f t="shared" si="33"/>
        <v>0</v>
      </c>
      <c r="BF36" s="652">
        <f>'Development Budget'!BF36</f>
        <v>0</v>
      </c>
      <c r="BG36" s="652">
        <f>'Development Budget'!BG36</f>
        <v>0</v>
      </c>
      <c r="BH36" s="652">
        <f>'Development Budget'!BH36</f>
        <v>0</v>
      </c>
      <c r="BI36" s="470">
        <f t="shared" si="34"/>
        <v>0</v>
      </c>
      <c r="BJ36" s="652">
        <f>'Development Budget'!BJ36</f>
        <v>0</v>
      </c>
      <c r="BK36" s="652">
        <f>'Development Budget'!BK36</f>
        <v>0</v>
      </c>
      <c r="BL36" s="652">
        <f>'Development Budget'!BL36</f>
        <v>0</v>
      </c>
      <c r="BM36" s="470">
        <f t="shared" si="35"/>
        <v>0</v>
      </c>
      <c r="BN36" s="652">
        <f>'Development Budget'!BN36</f>
        <v>0</v>
      </c>
      <c r="BO36" s="652">
        <f>'Development Budget'!BO36</f>
        <v>0</v>
      </c>
      <c r="BP36" s="652">
        <f>'Development Budget'!BP36</f>
        <v>0</v>
      </c>
      <c r="BQ36" s="470">
        <f t="shared" si="36"/>
        <v>0</v>
      </c>
      <c r="BR36" s="652">
        <f>'Development Budget'!BR36</f>
        <v>0</v>
      </c>
      <c r="BS36" s="652">
        <f>'Development Budget'!BS36</f>
        <v>0</v>
      </c>
      <c r="BT36" s="652">
        <f>'Development Budget'!BT36</f>
        <v>0</v>
      </c>
      <c r="BU36" s="470">
        <f t="shared" si="37"/>
        <v>0</v>
      </c>
      <c r="BV36" s="652">
        <f>'Development Budget'!BV36</f>
        <v>0</v>
      </c>
      <c r="BW36" s="652">
        <f>'Development Budget'!BW36</f>
        <v>0</v>
      </c>
      <c r="BX36" s="652">
        <f>'Development Budget'!BX36</f>
        <v>0</v>
      </c>
      <c r="BY36" s="470">
        <f t="shared" si="38"/>
        <v>0</v>
      </c>
      <c r="BZ36" s="652">
        <f>'Development Budget'!BZ36</f>
        <v>0</v>
      </c>
      <c r="CA36" s="652">
        <f>'Development Budget'!CA36</f>
        <v>0</v>
      </c>
      <c r="CB36" s="652">
        <f>'Development Budget'!CB36</f>
        <v>0</v>
      </c>
      <c r="CC36" s="470">
        <f t="shared" si="39"/>
        <v>0</v>
      </c>
      <c r="CD36" s="652">
        <f>'Development Budget'!CD36</f>
        <v>0</v>
      </c>
      <c r="CE36" s="652">
        <f>'Development Budget'!CE36</f>
        <v>0</v>
      </c>
      <c r="CF36" s="652">
        <f>'Development Budget'!CF36</f>
        <v>0</v>
      </c>
      <c r="CG36" s="470">
        <f t="shared" si="40"/>
        <v>0</v>
      </c>
      <c r="CH36" s="652">
        <f>'Development Budget'!CH36</f>
        <v>0</v>
      </c>
      <c r="CI36" s="652">
        <f>'Development Budget'!CI36</f>
        <v>0</v>
      </c>
      <c r="CJ36" s="652">
        <f>'Development Budget'!CJ36</f>
        <v>0</v>
      </c>
      <c r="CK36" s="470">
        <f t="shared" si="41"/>
        <v>0</v>
      </c>
      <c r="CN36" s="109"/>
      <c r="CO36" s="420"/>
      <c r="CP36" s="111"/>
      <c r="CU36" s="423"/>
      <c r="CV36" s="423"/>
      <c r="CY36" s="421"/>
    </row>
    <row r="37" spans="1:103">
      <c r="A37" s="459"/>
      <c r="B37" s="418">
        <v>30</v>
      </c>
      <c r="C37" s="459" t="s">
        <v>125</v>
      </c>
      <c r="D37" s="482"/>
      <c r="E37" s="459"/>
      <c r="F37" s="465">
        <f t="shared" si="21"/>
        <v>0</v>
      </c>
      <c r="G37" s="466">
        <f t="shared" si="21"/>
        <v>0</v>
      </c>
      <c r="H37" s="466">
        <f t="shared" si="21"/>
        <v>0</v>
      </c>
      <c r="I37" s="467">
        <f t="shared" si="21"/>
        <v>0</v>
      </c>
      <c r="J37" s="652">
        <f>'Development Budget'!J37</f>
        <v>0</v>
      </c>
      <c r="K37" s="652">
        <f>'Development Budget'!K37</f>
        <v>0</v>
      </c>
      <c r="L37" s="652">
        <f>'Development Budget'!L37</f>
        <v>0</v>
      </c>
      <c r="M37" s="470">
        <f t="shared" si="22"/>
        <v>0</v>
      </c>
      <c r="N37" s="652">
        <f>'Development Budget'!N37</f>
        <v>0</v>
      </c>
      <c r="O37" s="652">
        <f>'Development Budget'!O37</f>
        <v>0</v>
      </c>
      <c r="P37" s="652">
        <f>'Development Budget'!P37</f>
        <v>0</v>
      </c>
      <c r="Q37" s="470">
        <f t="shared" si="23"/>
        <v>0</v>
      </c>
      <c r="R37" s="652">
        <f>'Development Budget'!R37</f>
        <v>0</v>
      </c>
      <c r="S37" s="652">
        <f>'Development Budget'!S37</f>
        <v>0</v>
      </c>
      <c r="T37" s="652">
        <f>'Development Budget'!T37</f>
        <v>0</v>
      </c>
      <c r="U37" s="470">
        <f t="shared" si="24"/>
        <v>0</v>
      </c>
      <c r="V37" s="652">
        <f>'Development Budget'!V37</f>
        <v>0</v>
      </c>
      <c r="W37" s="652">
        <f>'Development Budget'!W37</f>
        <v>0</v>
      </c>
      <c r="X37" s="652">
        <f>'Development Budget'!X37</f>
        <v>0</v>
      </c>
      <c r="Y37" s="470">
        <f t="shared" si="25"/>
        <v>0</v>
      </c>
      <c r="Z37" s="652">
        <f>'Development Budget'!Z37</f>
        <v>0</v>
      </c>
      <c r="AA37" s="652">
        <f>'Development Budget'!AA37</f>
        <v>0</v>
      </c>
      <c r="AB37" s="652">
        <f>'Development Budget'!AB37</f>
        <v>0</v>
      </c>
      <c r="AC37" s="470">
        <f t="shared" si="26"/>
        <v>0</v>
      </c>
      <c r="AD37" s="652">
        <f>'Development Budget'!AD37</f>
        <v>0</v>
      </c>
      <c r="AE37" s="652">
        <f>'Development Budget'!AE37</f>
        <v>0</v>
      </c>
      <c r="AF37" s="652">
        <f>'Development Budget'!AF37</f>
        <v>0</v>
      </c>
      <c r="AG37" s="470">
        <f t="shared" si="27"/>
        <v>0</v>
      </c>
      <c r="AH37" s="652">
        <f>'Development Budget'!AH37</f>
        <v>0</v>
      </c>
      <c r="AI37" s="652">
        <f>'Development Budget'!AI37</f>
        <v>0</v>
      </c>
      <c r="AJ37" s="652">
        <f>'Development Budget'!AJ37</f>
        <v>0</v>
      </c>
      <c r="AK37" s="470">
        <f t="shared" si="28"/>
        <v>0</v>
      </c>
      <c r="AL37" s="652">
        <f>'Development Budget'!AL37</f>
        <v>0</v>
      </c>
      <c r="AM37" s="652">
        <f>'Development Budget'!AM37</f>
        <v>0</v>
      </c>
      <c r="AN37" s="652">
        <f>'Development Budget'!AN37</f>
        <v>0</v>
      </c>
      <c r="AO37" s="470">
        <f t="shared" si="29"/>
        <v>0</v>
      </c>
      <c r="AP37" s="652">
        <f>'Development Budget'!AP37</f>
        <v>0</v>
      </c>
      <c r="AQ37" s="652">
        <f>'Development Budget'!AQ37</f>
        <v>0</v>
      </c>
      <c r="AR37" s="652">
        <f>'Development Budget'!AR37</f>
        <v>0</v>
      </c>
      <c r="AS37" s="470">
        <f t="shared" si="30"/>
        <v>0</v>
      </c>
      <c r="AT37" s="652">
        <f>'Development Budget'!AT37</f>
        <v>0</v>
      </c>
      <c r="AU37" s="652">
        <f>'Development Budget'!AU37</f>
        <v>0</v>
      </c>
      <c r="AV37" s="652">
        <f>'Development Budget'!AV37</f>
        <v>0</v>
      </c>
      <c r="AW37" s="470">
        <f t="shared" si="31"/>
        <v>0</v>
      </c>
      <c r="AX37" s="652">
        <f>'Development Budget'!AX37</f>
        <v>0</v>
      </c>
      <c r="AY37" s="652">
        <f>'Development Budget'!AY37</f>
        <v>0</v>
      </c>
      <c r="AZ37" s="652">
        <f>'Development Budget'!AZ37</f>
        <v>0</v>
      </c>
      <c r="BA37" s="470">
        <f t="shared" si="32"/>
        <v>0</v>
      </c>
      <c r="BB37" s="652">
        <f>'Development Budget'!BB37</f>
        <v>0</v>
      </c>
      <c r="BC37" s="652">
        <f>'Development Budget'!BC37</f>
        <v>0</v>
      </c>
      <c r="BD37" s="652">
        <f>'Development Budget'!BD37</f>
        <v>0</v>
      </c>
      <c r="BE37" s="470">
        <f t="shared" si="33"/>
        <v>0</v>
      </c>
      <c r="BF37" s="652">
        <f>'Development Budget'!BF37</f>
        <v>0</v>
      </c>
      <c r="BG37" s="652">
        <f>'Development Budget'!BG37</f>
        <v>0</v>
      </c>
      <c r="BH37" s="652">
        <f>'Development Budget'!BH37</f>
        <v>0</v>
      </c>
      <c r="BI37" s="470">
        <f t="shared" si="34"/>
        <v>0</v>
      </c>
      <c r="BJ37" s="652">
        <f>'Development Budget'!BJ37</f>
        <v>0</v>
      </c>
      <c r="BK37" s="652">
        <f>'Development Budget'!BK37</f>
        <v>0</v>
      </c>
      <c r="BL37" s="652">
        <f>'Development Budget'!BL37</f>
        <v>0</v>
      </c>
      <c r="BM37" s="470">
        <f t="shared" si="35"/>
        <v>0</v>
      </c>
      <c r="BN37" s="652">
        <f>'Development Budget'!BN37</f>
        <v>0</v>
      </c>
      <c r="BO37" s="652">
        <f>'Development Budget'!BO37</f>
        <v>0</v>
      </c>
      <c r="BP37" s="652">
        <f>'Development Budget'!BP37</f>
        <v>0</v>
      </c>
      <c r="BQ37" s="470">
        <f t="shared" si="36"/>
        <v>0</v>
      </c>
      <c r="BR37" s="652">
        <f>'Development Budget'!BR37</f>
        <v>0</v>
      </c>
      <c r="BS37" s="652">
        <f>'Development Budget'!BS37</f>
        <v>0</v>
      </c>
      <c r="BT37" s="652">
        <f>'Development Budget'!BT37</f>
        <v>0</v>
      </c>
      <c r="BU37" s="470">
        <f t="shared" si="37"/>
        <v>0</v>
      </c>
      <c r="BV37" s="652">
        <f>'Development Budget'!BV37</f>
        <v>0</v>
      </c>
      <c r="BW37" s="652">
        <f>'Development Budget'!BW37</f>
        <v>0</v>
      </c>
      <c r="BX37" s="652">
        <f>'Development Budget'!BX37</f>
        <v>0</v>
      </c>
      <c r="BY37" s="470">
        <f t="shared" si="38"/>
        <v>0</v>
      </c>
      <c r="BZ37" s="652">
        <f>'Development Budget'!BZ37</f>
        <v>0</v>
      </c>
      <c r="CA37" s="652">
        <f>'Development Budget'!CA37</f>
        <v>0</v>
      </c>
      <c r="CB37" s="652">
        <f>'Development Budget'!CB37</f>
        <v>0</v>
      </c>
      <c r="CC37" s="470">
        <f t="shared" si="39"/>
        <v>0</v>
      </c>
      <c r="CD37" s="652">
        <f>'Development Budget'!CD37</f>
        <v>0</v>
      </c>
      <c r="CE37" s="652">
        <f>'Development Budget'!CE37</f>
        <v>0</v>
      </c>
      <c r="CF37" s="652">
        <f>'Development Budget'!CF37</f>
        <v>0</v>
      </c>
      <c r="CG37" s="470">
        <f t="shared" si="40"/>
        <v>0</v>
      </c>
      <c r="CH37" s="652">
        <f>'Development Budget'!CH37</f>
        <v>0</v>
      </c>
      <c r="CI37" s="652">
        <f>'Development Budget'!CI37</f>
        <v>0</v>
      </c>
      <c r="CJ37" s="652">
        <f>'Development Budget'!CJ37</f>
        <v>0</v>
      </c>
      <c r="CK37" s="470">
        <f t="shared" si="41"/>
        <v>0</v>
      </c>
      <c r="CN37" s="109"/>
      <c r="CO37" s="425" t="s">
        <v>173</v>
      </c>
      <c r="CP37" s="426"/>
      <c r="CQ37" s="427"/>
      <c r="CR37" s="427"/>
      <c r="CS37" s="427"/>
      <c r="CT37" s="426"/>
      <c r="CU37" s="428" t="s">
        <v>172</v>
      </c>
      <c r="CV37" s="423"/>
      <c r="CY37" s="421"/>
    </row>
    <row r="38" spans="1:103">
      <c r="A38" s="459"/>
      <c r="B38" s="418">
        <v>31</v>
      </c>
      <c r="C38" s="472" t="s">
        <v>31</v>
      </c>
      <c r="D38" s="472"/>
      <c r="E38" s="472"/>
      <c r="F38" s="465">
        <f t="shared" si="21"/>
        <v>0</v>
      </c>
      <c r="G38" s="466">
        <f t="shared" si="21"/>
        <v>0</v>
      </c>
      <c r="H38" s="466">
        <f t="shared" si="21"/>
        <v>0</v>
      </c>
      <c r="I38" s="467">
        <f t="shared" si="21"/>
        <v>0</v>
      </c>
      <c r="J38" s="652">
        <f>'Development Budget'!J38</f>
        <v>0</v>
      </c>
      <c r="K38" s="652">
        <f>'Development Budget'!K38</f>
        <v>0</v>
      </c>
      <c r="L38" s="652">
        <f>'Development Budget'!L38</f>
        <v>0</v>
      </c>
      <c r="M38" s="470">
        <f t="shared" si="22"/>
        <v>0</v>
      </c>
      <c r="N38" s="652">
        <f>'Development Budget'!N38</f>
        <v>0</v>
      </c>
      <c r="O38" s="652">
        <f>'Development Budget'!O38</f>
        <v>0</v>
      </c>
      <c r="P38" s="652">
        <f>'Development Budget'!P38</f>
        <v>0</v>
      </c>
      <c r="Q38" s="470">
        <f t="shared" si="23"/>
        <v>0</v>
      </c>
      <c r="R38" s="652">
        <f>'Development Budget'!R38</f>
        <v>0</v>
      </c>
      <c r="S38" s="652">
        <f>'Development Budget'!S38</f>
        <v>0</v>
      </c>
      <c r="T38" s="652">
        <f>'Development Budget'!T38</f>
        <v>0</v>
      </c>
      <c r="U38" s="470">
        <f t="shared" si="24"/>
        <v>0</v>
      </c>
      <c r="V38" s="652">
        <f>'Development Budget'!V38</f>
        <v>0</v>
      </c>
      <c r="W38" s="652">
        <f>'Development Budget'!W38</f>
        <v>0</v>
      </c>
      <c r="X38" s="652">
        <f>'Development Budget'!X38</f>
        <v>0</v>
      </c>
      <c r="Y38" s="470">
        <f t="shared" si="25"/>
        <v>0</v>
      </c>
      <c r="Z38" s="652">
        <f>'Development Budget'!Z38</f>
        <v>0</v>
      </c>
      <c r="AA38" s="652">
        <f>'Development Budget'!AA38</f>
        <v>0</v>
      </c>
      <c r="AB38" s="652">
        <f>'Development Budget'!AB38</f>
        <v>0</v>
      </c>
      <c r="AC38" s="470">
        <f t="shared" si="26"/>
        <v>0</v>
      </c>
      <c r="AD38" s="652">
        <f>'Development Budget'!AD38</f>
        <v>0</v>
      </c>
      <c r="AE38" s="652">
        <f>'Development Budget'!AE38</f>
        <v>0</v>
      </c>
      <c r="AF38" s="652">
        <f>'Development Budget'!AF38</f>
        <v>0</v>
      </c>
      <c r="AG38" s="470">
        <f t="shared" si="27"/>
        <v>0</v>
      </c>
      <c r="AH38" s="652">
        <f>'Development Budget'!AH38</f>
        <v>0</v>
      </c>
      <c r="AI38" s="652">
        <f>'Development Budget'!AI38</f>
        <v>0</v>
      </c>
      <c r="AJ38" s="652">
        <f>'Development Budget'!AJ38</f>
        <v>0</v>
      </c>
      <c r="AK38" s="470">
        <f t="shared" si="28"/>
        <v>0</v>
      </c>
      <c r="AL38" s="652">
        <f>'Development Budget'!AL38</f>
        <v>0</v>
      </c>
      <c r="AM38" s="652">
        <f>'Development Budget'!AM38</f>
        <v>0</v>
      </c>
      <c r="AN38" s="652">
        <f>'Development Budget'!AN38</f>
        <v>0</v>
      </c>
      <c r="AO38" s="470">
        <f t="shared" si="29"/>
        <v>0</v>
      </c>
      <c r="AP38" s="652">
        <f>'Development Budget'!AP38</f>
        <v>0</v>
      </c>
      <c r="AQ38" s="652">
        <f>'Development Budget'!AQ38</f>
        <v>0</v>
      </c>
      <c r="AR38" s="652">
        <f>'Development Budget'!AR38</f>
        <v>0</v>
      </c>
      <c r="AS38" s="470">
        <f t="shared" si="30"/>
        <v>0</v>
      </c>
      <c r="AT38" s="652">
        <f>'Development Budget'!AT38</f>
        <v>0</v>
      </c>
      <c r="AU38" s="652">
        <f>'Development Budget'!AU38</f>
        <v>0</v>
      </c>
      <c r="AV38" s="652">
        <f>'Development Budget'!AV38</f>
        <v>0</v>
      </c>
      <c r="AW38" s="470">
        <f t="shared" si="31"/>
        <v>0</v>
      </c>
      <c r="AX38" s="652">
        <f>'Development Budget'!AX38</f>
        <v>0</v>
      </c>
      <c r="AY38" s="652">
        <f>'Development Budget'!AY38</f>
        <v>0</v>
      </c>
      <c r="AZ38" s="652">
        <f>'Development Budget'!AZ38</f>
        <v>0</v>
      </c>
      <c r="BA38" s="470">
        <f t="shared" si="32"/>
        <v>0</v>
      </c>
      <c r="BB38" s="652">
        <f>'Development Budget'!BB38</f>
        <v>0</v>
      </c>
      <c r="BC38" s="652">
        <f>'Development Budget'!BC38</f>
        <v>0</v>
      </c>
      <c r="BD38" s="652">
        <f>'Development Budget'!BD38</f>
        <v>0</v>
      </c>
      <c r="BE38" s="470">
        <f t="shared" si="33"/>
        <v>0</v>
      </c>
      <c r="BF38" s="652">
        <f>'Development Budget'!BF38</f>
        <v>0</v>
      </c>
      <c r="BG38" s="652">
        <f>'Development Budget'!BG38</f>
        <v>0</v>
      </c>
      <c r="BH38" s="652">
        <f>'Development Budget'!BH38</f>
        <v>0</v>
      </c>
      <c r="BI38" s="470">
        <f t="shared" si="34"/>
        <v>0</v>
      </c>
      <c r="BJ38" s="652">
        <f>'Development Budget'!BJ38</f>
        <v>0</v>
      </c>
      <c r="BK38" s="652">
        <f>'Development Budget'!BK38</f>
        <v>0</v>
      </c>
      <c r="BL38" s="652">
        <f>'Development Budget'!BL38</f>
        <v>0</v>
      </c>
      <c r="BM38" s="470">
        <f t="shared" si="35"/>
        <v>0</v>
      </c>
      <c r="BN38" s="652">
        <f>'Development Budget'!BN38</f>
        <v>0</v>
      </c>
      <c r="BO38" s="652">
        <f>'Development Budget'!BO38</f>
        <v>0</v>
      </c>
      <c r="BP38" s="652">
        <f>'Development Budget'!BP38</f>
        <v>0</v>
      </c>
      <c r="BQ38" s="470">
        <f t="shared" si="36"/>
        <v>0</v>
      </c>
      <c r="BR38" s="652">
        <f>'Development Budget'!BR38</f>
        <v>0</v>
      </c>
      <c r="BS38" s="652">
        <f>'Development Budget'!BS38</f>
        <v>0</v>
      </c>
      <c r="BT38" s="652">
        <f>'Development Budget'!BT38</f>
        <v>0</v>
      </c>
      <c r="BU38" s="470">
        <f t="shared" si="37"/>
        <v>0</v>
      </c>
      <c r="BV38" s="652">
        <f>'Development Budget'!BV38</f>
        <v>0</v>
      </c>
      <c r="BW38" s="652">
        <f>'Development Budget'!BW38</f>
        <v>0</v>
      </c>
      <c r="BX38" s="652">
        <f>'Development Budget'!BX38</f>
        <v>0</v>
      </c>
      <c r="BY38" s="470">
        <f t="shared" si="38"/>
        <v>0</v>
      </c>
      <c r="BZ38" s="652">
        <f>'Development Budget'!BZ38</f>
        <v>0</v>
      </c>
      <c r="CA38" s="652">
        <f>'Development Budget'!CA38</f>
        <v>0</v>
      </c>
      <c r="CB38" s="652">
        <f>'Development Budget'!CB38</f>
        <v>0</v>
      </c>
      <c r="CC38" s="470">
        <f t="shared" si="39"/>
        <v>0</v>
      </c>
      <c r="CD38" s="652">
        <f>'Development Budget'!CD38</f>
        <v>0</v>
      </c>
      <c r="CE38" s="652">
        <f>'Development Budget'!CE38</f>
        <v>0</v>
      </c>
      <c r="CF38" s="652">
        <f>'Development Budget'!CF38</f>
        <v>0</v>
      </c>
      <c r="CG38" s="470">
        <f t="shared" si="40"/>
        <v>0</v>
      </c>
      <c r="CH38" s="652">
        <f>'Development Budget'!CH38</f>
        <v>0</v>
      </c>
      <c r="CI38" s="652">
        <f>'Development Budget'!CI38</f>
        <v>0</v>
      </c>
      <c r="CJ38" s="652">
        <f>'Development Budget'!CJ38</f>
        <v>0</v>
      </c>
      <c r="CK38" s="470">
        <f t="shared" si="41"/>
        <v>0</v>
      </c>
      <c r="CN38" s="109"/>
      <c r="CO38" s="429" t="s">
        <v>164</v>
      </c>
      <c r="CU38" s="404">
        <f>Financing!H38</f>
        <v>0</v>
      </c>
      <c r="CY38" s="421"/>
    </row>
    <row r="39" spans="1:103">
      <c r="A39" s="459"/>
      <c r="B39" s="418">
        <v>32</v>
      </c>
      <c r="C39" s="472" t="s">
        <v>31</v>
      </c>
      <c r="D39" s="472"/>
      <c r="E39" s="472"/>
      <c r="F39" s="465">
        <f t="shared" si="21"/>
        <v>0</v>
      </c>
      <c r="G39" s="466">
        <f t="shared" si="21"/>
        <v>0</v>
      </c>
      <c r="H39" s="466">
        <f t="shared" si="21"/>
        <v>0</v>
      </c>
      <c r="I39" s="467">
        <f t="shared" si="21"/>
        <v>0</v>
      </c>
      <c r="J39" s="652">
        <f>'Development Budget'!J39</f>
        <v>0</v>
      </c>
      <c r="K39" s="652">
        <f>'Development Budget'!K39</f>
        <v>0</v>
      </c>
      <c r="L39" s="652">
        <f>'Development Budget'!L39</f>
        <v>0</v>
      </c>
      <c r="M39" s="470">
        <f t="shared" si="22"/>
        <v>0</v>
      </c>
      <c r="N39" s="652">
        <f>'Development Budget'!N39</f>
        <v>0</v>
      </c>
      <c r="O39" s="652">
        <f>'Development Budget'!O39</f>
        <v>0</v>
      </c>
      <c r="P39" s="652">
        <f>'Development Budget'!P39</f>
        <v>0</v>
      </c>
      <c r="Q39" s="470">
        <f t="shared" si="23"/>
        <v>0</v>
      </c>
      <c r="R39" s="652">
        <f>'Development Budget'!R39</f>
        <v>0</v>
      </c>
      <c r="S39" s="652">
        <f>'Development Budget'!S39</f>
        <v>0</v>
      </c>
      <c r="T39" s="652">
        <f>'Development Budget'!T39</f>
        <v>0</v>
      </c>
      <c r="U39" s="470">
        <f t="shared" si="24"/>
        <v>0</v>
      </c>
      <c r="V39" s="652">
        <f>'Development Budget'!V39</f>
        <v>0</v>
      </c>
      <c r="W39" s="652">
        <f>'Development Budget'!W39</f>
        <v>0</v>
      </c>
      <c r="X39" s="652">
        <f>'Development Budget'!X39</f>
        <v>0</v>
      </c>
      <c r="Y39" s="470">
        <f t="shared" si="25"/>
        <v>0</v>
      </c>
      <c r="Z39" s="652">
        <f>'Development Budget'!Z39</f>
        <v>0</v>
      </c>
      <c r="AA39" s="652">
        <f>'Development Budget'!AA39</f>
        <v>0</v>
      </c>
      <c r="AB39" s="652">
        <f>'Development Budget'!AB39</f>
        <v>0</v>
      </c>
      <c r="AC39" s="470">
        <f t="shared" si="26"/>
        <v>0</v>
      </c>
      <c r="AD39" s="652">
        <f>'Development Budget'!AD39</f>
        <v>0</v>
      </c>
      <c r="AE39" s="652">
        <f>'Development Budget'!AE39</f>
        <v>0</v>
      </c>
      <c r="AF39" s="652">
        <f>'Development Budget'!AF39</f>
        <v>0</v>
      </c>
      <c r="AG39" s="470">
        <f t="shared" si="27"/>
        <v>0</v>
      </c>
      <c r="AH39" s="652">
        <f>'Development Budget'!AH39</f>
        <v>0</v>
      </c>
      <c r="AI39" s="652">
        <f>'Development Budget'!AI39</f>
        <v>0</v>
      </c>
      <c r="AJ39" s="652">
        <f>'Development Budget'!AJ39</f>
        <v>0</v>
      </c>
      <c r="AK39" s="470">
        <f t="shared" si="28"/>
        <v>0</v>
      </c>
      <c r="AL39" s="652">
        <f>'Development Budget'!AL39</f>
        <v>0</v>
      </c>
      <c r="AM39" s="652">
        <f>'Development Budget'!AM39</f>
        <v>0</v>
      </c>
      <c r="AN39" s="652">
        <f>'Development Budget'!AN39</f>
        <v>0</v>
      </c>
      <c r="AO39" s="470">
        <f t="shared" si="29"/>
        <v>0</v>
      </c>
      <c r="AP39" s="652">
        <f>'Development Budget'!AP39</f>
        <v>0</v>
      </c>
      <c r="AQ39" s="652">
        <f>'Development Budget'!AQ39</f>
        <v>0</v>
      </c>
      <c r="AR39" s="652">
        <f>'Development Budget'!AR39</f>
        <v>0</v>
      </c>
      <c r="AS39" s="470">
        <f t="shared" si="30"/>
        <v>0</v>
      </c>
      <c r="AT39" s="652">
        <f>'Development Budget'!AT39</f>
        <v>0</v>
      </c>
      <c r="AU39" s="652">
        <f>'Development Budget'!AU39</f>
        <v>0</v>
      </c>
      <c r="AV39" s="652">
        <f>'Development Budget'!AV39</f>
        <v>0</v>
      </c>
      <c r="AW39" s="470">
        <f t="shared" si="31"/>
        <v>0</v>
      </c>
      <c r="AX39" s="652">
        <f>'Development Budget'!AX39</f>
        <v>0</v>
      </c>
      <c r="AY39" s="652">
        <f>'Development Budget'!AY39</f>
        <v>0</v>
      </c>
      <c r="AZ39" s="652">
        <f>'Development Budget'!AZ39</f>
        <v>0</v>
      </c>
      <c r="BA39" s="470">
        <f t="shared" si="32"/>
        <v>0</v>
      </c>
      <c r="BB39" s="652">
        <f>'Development Budget'!BB39</f>
        <v>0</v>
      </c>
      <c r="BC39" s="652">
        <f>'Development Budget'!BC39</f>
        <v>0</v>
      </c>
      <c r="BD39" s="652">
        <f>'Development Budget'!BD39</f>
        <v>0</v>
      </c>
      <c r="BE39" s="470">
        <f t="shared" si="33"/>
        <v>0</v>
      </c>
      <c r="BF39" s="652">
        <f>'Development Budget'!BF39</f>
        <v>0</v>
      </c>
      <c r="BG39" s="652">
        <f>'Development Budget'!BG39</f>
        <v>0</v>
      </c>
      <c r="BH39" s="652">
        <f>'Development Budget'!BH39</f>
        <v>0</v>
      </c>
      <c r="BI39" s="470">
        <f t="shared" si="34"/>
        <v>0</v>
      </c>
      <c r="BJ39" s="652">
        <f>'Development Budget'!BJ39</f>
        <v>0</v>
      </c>
      <c r="BK39" s="652">
        <f>'Development Budget'!BK39</f>
        <v>0</v>
      </c>
      <c r="BL39" s="652">
        <f>'Development Budget'!BL39</f>
        <v>0</v>
      </c>
      <c r="BM39" s="470">
        <f t="shared" si="35"/>
        <v>0</v>
      </c>
      <c r="BN39" s="652">
        <f>'Development Budget'!BN39</f>
        <v>0</v>
      </c>
      <c r="BO39" s="652">
        <f>'Development Budget'!BO39</f>
        <v>0</v>
      </c>
      <c r="BP39" s="652">
        <f>'Development Budget'!BP39</f>
        <v>0</v>
      </c>
      <c r="BQ39" s="470">
        <f t="shared" si="36"/>
        <v>0</v>
      </c>
      <c r="BR39" s="652">
        <f>'Development Budget'!BR39</f>
        <v>0</v>
      </c>
      <c r="BS39" s="652">
        <f>'Development Budget'!BS39</f>
        <v>0</v>
      </c>
      <c r="BT39" s="652">
        <f>'Development Budget'!BT39</f>
        <v>0</v>
      </c>
      <c r="BU39" s="470">
        <f t="shared" si="37"/>
        <v>0</v>
      </c>
      <c r="BV39" s="652">
        <f>'Development Budget'!BV39</f>
        <v>0</v>
      </c>
      <c r="BW39" s="652">
        <f>'Development Budget'!BW39</f>
        <v>0</v>
      </c>
      <c r="BX39" s="652">
        <f>'Development Budget'!BX39</f>
        <v>0</v>
      </c>
      <c r="BY39" s="470">
        <f t="shared" si="38"/>
        <v>0</v>
      </c>
      <c r="BZ39" s="652">
        <f>'Development Budget'!BZ39</f>
        <v>0</v>
      </c>
      <c r="CA39" s="652">
        <f>'Development Budget'!CA39</f>
        <v>0</v>
      </c>
      <c r="CB39" s="652">
        <f>'Development Budget'!CB39</f>
        <v>0</v>
      </c>
      <c r="CC39" s="470">
        <f t="shared" si="39"/>
        <v>0</v>
      </c>
      <c r="CD39" s="652">
        <f>'Development Budget'!CD39</f>
        <v>0</v>
      </c>
      <c r="CE39" s="652">
        <f>'Development Budget'!CE39</f>
        <v>0</v>
      </c>
      <c r="CF39" s="652">
        <f>'Development Budget'!CF39</f>
        <v>0</v>
      </c>
      <c r="CG39" s="470">
        <f t="shared" si="40"/>
        <v>0</v>
      </c>
      <c r="CH39" s="652">
        <f>'Development Budget'!CH39</f>
        <v>0</v>
      </c>
      <c r="CI39" s="652">
        <f>'Development Budget'!CI39</f>
        <v>0</v>
      </c>
      <c r="CJ39" s="652">
        <f>'Development Budget'!CJ39</f>
        <v>0</v>
      </c>
      <c r="CK39" s="470">
        <f t="shared" si="41"/>
        <v>0</v>
      </c>
      <c r="CN39" s="111"/>
      <c r="CO39" s="430" t="s">
        <v>110</v>
      </c>
      <c r="CU39" s="404">
        <f>Financing!H39</f>
        <v>0</v>
      </c>
      <c r="CY39" s="421"/>
    </row>
    <row r="40" spans="1:103">
      <c r="A40" s="459"/>
      <c r="B40" s="418">
        <v>33</v>
      </c>
      <c r="C40" s="472" t="s">
        <v>31</v>
      </c>
      <c r="D40" s="472"/>
      <c r="E40" s="472"/>
      <c r="F40" s="465">
        <f t="shared" si="21"/>
        <v>0</v>
      </c>
      <c r="G40" s="466">
        <f t="shared" si="21"/>
        <v>0</v>
      </c>
      <c r="H40" s="466">
        <f t="shared" si="21"/>
        <v>0</v>
      </c>
      <c r="I40" s="467">
        <f t="shared" si="21"/>
        <v>0</v>
      </c>
      <c r="J40" s="652">
        <f>'Development Budget'!J40</f>
        <v>0</v>
      </c>
      <c r="K40" s="652">
        <f>'Development Budget'!K40</f>
        <v>0</v>
      </c>
      <c r="L40" s="652">
        <f>'Development Budget'!L40</f>
        <v>0</v>
      </c>
      <c r="M40" s="470">
        <f t="shared" si="22"/>
        <v>0</v>
      </c>
      <c r="N40" s="652">
        <f>'Development Budget'!N40</f>
        <v>0</v>
      </c>
      <c r="O40" s="652">
        <f>'Development Budget'!O40</f>
        <v>0</v>
      </c>
      <c r="P40" s="652">
        <f>'Development Budget'!P40</f>
        <v>0</v>
      </c>
      <c r="Q40" s="470">
        <f t="shared" si="23"/>
        <v>0</v>
      </c>
      <c r="R40" s="652">
        <f>'Development Budget'!R40</f>
        <v>0</v>
      </c>
      <c r="S40" s="652">
        <f>'Development Budget'!S40</f>
        <v>0</v>
      </c>
      <c r="T40" s="652">
        <f>'Development Budget'!T40</f>
        <v>0</v>
      </c>
      <c r="U40" s="470">
        <f t="shared" si="24"/>
        <v>0</v>
      </c>
      <c r="V40" s="652">
        <f>'Development Budget'!V40</f>
        <v>0</v>
      </c>
      <c r="W40" s="652">
        <f>'Development Budget'!W40</f>
        <v>0</v>
      </c>
      <c r="X40" s="652">
        <f>'Development Budget'!X40</f>
        <v>0</v>
      </c>
      <c r="Y40" s="470">
        <f t="shared" si="25"/>
        <v>0</v>
      </c>
      <c r="Z40" s="652">
        <f>'Development Budget'!Z40</f>
        <v>0</v>
      </c>
      <c r="AA40" s="652">
        <f>'Development Budget'!AA40</f>
        <v>0</v>
      </c>
      <c r="AB40" s="652">
        <f>'Development Budget'!AB40</f>
        <v>0</v>
      </c>
      <c r="AC40" s="470">
        <f t="shared" si="26"/>
        <v>0</v>
      </c>
      <c r="AD40" s="652">
        <f>'Development Budget'!AD40</f>
        <v>0</v>
      </c>
      <c r="AE40" s="652">
        <f>'Development Budget'!AE40</f>
        <v>0</v>
      </c>
      <c r="AF40" s="652">
        <f>'Development Budget'!AF40</f>
        <v>0</v>
      </c>
      <c r="AG40" s="470">
        <f t="shared" si="27"/>
        <v>0</v>
      </c>
      <c r="AH40" s="652">
        <f>'Development Budget'!AH40</f>
        <v>0</v>
      </c>
      <c r="AI40" s="652">
        <f>'Development Budget'!AI40</f>
        <v>0</v>
      </c>
      <c r="AJ40" s="652">
        <f>'Development Budget'!AJ40</f>
        <v>0</v>
      </c>
      <c r="AK40" s="470">
        <f t="shared" si="28"/>
        <v>0</v>
      </c>
      <c r="AL40" s="652">
        <f>'Development Budget'!AL40</f>
        <v>0</v>
      </c>
      <c r="AM40" s="652">
        <f>'Development Budget'!AM40</f>
        <v>0</v>
      </c>
      <c r="AN40" s="652">
        <f>'Development Budget'!AN40</f>
        <v>0</v>
      </c>
      <c r="AO40" s="470">
        <f t="shared" si="29"/>
        <v>0</v>
      </c>
      <c r="AP40" s="652">
        <f>'Development Budget'!AP40</f>
        <v>0</v>
      </c>
      <c r="AQ40" s="652">
        <f>'Development Budget'!AQ40</f>
        <v>0</v>
      </c>
      <c r="AR40" s="652">
        <f>'Development Budget'!AR40</f>
        <v>0</v>
      </c>
      <c r="AS40" s="470">
        <f t="shared" si="30"/>
        <v>0</v>
      </c>
      <c r="AT40" s="652">
        <f>'Development Budget'!AT40</f>
        <v>0</v>
      </c>
      <c r="AU40" s="652">
        <f>'Development Budget'!AU40</f>
        <v>0</v>
      </c>
      <c r="AV40" s="652">
        <f>'Development Budget'!AV40</f>
        <v>0</v>
      </c>
      <c r="AW40" s="470">
        <f t="shared" si="31"/>
        <v>0</v>
      </c>
      <c r="AX40" s="652">
        <f>'Development Budget'!AX40</f>
        <v>0</v>
      </c>
      <c r="AY40" s="652">
        <f>'Development Budget'!AY40</f>
        <v>0</v>
      </c>
      <c r="AZ40" s="652">
        <f>'Development Budget'!AZ40</f>
        <v>0</v>
      </c>
      <c r="BA40" s="470">
        <f t="shared" si="32"/>
        <v>0</v>
      </c>
      <c r="BB40" s="652">
        <f>'Development Budget'!BB40</f>
        <v>0</v>
      </c>
      <c r="BC40" s="652">
        <f>'Development Budget'!BC40</f>
        <v>0</v>
      </c>
      <c r="BD40" s="652">
        <f>'Development Budget'!BD40</f>
        <v>0</v>
      </c>
      <c r="BE40" s="470">
        <f t="shared" si="33"/>
        <v>0</v>
      </c>
      <c r="BF40" s="652">
        <f>'Development Budget'!BF40</f>
        <v>0</v>
      </c>
      <c r="BG40" s="652">
        <f>'Development Budget'!BG40</f>
        <v>0</v>
      </c>
      <c r="BH40" s="652">
        <f>'Development Budget'!BH40</f>
        <v>0</v>
      </c>
      <c r="BI40" s="470">
        <f t="shared" si="34"/>
        <v>0</v>
      </c>
      <c r="BJ40" s="652">
        <f>'Development Budget'!BJ40</f>
        <v>0</v>
      </c>
      <c r="BK40" s="652">
        <f>'Development Budget'!BK40</f>
        <v>0</v>
      </c>
      <c r="BL40" s="652">
        <f>'Development Budget'!BL40</f>
        <v>0</v>
      </c>
      <c r="BM40" s="470">
        <f t="shared" si="35"/>
        <v>0</v>
      </c>
      <c r="BN40" s="652">
        <f>'Development Budget'!BN40</f>
        <v>0</v>
      </c>
      <c r="BO40" s="652">
        <f>'Development Budget'!BO40</f>
        <v>0</v>
      </c>
      <c r="BP40" s="652">
        <f>'Development Budget'!BP40</f>
        <v>0</v>
      </c>
      <c r="BQ40" s="470">
        <f t="shared" si="36"/>
        <v>0</v>
      </c>
      <c r="BR40" s="652">
        <f>'Development Budget'!BR40</f>
        <v>0</v>
      </c>
      <c r="BS40" s="652">
        <f>'Development Budget'!BS40</f>
        <v>0</v>
      </c>
      <c r="BT40" s="652">
        <f>'Development Budget'!BT40</f>
        <v>0</v>
      </c>
      <c r="BU40" s="470">
        <f t="shared" si="37"/>
        <v>0</v>
      </c>
      <c r="BV40" s="652">
        <f>'Development Budget'!BV40</f>
        <v>0</v>
      </c>
      <c r="BW40" s="652">
        <f>'Development Budget'!BW40</f>
        <v>0</v>
      </c>
      <c r="BX40" s="652">
        <f>'Development Budget'!BX40</f>
        <v>0</v>
      </c>
      <c r="BY40" s="470">
        <f t="shared" si="38"/>
        <v>0</v>
      </c>
      <c r="BZ40" s="652">
        <f>'Development Budget'!BZ40</f>
        <v>0</v>
      </c>
      <c r="CA40" s="652">
        <f>'Development Budget'!CA40</f>
        <v>0</v>
      </c>
      <c r="CB40" s="652">
        <f>'Development Budget'!CB40</f>
        <v>0</v>
      </c>
      <c r="CC40" s="470">
        <f t="shared" si="39"/>
        <v>0</v>
      </c>
      <c r="CD40" s="652">
        <f>'Development Budget'!CD40</f>
        <v>0</v>
      </c>
      <c r="CE40" s="652">
        <f>'Development Budget'!CE40</f>
        <v>0</v>
      </c>
      <c r="CF40" s="652">
        <f>'Development Budget'!CF40</f>
        <v>0</v>
      </c>
      <c r="CG40" s="470">
        <f t="shared" si="40"/>
        <v>0</v>
      </c>
      <c r="CH40" s="652">
        <f>'Development Budget'!CH40</f>
        <v>0</v>
      </c>
      <c r="CI40" s="652">
        <f>'Development Budget'!CI40</f>
        <v>0</v>
      </c>
      <c r="CJ40" s="652">
        <f>'Development Budget'!CJ40</f>
        <v>0</v>
      </c>
      <c r="CK40" s="470">
        <f t="shared" si="41"/>
        <v>0</v>
      </c>
      <c r="CN40" s="111"/>
      <c r="CO40" s="430" t="s">
        <v>165</v>
      </c>
      <c r="CU40" s="404">
        <f>Financing!H40</f>
        <v>0</v>
      </c>
      <c r="CY40" s="421"/>
    </row>
    <row r="41" spans="1:103">
      <c r="A41" s="471"/>
      <c r="B41" s="418">
        <v>34</v>
      </c>
      <c r="C41" s="472" t="s">
        <v>31</v>
      </c>
      <c r="D41" s="472"/>
      <c r="E41" s="472"/>
      <c r="F41" s="473">
        <f t="shared" si="21"/>
        <v>0</v>
      </c>
      <c r="G41" s="474">
        <f t="shared" si="21"/>
        <v>0</v>
      </c>
      <c r="H41" s="474">
        <f t="shared" si="21"/>
        <v>0</v>
      </c>
      <c r="I41" s="475">
        <f t="shared" si="21"/>
        <v>0</v>
      </c>
      <c r="J41" s="652">
        <f>'Development Budget'!J41</f>
        <v>0</v>
      </c>
      <c r="K41" s="652">
        <f>'Development Budget'!K41</f>
        <v>0</v>
      </c>
      <c r="L41" s="652">
        <f>'Development Budget'!L41</f>
        <v>0</v>
      </c>
      <c r="M41" s="476">
        <f t="shared" si="22"/>
        <v>0</v>
      </c>
      <c r="N41" s="652">
        <f>'Development Budget'!N41</f>
        <v>0</v>
      </c>
      <c r="O41" s="652">
        <f>'Development Budget'!O41</f>
        <v>0</v>
      </c>
      <c r="P41" s="652">
        <f>'Development Budget'!P41</f>
        <v>0</v>
      </c>
      <c r="Q41" s="476">
        <f t="shared" si="23"/>
        <v>0</v>
      </c>
      <c r="R41" s="652">
        <f>'Development Budget'!R41</f>
        <v>0</v>
      </c>
      <c r="S41" s="652">
        <f>'Development Budget'!S41</f>
        <v>0</v>
      </c>
      <c r="T41" s="652">
        <f>'Development Budget'!T41</f>
        <v>0</v>
      </c>
      <c r="U41" s="476">
        <f t="shared" si="24"/>
        <v>0</v>
      </c>
      <c r="V41" s="652">
        <f>'Development Budget'!V41</f>
        <v>0</v>
      </c>
      <c r="W41" s="652">
        <f>'Development Budget'!W41</f>
        <v>0</v>
      </c>
      <c r="X41" s="652">
        <f>'Development Budget'!X41</f>
        <v>0</v>
      </c>
      <c r="Y41" s="476">
        <f t="shared" si="25"/>
        <v>0</v>
      </c>
      <c r="Z41" s="652">
        <f>'Development Budget'!Z41</f>
        <v>0</v>
      </c>
      <c r="AA41" s="652">
        <f>'Development Budget'!AA41</f>
        <v>0</v>
      </c>
      <c r="AB41" s="652">
        <f>'Development Budget'!AB41</f>
        <v>0</v>
      </c>
      <c r="AC41" s="476">
        <f t="shared" si="26"/>
        <v>0</v>
      </c>
      <c r="AD41" s="652">
        <f>'Development Budget'!AD41</f>
        <v>0</v>
      </c>
      <c r="AE41" s="652">
        <f>'Development Budget'!AE41</f>
        <v>0</v>
      </c>
      <c r="AF41" s="652">
        <f>'Development Budget'!AF41</f>
        <v>0</v>
      </c>
      <c r="AG41" s="476">
        <f t="shared" si="27"/>
        <v>0</v>
      </c>
      <c r="AH41" s="652">
        <f>'Development Budget'!AH41</f>
        <v>0</v>
      </c>
      <c r="AI41" s="652">
        <f>'Development Budget'!AI41</f>
        <v>0</v>
      </c>
      <c r="AJ41" s="652">
        <f>'Development Budget'!AJ41</f>
        <v>0</v>
      </c>
      <c r="AK41" s="476">
        <f t="shared" si="28"/>
        <v>0</v>
      </c>
      <c r="AL41" s="652">
        <f>'Development Budget'!AL41</f>
        <v>0</v>
      </c>
      <c r="AM41" s="652">
        <f>'Development Budget'!AM41</f>
        <v>0</v>
      </c>
      <c r="AN41" s="652">
        <f>'Development Budget'!AN41</f>
        <v>0</v>
      </c>
      <c r="AO41" s="476">
        <f t="shared" si="29"/>
        <v>0</v>
      </c>
      <c r="AP41" s="652">
        <f>'Development Budget'!AP41</f>
        <v>0</v>
      </c>
      <c r="AQ41" s="652">
        <f>'Development Budget'!AQ41</f>
        <v>0</v>
      </c>
      <c r="AR41" s="652">
        <f>'Development Budget'!AR41</f>
        <v>0</v>
      </c>
      <c r="AS41" s="476">
        <f t="shared" si="30"/>
        <v>0</v>
      </c>
      <c r="AT41" s="652">
        <f>'Development Budget'!AT41</f>
        <v>0</v>
      </c>
      <c r="AU41" s="652">
        <f>'Development Budget'!AU41</f>
        <v>0</v>
      </c>
      <c r="AV41" s="652">
        <f>'Development Budget'!AV41</f>
        <v>0</v>
      </c>
      <c r="AW41" s="476">
        <f t="shared" si="31"/>
        <v>0</v>
      </c>
      <c r="AX41" s="652">
        <f>'Development Budget'!AX41</f>
        <v>0</v>
      </c>
      <c r="AY41" s="652">
        <f>'Development Budget'!AY41</f>
        <v>0</v>
      </c>
      <c r="AZ41" s="652">
        <f>'Development Budget'!AZ41</f>
        <v>0</v>
      </c>
      <c r="BA41" s="476">
        <f t="shared" si="32"/>
        <v>0</v>
      </c>
      <c r="BB41" s="652">
        <f>'Development Budget'!BB41</f>
        <v>0</v>
      </c>
      <c r="BC41" s="652">
        <f>'Development Budget'!BC41</f>
        <v>0</v>
      </c>
      <c r="BD41" s="652">
        <f>'Development Budget'!BD41</f>
        <v>0</v>
      </c>
      <c r="BE41" s="476">
        <f t="shared" si="33"/>
        <v>0</v>
      </c>
      <c r="BF41" s="652">
        <f>'Development Budget'!BF41</f>
        <v>0</v>
      </c>
      <c r="BG41" s="652">
        <f>'Development Budget'!BG41</f>
        <v>0</v>
      </c>
      <c r="BH41" s="652">
        <f>'Development Budget'!BH41</f>
        <v>0</v>
      </c>
      <c r="BI41" s="476">
        <f t="shared" si="34"/>
        <v>0</v>
      </c>
      <c r="BJ41" s="652">
        <f>'Development Budget'!BJ41</f>
        <v>0</v>
      </c>
      <c r="BK41" s="652">
        <f>'Development Budget'!BK41</f>
        <v>0</v>
      </c>
      <c r="BL41" s="652">
        <f>'Development Budget'!BL41</f>
        <v>0</v>
      </c>
      <c r="BM41" s="476">
        <f t="shared" si="35"/>
        <v>0</v>
      </c>
      <c r="BN41" s="652">
        <f>'Development Budget'!BN41</f>
        <v>0</v>
      </c>
      <c r="BO41" s="652">
        <f>'Development Budget'!BO41</f>
        <v>0</v>
      </c>
      <c r="BP41" s="652">
        <f>'Development Budget'!BP41</f>
        <v>0</v>
      </c>
      <c r="BQ41" s="476">
        <f t="shared" si="36"/>
        <v>0</v>
      </c>
      <c r="BR41" s="652">
        <f>'Development Budget'!BR41</f>
        <v>0</v>
      </c>
      <c r="BS41" s="652">
        <f>'Development Budget'!BS41</f>
        <v>0</v>
      </c>
      <c r="BT41" s="652">
        <f>'Development Budget'!BT41</f>
        <v>0</v>
      </c>
      <c r="BU41" s="476">
        <f t="shared" si="37"/>
        <v>0</v>
      </c>
      <c r="BV41" s="652">
        <f>'Development Budget'!BV41</f>
        <v>0</v>
      </c>
      <c r="BW41" s="652">
        <f>'Development Budget'!BW41</f>
        <v>0</v>
      </c>
      <c r="BX41" s="652" t="s">
        <v>345</v>
      </c>
      <c r="BY41" s="476">
        <f t="shared" si="38"/>
        <v>0</v>
      </c>
      <c r="BZ41" s="652">
        <f>'Development Budget'!BZ41</f>
        <v>0</v>
      </c>
      <c r="CA41" s="652">
        <f>'Development Budget'!CA41</f>
        <v>0</v>
      </c>
      <c r="CB41" s="652">
        <f>'Development Budget'!CB41</f>
        <v>0</v>
      </c>
      <c r="CC41" s="476">
        <f t="shared" si="39"/>
        <v>0</v>
      </c>
      <c r="CD41" s="652">
        <f>'Development Budget'!CD41</f>
        <v>0</v>
      </c>
      <c r="CE41" s="652">
        <f>'Development Budget'!CE41</f>
        <v>0</v>
      </c>
      <c r="CF41" s="652">
        <f>'Development Budget'!CF41</f>
        <v>0</v>
      </c>
      <c r="CG41" s="476">
        <f t="shared" si="40"/>
        <v>0</v>
      </c>
      <c r="CH41" s="652">
        <f>'Development Budget'!CH41</f>
        <v>0</v>
      </c>
      <c r="CI41" s="652">
        <f>'Development Budget'!CI41</f>
        <v>0</v>
      </c>
      <c r="CJ41" s="652">
        <f>'Development Budget'!CJ41</f>
        <v>0</v>
      </c>
      <c r="CK41" s="476">
        <f t="shared" si="41"/>
        <v>0</v>
      </c>
      <c r="CN41" s="423"/>
      <c r="CO41" s="430" t="s">
        <v>166</v>
      </c>
      <c r="CU41" s="404">
        <f>Financing!H41</f>
        <v>0</v>
      </c>
      <c r="CY41" s="421"/>
    </row>
    <row r="42" spans="1:103">
      <c r="A42" s="452"/>
      <c r="B42" s="419">
        <v>35</v>
      </c>
      <c r="C42" s="452"/>
      <c r="D42" s="452"/>
      <c r="E42" s="452" t="s">
        <v>32</v>
      </c>
      <c r="F42" s="477">
        <f t="shared" si="21"/>
        <v>0</v>
      </c>
      <c r="G42" s="478">
        <f t="shared" si="21"/>
        <v>0</v>
      </c>
      <c r="H42" s="478">
        <f t="shared" si="21"/>
        <v>0</v>
      </c>
      <c r="I42" s="479">
        <f t="shared" si="21"/>
        <v>0</v>
      </c>
      <c r="J42" s="480">
        <f>SUM(J14:J41)</f>
        <v>0</v>
      </c>
      <c r="K42" s="452">
        <f>SUM(K14:K41)</f>
        <v>0</v>
      </c>
      <c r="L42" s="452">
        <f>SUM(L14:L41)</f>
        <v>0</v>
      </c>
      <c r="M42" s="481">
        <f>K42+L42</f>
        <v>0</v>
      </c>
      <c r="N42" s="480">
        <f>SUM(N14:N41)</f>
        <v>0</v>
      </c>
      <c r="O42" s="452">
        <f>SUM(O14:O41)</f>
        <v>0</v>
      </c>
      <c r="P42" s="452">
        <f>SUM(P14:P41)</f>
        <v>0</v>
      </c>
      <c r="Q42" s="481">
        <f>O42+P42</f>
        <v>0</v>
      </c>
      <c r="R42" s="480">
        <f>SUM(R14:R41)</f>
        <v>0</v>
      </c>
      <c r="S42" s="452">
        <f>SUM(S14:S41)</f>
        <v>0</v>
      </c>
      <c r="T42" s="452">
        <f>SUM(T14:T41)</f>
        <v>0</v>
      </c>
      <c r="U42" s="481">
        <f>S42+T42</f>
        <v>0</v>
      </c>
      <c r="V42" s="480">
        <f>SUM(V14:V41)</f>
        <v>0</v>
      </c>
      <c r="W42" s="452">
        <f>SUM(W14:W41)</f>
        <v>0</v>
      </c>
      <c r="X42" s="452">
        <f>SUM(X14:X41)</f>
        <v>0</v>
      </c>
      <c r="Y42" s="481">
        <f>W42+X42</f>
        <v>0</v>
      </c>
      <c r="Z42" s="480">
        <f>SUM(Z14:Z41)</f>
        <v>0</v>
      </c>
      <c r="AA42" s="452">
        <f>SUM(AA14:AA41)</f>
        <v>0</v>
      </c>
      <c r="AB42" s="452">
        <f>SUM(AB14:AB41)</f>
        <v>0</v>
      </c>
      <c r="AC42" s="481">
        <f>AA42+AB42</f>
        <v>0</v>
      </c>
      <c r="AD42" s="480">
        <f>SUM(AD14:AD41)</f>
        <v>0</v>
      </c>
      <c r="AE42" s="452">
        <f>SUM(AE14:AE41)</f>
        <v>0</v>
      </c>
      <c r="AF42" s="452">
        <f>SUM(AF14:AF41)</f>
        <v>0</v>
      </c>
      <c r="AG42" s="481">
        <f>AE42+AF42</f>
        <v>0</v>
      </c>
      <c r="AH42" s="480">
        <f>SUM(AH14:AH41)</f>
        <v>0</v>
      </c>
      <c r="AI42" s="452">
        <f>SUM(AI14:AI41)</f>
        <v>0</v>
      </c>
      <c r="AJ42" s="452">
        <f>SUM(AJ14:AJ41)</f>
        <v>0</v>
      </c>
      <c r="AK42" s="481">
        <f>AI42+AJ42</f>
        <v>0</v>
      </c>
      <c r="AL42" s="480">
        <f>SUM(AL14:AL41)</f>
        <v>0</v>
      </c>
      <c r="AM42" s="452">
        <f>SUM(AM14:AM41)</f>
        <v>0</v>
      </c>
      <c r="AN42" s="452">
        <f>SUM(AN14:AN41)</f>
        <v>0</v>
      </c>
      <c r="AO42" s="481">
        <f>AM42+AN42</f>
        <v>0</v>
      </c>
      <c r="AP42" s="480">
        <f>SUM(AP14:AP41)</f>
        <v>0</v>
      </c>
      <c r="AQ42" s="452">
        <f>SUM(AQ14:AQ41)</f>
        <v>0</v>
      </c>
      <c r="AR42" s="452">
        <f>SUM(AR14:AR41)</f>
        <v>0</v>
      </c>
      <c r="AS42" s="481">
        <f>AQ42+AR42</f>
        <v>0</v>
      </c>
      <c r="AT42" s="480">
        <f>SUM(AT14:AT41)</f>
        <v>0</v>
      </c>
      <c r="AU42" s="452">
        <f>SUM(AU14:AU41)</f>
        <v>0</v>
      </c>
      <c r="AV42" s="452">
        <f>SUM(AV14:AV41)</f>
        <v>0</v>
      </c>
      <c r="AW42" s="481">
        <f>AU42+AV42</f>
        <v>0</v>
      </c>
      <c r="AX42" s="480">
        <f>SUM(AX14:AX41)</f>
        <v>0</v>
      </c>
      <c r="AY42" s="452">
        <f>SUM(AY14:AY41)</f>
        <v>0</v>
      </c>
      <c r="AZ42" s="452">
        <f>SUM(AZ14:AZ41)</f>
        <v>0</v>
      </c>
      <c r="BA42" s="481">
        <f>AY42+AZ42</f>
        <v>0</v>
      </c>
      <c r="BB42" s="480">
        <f>SUM(BB14:BB41)</f>
        <v>0</v>
      </c>
      <c r="BC42" s="452">
        <f>SUM(BC14:BC41)</f>
        <v>0</v>
      </c>
      <c r="BD42" s="452">
        <f>SUM(BD14:BD41)</f>
        <v>0</v>
      </c>
      <c r="BE42" s="481">
        <f>BC42+BD42</f>
        <v>0</v>
      </c>
      <c r="BF42" s="480">
        <f>SUM(BF14:BF41)</f>
        <v>0</v>
      </c>
      <c r="BG42" s="452">
        <f>SUM(BG14:BG41)</f>
        <v>0</v>
      </c>
      <c r="BH42" s="452">
        <f>SUM(BH14:BH41)</f>
        <v>0</v>
      </c>
      <c r="BI42" s="481">
        <f>BG42+BH42</f>
        <v>0</v>
      </c>
      <c r="BJ42" s="480">
        <f>SUM(BJ14:BJ41)</f>
        <v>0</v>
      </c>
      <c r="BK42" s="452">
        <f>SUM(BK14:BK41)</f>
        <v>0</v>
      </c>
      <c r="BL42" s="452">
        <f>SUM(BL14:BL41)</f>
        <v>0</v>
      </c>
      <c r="BM42" s="481">
        <f>BK42+BL42</f>
        <v>0</v>
      </c>
      <c r="BN42" s="480">
        <f>SUM(BN14:BN41)</f>
        <v>0</v>
      </c>
      <c r="BO42" s="452">
        <f>SUM(BO14:BO41)</f>
        <v>0</v>
      </c>
      <c r="BP42" s="452">
        <f>SUM(BP14:BP41)</f>
        <v>0</v>
      </c>
      <c r="BQ42" s="481">
        <f>BO42+BP42</f>
        <v>0</v>
      </c>
      <c r="BR42" s="480">
        <f>SUM(BR14:BR41)</f>
        <v>0</v>
      </c>
      <c r="BS42" s="452">
        <f>SUM(BS14:BS41)</f>
        <v>0</v>
      </c>
      <c r="BT42" s="452">
        <f>SUM(BT14:BT41)</f>
        <v>0</v>
      </c>
      <c r="BU42" s="481">
        <f>BS42+BT42</f>
        <v>0</v>
      </c>
      <c r="BV42" s="480">
        <f>SUM(BV14:BV41)</f>
        <v>0</v>
      </c>
      <c r="BW42" s="452">
        <f>SUM(BW14:BW41)</f>
        <v>0</v>
      </c>
      <c r="BX42" s="452">
        <f>SUM(BX14:BX41)</f>
        <v>0</v>
      </c>
      <c r="BY42" s="481">
        <f>BW42+BX42</f>
        <v>0</v>
      </c>
      <c r="BZ42" s="480">
        <f>SUM(BZ14:BZ41)</f>
        <v>0</v>
      </c>
      <c r="CA42" s="452">
        <f>SUM(CA14:CA41)</f>
        <v>0</v>
      </c>
      <c r="CB42" s="452">
        <f>SUM(CB14:CB41)</f>
        <v>0</v>
      </c>
      <c r="CC42" s="481">
        <f>CA42+CB42</f>
        <v>0</v>
      </c>
      <c r="CD42" s="480">
        <f>SUM(CD14:CD41)</f>
        <v>0</v>
      </c>
      <c r="CE42" s="452">
        <f>SUM(CE14:CE41)</f>
        <v>0</v>
      </c>
      <c r="CF42" s="452">
        <f>SUM(CF14:CF41)</f>
        <v>0</v>
      </c>
      <c r="CG42" s="481">
        <f>CE42+CF42</f>
        <v>0</v>
      </c>
      <c r="CH42" s="480">
        <f>SUM(CH14:CH41)</f>
        <v>0</v>
      </c>
      <c r="CI42" s="452">
        <f>SUM(CI14:CI41)</f>
        <v>0</v>
      </c>
      <c r="CJ42" s="452">
        <f>SUM(CJ14:CJ41)</f>
        <v>0</v>
      </c>
      <c r="CK42" s="481">
        <f>CI42+CJ42</f>
        <v>0</v>
      </c>
      <c r="CN42" s="423"/>
      <c r="CO42" s="430" t="s">
        <v>167</v>
      </c>
      <c r="CU42" s="404">
        <f>Financing!H42</f>
        <v>0</v>
      </c>
      <c r="CY42" s="421"/>
    </row>
    <row r="43" spans="1:103">
      <c r="A43" s="464" t="s">
        <v>47</v>
      </c>
      <c r="B43" s="418"/>
      <c r="C43" s="459"/>
      <c r="D43" s="459"/>
      <c r="E43" s="459"/>
      <c r="F43" s="465"/>
      <c r="G43" s="466"/>
      <c r="H43" s="466"/>
      <c r="I43" s="467"/>
      <c r="J43" s="468"/>
      <c r="K43" s="469"/>
      <c r="L43" s="459"/>
      <c r="M43" s="470"/>
      <c r="N43" s="468"/>
      <c r="O43" s="469"/>
      <c r="P43" s="459"/>
      <c r="Q43" s="470"/>
      <c r="R43" s="468"/>
      <c r="S43" s="469"/>
      <c r="T43" s="459"/>
      <c r="U43" s="470"/>
      <c r="V43" s="468"/>
      <c r="W43" s="469"/>
      <c r="X43" s="459"/>
      <c r="Y43" s="470"/>
      <c r="Z43" s="468"/>
      <c r="AA43" s="469"/>
      <c r="AB43" s="459"/>
      <c r="AC43" s="470"/>
      <c r="AD43" s="468"/>
      <c r="AE43" s="469"/>
      <c r="AF43" s="459"/>
      <c r="AG43" s="470"/>
      <c r="AH43" s="468"/>
      <c r="AI43" s="469"/>
      <c r="AJ43" s="459"/>
      <c r="AK43" s="470"/>
      <c r="AL43" s="468"/>
      <c r="AM43" s="469"/>
      <c r="AN43" s="459"/>
      <c r="AO43" s="470"/>
      <c r="AP43" s="468"/>
      <c r="AQ43" s="469"/>
      <c r="AR43" s="459"/>
      <c r="AS43" s="470"/>
      <c r="AT43" s="586"/>
      <c r="AU43" s="469"/>
      <c r="AV43" s="459"/>
      <c r="AW43" s="470"/>
      <c r="AX43" s="468"/>
      <c r="AY43" s="469"/>
      <c r="AZ43" s="459"/>
      <c r="BA43" s="470"/>
      <c r="BB43" s="468"/>
      <c r="BC43" s="469"/>
      <c r="BD43" s="459"/>
      <c r="BE43" s="470"/>
      <c r="BF43" s="468"/>
      <c r="BG43" s="469"/>
      <c r="BH43" s="459"/>
      <c r="BI43" s="470"/>
      <c r="BJ43" s="468"/>
      <c r="BK43" s="469"/>
      <c r="BL43" s="459"/>
      <c r="BM43" s="470"/>
      <c r="BN43" s="468"/>
      <c r="BO43" s="469"/>
      <c r="BP43" s="459"/>
      <c r="BQ43" s="470"/>
      <c r="BR43" s="468"/>
      <c r="BS43" s="469"/>
      <c r="BT43" s="459"/>
      <c r="BU43" s="470"/>
      <c r="BV43" s="468"/>
      <c r="BW43" s="469"/>
      <c r="BX43" s="459"/>
      <c r="BY43" s="470"/>
      <c r="BZ43" s="468"/>
      <c r="CA43" s="469"/>
      <c r="CB43" s="459"/>
      <c r="CC43" s="470"/>
      <c r="CD43" s="586"/>
      <c r="CE43" s="469"/>
      <c r="CF43" s="459"/>
      <c r="CG43" s="470"/>
      <c r="CH43" s="468"/>
      <c r="CI43" s="469"/>
      <c r="CJ43" s="459"/>
      <c r="CK43" s="470"/>
      <c r="CN43" s="109"/>
      <c r="CO43" s="430" t="s">
        <v>169</v>
      </c>
      <c r="CQ43" s="406" t="str">
        <f>Financing!D43</f>
        <v>(Specify Source)</v>
      </c>
      <c r="CR43" s="406"/>
      <c r="CS43" s="406"/>
      <c r="CU43" s="404">
        <f>Financing!H43</f>
        <v>0</v>
      </c>
      <c r="CY43" s="421"/>
    </row>
    <row r="44" spans="1:103">
      <c r="A44" s="464"/>
      <c r="B44" s="418">
        <v>36</v>
      </c>
      <c r="C44" s="459" t="s">
        <v>126</v>
      </c>
      <c r="D44" s="459"/>
      <c r="E44" s="459"/>
      <c r="F44" s="465">
        <f t="shared" ref="F44:I46" si="42">J44+N44+R44+V44+Z44+AD44+AH44+AL44+AP44+AT44+AX44+BB44+BF44+BJ44+BN44+BR44+BV44+BZ44+CD44+CH44</f>
        <v>0</v>
      </c>
      <c r="G44" s="466">
        <f t="shared" si="42"/>
        <v>0</v>
      </c>
      <c r="H44" s="466">
        <f t="shared" si="42"/>
        <v>0</v>
      </c>
      <c r="I44" s="467">
        <f t="shared" si="42"/>
        <v>0</v>
      </c>
      <c r="J44" s="652">
        <f>'Development Budget'!J44</f>
        <v>0</v>
      </c>
      <c r="K44" s="652">
        <f>'Development Budget'!K44</f>
        <v>0</v>
      </c>
      <c r="L44" s="652">
        <f>'Development Budget'!L44</f>
        <v>0</v>
      </c>
      <c r="M44" s="470">
        <f t="shared" si="22"/>
        <v>0</v>
      </c>
      <c r="N44" s="652">
        <f>'Development Budget'!N44</f>
        <v>0</v>
      </c>
      <c r="O44" s="652">
        <f>'Development Budget'!O44</f>
        <v>0</v>
      </c>
      <c r="P44" s="652">
        <f>'Development Budget'!P44</f>
        <v>0</v>
      </c>
      <c r="Q44" s="470">
        <f>O44+P44</f>
        <v>0</v>
      </c>
      <c r="R44" s="652">
        <f>'Development Budget'!R44</f>
        <v>0</v>
      </c>
      <c r="S44" s="652">
        <f>'Development Budget'!S44</f>
        <v>0</v>
      </c>
      <c r="T44" s="652">
        <f>'Development Budget'!T44</f>
        <v>0</v>
      </c>
      <c r="U44" s="470">
        <f>S44+T44</f>
        <v>0</v>
      </c>
      <c r="V44" s="652">
        <f>'Development Budget'!V44</f>
        <v>0</v>
      </c>
      <c r="W44" s="652">
        <f>'Development Budget'!W44</f>
        <v>0</v>
      </c>
      <c r="X44" s="652">
        <f>'Development Budget'!X44</f>
        <v>0</v>
      </c>
      <c r="Y44" s="470">
        <f>W44+X44</f>
        <v>0</v>
      </c>
      <c r="Z44" s="652">
        <f>'Development Budget'!Z44</f>
        <v>0</v>
      </c>
      <c r="AA44" s="652">
        <f>'Development Budget'!AA44</f>
        <v>0</v>
      </c>
      <c r="AB44" s="652">
        <f>'Development Budget'!AB44</f>
        <v>0</v>
      </c>
      <c r="AC44" s="470">
        <f>AA44+AB44</f>
        <v>0</v>
      </c>
      <c r="AD44" s="652">
        <f>'Development Budget'!AD44</f>
        <v>0</v>
      </c>
      <c r="AE44" s="652">
        <f>'Development Budget'!AE44</f>
        <v>0</v>
      </c>
      <c r="AF44" s="652">
        <f>'Development Budget'!AF44</f>
        <v>0</v>
      </c>
      <c r="AG44" s="470">
        <f>AE44+AF44</f>
        <v>0</v>
      </c>
      <c r="AH44" s="652">
        <f>'Development Budget'!AH44</f>
        <v>0</v>
      </c>
      <c r="AI44" s="652">
        <f>'Development Budget'!AI44</f>
        <v>0</v>
      </c>
      <c r="AJ44" s="652">
        <f>'Development Budget'!AJ44</f>
        <v>0</v>
      </c>
      <c r="AK44" s="470">
        <f>AI44+AJ44</f>
        <v>0</v>
      </c>
      <c r="AL44" s="652">
        <f>'Development Budget'!AL44</f>
        <v>0</v>
      </c>
      <c r="AM44" s="652">
        <f>'Development Budget'!AM44</f>
        <v>0</v>
      </c>
      <c r="AN44" s="652">
        <f>'Development Budget'!AN44</f>
        <v>0</v>
      </c>
      <c r="AO44" s="470">
        <f>AM44+AN44</f>
        <v>0</v>
      </c>
      <c r="AP44" s="652">
        <f>'Development Budget'!AP44</f>
        <v>0</v>
      </c>
      <c r="AQ44" s="652">
        <f>'Development Budget'!AQ44</f>
        <v>0</v>
      </c>
      <c r="AR44" s="652">
        <f>'Development Budget'!AR44</f>
        <v>0</v>
      </c>
      <c r="AS44" s="470">
        <f>AQ44+AR44</f>
        <v>0</v>
      </c>
      <c r="AT44" s="652">
        <f>'Development Budget'!AT44</f>
        <v>0</v>
      </c>
      <c r="AU44" s="652">
        <f>'Development Budget'!AU44</f>
        <v>0</v>
      </c>
      <c r="AV44" s="652">
        <f>'Development Budget'!AV44</f>
        <v>0</v>
      </c>
      <c r="AW44" s="470">
        <f>AU44+AV44</f>
        <v>0</v>
      </c>
      <c r="AX44" s="652">
        <f>'Development Budget'!AX44</f>
        <v>0</v>
      </c>
      <c r="AY44" s="652">
        <f>'Development Budget'!AY44</f>
        <v>0</v>
      </c>
      <c r="AZ44" s="652">
        <f>'Development Budget'!AZ44</f>
        <v>0</v>
      </c>
      <c r="BA44" s="470">
        <f>AY44+AZ44</f>
        <v>0</v>
      </c>
      <c r="BB44" s="652">
        <f>'Development Budget'!BB44</f>
        <v>0</v>
      </c>
      <c r="BC44" s="652">
        <f>'Development Budget'!BC44</f>
        <v>0</v>
      </c>
      <c r="BD44" s="652">
        <f>'Development Budget'!BD44</f>
        <v>0</v>
      </c>
      <c r="BE44" s="470">
        <f>BC44+BD44</f>
        <v>0</v>
      </c>
      <c r="BF44" s="652">
        <f>'Development Budget'!BF44</f>
        <v>0</v>
      </c>
      <c r="BG44" s="652">
        <f>'Development Budget'!BG44</f>
        <v>0</v>
      </c>
      <c r="BH44" s="652">
        <f>'Development Budget'!BH44</f>
        <v>0</v>
      </c>
      <c r="BI44" s="470">
        <f>BG44+BH44</f>
        <v>0</v>
      </c>
      <c r="BJ44" s="652">
        <f>'Development Budget'!BJ44</f>
        <v>0</v>
      </c>
      <c r="BK44" s="652">
        <f>'Development Budget'!BK44</f>
        <v>0</v>
      </c>
      <c r="BL44" s="652">
        <f>'Development Budget'!BL44</f>
        <v>0</v>
      </c>
      <c r="BM44" s="470">
        <f>BK44+BL44</f>
        <v>0</v>
      </c>
      <c r="BN44" s="652">
        <f>'Development Budget'!BN44</f>
        <v>0</v>
      </c>
      <c r="BO44" s="652">
        <f>'Development Budget'!BO44</f>
        <v>0</v>
      </c>
      <c r="BP44" s="652">
        <f>'Development Budget'!BP44</f>
        <v>0</v>
      </c>
      <c r="BQ44" s="470">
        <f>BO44+BP44</f>
        <v>0</v>
      </c>
      <c r="BR44" s="652">
        <f>'Development Budget'!BR44</f>
        <v>0</v>
      </c>
      <c r="BS44" s="652">
        <f>'Development Budget'!BS44</f>
        <v>0</v>
      </c>
      <c r="BT44" s="652">
        <f>'Development Budget'!BT44</f>
        <v>0</v>
      </c>
      <c r="BU44" s="470">
        <f>BS44+BT44</f>
        <v>0</v>
      </c>
      <c r="BV44" s="652">
        <f>'Development Budget'!BV44</f>
        <v>0</v>
      </c>
      <c r="BW44" s="652">
        <f>'Development Budget'!BW44</f>
        <v>0</v>
      </c>
      <c r="BX44" s="652">
        <f>'Development Budget'!BX44</f>
        <v>0</v>
      </c>
      <c r="BY44" s="470">
        <f>BW44+BX44</f>
        <v>0</v>
      </c>
      <c r="BZ44" s="652">
        <f>'Development Budget'!BZ44</f>
        <v>0</v>
      </c>
      <c r="CA44" s="652">
        <f>'Development Budget'!CA44</f>
        <v>0</v>
      </c>
      <c r="CB44" s="652">
        <f>'Development Budget'!CB44</f>
        <v>0</v>
      </c>
      <c r="CC44" s="470">
        <f>CA44+CB44</f>
        <v>0</v>
      </c>
      <c r="CD44" s="652">
        <f>'Development Budget'!CD44</f>
        <v>0</v>
      </c>
      <c r="CE44" s="652">
        <f>'Development Budget'!CE44</f>
        <v>0</v>
      </c>
      <c r="CF44" s="652">
        <f>'Development Budget'!CF44</f>
        <v>0</v>
      </c>
      <c r="CG44" s="470">
        <f>CE44+CF44</f>
        <v>0</v>
      </c>
      <c r="CH44" s="652">
        <f>'Development Budget'!CH44</f>
        <v>0</v>
      </c>
      <c r="CI44" s="652">
        <f>'Development Budget'!CI44</f>
        <v>0</v>
      </c>
      <c r="CJ44" s="652">
        <f>'Development Budget'!CJ44</f>
        <v>0</v>
      </c>
      <c r="CK44" s="470">
        <f>CI44+CJ44</f>
        <v>0</v>
      </c>
      <c r="CN44" s="423"/>
      <c r="CO44" s="430" t="s">
        <v>168</v>
      </c>
      <c r="CQ44" s="406" t="str">
        <f>Financing!D44</f>
        <v>(Specify Source)</v>
      </c>
      <c r="CR44" s="406"/>
      <c r="CS44" s="406"/>
      <c r="CU44" s="404">
        <f>Financing!H44</f>
        <v>0</v>
      </c>
      <c r="CY44" s="421"/>
    </row>
    <row r="45" spans="1:103">
      <c r="A45" s="464"/>
      <c r="B45" s="418">
        <v>37</v>
      </c>
      <c r="C45" s="459" t="s">
        <v>127</v>
      </c>
      <c r="D45" s="471"/>
      <c r="E45" s="471"/>
      <c r="F45" s="473">
        <f t="shared" si="42"/>
        <v>0</v>
      </c>
      <c r="G45" s="474">
        <f t="shared" si="42"/>
        <v>0</v>
      </c>
      <c r="H45" s="474">
        <f t="shared" si="42"/>
        <v>0</v>
      </c>
      <c r="I45" s="475">
        <f t="shared" si="42"/>
        <v>0</v>
      </c>
      <c r="J45" s="652">
        <f>'Development Budget'!J45</f>
        <v>0</v>
      </c>
      <c r="K45" s="652">
        <f>'Development Budget'!K45</f>
        <v>0</v>
      </c>
      <c r="L45" s="652">
        <f>'Development Budget'!L45</f>
        <v>0</v>
      </c>
      <c r="M45" s="476">
        <f t="shared" si="22"/>
        <v>0</v>
      </c>
      <c r="N45" s="652">
        <f>'Development Budget'!N45</f>
        <v>0</v>
      </c>
      <c r="O45" s="652">
        <f>'Development Budget'!O45</f>
        <v>0</v>
      </c>
      <c r="P45" s="652">
        <f>'Development Budget'!P45</f>
        <v>0</v>
      </c>
      <c r="Q45" s="476">
        <f>O45+P45</f>
        <v>0</v>
      </c>
      <c r="R45" s="652">
        <f>'Development Budget'!R45</f>
        <v>0</v>
      </c>
      <c r="S45" s="652">
        <f>'Development Budget'!S45</f>
        <v>0</v>
      </c>
      <c r="T45" s="652">
        <f>'Development Budget'!T45</f>
        <v>0</v>
      </c>
      <c r="U45" s="476">
        <f>S45+T45</f>
        <v>0</v>
      </c>
      <c r="V45" s="652">
        <f>'Development Budget'!V45</f>
        <v>0</v>
      </c>
      <c r="W45" s="652">
        <f>'Development Budget'!W45</f>
        <v>0</v>
      </c>
      <c r="X45" s="652">
        <f>'Development Budget'!X45</f>
        <v>0</v>
      </c>
      <c r="Y45" s="476">
        <f>W45+X45</f>
        <v>0</v>
      </c>
      <c r="Z45" s="652">
        <f>'Development Budget'!Z45</f>
        <v>0</v>
      </c>
      <c r="AA45" s="652">
        <f>'Development Budget'!AA45</f>
        <v>0</v>
      </c>
      <c r="AB45" s="652">
        <f>'Development Budget'!AB45</f>
        <v>0</v>
      </c>
      <c r="AC45" s="476">
        <f>AA45+AB45</f>
        <v>0</v>
      </c>
      <c r="AD45" s="652">
        <f>'Development Budget'!AD45</f>
        <v>0</v>
      </c>
      <c r="AE45" s="652">
        <f>'Development Budget'!AE45</f>
        <v>0</v>
      </c>
      <c r="AF45" s="652">
        <f>'Development Budget'!AF45</f>
        <v>0</v>
      </c>
      <c r="AG45" s="476">
        <f>AE45+AF45</f>
        <v>0</v>
      </c>
      <c r="AH45" s="652">
        <f>'Development Budget'!AH45</f>
        <v>0</v>
      </c>
      <c r="AI45" s="652">
        <f>'Development Budget'!AI45</f>
        <v>0</v>
      </c>
      <c r="AJ45" s="652">
        <f>'Development Budget'!AJ45</f>
        <v>0</v>
      </c>
      <c r="AK45" s="476">
        <f>AI45+AJ45</f>
        <v>0</v>
      </c>
      <c r="AL45" s="652">
        <f>'Development Budget'!AL45</f>
        <v>0</v>
      </c>
      <c r="AM45" s="652">
        <f>'Development Budget'!AM45</f>
        <v>0</v>
      </c>
      <c r="AN45" s="652">
        <f>'Development Budget'!AN45</f>
        <v>0</v>
      </c>
      <c r="AO45" s="476">
        <f>AM45+AN45</f>
        <v>0</v>
      </c>
      <c r="AP45" s="652">
        <f>'Development Budget'!AP45</f>
        <v>0</v>
      </c>
      <c r="AQ45" s="652">
        <f>'Development Budget'!AQ45</f>
        <v>0</v>
      </c>
      <c r="AR45" s="652">
        <f>'Development Budget'!AR45</f>
        <v>0</v>
      </c>
      <c r="AS45" s="476">
        <f>AQ45+AR45</f>
        <v>0</v>
      </c>
      <c r="AT45" s="652">
        <f>'Development Budget'!AT45</f>
        <v>0</v>
      </c>
      <c r="AU45" s="652">
        <f>'Development Budget'!AU45</f>
        <v>0</v>
      </c>
      <c r="AV45" s="652">
        <f>'Development Budget'!AV45</f>
        <v>0</v>
      </c>
      <c r="AW45" s="476">
        <f>AU45+AV45</f>
        <v>0</v>
      </c>
      <c r="AX45" s="652">
        <f>'Development Budget'!AX45</f>
        <v>0</v>
      </c>
      <c r="AY45" s="652">
        <f>'Development Budget'!AY45</f>
        <v>0</v>
      </c>
      <c r="AZ45" s="652">
        <f>'Development Budget'!AZ45</f>
        <v>0</v>
      </c>
      <c r="BA45" s="476">
        <f>AY45+AZ45</f>
        <v>0</v>
      </c>
      <c r="BB45" s="652">
        <f>'Development Budget'!BB45</f>
        <v>0</v>
      </c>
      <c r="BC45" s="652">
        <f>'Development Budget'!BC45</f>
        <v>0</v>
      </c>
      <c r="BD45" s="652">
        <f>'Development Budget'!BD45</f>
        <v>0</v>
      </c>
      <c r="BE45" s="476">
        <f>BC45+BD45</f>
        <v>0</v>
      </c>
      <c r="BF45" s="652">
        <f>'Development Budget'!BF45</f>
        <v>0</v>
      </c>
      <c r="BG45" s="652">
        <f>'Development Budget'!BG45</f>
        <v>0</v>
      </c>
      <c r="BH45" s="652">
        <f>'Development Budget'!BH45</f>
        <v>0</v>
      </c>
      <c r="BI45" s="476">
        <f>BG45+BH45</f>
        <v>0</v>
      </c>
      <c r="BJ45" s="652">
        <f>'Development Budget'!BJ45</f>
        <v>0</v>
      </c>
      <c r="BK45" s="652">
        <f>'Development Budget'!BK45</f>
        <v>0</v>
      </c>
      <c r="BL45" s="652">
        <f>'Development Budget'!BL45</f>
        <v>0</v>
      </c>
      <c r="BM45" s="476">
        <f>BK45+BL45</f>
        <v>0</v>
      </c>
      <c r="BN45" s="652">
        <f>'Development Budget'!BN45</f>
        <v>0</v>
      </c>
      <c r="BO45" s="652">
        <f>'Development Budget'!BO45</f>
        <v>0</v>
      </c>
      <c r="BP45" s="652">
        <f>'Development Budget'!BP45</f>
        <v>0</v>
      </c>
      <c r="BQ45" s="476">
        <f>BO45+BP45</f>
        <v>0</v>
      </c>
      <c r="BR45" s="652">
        <f>'Development Budget'!BR45</f>
        <v>0</v>
      </c>
      <c r="BS45" s="652">
        <f>'Development Budget'!BS45</f>
        <v>0</v>
      </c>
      <c r="BT45" s="652">
        <f>'Development Budget'!BT45</f>
        <v>0</v>
      </c>
      <c r="BU45" s="476">
        <f>BS45+BT45</f>
        <v>0</v>
      </c>
      <c r="BV45" s="652">
        <f>'Development Budget'!BV45</f>
        <v>0</v>
      </c>
      <c r="BW45" s="652">
        <f>'Development Budget'!BW45</f>
        <v>0</v>
      </c>
      <c r="BX45" s="652">
        <f>'Development Budget'!BX45</f>
        <v>0</v>
      </c>
      <c r="BY45" s="476">
        <f>BW45+BX45</f>
        <v>0</v>
      </c>
      <c r="BZ45" s="652">
        <f>'Development Budget'!BZ45</f>
        <v>0</v>
      </c>
      <c r="CA45" s="652">
        <f>'Development Budget'!CA45</f>
        <v>0</v>
      </c>
      <c r="CB45" s="652">
        <f>'Development Budget'!CB45</f>
        <v>0</v>
      </c>
      <c r="CC45" s="476">
        <f>CA45+CB45</f>
        <v>0</v>
      </c>
      <c r="CD45" s="652">
        <f>'Development Budget'!CD45</f>
        <v>0</v>
      </c>
      <c r="CE45" s="652">
        <f>'Development Budget'!CE45</f>
        <v>0</v>
      </c>
      <c r="CF45" s="652">
        <f>'Development Budget'!CF45</f>
        <v>0</v>
      </c>
      <c r="CG45" s="476">
        <f>CE45+CF45</f>
        <v>0</v>
      </c>
      <c r="CH45" s="652">
        <f>'Development Budget'!CH45</f>
        <v>0</v>
      </c>
      <c r="CI45" s="652">
        <f>'Development Budget'!CI45</f>
        <v>0</v>
      </c>
      <c r="CJ45" s="652">
        <f>'Development Budget'!CJ45</f>
        <v>0</v>
      </c>
      <c r="CK45" s="476">
        <f>CI45+CJ45</f>
        <v>0</v>
      </c>
      <c r="CN45" s="111"/>
      <c r="CO45" s="430" t="s">
        <v>168</v>
      </c>
      <c r="CQ45" s="406" t="str">
        <f>Financing!D45</f>
        <v>(Specify Source)</v>
      </c>
      <c r="CR45" s="406"/>
      <c r="CS45" s="406"/>
      <c r="CU45" s="404">
        <f>Financing!H45</f>
        <v>0</v>
      </c>
      <c r="CY45" s="421"/>
    </row>
    <row r="46" spans="1:103">
      <c r="A46" s="452"/>
      <c r="B46" s="419">
        <v>38</v>
      </c>
      <c r="C46" s="452"/>
      <c r="D46" s="452"/>
      <c r="E46" s="452" t="s">
        <v>32</v>
      </c>
      <c r="F46" s="477">
        <f t="shared" si="42"/>
        <v>0</v>
      </c>
      <c r="G46" s="478">
        <f t="shared" si="42"/>
        <v>0</v>
      </c>
      <c r="H46" s="478">
        <f t="shared" si="42"/>
        <v>0</v>
      </c>
      <c r="I46" s="479">
        <f t="shared" si="42"/>
        <v>0</v>
      </c>
      <c r="J46" s="483">
        <f>SUM(J44:J45)</f>
        <v>0</v>
      </c>
      <c r="K46" s="484">
        <f>SUM(K44:K45)</f>
        <v>0</v>
      </c>
      <c r="L46" s="452">
        <f>SUM(L44:L45)</f>
        <v>0</v>
      </c>
      <c r="M46" s="481">
        <f>K46+L46</f>
        <v>0</v>
      </c>
      <c r="N46" s="483">
        <f>SUM(N44:N45)</f>
        <v>0</v>
      </c>
      <c r="O46" s="484">
        <f>SUM(O44:O45)</f>
        <v>0</v>
      </c>
      <c r="P46" s="452">
        <f>SUM(P44:P45)</f>
        <v>0</v>
      </c>
      <c r="Q46" s="481">
        <f>O46+P46</f>
        <v>0</v>
      </c>
      <c r="R46" s="483">
        <f>SUM(R44:R45)</f>
        <v>0</v>
      </c>
      <c r="S46" s="484">
        <f>SUM(S44:S45)</f>
        <v>0</v>
      </c>
      <c r="T46" s="452">
        <f>SUM(T44:T45)</f>
        <v>0</v>
      </c>
      <c r="U46" s="481">
        <f>S46+T46</f>
        <v>0</v>
      </c>
      <c r="V46" s="483">
        <f>SUM(V44:V45)</f>
        <v>0</v>
      </c>
      <c r="W46" s="484">
        <f>SUM(W44:W45)</f>
        <v>0</v>
      </c>
      <c r="X46" s="452">
        <f>SUM(X44:X45)</f>
        <v>0</v>
      </c>
      <c r="Y46" s="481">
        <f>W46+X46</f>
        <v>0</v>
      </c>
      <c r="Z46" s="483">
        <f>SUM(Z44:Z45)</f>
        <v>0</v>
      </c>
      <c r="AA46" s="484">
        <f>SUM(AA44:AA45)</f>
        <v>0</v>
      </c>
      <c r="AB46" s="452">
        <f>SUM(AB44:AB45)</f>
        <v>0</v>
      </c>
      <c r="AC46" s="481">
        <f>AA46+AB46</f>
        <v>0</v>
      </c>
      <c r="AD46" s="483">
        <f>SUM(AD44:AD45)</f>
        <v>0</v>
      </c>
      <c r="AE46" s="484">
        <f>SUM(AE44:AE45)</f>
        <v>0</v>
      </c>
      <c r="AF46" s="452">
        <f>SUM(AF44:AF45)</f>
        <v>0</v>
      </c>
      <c r="AG46" s="481">
        <f>AE46+AF46</f>
        <v>0</v>
      </c>
      <c r="AH46" s="483">
        <f>SUM(AH44:AH45)</f>
        <v>0</v>
      </c>
      <c r="AI46" s="484">
        <f>SUM(AI44:AI45)</f>
        <v>0</v>
      </c>
      <c r="AJ46" s="452">
        <f>SUM(AJ44:AJ45)</f>
        <v>0</v>
      </c>
      <c r="AK46" s="481">
        <f>AI46+AJ46</f>
        <v>0</v>
      </c>
      <c r="AL46" s="483">
        <f>SUM(AL44:AL45)</f>
        <v>0</v>
      </c>
      <c r="AM46" s="484">
        <f>SUM(AM44:AM45)</f>
        <v>0</v>
      </c>
      <c r="AN46" s="452">
        <f>SUM(AN44:AN45)</f>
        <v>0</v>
      </c>
      <c r="AO46" s="481">
        <f>AM46+AN46</f>
        <v>0</v>
      </c>
      <c r="AP46" s="483">
        <f>SUM(AP44:AP45)</f>
        <v>0</v>
      </c>
      <c r="AQ46" s="484">
        <f>SUM(AQ44:AQ45)</f>
        <v>0</v>
      </c>
      <c r="AR46" s="452">
        <f>SUM(AR44:AR45)</f>
        <v>0</v>
      </c>
      <c r="AS46" s="481">
        <f>AQ46+AR46</f>
        <v>0</v>
      </c>
      <c r="AT46" s="483">
        <f>SUM(AT44:AT45)</f>
        <v>0</v>
      </c>
      <c r="AU46" s="484">
        <f>SUM(AU44:AU45)</f>
        <v>0</v>
      </c>
      <c r="AV46" s="452">
        <f>SUM(AV44:AV45)</f>
        <v>0</v>
      </c>
      <c r="AW46" s="481">
        <f>AU46+AV46</f>
        <v>0</v>
      </c>
      <c r="AX46" s="483">
        <f>SUM(AX44:AX45)</f>
        <v>0</v>
      </c>
      <c r="AY46" s="484">
        <f>SUM(AY44:AY45)</f>
        <v>0</v>
      </c>
      <c r="AZ46" s="452">
        <f>SUM(AZ44:AZ45)</f>
        <v>0</v>
      </c>
      <c r="BA46" s="481">
        <f>AY46+AZ46</f>
        <v>0</v>
      </c>
      <c r="BB46" s="483">
        <f>SUM(BB44:BB45)</f>
        <v>0</v>
      </c>
      <c r="BC46" s="484">
        <f>SUM(BC44:BC45)</f>
        <v>0</v>
      </c>
      <c r="BD46" s="452">
        <f>SUM(BD44:BD45)</f>
        <v>0</v>
      </c>
      <c r="BE46" s="481">
        <f>BC46+BD46</f>
        <v>0</v>
      </c>
      <c r="BF46" s="483">
        <f>SUM(BF44:BF45)</f>
        <v>0</v>
      </c>
      <c r="BG46" s="484">
        <f>SUM(BG44:BG45)</f>
        <v>0</v>
      </c>
      <c r="BH46" s="452">
        <f>SUM(BH44:BH45)</f>
        <v>0</v>
      </c>
      <c r="BI46" s="481">
        <f>BG46+BH46</f>
        <v>0</v>
      </c>
      <c r="BJ46" s="483">
        <f>SUM(BJ44:BJ45)</f>
        <v>0</v>
      </c>
      <c r="BK46" s="484">
        <f>SUM(BK44:BK45)</f>
        <v>0</v>
      </c>
      <c r="BL46" s="452">
        <f>SUM(BL44:BL45)</f>
        <v>0</v>
      </c>
      <c r="BM46" s="481">
        <f>BK46+BL46</f>
        <v>0</v>
      </c>
      <c r="BN46" s="483">
        <f>SUM(BN44:BN45)</f>
        <v>0</v>
      </c>
      <c r="BO46" s="484">
        <f>SUM(BO44:BO45)</f>
        <v>0</v>
      </c>
      <c r="BP46" s="452">
        <f>SUM(BP44:BP45)</f>
        <v>0</v>
      </c>
      <c r="BQ46" s="481">
        <f>BO46+BP46</f>
        <v>0</v>
      </c>
      <c r="BR46" s="483">
        <f>SUM(BR44:BR45)</f>
        <v>0</v>
      </c>
      <c r="BS46" s="484">
        <f>SUM(BS44:BS45)</f>
        <v>0</v>
      </c>
      <c r="BT46" s="452">
        <f>SUM(BT44:BT45)</f>
        <v>0</v>
      </c>
      <c r="BU46" s="481">
        <f>BS46+BT46</f>
        <v>0</v>
      </c>
      <c r="BV46" s="483">
        <f>SUM(BV44:BV45)</f>
        <v>0</v>
      </c>
      <c r="BW46" s="484">
        <f>SUM(BW44:BW45)</f>
        <v>0</v>
      </c>
      <c r="BX46" s="452">
        <f>SUM(BX44:BX45)</f>
        <v>0</v>
      </c>
      <c r="BY46" s="481">
        <f>BW46+BX46</f>
        <v>0</v>
      </c>
      <c r="BZ46" s="483">
        <f>SUM(BZ44:BZ45)</f>
        <v>0</v>
      </c>
      <c r="CA46" s="484">
        <f>SUM(CA44:CA45)</f>
        <v>0</v>
      </c>
      <c r="CB46" s="452">
        <f>SUM(CB44:CB45)</f>
        <v>0</v>
      </c>
      <c r="CC46" s="481">
        <f>CA46+CB46</f>
        <v>0</v>
      </c>
      <c r="CD46" s="483">
        <f>SUM(CD44:CD45)</f>
        <v>0</v>
      </c>
      <c r="CE46" s="484">
        <f>SUM(CE44:CE45)</f>
        <v>0</v>
      </c>
      <c r="CF46" s="452">
        <f>SUM(CF44:CF45)</f>
        <v>0</v>
      </c>
      <c r="CG46" s="481">
        <f>CE46+CF46</f>
        <v>0</v>
      </c>
      <c r="CH46" s="483">
        <f>SUM(CH44:CH45)</f>
        <v>0</v>
      </c>
      <c r="CI46" s="484">
        <f>SUM(CI44:CI45)</f>
        <v>0</v>
      </c>
      <c r="CJ46" s="452">
        <f>SUM(CJ44:CJ45)</f>
        <v>0</v>
      </c>
      <c r="CK46" s="481">
        <f>CI46+CJ46</f>
        <v>0</v>
      </c>
      <c r="CN46" s="423"/>
      <c r="CO46" s="430" t="s">
        <v>168</v>
      </c>
      <c r="CQ46" s="406" t="str">
        <f>Financing!D46</f>
        <v>(Specify Source)</v>
      </c>
      <c r="CR46" s="406"/>
      <c r="CS46" s="406"/>
      <c r="CU46" s="404">
        <f>Financing!H46</f>
        <v>0</v>
      </c>
      <c r="CY46" s="421"/>
    </row>
    <row r="47" spans="1:103" ht="13.5" thickBot="1">
      <c r="A47" s="464" t="s">
        <v>62</v>
      </c>
      <c r="B47" s="418"/>
      <c r="C47" s="459"/>
      <c r="D47" s="459"/>
      <c r="E47" s="459"/>
      <c r="F47" s="465"/>
      <c r="G47" s="466"/>
      <c r="H47" s="466"/>
      <c r="I47" s="467"/>
      <c r="J47" s="468"/>
      <c r="K47" s="469"/>
      <c r="L47" s="459"/>
      <c r="M47" s="470"/>
      <c r="N47" s="468"/>
      <c r="O47" s="469"/>
      <c r="P47" s="459"/>
      <c r="Q47" s="470"/>
      <c r="R47" s="468"/>
      <c r="S47" s="469"/>
      <c r="T47" s="459"/>
      <c r="U47" s="470"/>
      <c r="V47" s="468"/>
      <c r="W47" s="469"/>
      <c r="X47" s="584"/>
      <c r="Y47" s="470"/>
      <c r="Z47" s="468"/>
      <c r="AA47" s="469"/>
      <c r="AB47" s="459"/>
      <c r="AC47" s="470"/>
      <c r="AD47" s="468"/>
      <c r="AE47" s="469"/>
      <c r="AF47" s="459"/>
      <c r="AG47" s="470"/>
      <c r="AH47" s="468"/>
      <c r="AI47" s="469"/>
      <c r="AJ47" s="459"/>
      <c r="AK47" s="470"/>
      <c r="AL47" s="586"/>
      <c r="AM47" s="469"/>
      <c r="AN47" s="459"/>
      <c r="AO47" s="470"/>
      <c r="AP47" s="468"/>
      <c r="AQ47" s="469"/>
      <c r="AR47" s="459"/>
      <c r="AS47" s="470"/>
      <c r="AT47" s="468"/>
      <c r="AU47" s="469"/>
      <c r="AV47" s="459"/>
      <c r="AW47" s="470"/>
      <c r="AX47" s="468"/>
      <c r="AY47" s="469"/>
      <c r="AZ47" s="459"/>
      <c r="BA47" s="470"/>
      <c r="BB47" s="468"/>
      <c r="BC47" s="469"/>
      <c r="BD47" s="459"/>
      <c r="BE47" s="470"/>
      <c r="BF47" s="586"/>
      <c r="BG47" s="469"/>
      <c r="BH47" s="459"/>
      <c r="BI47" s="470"/>
      <c r="BJ47" s="468"/>
      <c r="BK47" s="469"/>
      <c r="BL47" s="459"/>
      <c r="BM47" s="470"/>
      <c r="BN47" s="468"/>
      <c r="BO47" s="469"/>
      <c r="BP47" s="459"/>
      <c r="BQ47" s="470"/>
      <c r="BR47" s="468"/>
      <c r="BS47" s="469"/>
      <c r="BT47" s="459"/>
      <c r="BU47" s="470"/>
      <c r="BV47" s="468"/>
      <c r="BW47" s="469"/>
      <c r="BX47" s="459"/>
      <c r="BY47" s="470"/>
      <c r="BZ47" s="468"/>
      <c r="CA47" s="469"/>
      <c r="CB47" s="459"/>
      <c r="CC47" s="470"/>
      <c r="CD47" s="468"/>
      <c r="CE47" s="469"/>
      <c r="CF47" s="459"/>
      <c r="CG47" s="470"/>
      <c r="CH47" s="468"/>
      <c r="CI47" s="469"/>
      <c r="CJ47" s="459"/>
      <c r="CK47" s="470"/>
      <c r="CN47" s="111"/>
      <c r="CO47" s="431" t="s">
        <v>168</v>
      </c>
      <c r="CP47" s="432"/>
      <c r="CQ47" s="406" t="str">
        <f>Financing!D47</f>
        <v>(Specify Source)</v>
      </c>
      <c r="CR47" s="406"/>
      <c r="CS47" s="406"/>
      <c r="CT47" s="432"/>
      <c r="CU47" s="404">
        <f>Financing!H47</f>
        <v>0</v>
      </c>
      <c r="CV47" s="432"/>
      <c r="CW47" s="432"/>
      <c r="CX47" s="432"/>
      <c r="CY47" s="433"/>
    </row>
    <row r="48" spans="1:103">
      <c r="A48" s="459"/>
      <c r="B48" s="418">
        <v>39</v>
      </c>
      <c r="C48" s="459" t="s">
        <v>48</v>
      </c>
      <c r="D48" s="459"/>
      <c r="E48" s="459"/>
      <c r="F48" s="465">
        <f t="shared" ref="F48:I58" si="43">J48+N48+R48+V48+Z48+AD48+AH48+AL48+AP48+AT48+AX48+BB48+BF48+BJ48+BN48+BR48+BV48+BZ48+CD48+CH48</f>
        <v>0</v>
      </c>
      <c r="G48" s="466">
        <f t="shared" si="43"/>
        <v>0</v>
      </c>
      <c r="H48" s="466">
        <f t="shared" si="43"/>
        <v>0</v>
      </c>
      <c r="I48" s="467">
        <f t="shared" si="43"/>
        <v>0</v>
      </c>
      <c r="J48" s="652">
        <f>'Development Budget'!J48</f>
        <v>0</v>
      </c>
      <c r="K48" s="652">
        <f>'Development Budget'!K48</f>
        <v>0</v>
      </c>
      <c r="L48" s="652">
        <f>'Development Budget'!L48</f>
        <v>0</v>
      </c>
      <c r="M48" s="470">
        <f t="shared" si="22"/>
        <v>0</v>
      </c>
      <c r="N48" s="652">
        <f>'Development Budget'!N48</f>
        <v>0</v>
      </c>
      <c r="O48" s="652">
        <f>'Development Budget'!O48</f>
        <v>0</v>
      </c>
      <c r="P48" s="652">
        <f>'Development Budget'!P48</f>
        <v>0</v>
      </c>
      <c r="Q48" s="470">
        <f t="shared" ref="Q48:Q57" si="44">O48+P48</f>
        <v>0</v>
      </c>
      <c r="R48" s="652">
        <f>'Development Budget'!R48</f>
        <v>0</v>
      </c>
      <c r="S48" s="652">
        <f>'Development Budget'!S48</f>
        <v>0</v>
      </c>
      <c r="T48" s="652">
        <f>'Development Budget'!T48</f>
        <v>0</v>
      </c>
      <c r="U48" s="470">
        <f t="shared" ref="U48:U57" si="45">S48+T48</f>
        <v>0</v>
      </c>
      <c r="V48" s="652">
        <f>'Development Budget'!V48</f>
        <v>0</v>
      </c>
      <c r="W48" s="652">
        <f>'Development Budget'!W48</f>
        <v>0</v>
      </c>
      <c r="X48" s="652">
        <f>'Development Budget'!X48</f>
        <v>0</v>
      </c>
      <c r="Y48" s="470">
        <f t="shared" ref="Y48:Y57" si="46">W48+X48</f>
        <v>0</v>
      </c>
      <c r="Z48" s="652">
        <f>'Development Budget'!Z48</f>
        <v>0</v>
      </c>
      <c r="AA48" s="652">
        <f>'Development Budget'!AA48</f>
        <v>0</v>
      </c>
      <c r="AB48" s="652">
        <f>'Development Budget'!AB48</f>
        <v>0</v>
      </c>
      <c r="AC48" s="470">
        <f t="shared" ref="AC48:AC57" si="47">AA48+AB48</f>
        <v>0</v>
      </c>
      <c r="AD48" s="652">
        <f>'Development Budget'!AD48</f>
        <v>0</v>
      </c>
      <c r="AE48" s="652">
        <f>'Development Budget'!AE48</f>
        <v>0</v>
      </c>
      <c r="AF48" s="652">
        <f>'Development Budget'!AF48</f>
        <v>0</v>
      </c>
      <c r="AG48" s="470">
        <f t="shared" ref="AG48:AG57" si="48">AE48+AF48</f>
        <v>0</v>
      </c>
      <c r="AH48" s="652">
        <f>'Development Budget'!AH48</f>
        <v>0</v>
      </c>
      <c r="AI48" s="652">
        <f>'Development Budget'!AI48</f>
        <v>0</v>
      </c>
      <c r="AJ48" s="652">
        <f>'Development Budget'!AJ48</f>
        <v>0</v>
      </c>
      <c r="AK48" s="470">
        <f t="shared" ref="AK48:AK57" si="49">AI48+AJ48</f>
        <v>0</v>
      </c>
      <c r="AL48" s="652">
        <f>'Development Budget'!AL48</f>
        <v>0</v>
      </c>
      <c r="AM48" s="652">
        <f>'Development Budget'!AM48</f>
        <v>0</v>
      </c>
      <c r="AN48" s="652">
        <f>'Development Budget'!AN48</f>
        <v>0</v>
      </c>
      <c r="AO48" s="470">
        <f t="shared" ref="AO48:AO57" si="50">AM48+AN48</f>
        <v>0</v>
      </c>
      <c r="AP48" s="652">
        <f>'Development Budget'!AP48</f>
        <v>0</v>
      </c>
      <c r="AQ48" s="652">
        <f>'Development Budget'!AQ48</f>
        <v>0</v>
      </c>
      <c r="AR48" s="652">
        <f>'Development Budget'!AR48</f>
        <v>0</v>
      </c>
      <c r="AS48" s="470">
        <f t="shared" ref="AS48:AS57" si="51">AQ48+AR48</f>
        <v>0</v>
      </c>
      <c r="AT48" s="652">
        <f>'Development Budget'!AT48</f>
        <v>0</v>
      </c>
      <c r="AU48" s="652">
        <f>'Development Budget'!AU48</f>
        <v>0</v>
      </c>
      <c r="AV48" s="652">
        <f>'Development Budget'!AV48</f>
        <v>0</v>
      </c>
      <c r="AW48" s="470">
        <f t="shared" ref="AW48:AW57" si="52">AU48+AV48</f>
        <v>0</v>
      </c>
      <c r="AX48" s="652">
        <f>'Development Budget'!AX48</f>
        <v>0</v>
      </c>
      <c r="AY48" s="652">
        <f>'Development Budget'!AY48</f>
        <v>0</v>
      </c>
      <c r="AZ48" s="652">
        <f>'Development Budget'!AZ48</f>
        <v>0</v>
      </c>
      <c r="BA48" s="470">
        <f t="shared" ref="BA48:BA57" si="53">AY48+AZ48</f>
        <v>0</v>
      </c>
      <c r="BB48" s="652">
        <f>'Development Budget'!BB48</f>
        <v>0</v>
      </c>
      <c r="BC48" s="652">
        <f>'Development Budget'!BC48</f>
        <v>0</v>
      </c>
      <c r="BD48" s="652">
        <f>'Development Budget'!BD48</f>
        <v>0</v>
      </c>
      <c r="BE48" s="470">
        <f t="shared" ref="BE48:BE57" si="54">BC48+BD48</f>
        <v>0</v>
      </c>
      <c r="BF48" s="652">
        <f>'Development Budget'!BF48</f>
        <v>0</v>
      </c>
      <c r="BG48" s="652">
        <f>'Development Budget'!BG48</f>
        <v>0</v>
      </c>
      <c r="BH48" s="652">
        <f>'Development Budget'!BH48</f>
        <v>0</v>
      </c>
      <c r="BI48" s="470">
        <f t="shared" ref="BI48:BI57" si="55">BG48+BH48</f>
        <v>0</v>
      </c>
      <c r="BJ48" s="652">
        <f>'Development Budget'!BJ48</f>
        <v>0</v>
      </c>
      <c r="BK48" s="652">
        <f>'Development Budget'!BK48</f>
        <v>0</v>
      </c>
      <c r="BL48" s="652">
        <f>'Development Budget'!BL48</f>
        <v>0</v>
      </c>
      <c r="BM48" s="470">
        <f t="shared" ref="BM48:BM57" si="56">BK48+BL48</f>
        <v>0</v>
      </c>
      <c r="BN48" s="652">
        <f>'Development Budget'!BN48</f>
        <v>0</v>
      </c>
      <c r="BO48" s="652">
        <f>'Development Budget'!BO48</f>
        <v>0</v>
      </c>
      <c r="BP48" s="652">
        <f>'Development Budget'!BP48</f>
        <v>0</v>
      </c>
      <c r="BQ48" s="470">
        <f t="shared" ref="BQ48:BQ57" si="57">BO48+BP48</f>
        <v>0</v>
      </c>
      <c r="BR48" s="652">
        <f>'Development Budget'!BR48</f>
        <v>0</v>
      </c>
      <c r="BS48" s="652">
        <f>'Development Budget'!BS48</f>
        <v>0</v>
      </c>
      <c r="BT48" s="652">
        <f>'Development Budget'!BT48</f>
        <v>0</v>
      </c>
      <c r="BU48" s="470">
        <f t="shared" ref="BU48:BU57" si="58">BS48+BT48</f>
        <v>0</v>
      </c>
      <c r="BV48" s="652">
        <f>'Development Budget'!BV48</f>
        <v>0</v>
      </c>
      <c r="BW48" s="652">
        <f>'Development Budget'!BW48</f>
        <v>0</v>
      </c>
      <c r="BX48" s="652">
        <f>'Development Budget'!BX48</f>
        <v>0</v>
      </c>
      <c r="BY48" s="470">
        <f t="shared" ref="BY48:BY57" si="59">BW48+BX48</f>
        <v>0</v>
      </c>
      <c r="BZ48" s="652">
        <f>'Development Budget'!BZ48</f>
        <v>0</v>
      </c>
      <c r="CA48" s="652">
        <f>'Development Budget'!CA48</f>
        <v>0</v>
      </c>
      <c r="CB48" s="652">
        <f>'Development Budget'!CB48</f>
        <v>0</v>
      </c>
      <c r="CC48" s="470">
        <f t="shared" ref="CC48:CC57" si="60">CA48+CB48</f>
        <v>0</v>
      </c>
      <c r="CD48" s="652">
        <f>'Development Budget'!CD48</f>
        <v>0</v>
      </c>
      <c r="CE48" s="652">
        <f>'Development Budget'!CE48</f>
        <v>0</v>
      </c>
      <c r="CF48" s="652">
        <f>'Development Budget'!CF48</f>
        <v>0</v>
      </c>
      <c r="CG48" s="470">
        <f t="shared" ref="CG48:CG57" si="61">CE48+CF48</f>
        <v>0</v>
      </c>
      <c r="CH48" s="652">
        <f>'Development Budget'!CH48</f>
        <v>0</v>
      </c>
      <c r="CI48" s="652">
        <f>'Development Budget'!CI48</f>
        <v>0</v>
      </c>
      <c r="CJ48" s="652">
        <f>'Development Budget'!CJ48</f>
        <v>0</v>
      </c>
      <c r="CK48" s="470">
        <f t="shared" ref="CK48:CK57" si="62">CI48+CJ48</f>
        <v>0</v>
      </c>
      <c r="CN48" s="423"/>
      <c r="CO48" s="111"/>
      <c r="CP48" s="111"/>
      <c r="CQ48" s="111"/>
      <c r="CR48" s="111"/>
      <c r="CS48" s="111"/>
      <c r="CT48" s="111"/>
      <c r="CU48" s="423"/>
      <c r="CV48" s="423"/>
      <c r="CW48" s="423"/>
      <c r="CX48" s="423"/>
      <c r="CY48" s="423"/>
    </row>
    <row r="49" spans="1:103" ht="13.5" thickBot="1">
      <c r="A49" s="459"/>
      <c r="B49" s="418">
        <v>40</v>
      </c>
      <c r="C49" s="459" t="s">
        <v>49</v>
      </c>
      <c r="D49" s="459"/>
      <c r="E49" s="459"/>
      <c r="F49" s="465">
        <f t="shared" si="43"/>
        <v>0</v>
      </c>
      <c r="G49" s="466">
        <f t="shared" si="43"/>
        <v>0</v>
      </c>
      <c r="H49" s="466">
        <f t="shared" si="43"/>
        <v>0</v>
      </c>
      <c r="I49" s="467">
        <f t="shared" si="43"/>
        <v>0</v>
      </c>
      <c r="J49" s="652">
        <f>'Development Budget'!J49</f>
        <v>0</v>
      </c>
      <c r="K49" s="652">
        <f>'Development Budget'!K49</f>
        <v>0</v>
      </c>
      <c r="L49" s="652">
        <f>'Development Budget'!L49</f>
        <v>0</v>
      </c>
      <c r="M49" s="470">
        <f t="shared" si="22"/>
        <v>0</v>
      </c>
      <c r="N49" s="652">
        <f>'Development Budget'!N49</f>
        <v>0</v>
      </c>
      <c r="O49" s="652">
        <f>'Development Budget'!O49</f>
        <v>0</v>
      </c>
      <c r="P49" s="652">
        <f>'Development Budget'!P49</f>
        <v>0</v>
      </c>
      <c r="Q49" s="470">
        <f t="shared" si="44"/>
        <v>0</v>
      </c>
      <c r="R49" s="652">
        <f>'Development Budget'!R49</f>
        <v>0</v>
      </c>
      <c r="S49" s="652">
        <f>'Development Budget'!S49</f>
        <v>0</v>
      </c>
      <c r="T49" s="652">
        <f>'Development Budget'!T49</f>
        <v>0</v>
      </c>
      <c r="U49" s="470">
        <f t="shared" si="45"/>
        <v>0</v>
      </c>
      <c r="V49" s="652">
        <f>'Development Budget'!V49</f>
        <v>0</v>
      </c>
      <c r="W49" s="652">
        <f>'Development Budget'!W49</f>
        <v>0</v>
      </c>
      <c r="X49" s="652">
        <f>'Development Budget'!X49</f>
        <v>0</v>
      </c>
      <c r="Y49" s="470">
        <f t="shared" si="46"/>
        <v>0</v>
      </c>
      <c r="Z49" s="652">
        <f>'Development Budget'!Z49</f>
        <v>0</v>
      </c>
      <c r="AA49" s="652">
        <f>'Development Budget'!AA49</f>
        <v>0</v>
      </c>
      <c r="AB49" s="652">
        <f>'Development Budget'!AB49</f>
        <v>0</v>
      </c>
      <c r="AC49" s="470">
        <f t="shared" si="47"/>
        <v>0</v>
      </c>
      <c r="AD49" s="652">
        <f>'Development Budget'!AD49</f>
        <v>0</v>
      </c>
      <c r="AE49" s="652">
        <f>'Development Budget'!AE49</f>
        <v>0</v>
      </c>
      <c r="AF49" s="652">
        <f>'Development Budget'!AF49</f>
        <v>0</v>
      </c>
      <c r="AG49" s="470">
        <f t="shared" si="48"/>
        <v>0</v>
      </c>
      <c r="AH49" s="652">
        <f>'Development Budget'!AH49</f>
        <v>0</v>
      </c>
      <c r="AI49" s="652">
        <f>'Development Budget'!AI49</f>
        <v>0</v>
      </c>
      <c r="AJ49" s="652">
        <f>'Development Budget'!AJ49</f>
        <v>0</v>
      </c>
      <c r="AK49" s="470">
        <f t="shared" si="49"/>
        <v>0</v>
      </c>
      <c r="AL49" s="652">
        <f>'Development Budget'!AL49</f>
        <v>0</v>
      </c>
      <c r="AM49" s="652">
        <f>'Development Budget'!AM49</f>
        <v>0</v>
      </c>
      <c r="AN49" s="652">
        <f>'Development Budget'!AN49</f>
        <v>0</v>
      </c>
      <c r="AO49" s="470">
        <f t="shared" si="50"/>
        <v>0</v>
      </c>
      <c r="AP49" s="652">
        <f>'Development Budget'!AP49</f>
        <v>0</v>
      </c>
      <c r="AQ49" s="652">
        <f>'Development Budget'!AQ49</f>
        <v>0</v>
      </c>
      <c r="AR49" s="652">
        <f>'Development Budget'!AR49</f>
        <v>0</v>
      </c>
      <c r="AS49" s="470">
        <f t="shared" si="51"/>
        <v>0</v>
      </c>
      <c r="AT49" s="652">
        <f>'Development Budget'!AT49</f>
        <v>0</v>
      </c>
      <c r="AU49" s="652">
        <f>'Development Budget'!AU49</f>
        <v>0</v>
      </c>
      <c r="AV49" s="652">
        <f>'Development Budget'!AV49</f>
        <v>0</v>
      </c>
      <c r="AW49" s="470">
        <f t="shared" si="52"/>
        <v>0</v>
      </c>
      <c r="AX49" s="652">
        <f>'Development Budget'!AX49</f>
        <v>0</v>
      </c>
      <c r="AY49" s="652">
        <f>'Development Budget'!AY49</f>
        <v>0</v>
      </c>
      <c r="AZ49" s="652">
        <f>'Development Budget'!AZ49</f>
        <v>0</v>
      </c>
      <c r="BA49" s="470">
        <f t="shared" si="53"/>
        <v>0</v>
      </c>
      <c r="BB49" s="652">
        <f>'Development Budget'!BB49</f>
        <v>0</v>
      </c>
      <c r="BC49" s="652">
        <f>'Development Budget'!BC49</f>
        <v>0</v>
      </c>
      <c r="BD49" s="652">
        <f>'Development Budget'!BD49</f>
        <v>0</v>
      </c>
      <c r="BE49" s="470">
        <f t="shared" si="54"/>
        <v>0</v>
      </c>
      <c r="BF49" s="652">
        <f>'Development Budget'!BF49</f>
        <v>0</v>
      </c>
      <c r="BG49" s="652">
        <f>'Development Budget'!BG49</f>
        <v>0</v>
      </c>
      <c r="BH49" s="652">
        <f>'Development Budget'!BH49</f>
        <v>0</v>
      </c>
      <c r="BI49" s="470">
        <f t="shared" si="55"/>
        <v>0</v>
      </c>
      <c r="BJ49" s="652">
        <f>'Development Budget'!BJ49</f>
        <v>0</v>
      </c>
      <c r="BK49" s="652">
        <f>'Development Budget'!BK49</f>
        <v>0</v>
      </c>
      <c r="BL49" s="652">
        <f>'Development Budget'!BL49</f>
        <v>0</v>
      </c>
      <c r="BM49" s="470">
        <f t="shared" si="56"/>
        <v>0</v>
      </c>
      <c r="BN49" s="652">
        <f>'Development Budget'!BN49</f>
        <v>0</v>
      </c>
      <c r="BO49" s="652">
        <f>'Development Budget'!BO49</f>
        <v>0</v>
      </c>
      <c r="BP49" s="652">
        <f>'Development Budget'!BP49</f>
        <v>0</v>
      </c>
      <c r="BQ49" s="470">
        <f t="shared" si="57"/>
        <v>0</v>
      </c>
      <c r="BR49" s="652">
        <f>'Development Budget'!BR49</f>
        <v>0</v>
      </c>
      <c r="BS49" s="652">
        <f>'Development Budget'!BS49</f>
        <v>0</v>
      </c>
      <c r="BT49" s="652">
        <f>'Development Budget'!BT49</f>
        <v>0</v>
      </c>
      <c r="BU49" s="470">
        <f t="shared" si="58"/>
        <v>0</v>
      </c>
      <c r="BV49" s="652">
        <f>'Development Budget'!BV49</f>
        <v>0</v>
      </c>
      <c r="BW49" s="652">
        <f>'Development Budget'!BW49</f>
        <v>0</v>
      </c>
      <c r="BX49" s="652">
        <f>'Development Budget'!BX49</f>
        <v>0</v>
      </c>
      <c r="BY49" s="470">
        <f t="shared" si="59"/>
        <v>0</v>
      </c>
      <c r="BZ49" s="652">
        <f>'Development Budget'!BZ49</f>
        <v>0</v>
      </c>
      <c r="CA49" s="652">
        <f>'Development Budget'!CA49</f>
        <v>0</v>
      </c>
      <c r="CB49" s="652">
        <f>'Development Budget'!CB49</f>
        <v>0</v>
      </c>
      <c r="CC49" s="470">
        <f t="shared" si="60"/>
        <v>0</v>
      </c>
      <c r="CD49" s="652">
        <f>'Development Budget'!CD49</f>
        <v>0</v>
      </c>
      <c r="CE49" s="652">
        <f>'Development Budget'!CE49</f>
        <v>0</v>
      </c>
      <c r="CF49" s="652">
        <f>'Development Budget'!CF49</f>
        <v>0</v>
      </c>
      <c r="CG49" s="470">
        <f t="shared" si="61"/>
        <v>0</v>
      </c>
      <c r="CH49" s="652">
        <f>'Development Budget'!CH49</f>
        <v>0</v>
      </c>
      <c r="CI49" s="652">
        <f>'Development Budget'!CI49</f>
        <v>0</v>
      </c>
      <c r="CJ49" s="652">
        <f>'Development Budget'!CJ49</f>
        <v>0</v>
      </c>
      <c r="CK49" s="470">
        <f t="shared" si="62"/>
        <v>0</v>
      </c>
      <c r="CN49" s="109"/>
    </row>
    <row r="50" spans="1:103">
      <c r="A50" s="459"/>
      <c r="B50" s="418">
        <v>41</v>
      </c>
      <c r="C50" s="459" t="s">
        <v>50</v>
      </c>
      <c r="D50" s="459"/>
      <c r="E50" s="459"/>
      <c r="F50" s="465">
        <f t="shared" si="43"/>
        <v>0</v>
      </c>
      <c r="G50" s="466">
        <f t="shared" si="43"/>
        <v>0</v>
      </c>
      <c r="H50" s="466">
        <f t="shared" si="43"/>
        <v>0</v>
      </c>
      <c r="I50" s="467">
        <f t="shared" si="43"/>
        <v>0</v>
      </c>
      <c r="J50" s="652">
        <f>'Development Budget'!J50</f>
        <v>0</v>
      </c>
      <c r="K50" s="652">
        <f>'Development Budget'!K50</f>
        <v>0</v>
      </c>
      <c r="L50" s="652">
        <f>'Development Budget'!L50</f>
        <v>0</v>
      </c>
      <c r="M50" s="470">
        <f t="shared" si="22"/>
        <v>0</v>
      </c>
      <c r="N50" s="652">
        <f>'Development Budget'!N50</f>
        <v>0</v>
      </c>
      <c r="O50" s="652">
        <f>'Development Budget'!O50</f>
        <v>0</v>
      </c>
      <c r="P50" s="652">
        <f>'Development Budget'!P50</f>
        <v>0</v>
      </c>
      <c r="Q50" s="470">
        <f t="shared" si="44"/>
        <v>0</v>
      </c>
      <c r="R50" s="652">
        <f>'Development Budget'!R50</f>
        <v>0</v>
      </c>
      <c r="S50" s="652">
        <f>'Development Budget'!S50</f>
        <v>0</v>
      </c>
      <c r="T50" s="652">
        <f>'Development Budget'!T50</f>
        <v>0</v>
      </c>
      <c r="U50" s="470">
        <f t="shared" si="45"/>
        <v>0</v>
      </c>
      <c r="V50" s="652">
        <f>'Development Budget'!V50</f>
        <v>0</v>
      </c>
      <c r="W50" s="652">
        <f>'Development Budget'!W50</f>
        <v>0</v>
      </c>
      <c r="X50" s="652">
        <f>'Development Budget'!X50</f>
        <v>0</v>
      </c>
      <c r="Y50" s="470">
        <f t="shared" si="46"/>
        <v>0</v>
      </c>
      <c r="Z50" s="652">
        <f>'Development Budget'!Z50</f>
        <v>0</v>
      </c>
      <c r="AA50" s="652">
        <f>'Development Budget'!AA50</f>
        <v>0</v>
      </c>
      <c r="AB50" s="652">
        <f>'Development Budget'!AB50</f>
        <v>0</v>
      </c>
      <c r="AC50" s="470">
        <f t="shared" si="47"/>
        <v>0</v>
      </c>
      <c r="AD50" s="652">
        <f>'Development Budget'!AD50</f>
        <v>0</v>
      </c>
      <c r="AE50" s="652">
        <f>'Development Budget'!AE50</f>
        <v>0</v>
      </c>
      <c r="AF50" s="652">
        <f>'Development Budget'!AF50</f>
        <v>0</v>
      </c>
      <c r="AG50" s="470">
        <f t="shared" si="48"/>
        <v>0</v>
      </c>
      <c r="AH50" s="652">
        <f>'Development Budget'!AH50</f>
        <v>0</v>
      </c>
      <c r="AI50" s="652">
        <f>'Development Budget'!AI50</f>
        <v>0</v>
      </c>
      <c r="AJ50" s="652">
        <f>'Development Budget'!AJ50</f>
        <v>0</v>
      </c>
      <c r="AK50" s="470">
        <f t="shared" si="49"/>
        <v>0</v>
      </c>
      <c r="AL50" s="652">
        <f>'Development Budget'!AL50</f>
        <v>0</v>
      </c>
      <c r="AM50" s="652">
        <f>'Development Budget'!AM50</f>
        <v>0</v>
      </c>
      <c r="AN50" s="652">
        <f>'Development Budget'!AN50</f>
        <v>0</v>
      </c>
      <c r="AO50" s="470">
        <f t="shared" si="50"/>
        <v>0</v>
      </c>
      <c r="AP50" s="652">
        <f>'Development Budget'!AP50</f>
        <v>0</v>
      </c>
      <c r="AQ50" s="652">
        <f>'Development Budget'!AQ50</f>
        <v>0</v>
      </c>
      <c r="AR50" s="652">
        <f>'Development Budget'!AR50</f>
        <v>0</v>
      </c>
      <c r="AS50" s="470">
        <f t="shared" si="51"/>
        <v>0</v>
      </c>
      <c r="AT50" s="652">
        <f>'Development Budget'!AT50</f>
        <v>0</v>
      </c>
      <c r="AU50" s="652">
        <f>'Development Budget'!AU50</f>
        <v>0</v>
      </c>
      <c r="AV50" s="652">
        <f>'Development Budget'!AV50</f>
        <v>0</v>
      </c>
      <c r="AW50" s="470">
        <f t="shared" si="52"/>
        <v>0</v>
      </c>
      <c r="AX50" s="652">
        <f>'Development Budget'!AX50</f>
        <v>0</v>
      </c>
      <c r="AY50" s="652">
        <f>'Development Budget'!AY50</f>
        <v>0</v>
      </c>
      <c r="AZ50" s="652">
        <f>'Development Budget'!AZ50</f>
        <v>0</v>
      </c>
      <c r="BA50" s="470">
        <f t="shared" si="53"/>
        <v>0</v>
      </c>
      <c r="BB50" s="652">
        <f>'Development Budget'!BB50</f>
        <v>0</v>
      </c>
      <c r="BC50" s="652">
        <f>'Development Budget'!BC50</f>
        <v>0</v>
      </c>
      <c r="BD50" s="652">
        <f>'Development Budget'!BD50</f>
        <v>0</v>
      </c>
      <c r="BE50" s="470">
        <f t="shared" si="54"/>
        <v>0</v>
      </c>
      <c r="BF50" s="652">
        <f>'Development Budget'!BF50</f>
        <v>0</v>
      </c>
      <c r="BG50" s="652">
        <f>'Development Budget'!BG50</f>
        <v>0</v>
      </c>
      <c r="BH50" s="652">
        <f>'Development Budget'!BH50</f>
        <v>0</v>
      </c>
      <c r="BI50" s="470">
        <f t="shared" si="55"/>
        <v>0</v>
      </c>
      <c r="BJ50" s="652">
        <f>'Development Budget'!BJ50</f>
        <v>0</v>
      </c>
      <c r="BK50" s="652">
        <f>'Development Budget'!BK50</f>
        <v>0</v>
      </c>
      <c r="BL50" s="652">
        <f>'Development Budget'!BL50</f>
        <v>0</v>
      </c>
      <c r="BM50" s="470">
        <f t="shared" si="56"/>
        <v>0</v>
      </c>
      <c r="BN50" s="652">
        <f>'Development Budget'!BN50</f>
        <v>0</v>
      </c>
      <c r="BO50" s="652">
        <f>'Development Budget'!BO50</f>
        <v>0</v>
      </c>
      <c r="BP50" s="652">
        <f>'Development Budget'!BP50</f>
        <v>0</v>
      </c>
      <c r="BQ50" s="470">
        <f t="shared" si="57"/>
        <v>0</v>
      </c>
      <c r="BR50" s="652">
        <f>'Development Budget'!BR50</f>
        <v>0</v>
      </c>
      <c r="BS50" s="652">
        <f>'Development Budget'!BS50</f>
        <v>0</v>
      </c>
      <c r="BT50" s="652">
        <f>'Development Budget'!BT50</f>
        <v>0</v>
      </c>
      <c r="BU50" s="470">
        <f t="shared" si="58"/>
        <v>0</v>
      </c>
      <c r="BV50" s="652">
        <f>'Development Budget'!BV50</f>
        <v>0</v>
      </c>
      <c r="BW50" s="652">
        <f>'Development Budget'!BW50</f>
        <v>0</v>
      </c>
      <c r="BX50" s="652">
        <f>'Development Budget'!BX50</f>
        <v>0</v>
      </c>
      <c r="BY50" s="470">
        <f t="shared" si="59"/>
        <v>0</v>
      </c>
      <c r="BZ50" s="652">
        <f>'Development Budget'!BZ50</f>
        <v>0</v>
      </c>
      <c r="CA50" s="652">
        <f>'Development Budget'!CA50</f>
        <v>0</v>
      </c>
      <c r="CB50" s="652">
        <f>'Development Budget'!CB50</f>
        <v>0</v>
      </c>
      <c r="CC50" s="470">
        <f t="shared" si="60"/>
        <v>0</v>
      </c>
      <c r="CD50" s="652">
        <f>'Development Budget'!CD50</f>
        <v>0</v>
      </c>
      <c r="CE50" s="652">
        <f>'Development Budget'!CE50</f>
        <v>0</v>
      </c>
      <c r="CF50" s="652">
        <f>'Development Budget'!CF50</f>
        <v>0</v>
      </c>
      <c r="CG50" s="470">
        <f t="shared" si="61"/>
        <v>0</v>
      </c>
      <c r="CH50" s="652">
        <f>'Development Budget'!CH50</f>
        <v>0</v>
      </c>
      <c r="CI50" s="652">
        <f>'Development Budget'!CI50</f>
        <v>0</v>
      </c>
      <c r="CJ50" s="652">
        <f>'Development Budget'!CJ50</f>
        <v>0</v>
      </c>
      <c r="CK50" s="470">
        <f t="shared" si="62"/>
        <v>0</v>
      </c>
      <c r="CN50" s="109"/>
      <c r="CO50" s="408" t="s">
        <v>156</v>
      </c>
      <c r="CP50" s="111" t="s">
        <v>343</v>
      </c>
      <c r="CQ50" s="407">
        <f>G4</f>
        <v>0</v>
      </c>
      <c r="CR50" s="407"/>
      <c r="CS50" s="409"/>
      <c r="CT50" s="409"/>
    </row>
    <row r="51" spans="1:103">
      <c r="A51" s="459"/>
      <c r="B51" s="418">
        <v>42</v>
      </c>
      <c r="C51" s="459" t="s">
        <v>51</v>
      </c>
      <c r="D51" s="459"/>
      <c r="E51" s="459"/>
      <c r="F51" s="465">
        <f t="shared" si="43"/>
        <v>0</v>
      </c>
      <c r="G51" s="466">
        <f t="shared" si="43"/>
        <v>0</v>
      </c>
      <c r="H51" s="466">
        <f t="shared" si="43"/>
        <v>0</v>
      </c>
      <c r="I51" s="467">
        <f t="shared" si="43"/>
        <v>0</v>
      </c>
      <c r="J51" s="652">
        <f>'Development Budget'!J51</f>
        <v>0</v>
      </c>
      <c r="K51" s="652">
        <f>'Development Budget'!K51</f>
        <v>0</v>
      </c>
      <c r="L51" s="652">
        <f>'Development Budget'!L51</f>
        <v>0</v>
      </c>
      <c r="M51" s="470">
        <f t="shared" si="22"/>
        <v>0</v>
      </c>
      <c r="N51" s="652">
        <f>'Development Budget'!N51</f>
        <v>0</v>
      </c>
      <c r="O51" s="652">
        <f>'Development Budget'!O51</f>
        <v>0</v>
      </c>
      <c r="P51" s="652">
        <f>'Development Budget'!P51</f>
        <v>0</v>
      </c>
      <c r="Q51" s="470">
        <f t="shared" si="44"/>
        <v>0</v>
      </c>
      <c r="R51" s="652">
        <f>'Development Budget'!R51</f>
        <v>0</v>
      </c>
      <c r="S51" s="652">
        <f>'Development Budget'!S51</f>
        <v>0</v>
      </c>
      <c r="T51" s="652">
        <f>'Development Budget'!T51</f>
        <v>0</v>
      </c>
      <c r="U51" s="470">
        <f t="shared" si="45"/>
        <v>0</v>
      </c>
      <c r="V51" s="652">
        <f>'Development Budget'!V51</f>
        <v>0</v>
      </c>
      <c r="W51" s="652">
        <f>'Development Budget'!W51</f>
        <v>0</v>
      </c>
      <c r="X51" s="652">
        <f>'Development Budget'!X51</f>
        <v>0</v>
      </c>
      <c r="Y51" s="470">
        <f t="shared" si="46"/>
        <v>0</v>
      </c>
      <c r="Z51" s="652">
        <f>'Development Budget'!Z51</f>
        <v>0</v>
      </c>
      <c r="AA51" s="652">
        <f>'Development Budget'!AA51</f>
        <v>0</v>
      </c>
      <c r="AB51" s="652">
        <f>'Development Budget'!AB51</f>
        <v>0</v>
      </c>
      <c r="AC51" s="470">
        <f t="shared" si="47"/>
        <v>0</v>
      </c>
      <c r="AD51" s="652">
        <f>'Development Budget'!AD51</f>
        <v>0</v>
      </c>
      <c r="AE51" s="652">
        <f>'Development Budget'!AE51</f>
        <v>0</v>
      </c>
      <c r="AF51" s="652">
        <f>'Development Budget'!AF51</f>
        <v>0</v>
      </c>
      <c r="AG51" s="470">
        <f t="shared" si="48"/>
        <v>0</v>
      </c>
      <c r="AH51" s="652">
        <f>'Development Budget'!AH51</f>
        <v>0</v>
      </c>
      <c r="AI51" s="652">
        <f>'Development Budget'!AI51</f>
        <v>0</v>
      </c>
      <c r="AJ51" s="652">
        <f>'Development Budget'!AJ51</f>
        <v>0</v>
      </c>
      <c r="AK51" s="470">
        <f t="shared" si="49"/>
        <v>0</v>
      </c>
      <c r="AL51" s="652">
        <f>'Development Budget'!AL51</f>
        <v>0</v>
      </c>
      <c r="AM51" s="652">
        <f>'Development Budget'!AM51</f>
        <v>0</v>
      </c>
      <c r="AN51" s="652">
        <f>'Development Budget'!AN51</f>
        <v>0</v>
      </c>
      <c r="AO51" s="470">
        <f t="shared" si="50"/>
        <v>0</v>
      </c>
      <c r="AP51" s="652">
        <f>'Development Budget'!AP51</f>
        <v>0</v>
      </c>
      <c r="AQ51" s="652">
        <f>'Development Budget'!AQ51</f>
        <v>0</v>
      </c>
      <c r="AR51" s="652">
        <f>'Development Budget'!AR51</f>
        <v>0</v>
      </c>
      <c r="AS51" s="470">
        <f t="shared" si="51"/>
        <v>0</v>
      </c>
      <c r="AT51" s="652">
        <f>'Development Budget'!AT51</f>
        <v>0</v>
      </c>
      <c r="AU51" s="652">
        <f>'Development Budget'!AU51</f>
        <v>0</v>
      </c>
      <c r="AV51" s="652">
        <f>'Development Budget'!AV51</f>
        <v>0</v>
      </c>
      <c r="AW51" s="470">
        <f t="shared" si="52"/>
        <v>0</v>
      </c>
      <c r="AX51" s="652">
        <f>'Development Budget'!AX51</f>
        <v>0</v>
      </c>
      <c r="AY51" s="652">
        <f>'Development Budget'!AY51</f>
        <v>0</v>
      </c>
      <c r="AZ51" s="652">
        <f>'Development Budget'!AZ51</f>
        <v>0</v>
      </c>
      <c r="BA51" s="470">
        <f t="shared" si="53"/>
        <v>0</v>
      </c>
      <c r="BB51" s="652">
        <f>'Development Budget'!BB51</f>
        <v>0</v>
      </c>
      <c r="BC51" s="652">
        <f>'Development Budget'!BC51</f>
        <v>0</v>
      </c>
      <c r="BD51" s="652">
        <f>'Development Budget'!BD51</f>
        <v>0</v>
      </c>
      <c r="BE51" s="470">
        <f t="shared" si="54"/>
        <v>0</v>
      </c>
      <c r="BF51" s="652">
        <f>'Development Budget'!BF51</f>
        <v>0</v>
      </c>
      <c r="BG51" s="652">
        <f>'Development Budget'!BG51</f>
        <v>0</v>
      </c>
      <c r="BH51" s="652">
        <f>'Development Budget'!BH51</f>
        <v>0</v>
      </c>
      <c r="BI51" s="470">
        <f t="shared" si="55"/>
        <v>0</v>
      </c>
      <c r="BJ51" s="652">
        <f>'Development Budget'!BJ51</f>
        <v>0</v>
      </c>
      <c r="BK51" s="652">
        <f>'Development Budget'!BK51</f>
        <v>0</v>
      </c>
      <c r="BL51" s="652">
        <f>'Development Budget'!BL51</f>
        <v>0</v>
      </c>
      <c r="BM51" s="470">
        <f t="shared" si="56"/>
        <v>0</v>
      </c>
      <c r="BN51" s="652">
        <f>'Development Budget'!BN51</f>
        <v>0</v>
      </c>
      <c r="BO51" s="652">
        <f>'Development Budget'!BO51</f>
        <v>0</v>
      </c>
      <c r="BP51" s="652">
        <f>'Development Budget'!BP51</f>
        <v>0</v>
      </c>
      <c r="BQ51" s="470">
        <f t="shared" si="57"/>
        <v>0</v>
      </c>
      <c r="BR51" s="652">
        <f>'Development Budget'!BR51</f>
        <v>0</v>
      </c>
      <c r="BS51" s="652">
        <f>'Development Budget'!BS51</f>
        <v>0</v>
      </c>
      <c r="BT51" s="652">
        <f>'Development Budget'!BT51</f>
        <v>0</v>
      </c>
      <c r="BU51" s="470">
        <f t="shared" si="58"/>
        <v>0</v>
      </c>
      <c r="BV51" s="652">
        <f>'Development Budget'!BV51</f>
        <v>0</v>
      </c>
      <c r="BW51" s="652">
        <f>'Development Budget'!BW51</f>
        <v>0</v>
      </c>
      <c r="BX51" s="652">
        <f>'Development Budget'!BX51</f>
        <v>0</v>
      </c>
      <c r="BY51" s="470">
        <f t="shared" si="59"/>
        <v>0</v>
      </c>
      <c r="BZ51" s="652">
        <f>'Development Budget'!BZ51</f>
        <v>0</v>
      </c>
      <c r="CA51" s="652">
        <f>'Development Budget'!CA51</f>
        <v>0</v>
      </c>
      <c r="CB51" s="652">
        <f>'Development Budget'!CB51</f>
        <v>0</v>
      </c>
      <c r="CC51" s="470">
        <f t="shared" si="60"/>
        <v>0</v>
      </c>
      <c r="CD51" s="652">
        <f>'Development Budget'!CD51</f>
        <v>0</v>
      </c>
      <c r="CE51" s="652">
        <f>'Development Budget'!CE51</f>
        <v>0</v>
      </c>
      <c r="CF51" s="652">
        <f>'Development Budget'!CF51</f>
        <v>0</v>
      </c>
      <c r="CG51" s="470">
        <f t="shared" si="61"/>
        <v>0</v>
      </c>
      <c r="CH51" s="652">
        <f>'Development Budget'!CH51</f>
        <v>0</v>
      </c>
      <c r="CI51" s="652">
        <f>'Development Budget'!CI51</f>
        <v>0</v>
      </c>
      <c r="CJ51" s="652">
        <f>'Development Budget'!CJ51</f>
        <v>0</v>
      </c>
      <c r="CK51" s="470">
        <f t="shared" si="62"/>
        <v>0</v>
      </c>
      <c r="CN51" s="109"/>
      <c r="CO51" s="434" t="s">
        <v>129</v>
      </c>
      <c r="CP51" s="109" t="s">
        <v>96</v>
      </c>
      <c r="CQ51" s="109">
        <f>D176</f>
        <v>0</v>
      </c>
      <c r="CR51" s="411"/>
      <c r="CS51" s="407"/>
      <c r="CT51" s="407"/>
    </row>
    <row r="52" spans="1:103" ht="13.5" thickBot="1">
      <c r="A52" s="459"/>
      <c r="B52" s="418">
        <v>43</v>
      </c>
      <c r="C52" s="459" t="s">
        <v>52</v>
      </c>
      <c r="D52" s="459"/>
      <c r="E52" s="459"/>
      <c r="F52" s="465">
        <f t="shared" si="43"/>
        <v>0</v>
      </c>
      <c r="G52" s="466">
        <f t="shared" si="43"/>
        <v>0</v>
      </c>
      <c r="H52" s="466">
        <f t="shared" si="43"/>
        <v>0</v>
      </c>
      <c r="I52" s="467">
        <f t="shared" si="43"/>
        <v>0</v>
      </c>
      <c r="J52" s="652">
        <f>'Development Budget'!J52</f>
        <v>0</v>
      </c>
      <c r="K52" s="652">
        <f>'Development Budget'!K52</f>
        <v>0</v>
      </c>
      <c r="L52" s="652">
        <f>'Development Budget'!L52</f>
        <v>0</v>
      </c>
      <c r="M52" s="470">
        <f t="shared" si="22"/>
        <v>0</v>
      </c>
      <c r="N52" s="652">
        <f>'Development Budget'!N52</f>
        <v>0</v>
      </c>
      <c r="O52" s="652">
        <f>'Development Budget'!O52</f>
        <v>0</v>
      </c>
      <c r="P52" s="652">
        <f>'Development Budget'!P52</f>
        <v>0</v>
      </c>
      <c r="Q52" s="470">
        <f t="shared" si="44"/>
        <v>0</v>
      </c>
      <c r="R52" s="652">
        <f>'Development Budget'!R52</f>
        <v>0</v>
      </c>
      <c r="S52" s="652">
        <f>'Development Budget'!S52</f>
        <v>0</v>
      </c>
      <c r="T52" s="652">
        <f>'Development Budget'!T52</f>
        <v>0</v>
      </c>
      <c r="U52" s="470">
        <f t="shared" si="45"/>
        <v>0</v>
      </c>
      <c r="V52" s="652">
        <f>'Development Budget'!V52</f>
        <v>0</v>
      </c>
      <c r="W52" s="652">
        <f>'Development Budget'!W52</f>
        <v>0</v>
      </c>
      <c r="X52" s="652">
        <f>'Development Budget'!X52</f>
        <v>0</v>
      </c>
      <c r="Y52" s="470">
        <f t="shared" si="46"/>
        <v>0</v>
      </c>
      <c r="Z52" s="652">
        <f>'Development Budget'!Z52</f>
        <v>0</v>
      </c>
      <c r="AA52" s="652">
        <f>'Development Budget'!AA52</f>
        <v>0</v>
      </c>
      <c r="AB52" s="652">
        <f>'Development Budget'!AB52</f>
        <v>0</v>
      </c>
      <c r="AC52" s="470">
        <f t="shared" si="47"/>
        <v>0</v>
      </c>
      <c r="AD52" s="652">
        <f>'Development Budget'!AD52</f>
        <v>0</v>
      </c>
      <c r="AE52" s="652">
        <f>'Development Budget'!AE52</f>
        <v>0</v>
      </c>
      <c r="AF52" s="652">
        <f>'Development Budget'!AF52</f>
        <v>0</v>
      </c>
      <c r="AG52" s="470">
        <f t="shared" si="48"/>
        <v>0</v>
      </c>
      <c r="AH52" s="652">
        <f>'Development Budget'!AH52</f>
        <v>0</v>
      </c>
      <c r="AI52" s="652">
        <f>'Development Budget'!AI52</f>
        <v>0</v>
      </c>
      <c r="AJ52" s="652">
        <f>'Development Budget'!AJ52</f>
        <v>0</v>
      </c>
      <c r="AK52" s="470">
        <f t="shared" si="49"/>
        <v>0</v>
      </c>
      <c r="AL52" s="652">
        <f>'Development Budget'!AL52</f>
        <v>0</v>
      </c>
      <c r="AM52" s="652">
        <f>'Development Budget'!AM52</f>
        <v>0</v>
      </c>
      <c r="AN52" s="652">
        <f>'Development Budget'!AN52</f>
        <v>0</v>
      </c>
      <c r="AO52" s="470">
        <f t="shared" si="50"/>
        <v>0</v>
      </c>
      <c r="AP52" s="652">
        <f>'Development Budget'!AP52</f>
        <v>0</v>
      </c>
      <c r="AQ52" s="652">
        <f>'Development Budget'!AQ52</f>
        <v>0</v>
      </c>
      <c r="AR52" s="652">
        <f>'Development Budget'!AR52</f>
        <v>0</v>
      </c>
      <c r="AS52" s="470">
        <f t="shared" si="51"/>
        <v>0</v>
      </c>
      <c r="AT52" s="652">
        <f>'Development Budget'!AT52</f>
        <v>0</v>
      </c>
      <c r="AU52" s="652">
        <f>'Development Budget'!AU52</f>
        <v>0</v>
      </c>
      <c r="AV52" s="652">
        <f>'Development Budget'!AV52</f>
        <v>0</v>
      </c>
      <c r="AW52" s="470">
        <f t="shared" si="52"/>
        <v>0</v>
      </c>
      <c r="AX52" s="652">
        <f>'Development Budget'!AX52</f>
        <v>0</v>
      </c>
      <c r="AY52" s="652">
        <f>'Development Budget'!AY52</f>
        <v>0</v>
      </c>
      <c r="AZ52" s="652">
        <f>'Development Budget'!AZ52</f>
        <v>0</v>
      </c>
      <c r="BA52" s="470">
        <f t="shared" si="53"/>
        <v>0</v>
      </c>
      <c r="BB52" s="652">
        <f>'Development Budget'!BB52</f>
        <v>0</v>
      </c>
      <c r="BC52" s="652">
        <f>'Development Budget'!BC52</f>
        <v>0</v>
      </c>
      <c r="BD52" s="652">
        <f>'Development Budget'!BD52</f>
        <v>0</v>
      </c>
      <c r="BE52" s="470">
        <f t="shared" si="54"/>
        <v>0</v>
      </c>
      <c r="BF52" s="652">
        <f>'Development Budget'!BF52</f>
        <v>0</v>
      </c>
      <c r="BG52" s="652">
        <f>'Development Budget'!BG52</f>
        <v>0</v>
      </c>
      <c r="BH52" s="652">
        <f>'Development Budget'!BH52</f>
        <v>0</v>
      </c>
      <c r="BI52" s="470">
        <f t="shared" si="55"/>
        <v>0</v>
      </c>
      <c r="BJ52" s="652">
        <f>'Development Budget'!BJ52</f>
        <v>0</v>
      </c>
      <c r="BK52" s="652">
        <f>'Development Budget'!BK52</f>
        <v>0</v>
      </c>
      <c r="BL52" s="652">
        <f>'Development Budget'!BL52</f>
        <v>0</v>
      </c>
      <c r="BM52" s="470">
        <f t="shared" si="56"/>
        <v>0</v>
      </c>
      <c r="BN52" s="652">
        <f>'Development Budget'!BN52</f>
        <v>0</v>
      </c>
      <c r="BO52" s="652">
        <f>'Development Budget'!BO52</f>
        <v>0</v>
      </c>
      <c r="BP52" s="652">
        <f>'Development Budget'!BP52</f>
        <v>0</v>
      </c>
      <c r="BQ52" s="470">
        <f t="shared" si="57"/>
        <v>0</v>
      </c>
      <c r="BR52" s="652">
        <f>'Development Budget'!BR52</f>
        <v>0</v>
      </c>
      <c r="BS52" s="652">
        <f>'Development Budget'!BS52</f>
        <v>0</v>
      </c>
      <c r="BT52" s="652">
        <f>'Development Budget'!BT52</f>
        <v>0</v>
      </c>
      <c r="BU52" s="470">
        <f t="shared" si="58"/>
        <v>0</v>
      </c>
      <c r="BV52" s="652">
        <f>'Development Budget'!BV52</f>
        <v>0</v>
      </c>
      <c r="BW52" s="652">
        <f>'Development Budget'!BW52</f>
        <v>0</v>
      </c>
      <c r="BX52" s="652">
        <f>'Development Budget'!BX52</f>
        <v>0</v>
      </c>
      <c r="BY52" s="470">
        <f t="shared" si="59"/>
        <v>0</v>
      </c>
      <c r="BZ52" s="652">
        <f>'Development Budget'!BZ52</f>
        <v>0</v>
      </c>
      <c r="CA52" s="652">
        <f>'Development Budget'!CA52</f>
        <v>0</v>
      </c>
      <c r="CB52" s="652">
        <f>'Development Budget'!CB52</f>
        <v>0</v>
      </c>
      <c r="CC52" s="470">
        <f t="shared" si="60"/>
        <v>0</v>
      </c>
      <c r="CD52" s="652">
        <f>'Development Budget'!CD52</f>
        <v>0</v>
      </c>
      <c r="CE52" s="652">
        <f>'Development Budget'!CE52</f>
        <v>0</v>
      </c>
      <c r="CF52" s="652">
        <f>'Development Budget'!CF52</f>
        <v>0</v>
      </c>
      <c r="CG52" s="470">
        <f t="shared" si="61"/>
        <v>0</v>
      </c>
      <c r="CH52" s="652">
        <f>'Development Budget'!CH52</f>
        <v>0</v>
      </c>
      <c r="CI52" s="652">
        <f>'Development Budget'!CI52</f>
        <v>0</v>
      </c>
      <c r="CJ52" s="652">
        <f>'Development Budget'!CJ52</f>
        <v>0</v>
      </c>
      <c r="CK52" s="470">
        <f t="shared" si="62"/>
        <v>0</v>
      </c>
      <c r="CN52" s="109"/>
      <c r="CO52" s="435">
        <f>'Unit Distribution'!CV5</f>
        <v>0</v>
      </c>
      <c r="CQ52" s="411"/>
      <c r="CR52" s="411"/>
      <c r="CS52" s="407"/>
      <c r="CT52" s="407"/>
    </row>
    <row r="53" spans="1:103">
      <c r="A53" s="459"/>
      <c r="B53" s="418">
        <v>44</v>
      </c>
      <c r="C53" s="459" t="s">
        <v>53</v>
      </c>
      <c r="D53" s="459"/>
      <c r="E53" s="459"/>
      <c r="F53" s="465">
        <f t="shared" si="43"/>
        <v>0</v>
      </c>
      <c r="G53" s="466">
        <f t="shared" si="43"/>
        <v>0</v>
      </c>
      <c r="H53" s="466">
        <f t="shared" si="43"/>
        <v>0</v>
      </c>
      <c r="I53" s="467">
        <f t="shared" si="43"/>
        <v>0</v>
      </c>
      <c r="J53" s="652">
        <f>'Development Budget'!J53</f>
        <v>0</v>
      </c>
      <c r="K53" s="652">
        <f>'Development Budget'!K53</f>
        <v>0</v>
      </c>
      <c r="L53" s="652">
        <f>'Development Budget'!L53</f>
        <v>0</v>
      </c>
      <c r="M53" s="470">
        <f t="shared" si="22"/>
        <v>0</v>
      </c>
      <c r="N53" s="652">
        <f>'Development Budget'!N53</f>
        <v>0</v>
      </c>
      <c r="O53" s="652">
        <f>'Development Budget'!O53</f>
        <v>0</v>
      </c>
      <c r="P53" s="652">
        <f>'Development Budget'!P53</f>
        <v>0</v>
      </c>
      <c r="Q53" s="470">
        <f t="shared" si="44"/>
        <v>0</v>
      </c>
      <c r="R53" s="652">
        <f>'Development Budget'!R53</f>
        <v>0</v>
      </c>
      <c r="S53" s="652">
        <f>'Development Budget'!S53</f>
        <v>0</v>
      </c>
      <c r="T53" s="652">
        <f>'Development Budget'!T53</f>
        <v>0</v>
      </c>
      <c r="U53" s="470">
        <f t="shared" si="45"/>
        <v>0</v>
      </c>
      <c r="V53" s="652">
        <f>'Development Budget'!V53</f>
        <v>0</v>
      </c>
      <c r="W53" s="652">
        <f>'Development Budget'!W53</f>
        <v>0</v>
      </c>
      <c r="X53" s="652">
        <f>'Development Budget'!X53</f>
        <v>0</v>
      </c>
      <c r="Y53" s="470">
        <f t="shared" si="46"/>
        <v>0</v>
      </c>
      <c r="Z53" s="652">
        <f>'Development Budget'!Z53</f>
        <v>0</v>
      </c>
      <c r="AA53" s="652">
        <f>'Development Budget'!AA53</f>
        <v>0</v>
      </c>
      <c r="AB53" s="652">
        <f>'Development Budget'!AB53</f>
        <v>0</v>
      </c>
      <c r="AC53" s="470">
        <f t="shared" si="47"/>
        <v>0</v>
      </c>
      <c r="AD53" s="652">
        <f>'Development Budget'!AD53</f>
        <v>0</v>
      </c>
      <c r="AE53" s="652">
        <f>'Development Budget'!AE53</f>
        <v>0</v>
      </c>
      <c r="AF53" s="652">
        <f>'Development Budget'!AF53</f>
        <v>0</v>
      </c>
      <c r="AG53" s="470">
        <f t="shared" si="48"/>
        <v>0</v>
      </c>
      <c r="AH53" s="652">
        <f>'Development Budget'!AH53</f>
        <v>0</v>
      </c>
      <c r="AI53" s="652">
        <f>'Development Budget'!AI53</f>
        <v>0</v>
      </c>
      <c r="AJ53" s="652">
        <f>'Development Budget'!AJ53</f>
        <v>0</v>
      </c>
      <c r="AK53" s="470">
        <f t="shared" si="49"/>
        <v>0</v>
      </c>
      <c r="AL53" s="652">
        <f>'Development Budget'!AL53</f>
        <v>0</v>
      </c>
      <c r="AM53" s="652">
        <f>'Development Budget'!AM53</f>
        <v>0</v>
      </c>
      <c r="AN53" s="652">
        <f>'Development Budget'!AN53</f>
        <v>0</v>
      </c>
      <c r="AO53" s="470">
        <f t="shared" si="50"/>
        <v>0</v>
      </c>
      <c r="AP53" s="652">
        <f>'Development Budget'!AP53</f>
        <v>0</v>
      </c>
      <c r="AQ53" s="652">
        <f>'Development Budget'!AQ53</f>
        <v>0</v>
      </c>
      <c r="AR53" s="652">
        <f>'Development Budget'!AR53</f>
        <v>0</v>
      </c>
      <c r="AS53" s="470">
        <f t="shared" si="51"/>
        <v>0</v>
      </c>
      <c r="AT53" s="652">
        <f>'Development Budget'!AT53</f>
        <v>0</v>
      </c>
      <c r="AU53" s="652">
        <f>'Development Budget'!AU53</f>
        <v>0</v>
      </c>
      <c r="AV53" s="652">
        <f>'Development Budget'!AV53</f>
        <v>0</v>
      </c>
      <c r="AW53" s="470">
        <f t="shared" si="52"/>
        <v>0</v>
      </c>
      <c r="AX53" s="652">
        <f>'Development Budget'!AX53</f>
        <v>0</v>
      </c>
      <c r="AY53" s="652">
        <f>'Development Budget'!AY53</f>
        <v>0</v>
      </c>
      <c r="AZ53" s="652">
        <f>'Development Budget'!AZ53</f>
        <v>0</v>
      </c>
      <c r="BA53" s="470">
        <f t="shared" si="53"/>
        <v>0</v>
      </c>
      <c r="BB53" s="652">
        <f>'Development Budget'!BB53</f>
        <v>0</v>
      </c>
      <c r="BC53" s="652">
        <f>'Development Budget'!BC53</f>
        <v>0</v>
      </c>
      <c r="BD53" s="652">
        <f>'Development Budget'!BD53</f>
        <v>0</v>
      </c>
      <c r="BE53" s="470">
        <f t="shared" si="54"/>
        <v>0</v>
      </c>
      <c r="BF53" s="652">
        <f>'Development Budget'!BF53</f>
        <v>0</v>
      </c>
      <c r="BG53" s="652">
        <f>'Development Budget'!BG53</f>
        <v>0</v>
      </c>
      <c r="BH53" s="652">
        <f>'Development Budget'!BH53</f>
        <v>0</v>
      </c>
      <c r="BI53" s="470">
        <f t="shared" si="55"/>
        <v>0</v>
      </c>
      <c r="BJ53" s="652">
        <f>'Development Budget'!BJ53</f>
        <v>0</v>
      </c>
      <c r="BK53" s="652">
        <f>'Development Budget'!BK53</f>
        <v>0</v>
      </c>
      <c r="BL53" s="652">
        <f>'Development Budget'!BL53</f>
        <v>0</v>
      </c>
      <c r="BM53" s="470">
        <f t="shared" si="56"/>
        <v>0</v>
      </c>
      <c r="BN53" s="652">
        <f>'Development Budget'!BN53</f>
        <v>0</v>
      </c>
      <c r="BO53" s="652">
        <f>'Development Budget'!BO53</f>
        <v>0</v>
      </c>
      <c r="BP53" s="652">
        <f>'Development Budget'!BP53</f>
        <v>0</v>
      </c>
      <c r="BQ53" s="470">
        <f t="shared" si="57"/>
        <v>0</v>
      </c>
      <c r="BR53" s="652">
        <f>'Development Budget'!BR53</f>
        <v>0</v>
      </c>
      <c r="BS53" s="652">
        <f>'Development Budget'!BS53</f>
        <v>0</v>
      </c>
      <c r="BT53" s="652">
        <f>'Development Budget'!BT53</f>
        <v>0</v>
      </c>
      <c r="BU53" s="470">
        <f t="shared" si="58"/>
        <v>0</v>
      </c>
      <c r="BV53" s="652">
        <f>'Development Budget'!BV53</f>
        <v>0</v>
      </c>
      <c r="BW53" s="652">
        <f>'Development Budget'!BW53</f>
        <v>0</v>
      </c>
      <c r="BX53" s="652">
        <f>'Development Budget'!BX53</f>
        <v>0</v>
      </c>
      <c r="BY53" s="470">
        <f t="shared" si="59"/>
        <v>0</v>
      </c>
      <c r="BZ53" s="652">
        <f>'Development Budget'!BZ53</f>
        <v>0</v>
      </c>
      <c r="CA53" s="652">
        <f>'Development Budget'!CA53</f>
        <v>0</v>
      </c>
      <c r="CB53" s="652">
        <f>'Development Budget'!CB53</f>
        <v>0</v>
      </c>
      <c r="CC53" s="470">
        <f t="shared" si="60"/>
        <v>0</v>
      </c>
      <c r="CD53" s="652">
        <f>'Development Budget'!CD53</f>
        <v>0</v>
      </c>
      <c r="CE53" s="652">
        <f>'Development Budget'!CE53</f>
        <v>0</v>
      </c>
      <c r="CF53" s="652">
        <f>'Development Budget'!CF53</f>
        <v>0</v>
      </c>
      <c r="CG53" s="470">
        <f t="shared" si="61"/>
        <v>0</v>
      </c>
      <c r="CH53" s="652">
        <f>'Development Budget'!CH53</f>
        <v>0</v>
      </c>
      <c r="CI53" s="652">
        <f>'Development Budget'!CI53</f>
        <v>0</v>
      </c>
      <c r="CJ53" s="652">
        <f>'Development Budget'!CJ53</f>
        <v>0</v>
      </c>
      <c r="CK53" s="470">
        <f t="shared" si="62"/>
        <v>0</v>
      </c>
      <c r="CN53" s="109"/>
      <c r="CO53" s="412" t="s">
        <v>157</v>
      </c>
      <c r="CP53" s="413"/>
      <c r="CQ53" s="414" t="s">
        <v>158</v>
      </c>
      <c r="CR53" s="414"/>
      <c r="CS53" s="414" t="s">
        <v>159</v>
      </c>
      <c r="CT53" s="414"/>
      <c r="CU53" s="414" t="s">
        <v>177</v>
      </c>
      <c r="CV53" s="414"/>
      <c r="CW53" s="414" t="s">
        <v>160</v>
      </c>
      <c r="CX53" s="415"/>
      <c r="CY53" s="416" t="s">
        <v>161</v>
      </c>
    </row>
    <row r="54" spans="1:103">
      <c r="A54" s="459"/>
      <c r="B54" s="418">
        <v>45</v>
      </c>
      <c r="C54" s="459" t="s">
        <v>54</v>
      </c>
      <c r="D54" s="459"/>
      <c r="E54" s="459"/>
      <c r="F54" s="465">
        <f t="shared" si="43"/>
        <v>0</v>
      </c>
      <c r="G54" s="466">
        <f t="shared" si="43"/>
        <v>0</v>
      </c>
      <c r="H54" s="466">
        <f t="shared" si="43"/>
        <v>0</v>
      </c>
      <c r="I54" s="467">
        <f t="shared" si="43"/>
        <v>0</v>
      </c>
      <c r="J54" s="652">
        <f>'Development Budget'!J54</f>
        <v>0</v>
      </c>
      <c r="K54" s="652">
        <f>'Development Budget'!K54</f>
        <v>0</v>
      </c>
      <c r="L54" s="652">
        <f>'Development Budget'!L54</f>
        <v>0</v>
      </c>
      <c r="M54" s="470">
        <f t="shared" si="22"/>
        <v>0</v>
      </c>
      <c r="N54" s="652">
        <f>'Development Budget'!N54</f>
        <v>0</v>
      </c>
      <c r="O54" s="652">
        <f>'Development Budget'!O54</f>
        <v>0</v>
      </c>
      <c r="P54" s="652">
        <f>'Development Budget'!P54</f>
        <v>0</v>
      </c>
      <c r="Q54" s="470">
        <f t="shared" si="44"/>
        <v>0</v>
      </c>
      <c r="R54" s="652">
        <f>'Development Budget'!R54</f>
        <v>0</v>
      </c>
      <c r="S54" s="652">
        <f>'Development Budget'!S54</f>
        <v>0</v>
      </c>
      <c r="T54" s="652">
        <f>'Development Budget'!T54</f>
        <v>0</v>
      </c>
      <c r="U54" s="470">
        <f t="shared" si="45"/>
        <v>0</v>
      </c>
      <c r="V54" s="652">
        <f>'Development Budget'!V54</f>
        <v>0</v>
      </c>
      <c r="W54" s="652">
        <f>'Development Budget'!W54</f>
        <v>0</v>
      </c>
      <c r="X54" s="652">
        <f>'Development Budget'!X54</f>
        <v>0</v>
      </c>
      <c r="Y54" s="470">
        <f t="shared" si="46"/>
        <v>0</v>
      </c>
      <c r="Z54" s="652">
        <f>'Development Budget'!Z54</f>
        <v>0</v>
      </c>
      <c r="AA54" s="652">
        <f>'Development Budget'!AA54</f>
        <v>0</v>
      </c>
      <c r="AB54" s="652">
        <f>'Development Budget'!AB54</f>
        <v>0</v>
      </c>
      <c r="AC54" s="470">
        <f t="shared" si="47"/>
        <v>0</v>
      </c>
      <c r="AD54" s="652">
        <f>'Development Budget'!AD54</f>
        <v>0</v>
      </c>
      <c r="AE54" s="652">
        <f>'Development Budget'!AE54</f>
        <v>0</v>
      </c>
      <c r="AF54" s="652">
        <f>'Development Budget'!AF54</f>
        <v>0</v>
      </c>
      <c r="AG54" s="470">
        <f t="shared" si="48"/>
        <v>0</v>
      </c>
      <c r="AH54" s="652">
        <f>'Development Budget'!AH54</f>
        <v>0</v>
      </c>
      <c r="AI54" s="652">
        <f>'Development Budget'!AI54</f>
        <v>0</v>
      </c>
      <c r="AJ54" s="652">
        <f>'Development Budget'!AJ54</f>
        <v>0</v>
      </c>
      <c r="AK54" s="470">
        <f t="shared" si="49"/>
        <v>0</v>
      </c>
      <c r="AL54" s="652">
        <f>'Development Budget'!AL54</f>
        <v>0</v>
      </c>
      <c r="AM54" s="652">
        <f>'Development Budget'!AM54</f>
        <v>0</v>
      </c>
      <c r="AN54" s="652">
        <f>'Development Budget'!AN54</f>
        <v>0</v>
      </c>
      <c r="AO54" s="470">
        <f t="shared" si="50"/>
        <v>0</v>
      </c>
      <c r="AP54" s="652">
        <f>'Development Budget'!AP54</f>
        <v>0</v>
      </c>
      <c r="AQ54" s="652">
        <f>'Development Budget'!AQ54</f>
        <v>0</v>
      </c>
      <c r="AR54" s="652">
        <f>'Development Budget'!AR54</f>
        <v>0</v>
      </c>
      <c r="AS54" s="470">
        <f t="shared" si="51"/>
        <v>0</v>
      </c>
      <c r="AT54" s="652">
        <f>'Development Budget'!AT54</f>
        <v>0</v>
      </c>
      <c r="AU54" s="652">
        <f>'Development Budget'!AU54</f>
        <v>0</v>
      </c>
      <c r="AV54" s="652">
        <f>'Development Budget'!AV54</f>
        <v>0</v>
      </c>
      <c r="AW54" s="470">
        <f t="shared" si="52"/>
        <v>0</v>
      </c>
      <c r="AX54" s="652">
        <f>'Development Budget'!AX54</f>
        <v>0</v>
      </c>
      <c r="AY54" s="652">
        <f>'Development Budget'!AY54</f>
        <v>0</v>
      </c>
      <c r="AZ54" s="652">
        <f>'Development Budget'!AZ54</f>
        <v>0</v>
      </c>
      <c r="BA54" s="470">
        <f t="shared" si="53"/>
        <v>0</v>
      </c>
      <c r="BB54" s="652">
        <f>'Development Budget'!BB54</f>
        <v>0</v>
      </c>
      <c r="BC54" s="652">
        <f>'Development Budget'!BC54</f>
        <v>0</v>
      </c>
      <c r="BD54" s="652">
        <f>'Development Budget'!BD54</f>
        <v>0</v>
      </c>
      <c r="BE54" s="470">
        <f t="shared" si="54"/>
        <v>0</v>
      </c>
      <c r="BF54" s="652">
        <f>'Development Budget'!BF54</f>
        <v>0</v>
      </c>
      <c r="BG54" s="652">
        <f>'Development Budget'!BG54</f>
        <v>0</v>
      </c>
      <c r="BH54" s="652">
        <f>'Development Budget'!BH54</f>
        <v>0</v>
      </c>
      <c r="BI54" s="470">
        <f t="shared" si="55"/>
        <v>0</v>
      </c>
      <c r="BJ54" s="652">
        <f>'Development Budget'!BJ54</f>
        <v>0</v>
      </c>
      <c r="BK54" s="652">
        <f>'Development Budget'!BK54</f>
        <v>0</v>
      </c>
      <c r="BL54" s="652">
        <f>'Development Budget'!BL54</f>
        <v>0</v>
      </c>
      <c r="BM54" s="470">
        <f t="shared" si="56"/>
        <v>0</v>
      </c>
      <c r="BN54" s="652">
        <f>'Development Budget'!BN54</f>
        <v>0</v>
      </c>
      <c r="BO54" s="652">
        <f>'Development Budget'!BO54</f>
        <v>0</v>
      </c>
      <c r="BP54" s="652">
        <f>'Development Budget'!BP54</f>
        <v>0</v>
      </c>
      <c r="BQ54" s="470">
        <f t="shared" si="57"/>
        <v>0</v>
      </c>
      <c r="BR54" s="652">
        <f>'Development Budget'!BR54</f>
        <v>0</v>
      </c>
      <c r="BS54" s="652">
        <f>'Development Budget'!BS54</f>
        <v>0</v>
      </c>
      <c r="BT54" s="652">
        <f>'Development Budget'!BT54</f>
        <v>0</v>
      </c>
      <c r="BU54" s="470">
        <f t="shared" si="58"/>
        <v>0</v>
      </c>
      <c r="BV54" s="652">
        <f>'Development Budget'!BV54</f>
        <v>0</v>
      </c>
      <c r="BW54" s="652">
        <f>'Development Budget'!BW54</f>
        <v>0</v>
      </c>
      <c r="BX54" s="652">
        <f>'Development Budget'!BX54</f>
        <v>0</v>
      </c>
      <c r="BY54" s="470">
        <f t="shared" si="59"/>
        <v>0</v>
      </c>
      <c r="BZ54" s="652">
        <f>'Development Budget'!BZ54</f>
        <v>0</v>
      </c>
      <c r="CA54" s="652">
        <f>'Development Budget'!CA54</f>
        <v>0</v>
      </c>
      <c r="CB54" s="652">
        <f>'Development Budget'!CB54</f>
        <v>0</v>
      </c>
      <c r="CC54" s="470">
        <f t="shared" si="60"/>
        <v>0</v>
      </c>
      <c r="CD54" s="652">
        <f>'Development Budget'!CD54</f>
        <v>0</v>
      </c>
      <c r="CE54" s="652">
        <f>'Development Budget'!CE54</f>
        <v>0</v>
      </c>
      <c r="CF54" s="652">
        <f>'Development Budget'!CF54</f>
        <v>0</v>
      </c>
      <c r="CG54" s="470">
        <f t="shared" si="61"/>
        <v>0</v>
      </c>
      <c r="CH54" s="652">
        <f>'Development Budget'!CH54</f>
        <v>0</v>
      </c>
      <c r="CI54" s="652">
        <f>'Development Budget'!CI54</f>
        <v>0</v>
      </c>
      <c r="CJ54" s="652">
        <f>'Development Budget'!CJ54</f>
        <v>0</v>
      </c>
      <c r="CK54" s="470">
        <f t="shared" si="62"/>
        <v>0</v>
      </c>
      <c r="CN54" s="109"/>
      <c r="CO54" s="417" t="str">
        <f>Financing!B54</f>
        <v>HPD Loan</v>
      </c>
      <c r="CQ54" s="405">
        <f>Financing!D54</f>
        <v>0</v>
      </c>
      <c r="CR54" s="405"/>
      <c r="CS54" s="405">
        <f>Financing!F54</f>
        <v>0</v>
      </c>
      <c r="CT54" s="405"/>
      <c r="CU54" s="405">
        <f>Financing!H54</f>
        <v>0</v>
      </c>
      <c r="CV54" s="405"/>
      <c r="CW54" s="405">
        <f>Financing!J54</f>
        <v>0</v>
      </c>
      <c r="CX54" s="405"/>
      <c r="CY54" s="405">
        <f>Financing!L54</f>
        <v>0</v>
      </c>
    </row>
    <row r="55" spans="1:103">
      <c r="A55" s="459"/>
      <c r="B55" s="418">
        <v>46</v>
      </c>
      <c r="C55" s="459" t="s">
        <v>55</v>
      </c>
      <c r="D55" s="459"/>
      <c r="E55" s="459"/>
      <c r="F55" s="465">
        <f t="shared" si="43"/>
        <v>0</v>
      </c>
      <c r="G55" s="466">
        <f t="shared" si="43"/>
        <v>0</v>
      </c>
      <c r="H55" s="466">
        <f t="shared" si="43"/>
        <v>0</v>
      </c>
      <c r="I55" s="467">
        <f t="shared" si="43"/>
        <v>0</v>
      </c>
      <c r="J55" s="652">
        <f>'Development Budget'!J55</f>
        <v>0</v>
      </c>
      <c r="K55" s="652">
        <f>'Development Budget'!K55</f>
        <v>0</v>
      </c>
      <c r="L55" s="652">
        <f>'Development Budget'!L55</f>
        <v>0</v>
      </c>
      <c r="M55" s="470">
        <f t="shared" si="22"/>
        <v>0</v>
      </c>
      <c r="N55" s="652">
        <f>'Development Budget'!N55</f>
        <v>0</v>
      </c>
      <c r="O55" s="652">
        <f>'Development Budget'!O55</f>
        <v>0</v>
      </c>
      <c r="P55" s="652">
        <f>'Development Budget'!P55</f>
        <v>0</v>
      </c>
      <c r="Q55" s="470">
        <f t="shared" si="44"/>
        <v>0</v>
      </c>
      <c r="R55" s="652">
        <f>'Development Budget'!R55</f>
        <v>0</v>
      </c>
      <c r="S55" s="652">
        <f>'Development Budget'!S55</f>
        <v>0</v>
      </c>
      <c r="T55" s="652">
        <f>'Development Budget'!T55</f>
        <v>0</v>
      </c>
      <c r="U55" s="470">
        <f t="shared" si="45"/>
        <v>0</v>
      </c>
      <c r="V55" s="652">
        <f>'Development Budget'!V55</f>
        <v>0</v>
      </c>
      <c r="W55" s="652">
        <f>'Development Budget'!W55</f>
        <v>0</v>
      </c>
      <c r="X55" s="652">
        <f>'Development Budget'!X55</f>
        <v>0</v>
      </c>
      <c r="Y55" s="470">
        <f t="shared" si="46"/>
        <v>0</v>
      </c>
      <c r="Z55" s="652">
        <f>'Development Budget'!Z55</f>
        <v>0</v>
      </c>
      <c r="AA55" s="652">
        <f>'Development Budget'!AA55</f>
        <v>0</v>
      </c>
      <c r="AB55" s="652">
        <f>'Development Budget'!AB55</f>
        <v>0</v>
      </c>
      <c r="AC55" s="470">
        <f t="shared" si="47"/>
        <v>0</v>
      </c>
      <c r="AD55" s="652">
        <f>'Development Budget'!AD55</f>
        <v>0</v>
      </c>
      <c r="AE55" s="652">
        <f>'Development Budget'!AE55</f>
        <v>0</v>
      </c>
      <c r="AF55" s="652">
        <f>'Development Budget'!AF55</f>
        <v>0</v>
      </c>
      <c r="AG55" s="470">
        <f t="shared" si="48"/>
        <v>0</v>
      </c>
      <c r="AH55" s="652">
        <f>'Development Budget'!AH55</f>
        <v>0</v>
      </c>
      <c r="AI55" s="652">
        <f>'Development Budget'!AI55</f>
        <v>0</v>
      </c>
      <c r="AJ55" s="652">
        <f>'Development Budget'!AJ55</f>
        <v>0</v>
      </c>
      <c r="AK55" s="470">
        <f t="shared" si="49"/>
        <v>0</v>
      </c>
      <c r="AL55" s="652">
        <f>'Development Budget'!AL55</f>
        <v>0</v>
      </c>
      <c r="AM55" s="652">
        <f>'Development Budget'!AM55</f>
        <v>0</v>
      </c>
      <c r="AN55" s="652">
        <f>'Development Budget'!AN55</f>
        <v>0</v>
      </c>
      <c r="AO55" s="470">
        <f t="shared" si="50"/>
        <v>0</v>
      </c>
      <c r="AP55" s="652">
        <f>'Development Budget'!AP55</f>
        <v>0</v>
      </c>
      <c r="AQ55" s="652">
        <f>'Development Budget'!AQ55</f>
        <v>0</v>
      </c>
      <c r="AR55" s="652">
        <f>'Development Budget'!AR55</f>
        <v>0</v>
      </c>
      <c r="AS55" s="470">
        <f t="shared" si="51"/>
        <v>0</v>
      </c>
      <c r="AT55" s="652">
        <f>'Development Budget'!AT55</f>
        <v>0</v>
      </c>
      <c r="AU55" s="652">
        <f>'Development Budget'!AU55</f>
        <v>0</v>
      </c>
      <c r="AV55" s="652">
        <f>'Development Budget'!AV55</f>
        <v>0</v>
      </c>
      <c r="AW55" s="470">
        <f t="shared" si="52"/>
        <v>0</v>
      </c>
      <c r="AX55" s="652">
        <f>'Development Budget'!AX55</f>
        <v>0</v>
      </c>
      <c r="AY55" s="652">
        <f>'Development Budget'!AY55</f>
        <v>0</v>
      </c>
      <c r="AZ55" s="652">
        <f>'Development Budget'!AZ55</f>
        <v>0</v>
      </c>
      <c r="BA55" s="470">
        <f t="shared" si="53"/>
        <v>0</v>
      </c>
      <c r="BB55" s="652">
        <f>'Development Budget'!BB55</f>
        <v>0</v>
      </c>
      <c r="BC55" s="652">
        <f>'Development Budget'!BC55</f>
        <v>0</v>
      </c>
      <c r="BD55" s="652">
        <f>'Development Budget'!BD55</f>
        <v>0</v>
      </c>
      <c r="BE55" s="470">
        <f t="shared" si="54"/>
        <v>0</v>
      </c>
      <c r="BF55" s="652">
        <f>'Development Budget'!BF55</f>
        <v>0</v>
      </c>
      <c r="BG55" s="652">
        <f>'Development Budget'!BG55</f>
        <v>0</v>
      </c>
      <c r="BH55" s="652">
        <f>'Development Budget'!BH55</f>
        <v>0</v>
      </c>
      <c r="BI55" s="470">
        <f t="shared" si="55"/>
        <v>0</v>
      </c>
      <c r="BJ55" s="652">
        <f>'Development Budget'!BJ55</f>
        <v>0</v>
      </c>
      <c r="BK55" s="652">
        <f>'Development Budget'!BK55</f>
        <v>0</v>
      </c>
      <c r="BL55" s="652">
        <f>'Development Budget'!BL55</f>
        <v>0</v>
      </c>
      <c r="BM55" s="470">
        <f t="shared" si="56"/>
        <v>0</v>
      </c>
      <c r="BN55" s="652">
        <f>'Development Budget'!BN55</f>
        <v>0</v>
      </c>
      <c r="BO55" s="652">
        <f>'Development Budget'!BO55</f>
        <v>0</v>
      </c>
      <c r="BP55" s="652">
        <f>'Development Budget'!BP55</f>
        <v>0</v>
      </c>
      <c r="BQ55" s="470">
        <f t="shared" si="57"/>
        <v>0</v>
      </c>
      <c r="BR55" s="652">
        <f>'Development Budget'!BR55</f>
        <v>0</v>
      </c>
      <c r="BS55" s="652">
        <f>'Development Budget'!BS55</f>
        <v>0</v>
      </c>
      <c r="BT55" s="652">
        <f>'Development Budget'!BT55</f>
        <v>0</v>
      </c>
      <c r="BU55" s="470">
        <f t="shared" si="58"/>
        <v>0</v>
      </c>
      <c r="BV55" s="652">
        <f>'Development Budget'!BV55</f>
        <v>0</v>
      </c>
      <c r="BW55" s="652">
        <f>'Development Budget'!BW55</f>
        <v>0</v>
      </c>
      <c r="BX55" s="652">
        <f>'Development Budget'!BX55</f>
        <v>0</v>
      </c>
      <c r="BY55" s="470">
        <f t="shared" si="59"/>
        <v>0</v>
      </c>
      <c r="BZ55" s="652">
        <f>'Development Budget'!BZ55</f>
        <v>0</v>
      </c>
      <c r="CA55" s="652">
        <f>'Development Budget'!CA55</f>
        <v>0</v>
      </c>
      <c r="CB55" s="652">
        <f>'Development Budget'!CB55</f>
        <v>0</v>
      </c>
      <c r="CC55" s="470">
        <f t="shared" si="60"/>
        <v>0</v>
      </c>
      <c r="CD55" s="652">
        <f>'Development Budget'!CD55</f>
        <v>0</v>
      </c>
      <c r="CE55" s="652">
        <f>'Development Budget'!CE55</f>
        <v>0</v>
      </c>
      <c r="CF55" s="652">
        <f>'Development Budget'!CF55</f>
        <v>0</v>
      </c>
      <c r="CG55" s="470">
        <f t="shared" si="61"/>
        <v>0</v>
      </c>
      <c r="CH55" s="652">
        <f>'Development Budget'!CH55</f>
        <v>0</v>
      </c>
      <c r="CI55" s="652">
        <f>'Development Budget'!CI55</f>
        <v>0</v>
      </c>
      <c r="CJ55" s="652">
        <f>'Development Budget'!CJ55</f>
        <v>0</v>
      </c>
      <c r="CK55" s="470">
        <f t="shared" si="62"/>
        <v>0</v>
      </c>
      <c r="CN55" s="111"/>
      <c r="CO55" s="417" t="str">
        <f>Financing!B55</f>
        <v>HDC Tax Exempt Bonds</v>
      </c>
      <c r="CQ55" s="405">
        <f>Financing!D55</f>
        <v>0</v>
      </c>
      <c r="CR55" s="405"/>
      <c r="CS55" s="405" t="str">
        <f>Financing!F55</f>
        <v>Loan</v>
      </c>
      <c r="CT55" s="405"/>
      <c r="CU55" s="405">
        <f>Financing!H55</f>
        <v>2.1999999999999999E-2</v>
      </c>
      <c r="CV55" s="405"/>
      <c r="CW55" s="405">
        <f>Financing!J55</f>
        <v>2</v>
      </c>
      <c r="CX55" s="405"/>
      <c r="CY55" s="405">
        <f>Financing!L55</f>
        <v>0</v>
      </c>
    </row>
    <row r="56" spans="1:103">
      <c r="A56" s="459"/>
      <c r="B56" s="418">
        <v>47</v>
      </c>
      <c r="C56" s="459" t="s">
        <v>56</v>
      </c>
      <c r="D56" s="459"/>
      <c r="E56" s="459"/>
      <c r="F56" s="465">
        <f t="shared" si="43"/>
        <v>0</v>
      </c>
      <c r="G56" s="466">
        <f t="shared" si="43"/>
        <v>0</v>
      </c>
      <c r="H56" s="466">
        <f t="shared" si="43"/>
        <v>0</v>
      </c>
      <c r="I56" s="467">
        <f t="shared" si="43"/>
        <v>0</v>
      </c>
      <c r="J56" s="652">
        <f>'Development Budget'!J56</f>
        <v>0</v>
      </c>
      <c r="K56" s="652">
        <f>'Development Budget'!K56</f>
        <v>0</v>
      </c>
      <c r="L56" s="652">
        <f>'Development Budget'!L56</f>
        <v>0</v>
      </c>
      <c r="M56" s="470">
        <f t="shared" si="22"/>
        <v>0</v>
      </c>
      <c r="N56" s="652">
        <f>'Development Budget'!N56</f>
        <v>0</v>
      </c>
      <c r="O56" s="652">
        <f>'Development Budget'!O56</f>
        <v>0</v>
      </c>
      <c r="P56" s="652">
        <f>'Development Budget'!P56</f>
        <v>0</v>
      </c>
      <c r="Q56" s="470">
        <f t="shared" si="44"/>
        <v>0</v>
      </c>
      <c r="R56" s="652">
        <f>'Development Budget'!R56</f>
        <v>0</v>
      </c>
      <c r="S56" s="652">
        <f>'Development Budget'!S56</f>
        <v>0</v>
      </c>
      <c r="T56" s="652">
        <f>'Development Budget'!T56</f>
        <v>0</v>
      </c>
      <c r="U56" s="470">
        <f t="shared" si="45"/>
        <v>0</v>
      </c>
      <c r="V56" s="652">
        <f>'Development Budget'!V56</f>
        <v>0</v>
      </c>
      <c r="W56" s="652">
        <f>'Development Budget'!W56</f>
        <v>0</v>
      </c>
      <c r="X56" s="652">
        <f>'Development Budget'!X56</f>
        <v>0</v>
      </c>
      <c r="Y56" s="470">
        <f t="shared" si="46"/>
        <v>0</v>
      </c>
      <c r="Z56" s="652">
        <f>'Development Budget'!Z56</f>
        <v>0</v>
      </c>
      <c r="AA56" s="652">
        <f>'Development Budget'!AA56</f>
        <v>0</v>
      </c>
      <c r="AB56" s="652">
        <f>'Development Budget'!AB56</f>
        <v>0</v>
      </c>
      <c r="AC56" s="470">
        <f t="shared" si="47"/>
        <v>0</v>
      </c>
      <c r="AD56" s="652">
        <f>'Development Budget'!AD56</f>
        <v>0</v>
      </c>
      <c r="AE56" s="652">
        <f>'Development Budget'!AE56</f>
        <v>0</v>
      </c>
      <c r="AF56" s="652">
        <f>'Development Budget'!AF56</f>
        <v>0</v>
      </c>
      <c r="AG56" s="470">
        <f t="shared" si="48"/>
        <v>0</v>
      </c>
      <c r="AH56" s="652">
        <f>'Development Budget'!AH56</f>
        <v>0</v>
      </c>
      <c r="AI56" s="652">
        <f>'Development Budget'!AI56</f>
        <v>0</v>
      </c>
      <c r="AJ56" s="652">
        <f>'Development Budget'!AJ56</f>
        <v>0</v>
      </c>
      <c r="AK56" s="470">
        <f t="shared" si="49"/>
        <v>0</v>
      </c>
      <c r="AL56" s="652">
        <f>'Development Budget'!AL56</f>
        <v>0</v>
      </c>
      <c r="AM56" s="652">
        <f>'Development Budget'!AM56</f>
        <v>0</v>
      </c>
      <c r="AN56" s="652">
        <f>'Development Budget'!AN56</f>
        <v>0</v>
      </c>
      <c r="AO56" s="470">
        <f t="shared" si="50"/>
        <v>0</v>
      </c>
      <c r="AP56" s="652">
        <f>'Development Budget'!AP56</f>
        <v>0</v>
      </c>
      <c r="AQ56" s="652">
        <f>'Development Budget'!AQ56</f>
        <v>0</v>
      </c>
      <c r="AR56" s="652">
        <f>'Development Budget'!AR56</f>
        <v>0</v>
      </c>
      <c r="AS56" s="470">
        <f t="shared" si="51"/>
        <v>0</v>
      </c>
      <c r="AT56" s="652">
        <f>'Development Budget'!AT56</f>
        <v>0</v>
      </c>
      <c r="AU56" s="652">
        <f>'Development Budget'!AU56</f>
        <v>0</v>
      </c>
      <c r="AV56" s="652">
        <f>'Development Budget'!AV56</f>
        <v>0</v>
      </c>
      <c r="AW56" s="470">
        <f t="shared" si="52"/>
        <v>0</v>
      </c>
      <c r="AX56" s="652">
        <f>'Development Budget'!AX56</f>
        <v>0</v>
      </c>
      <c r="AY56" s="652">
        <f>'Development Budget'!AY56</f>
        <v>0</v>
      </c>
      <c r="AZ56" s="652">
        <f>'Development Budget'!AZ56</f>
        <v>0</v>
      </c>
      <c r="BA56" s="470">
        <f t="shared" si="53"/>
        <v>0</v>
      </c>
      <c r="BB56" s="652">
        <f>'Development Budget'!BB56</f>
        <v>0</v>
      </c>
      <c r="BC56" s="652">
        <f>'Development Budget'!BC56</f>
        <v>0</v>
      </c>
      <c r="BD56" s="652">
        <f>'Development Budget'!BD56</f>
        <v>0</v>
      </c>
      <c r="BE56" s="470">
        <f t="shared" si="54"/>
        <v>0</v>
      </c>
      <c r="BF56" s="652">
        <f>'Development Budget'!BF56</f>
        <v>0</v>
      </c>
      <c r="BG56" s="652">
        <f>'Development Budget'!BG56</f>
        <v>0</v>
      </c>
      <c r="BH56" s="652">
        <f>'Development Budget'!BH56</f>
        <v>0</v>
      </c>
      <c r="BI56" s="470">
        <f t="shared" si="55"/>
        <v>0</v>
      </c>
      <c r="BJ56" s="652">
        <f>'Development Budget'!BJ56</f>
        <v>0</v>
      </c>
      <c r="BK56" s="652">
        <f>'Development Budget'!BK56</f>
        <v>0</v>
      </c>
      <c r="BL56" s="652">
        <f>'Development Budget'!BL56</f>
        <v>0</v>
      </c>
      <c r="BM56" s="470">
        <f t="shared" si="56"/>
        <v>0</v>
      </c>
      <c r="BN56" s="652">
        <f>'Development Budget'!BN56</f>
        <v>0</v>
      </c>
      <c r="BO56" s="652">
        <f>'Development Budget'!BO56</f>
        <v>0</v>
      </c>
      <c r="BP56" s="652">
        <f>'Development Budget'!BP56</f>
        <v>0</v>
      </c>
      <c r="BQ56" s="470">
        <f t="shared" si="57"/>
        <v>0</v>
      </c>
      <c r="BR56" s="652">
        <f>'Development Budget'!BR56</f>
        <v>0</v>
      </c>
      <c r="BS56" s="652">
        <f>'Development Budget'!BS56</f>
        <v>0</v>
      </c>
      <c r="BT56" s="652">
        <f>'Development Budget'!BT56</f>
        <v>0</v>
      </c>
      <c r="BU56" s="470">
        <f t="shared" si="58"/>
        <v>0</v>
      </c>
      <c r="BV56" s="652">
        <f>'Development Budget'!BV56</f>
        <v>0</v>
      </c>
      <c r="BW56" s="652">
        <f>'Development Budget'!BW56</f>
        <v>0</v>
      </c>
      <c r="BX56" s="652">
        <f>'Development Budget'!BX56</f>
        <v>0</v>
      </c>
      <c r="BY56" s="470">
        <f t="shared" si="59"/>
        <v>0</v>
      </c>
      <c r="BZ56" s="652">
        <f>'Development Budget'!BZ56</f>
        <v>0</v>
      </c>
      <c r="CA56" s="652">
        <f>'Development Budget'!CA56</f>
        <v>0</v>
      </c>
      <c r="CB56" s="652">
        <f>'Development Budget'!CB56</f>
        <v>0</v>
      </c>
      <c r="CC56" s="470">
        <f t="shared" si="60"/>
        <v>0</v>
      </c>
      <c r="CD56" s="652">
        <f>'Development Budget'!CD56</f>
        <v>0</v>
      </c>
      <c r="CE56" s="652">
        <f>'Development Budget'!CE56</f>
        <v>0</v>
      </c>
      <c r="CF56" s="652">
        <f>'Development Budget'!CF56</f>
        <v>0</v>
      </c>
      <c r="CG56" s="470">
        <f t="shared" si="61"/>
        <v>0</v>
      </c>
      <c r="CH56" s="652">
        <f>'Development Budget'!CH56</f>
        <v>0</v>
      </c>
      <c r="CI56" s="652">
        <f>'Development Budget'!CI56</f>
        <v>0</v>
      </c>
      <c r="CJ56" s="652">
        <f>'Development Budget'!CJ56</f>
        <v>0</v>
      </c>
      <c r="CK56" s="470">
        <f t="shared" si="62"/>
        <v>0</v>
      </c>
      <c r="CN56" s="109"/>
      <c r="CO56" s="417" t="str">
        <f>Financing!B56</f>
        <v>HDC Loan</v>
      </c>
      <c r="CQ56" s="405">
        <f>Financing!D56</f>
        <v>0</v>
      </c>
      <c r="CR56" s="405"/>
      <c r="CS56" s="405" t="str">
        <f>Financing!F56</f>
        <v>Loan</v>
      </c>
      <c r="CT56" s="405"/>
      <c r="CU56" s="405">
        <f>Financing!H56</f>
        <v>4.3387000000000002E-2</v>
      </c>
      <c r="CV56" s="405"/>
      <c r="CW56" s="405">
        <f>Financing!J56</f>
        <v>2</v>
      </c>
      <c r="CX56" s="405"/>
      <c r="CY56" s="405">
        <f>Financing!L56</f>
        <v>0</v>
      </c>
    </row>
    <row r="57" spans="1:103">
      <c r="A57" s="471"/>
      <c r="B57" s="418">
        <v>48</v>
      </c>
      <c r="C57" s="472" t="s">
        <v>31</v>
      </c>
      <c r="D57" s="472"/>
      <c r="E57" s="472"/>
      <c r="F57" s="473">
        <f t="shared" si="43"/>
        <v>0</v>
      </c>
      <c r="G57" s="474">
        <f t="shared" si="43"/>
        <v>0</v>
      </c>
      <c r="H57" s="474">
        <f t="shared" si="43"/>
        <v>0</v>
      </c>
      <c r="I57" s="475">
        <f t="shared" si="43"/>
        <v>0</v>
      </c>
      <c r="J57" s="652">
        <f>'Development Budget'!J57</f>
        <v>0</v>
      </c>
      <c r="K57" s="652">
        <f>'Development Budget'!K57</f>
        <v>0</v>
      </c>
      <c r="L57" s="652">
        <f>'Development Budget'!L57</f>
        <v>0</v>
      </c>
      <c r="M57" s="476">
        <f t="shared" si="22"/>
        <v>0</v>
      </c>
      <c r="N57" s="652">
        <f>'Development Budget'!N57</f>
        <v>0</v>
      </c>
      <c r="O57" s="652">
        <f>'Development Budget'!O57</f>
        <v>0</v>
      </c>
      <c r="P57" s="652">
        <f>'Development Budget'!P57</f>
        <v>0</v>
      </c>
      <c r="Q57" s="476">
        <f t="shared" si="44"/>
        <v>0</v>
      </c>
      <c r="R57" s="652">
        <f>'Development Budget'!R57</f>
        <v>0</v>
      </c>
      <c r="S57" s="652">
        <f>'Development Budget'!S57</f>
        <v>0</v>
      </c>
      <c r="T57" s="652">
        <f>'Development Budget'!T57</f>
        <v>0</v>
      </c>
      <c r="U57" s="476">
        <f t="shared" si="45"/>
        <v>0</v>
      </c>
      <c r="V57" s="652">
        <f>'Development Budget'!V57</f>
        <v>0</v>
      </c>
      <c r="W57" s="652">
        <f>'Development Budget'!W57</f>
        <v>0</v>
      </c>
      <c r="X57" s="652">
        <f>'Development Budget'!X57</f>
        <v>0</v>
      </c>
      <c r="Y57" s="476">
        <f t="shared" si="46"/>
        <v>0</v>
      </c>
      <c r="Z57" s="652">
        <f>'Development Budget'!Z57</f>
        <v>0</v>
      </c>
      <c r="AA57" s="652">
        <f>'Development Budget'!AA57</f>
        <v>0</v>
      </c>
      <c r="AB57" s="652">
        <f>'Development Budget'!AB57</f>
        <v>0</v>
      </c>
      <c r="AC57" s="476">
        <f t="shared" si="47"/>
        <v>0</v>
      </c>
      <c r="AD57" s="652">
        <f>'Development Budget'!AD57</f>
        <v>0</v>
      </c>
      <c r="AE57" s="652">
        <f>'Development Budget'!AE57</f>
        <v>0</v>
      </c>
      <c r="AF57" s="652">
        <f>'Development Budget'!AF57</f>
        <v>0</v>
      </c>
      <c r="AG57" s="476">
        <f t="shared" si="48"/>
        <v>0</v>
      </c>
      <c r="AH57" s="652">
        <f>'Development Budget'!AH57</f>
        <v>0</v>
      </c>
      <c r="AI57" s="652">
        <f>'Development Budget'!AI57</f>
        <v>0</v>
      </c>
      <c r="AJ57" s="652">
        <f>'Development Budget'!AJ57</f>
        <v>0</v>
      </c>
      <c r="AK57" s="476">
        <f t="shared" si="49"/>
        <v>0</v>
      </c>
      <c r="AL57" s="652">
        <f>'Development Budget'!AL57</f>
        <v>0</v>
      </c>
      <c r="AM57" s="652">
        <f>'Development Budget'!AM57</f>
        <v>0</v>
      </c>
      <c r="AN57" s="652">
        <f>'Development Budget'!AN57</f>
        <v>0</v>
      </c>
      <c r="AO57" s="476">
        <f t="shared" si="50"/>
        <v>0</v>
      </c>
      <c r="AP57" s="652">
        <f>'Development Budget'!AP57</f>
        <v>0</v>
      </c>
      <c r="AQ57" s="652">
        <f>'Development Budget'!AQ57</f>
        <v>0</v>
      </c>
      <c r="AR57" s="652">
        <f>'Development Budget'!AR57</f>
        <v>0</v>
      </c>
      <c r="AS57" s="476">
        <f t="shared" si="51"/>
        <v>0</v>
      </c>
      <c r="AT57" s="652">
        <f>'Development Budget'!AT57</f>
        <v>0</v>
      </c>
      <c r="AU57" s="652">
        <f>'Development Budget'!AU57</f>
        <v>0</v>
      </c>
      <c r="AV57" s="652">
        <f>'Development Budget'!AV57</f>
        <v>0</v>
      </c>
      <c r="AW57" s="476">
        <f t="shared" si="52"/>
        <v>0</v>
      </c>
      <c r="AX57" s="652">
        <f>'Development Budget'!AX57</f>
        <v>0</v>
      </c>
      <c r="AY57" s="652">
        <f>'Development Budget'!AY57</f>
        <v>0</v>
      </c>
      <c r="AZ57" s="652">
        <f>'Development Budget'!AZ57</f>
        <v>0</v>
      </c>
      <c r="BA57" s="476">
        <f t="shared" si="53"/>
        <v>0</v>
      </c>
      <c r="BB57" s="652">
        <f>'Development Budget'!BB57</f>
        <v>0</v>
      </c>
      <c r="BC57" s="652">
        <f>'Development Budget'!BC57</f>
        <v>0</v>
      </c>
      <c r="BD57" s="652">
        <f>'Development Budget'!BD57</f>
        <v>0</v>
      </c>
      <c r="BE57" s="476">
        <f t="shared" si="54"/>
        <v>0</v>
      </c>
      <c r="BF57" s="652">
        <f>'Development Budget'!BF57</f>
        <v>0</v>
      </c>
      <c r="BG57" s="652">
        <f>'Development Budget'!BG57</f>
        <v>0</v>
      </c>
      <c r="BH57" s="652">
        <f>'Development Budget'!BH57</f>
        <v>0</v>
      </c>
      <c r="BI57" s="476">
        <f t="shared" si="55"/>
        <v>0</v>
      </c>
      <c r="BJ57" s="652">
        <f>'Development Budget'!BJ57</f>
        <v>0</v>
      </c>
      <c r="BK57" s="652">
        <f>'Development Budget'!BK57</f>
        <v>0</v>
      </c>
      <c r="BL57" s="652">
        <f>'Development Budget'!BL57</f>
        <v>0</v>
      </c>
      <c r="BM57" s="476">
        <f t="shared" si="56"/>
        <v>0</v>
      </c>
      <c r="BN57" s="652">
        <f>'Development Budget'!BN57</f>
        <v>0</v>
      </c>
      <c r="BO57" s="652">
        <f>'Development Budget'!BO57</f>
        <v>0</v>
      </c>
      <c r="BP57" s="652">
        <f>'Development Budget'!BP57</f>
        <v>0</v>
      </c>
      <c r="BQ57" s="476">
        <f t="shared" si="57"/>
        <v>0</v>
      </c>
      <c r="BR57" s="652">
        <f>'Development Budget'!BR57</f>
        <v>0</v>
      </c>
      <c r="BS57" s="652">
        <f>'Development Budget'!BS57</f>
        <v>0</v>
      </c>
      <c r="BT57" s="652">
        <f>'Development Budget'!BT57</f>
        <v>0</v>
      </c>
      <c r="BU57" s="476">
        <f t="shared" si="58"/>
        <v>0</v>
      </c>
      <c r="BV57" s="652">
        <f>'Development Budget'!BV57</f>
        <v>0</v>
      </c>
      <c r="BW57" s="652">
        <f>'Development Budget'!BW57</f>
        <v>0</v>
      </c>
      <c r="BX57" s="652">
        <f>'Development Budget'!BX57</f>
        <v>0</v>
      </c>
      <c r="BY57" s="476">
        <f t="shared" si="59"/>
        <v>0</v>
      </c>
      <c r="BZ57" s="652">
        <f>'Development Budget'!BZ57</f>
        <v>0</v>
      </c>
      <c r="CA57" s="652">
        <f>'Development Budget'!CA57</f>
        <v>0</v>
      </c>
      <c r="CB57" s="652">
        <f>'Development Budget'!CB57</f>
        <v>0</v>
      </c>
      <c r="CC57" s="476">
        <f t="shared" si="60"/>
        <v>0</v>
      </c>
      <c r="CD57" s="652">
        <f>'Development Budget'!CD57</f>
        <v>0</v>
      </c>
      <c r="CE57" s="652">
        <f>'Development Budget'!CE57</f>
        <v>0</v>
      </c>
      <c r="CF57" s="652">
        <f>'Development Budget'!CF57</f>
        <v>0</v>
      </c>
      <c r="CG57" s="476">
        <f t="shared" si="61"/>
        <v>0</v>
      </c>
      <c r="CH57" s="652">
        <f>'Development Budget'!CH57</f>
        <v>0</v>
      </c>
      <c r="CI57" s="652">
        <f>'Development Budget'!CI57</f>
        <v>0</v>
      </c>
      <c r="CJ57" s="652">
        <f>'Development Budget'!CJ57</f>
        <v>0</v>
      </c>
      <c r="CK57" s="476">
        <f t="shared" si="62"/>
        <v>0</v>
      </c>
      <c r="CN57" s="423"/>
      <c r="CO57" s="417" t="str">
        <f>Financing!B57</f>
        <v>Deferred Developer Fee</v>
      </c>
      <c r="CQ57" s="405">
        <f>Financing!D57</f>
        <v>0</v>
      </c>
      <c r="CR57" s="405"/>
      <c r="CS57" s="405" t="str">
        <f>Financing!F57</f>
        <v>Loan</v>
      </c>
      <c r="CT57" s="405"/>
      <c r="CU57" s="405">
        <f>Financing!H57</f>
        <v>0</v>
      </c>
      <c r="CV57" s="405"/>
      <c r="CW57" s="405">
        <f>Financing!J57</f>
        <v>0</v>
      </c>
      <c r="CX57" s="405"/>
      <c r="CY57" s="405">
        <f>Financing!L57</f>
        <v>0</v>
      </c>
    </row>
    <row r="58" spans="1:103">
      <c r="A58" s="452" t="s">
        <v>24</v>
      </c>
      <c r="B58" s="419">
        <v>49</v>
      </c>
      <c r="C58" s="452"/>
      <c r="D58" s="452"/>
      <c r="E58" s="452" t="s">
        <v>32</v>
      </c>
      <c r="F58" s="477">
        <f t="shared" si="43"/>
        <v>0</v>
      </c>
      <c r="G58" s="478">
        <f t="shared" si="43"/>
        <v>0</v>
      </c>
      <c r="H58" s="478">
        <f t="shared" si="43"/>
        <v>0</v>
      </c>
      <c r="I58" s="479">
        <f t="shared" si="43"/>
        <v>0</v>
      </c>
      <c r="J58" s="483">
        <f>SUM(J48:J57)</f>
        <v>0</v>
      </c>
      <c r="K58" s="483">
        <f>SUM(K48:K57)</f>
        <v>0</v>
      </c>
      <c r="L58" s="452">
        <f>SUM(L48:L57)</f>
        <v>0</v>
      </c>
      <c r="M58" s="481">
        <f>K58+L58</f>
        <v>0</v>
      </c>
      <c r="N58" s="483">
        <f>SUM(N48:N57)</f>
        <v>0</v>
      </c>
      <c r="O58" s="484">
        <f>SUM(O48:O57)</f>
        <v>0</v>
      </c>
      <c r="P58" s="452">
        <f>SUM(P48:P57)</f>
        <v>0</v>
      </c>
      <c r="Q58" s="481">
        <f>O58+P58</f>
        <v>0</v>
      </c>
      <c r="R58" s="483">
        <f>SUM(R48:R57)</f>
        <v>0</v>
      </c>
      <c r="S58" s="484">
        <f>SUM(S48:S57)</f>
        <v>0</v>
      </c>
      <c r="T58" s="452">
        <f>SUM(T48:T57)</f>
        <v>0</v>
      </c>
      <c r="U58" s="481">
        <f>S58+T58</f>
        <v>0</v>
      </c>
      <c r="V58" s="483">
        <f>SUM(V48:V57)</f>
        <v>0</v>
      </c>
      <c r="W58" s="484">
        <f>SUM(W48:W57)</f>
        <v>0</v>
      </c>
      <c r="X58" s="452">
        <f>SUM(X48:X57)</f>
        <v>0</v>
      </c>
      <c r="Y58" s="481">
        <f>W58+X58</f>
        <v>0</v>
      </c>
      <c r="Z58" s="483">
        <f>SUM(Z48:Z57)</f>
        <v>0</v>
      </c>
      <c r="AA58" s="484">
        <f>SUM(AA48:AA57)</f>
        <v>0</v>
      </c>
      <c r="AB58" s="452">
        <f>SUM(AB48:AB57)</f>
        <v>0</v>
      </c>
      <c r="AC58" s="481">
        <f>AA58+AB58</f>
        <v>0</v>
      </c>
      <c r="AD58" s="483">
        <f>SUM(AD48:AD57)</f>
        <v>0</v>
      </c>
      <c r="AE58" s="484">
        <f>SUM(AE48:AE57)</f>
        <v>0</v>
      </c>
      <c r="AF58" s="452">
        <f>SUM(AF48:AF57)</f>
        <v>0</v>
      </c>
      <c r="AG58" s="481">
        <f>AE58+AF58</f>
        <v>0</v>
      </c>
      <c r="AH58" s="483">
        <f>SUM(AH48:AH57)</f>
        <v>0</v>
      </c>
      <c r="AI58" s="484">
        <f>SUM(AI48:AI57)</f>
        <v>0</v>
      </c>
      <c r="AJ58" s="452">
        <f>SUM(AJ48:AJ57)</f>
        <v>0</v>
      </c>
      <c r="AK58" s="481">
        <f>AI58+AJ58</f>
        <v>0</v>
      </c>
      <c r="AL58" s="483">
        <f>SUM(AL48:AL57)</f>
        <v>0</v>
      </c>
      <c r="AM58" s="484">
        <f>SUM(AM48:AM57)</f>
        <v>0</v>
      </c>
      <c r="AN58" s="452">
        <f>SUM(AN48:AN57)</f>
        <v>0</v>
      </c>
      <c r="AO58" s="481">
        <f>AM58+AN58</f>
        <v>0</v>
      </c>
      <c r="AP58" s="483">
        <f>SUM(AP48:AP57)</f>
        <v>0</v>
      </c>
      <c r="AQ58" s="484">
        <f>SUM(AQ48:AQ57)</f>
        <v>0</v>
      </c>
      <c r="AR58" s="452">
        <f>SUM(AR48:AR57)</f>
        <v>0</v>
      </c>
      <c r="AS58" s="481">
        <f>AQ58+AR58</f>
        <v>0</v>
      </c>
      <c r="AT58" s="483">
        <f>SUM(AT48:AT57)</f>
        <v>0</v>
      </c>
      <c r="AU58" s="484">
        <f>SUM(AU48:AU57)</f>
        <v>0</v>
      </c>
      <c r="AV58" s="452">
        <f>SUM(AV48:AV57)</f>
        <v>0</v>
      </c>
      <c r="AW58" s="481">
        <f>AU58+AV58</f>
        <v>0</v>
      </c>
      <c r="AX58" s="483">
        <f>SUM(AX48:AX57)</f>
        <v>0</v>
      </c>
      <c r="AY58" s="484">
        <f>SUM(AY48:AY57)</f>
        <v>0</v>
      </c>
      <c r="AZ58" s="452">
        <f>SUM(AZ48:AZ57)</f>
        <v>0</v>
      </c>
      <c r="BA58" s="481">
        <f>AY58+AZ58</f>
        <v>0</v>
      </c>
      <c r="BB58" s="483">
        <f>SUM(BB48:BB57)</f>
        <v>0</v>
      </c>
      <c r="BC58" s="484">
        <f>SUM(BC48:BC57)</f>
        <v>0</v>
      </c>
      <c r="BD58" s="452">
        <f>SUM(BD48:BD57)</f>
        <v>0</v>
      </c>
      <c r="BE58" s="481">
        <f>BC58+BD58</f>
        <v>0</v>
      </c>
      <c r="BF58" s="483">
        <f>SUM(BF48:BF57)</f>
        <v>0</v>
      </c>
      <c r="BG58" s="484">
        <f>SUM(BG48:BG57)</f>
        <v>0</v>
      </c>
      <c r="BH58" s="452">
        <f>SUM(BH48:BH57)</f>
        <v>0</v>
      </c>
      <c r="BI58" s="481">
        <f>BG58+BH58</f>
        <v>0</v>
      </c>
      <c r="BJ58" s="483">
        <f>SUM(BJ48:BJ57)</f>
        <v>0</v>
      </c>
      <c r="BK58" s="484">
        <f>SUM(BK48:BK57)</f>
        <v>0</v>
      </c>
      <c r="BL58" s="452">
        <f>SUM(BL48:BL57)</f>
        <v>0</v>
      </c>
      <c r="BM58" s="481">
        <f>BK58+BL58</f>
        <v>0</v>
      </c>
      <c r="BN58" s="483">
        <f>SUM(BN48:BN57)</f>
        <v>0</v>
      </c>
      <c r="BO58" s="484">
        <f>SUM(BO48:BO57)</f>
        <v>0</v>
      </c>
      <c r="BP58" s="452">
        <f>SUM(BP48:BP57)</f>
        <v>0</v>
      </c>
      <c r="BQ58" s="481">
        <f>BO58+BP58</f>
        <v>0</v>
      </c>
      <c r="BR58" s="483">
        <f>SUM(BR48:BR57)</f>
        <v>0</v>
      </c>
      <c r="BS58" s="484">
        <f>SUM(BS48:BS57)</f>
        <v>0</v>
      </c>
      <c r="BT58" s="452">
        <f>SUM(BT48:BT57)</f>
        <v>0</v>
      </c>
      <c r="BU58" s="481">
        <f>BS58+BT58</f>
        <v>0</v>
      </c>
      <c r="BV58" s="483">
        <f>SUM(BV48:BV57)</f>
        <v>0</v>
      </c>
      <c r="BW58" s="484">
        <f>SUM(BW48:BW57)</f>
        <v>0</v>
      </c>
      <c r="BX58" s="452">
        <f>SUM(BX48:BX57)</f>
        <v>0</v>
      </c>
      <c r="BY58" s="481">
        <f>BW58+BX58</f>
        <v>0</v>
      </c>
      <c r="BZ58" s="483">
        <f>SUM(BZ48:BZ57)</f>
        <v>0</v>
      </c>
      <c r="CA58" s="484">
        <f>SUM(CA48:CA57)</f>
        <v>0</v>
      </c>
      <c r="CB58" s="452">
        <f>SUM(CB48:CB57)</f>
        <v>0</v>
      </c>
      <c r="CC58" s="481">
        <f>CA58+CB58</f>
        <v>0</v>
      </c>
      <c r="CD58" s="483">
        <f>SUM(CD48:CD57)</f>
        <v>0</v>
      </c>
      <c r="CE58" s="484">
        <f>SUM(CE48:CE57)</f>
        <v>0</v>
      </c>
      <c r="CF58" s="452">
        <f>SUM(CF48:CF57)</f>
        <v>0</v>
      </c>
      <c r="CG58" s="481">
        <f>CE58+CF58</f>
        <v>0</v>
      </c>
      <c r="CH58" s="483">
        <f>SUM(CH48:CH57)</f>
        <v>0</v>
      </c>
      <c r="CI58" s="484">
        <f>SUM(CI48:CI57)</f>
        <v>0</v>
      </c>
      <c r="CJ58" s="452">
        <f>SUM(CJ48:CJ57)</f>
        <v>0</v>
      </c>
      <c r="CK58" s="481">
        <f>CI58+CJ58</f>
        <v>0</v>
      </c>
      <c r="CN58" s="111"/>
      <c r="CO58" s="655" t="str">
        <f>Financing!B58</f>
        <v>Other (Accrued Construction Interest)</v>
      </c>
      <c r="CQ58" s="405">
        <f>Financing!D58</f>
        <v>0</v>
      </c>
      <c r="CR58" s="405"/>
      <c r="CS58" s="405" t="str">
        <f>Financing!F58</f>
        <v>Loan</v>
      </c>
      <c r="CT58" s="405"/>
      <c r="CU58" s="405">
        <f>Financing!H58</f>
        <v>0</v>
      </c>
      <c r="CV58" s="405"/>
      <c r="CW58" s="405">
        <f>Financing!J58</f>
        <v>0</v>
      </c>
      <c r="CX58" s="405"/>
      <c r="CY58" s="405">
        <f>Financing!L58</f>
        <v>0</v>
      </c>
    </row>
    <row r="59" spans="1:103">
      <c r="A59" s="464" t="s">
        <v>57</v>
      </c>
      <c r="B59" s="418"/>
      <c r="C59" s="459"/>
      <c r="D59" s="459"/>
      <c r="E59" s="459"/>
      <c r="F59" s="465"/>
      <c r="G59" s="466"/>
      <c r="H59" s="466"/>
      <c r="I59" s="467"/>
      <c r="J59" s="468"/>
      <c r="K59" s="469"/>
      <c r="L59" s="459"/>
      <c r="M59" s="470"/>
      <c r="N59" s="468"/>
      <c r="O59" s="469"/>
      <c r="P59" s="459"/>
      <c r="Q59" s="470"/>
      <c r="R59" s="468"/>
      <c r="S59" s="469"/>
      <c r="T59" s="459"/>
      <c r="U59" s="470"/>
      <c r="V59" s="468"/>
      <c r="W59" s="469"/>
      <c r="X59" s="459"/>
      <c r="Y59" s="470"/>
      <c r="Z59" s="586"/>
      <c r="AA59" s="469"/>
      <c r="AB59" s="459"/>
      <c r="AC59" s="470"/>
      <c r="AD59" s="468"/>
      <c r="AE59" s="469"/>
      <c r="AF59" s="459"/>
      <c r="AG59" s="470"/>
      <c r="AH59" s="468"/>
      <c r="AI59" s="469"/>
      <c r="AJ59" s="459"/>
      <c r="AK59" s="470"/>
      <c r="AL59" s="468"/>
      <c r="AM59" s="469"/>
      <c r="AN59" s="459"/>
      <c r="AO59" s="470"/>
      <c r="AP59" s="468"/>
      <c r="AQ59" s="469"/>
      <c r="AR59" s="459"/>
      <c r="AS59" s="470"/>
      <c r="AT59" s="468"/>
      <c r="AU59" s="469"/>
      <c r="AV59" s="459"/>
      <c r="AW59" s="470"/>
      <c r="AX59" s="468"/>
      <c r="AY59" s="469"/>
      <c r="AZ59" s="459"/>
      <c r="BA59" s="470"/>
      <c r="BB59" s="468"/>
      <c r="BC59" s="469"/>
      <c r="BD59" s="459"/>
      <c r="BE59" s="470"/>
      <c r="BF59" s="468"/>
      <c r="BG59" s="469"/>
      <c r="BH59" s="459"/>
      <c r="BI59" s="470"/>
      <c r="BJ59" s="468"/>
      <c r="BK59" s="469"/>
      <c r="BL59" s="459"/>
      <c r="BM59" s="470"/>
      <c r="BN59" s="468"/>
      <c r="BO59" s="469"/>
      <c r="BP59" s="459"/>
      <c r="BQ59" s="470"/>
      <c r="BR59" s="468"/>
      <c r="BS59" s="469"/>
      <c r="BT59" s="459"/>
      <c r="BU59" s="470"/>
      <c r="BV59" s="468"/>
      <c r="BW59" s="469"/>
      <c r="BX59" s="459"/>
      <c r="BY59" s="470"/>
      <c r="BZ59" s="468"/>
      <c r="CA59" s="469"/>
      <c r="CB59" s="459"/>
      <c r="CC59" s="470"/>
      <c r="CD59" s="468"/>
      <c r="CE59" s="469"/>
      <c r="CF59" s="459"/>
      <c r="CG59" s="470"/>
      <c r="CH59" s="468"/>
      <c r="CI59" s="469"/>
      <c r="CJ59" s="459"/>
      <c r="CK59" s="470"/>
      <c r="CN59" s="423"/>
      <c r="CO59" s="655" t="str">
        <f>Financing!B59</f>
        <v>Other (Deferred Reserves)</v>
      </c>
      <c r="CQ59" s="405">
        <f>Financing!D59</f>
        <v>0</v>
      </c>
      <c r="CR59" s="405"/>
      <c r="CS59" s="405" t="str">
        <f>Financing!F59</f>
        <v>Loan</v>
      </c>
      <c r="CT59" s="405"/>
      <c r="CU59" s="405">
        <f>Financing!H59</f>
        <v>0</v>
      </c>
      <c r="CV59" s="405"/>
      <c r="CW59" s="405">
        <f>Financing!J59</f>
        <v>0</v>
      </c>
      <c r="CX59" s="405"/>
      <c r="CY59" s="405">
        <f>Financing!L59</f>
        <v>0</v>
      </c>
    </row>
    <row r="60" spans="1:103">
      <c r="A60" s="459"/>
      <c r="B60" s="418">
        <v>50</v>
      </c>
      <c r="C60" s="459" t="s">
        <v>58</v>
      </c>
      <c r="D60" s="459"/>
      <c r="E60" s="459"/>
      <c r="F60" s="465">
        <f t="shared" ref="F60:I63" si="63">J60+N60+R60+V60+Z60+AD60+AH60+AL60+AP60+AT60+AX60+BB60+BF60+BJ60+BN60+BR60+BV60+BZ60+CD60+CH60</f>
        <v>0</v>
      </c>
      <c r="G60" s="466">
        <f t="shared" si="63"/>
        <v>0</v>
      </c>
      <c r="H60" s="466">
        <f t="shared" si="63"/>
        <v>0</v>
      </c>
      <c r="I60" s="467">
        <f t="shared" si="63"/>
        <v>0</v>
      </c>
      <c r="J60" s="652">
        <f>'Development Budget'!J60</f>
        <v>0</v>
      </c>
      <c r="K60" s="652">
        <f>'Development Budget'!K60</f>
        <v>0</v>
      </c>
      <c r="L60" s="652">
        <f>'Development Budget'!L60</f>
        <v>0</v>
      </c>
      <c r="M60" s="470">
        <f t="shared" si="22"/>
        <v>0</v>
      </c>
      <c r="N60" s="652">
        <f>'Development Budget'!N60</f>
        <v>0</v>
      </c>
      <c r="O60" s="652">
        <f>'Development Budget'!O60</f>
        <v>0</v>
      </c>
      <c r="P60" s="652">
        <f>'Development Budget'!P60</f>
        <v>0</v>
      </c>
      <c r="Q60" s="470">
        <f>O60+P60</f>
        <v>0</v>
      </c>
      <c r="R60" s="652">
        <f>'Development Budget'!R60</f>
        <v>0</v>
      </c>
      <c r="S60" s="652">
        <f>'Development Budget'!S60</f>
        <v>0</v>
      </c>
      <c r="T60" s="652">
        <f>'Development Budget'!T60</f>
        <v>0</v>
      </c>
      <c r="U60" s="470">
        <f>S60+T60</f>
        <v>0</v>
      </c>
      <c r="V60" s="652">
        <f>'Development Budget'!V60</f>
        <v>0</v>
      </c>
      <c r="W60" s="652">
        <f>'Development Budget'!W60</f>
        <v>0</v>
      </c>
      <c r="X60" s="652">
        <f>'Development Budget'!X60</f>
        <v>0</v>
      </c>
      <c r="Y60" s="470">
        <f>W60+X60</f>
        <v>0</v>
      </c>
      <c r="Z60" s="652">
        <f>'Development Budget'!Z60</f>
        <v>0</v>
      </c>
      <c r="AA60" s="652">
        <f>'Development Budget'!AA60</f>
        <v>0</v>
      </c>
      <c r="AB60" s="652">
        <f>'Development Budget'!AB60</f>
        <v>0</v>
      </c>
      <c r="AC60" s="470">
        <f>AA60+AB60</f>
        <v>0</v>
      </c>
      <c r="AD60" s="652">
        <f>'Development Budget'!AD60</f>
        <v>0</v>
      </c>
      <c r="AE60" s="652">
        <f>'Development Budget'!AE60</f>
        <v>0</v>
      </c>
      <c r="AF60" s="652">
        <f>'Development Budget'!AF60</f>
        <v>0</v>
      </c>
      <c r="AG60" s="470">
        <f>AE60+AF60</f>
        <v>0</v>
      </c>
      <c r="AH60" s="652">
        <f>'Development Budget'!AH60</f>
        <v>0</v>
      </c>
      <c r="AI60" s="652">
        <f>'Development Budget'!AI60</f>
        <v>0</v>
      </c>
      <c r="AJ60" s="652">
        <f>'Development Budget'!AJ60</f>
        <v>0</v>
      </c>
      <c r="AK60" s="470">
        <f>AI60+AJ60</f>
        <v>0</v>
      </c>
      <c r="AL60" s="652">
        <f>'Development Budget'!AL60</f>
        <v>0</v>
      </c>
      <c r="AM60" s="652">
        <f>'Development Budget'!AM60</f>
        <v>0</v>
      </c>
      <c r="AN60" s="652">
        <f>'Development Budget'!AN60</f>
        <v>0</v>
      </c>
      <c r="AO60" s="470">
        <f>AM60+AN60</f>
        <v>0</v>
      </c>
      <c r="AP60" s="652">
        <f>'Development Budget'!AP60</f>
        <v>0</v>
      </c>
      <c r="AQ60" s="652">
        <f>'Development Budget'!AQ60</f>
        <v>0</v>
      </c>
      <c r="AR60" s="652">
        <f>'Development Budget'!AR60</f>
        <v>0</v>
      </c>
      <c r="AS60" s="470">
        <f>AQ60+AR60</f>
        <v>0</v>
      </c>
      <c r="AT60" s="652">
        <f>'Development Budget'!AT60</f>
        <v>0</v>
      </c>
      <c r="AU60" s="652">
        <f>'Development Budget'!AU60</f>
        <v>0</v>
      </c>
      <c r="AV60" s="652">
        <f>'Development Budget'!AV60</f>
        <v>0</v>
      </c>
      <c r="AW60" s="470">
        <f>AU60+AV60</f>
        <v>0</v>
      </c>
      <c r="AX60" s="652">
        <f>'Development Budget'!AX60</f>
        <v>0</v>
      </c>
      <c r="AY60" s="652">
        <f>'Development Budget'!AY60</f>
        <v>0</v>
      </c>
      <c r="AZ60" s="652">
        <f>'Development Budget'!AZ60</f>
        <v>0</v>
      </c>
      <c r="BA60" s="470">
        <f>AY60+AZ60</f>
        <v>0</v>
      </c>
      <c r="BB60" s="652">
        <f>'Development Budget'!BB60</f>
        <v>0</v>
      </c>
      <c r="BC60" s="652">
        <f>'Development Budget'!BC60</f>
        <v>0</v>
      </c>
      <c r="BD60" s="652">
        <f>'Development Budget'!BD60</f>
        <v>0</v>
      </c>
      <c r="BE60" s="470">
        <f>BC60+BD60</f>
        <v>0</v>
      </c>
      <c r="BF60" s="652">
        <f>'Development Budget'!BF60</f>
        <v>0</v>
      </c>
      <c r="BG60" s="652">
        <f>'Development Budget'!BG60</f>
        <v>0</v>
      </c>
      <c r="BH60" s="652">
        <f>'Development Budget'!BH60</f>
        <v>0</v>
      </c>
      <c r="BI60" s="470">
        <f>BG60+BH60</f>
        <v>0</v>
      </c>
      <c r="BJ60" s="652">
        <f>'Development Budget'!BJ60</f>
        <v>0</v>
      </c>
      <c r="BK60" s="652">
        <f>'Development Budget'!BK60</f>
        <v>0</v>
      </c>
      <c r="BL60" s="652">
        <f>'Development Budget'!BL60</f>
        <v>0</v>
      </c>
      <c r="BM60" s="470">
        <f>BK60+BL60</f>
        <v>0</v>
      </c>
      <c r="BN60" s="652">
        <f>'Development Budget'!BN60</f>
        <v>0</v>
      </c>
      <c r="BO60" s="652">
        <f>'Development Budget'!BO60</f>
        <v>0</v>
      </c>
      <c r="BP60" s="652">
        <f>'Development Budget'!BP60</f>
        <v>0</v>
      </c>
      <c r="BQ60" s="470">
        <f>BO60+BP60</f>
        <v>0</v>
      </c>
      <c r="BR60" s="652">
        <f>'Development Budget'!BR60</f>
        <v>0</v>
      </c>
      <c r="BS60" s="652">
        <f>'Development Budget'!BS60</f>
        <v>0</v>
      </c>
      <c r="BT60" s="652">
        <f>'Development Budget'!BT60</f>
        <v>0</v>
      </c>
      <c r="BU60" s="470">
        <f>BS60+BT60</f>
        <v>0</v>
      </c>
      <c r="BV60" s="652">
        <f>'Development Budget'!BV60</f>
        <v>0</v>
      </c>
      <c r="BW60" s="652">
        <f>'Development Budget'!BW60</f>
        <v>0</v>
      </c>
      <c r="BX60" s="652">
        <f>'Development Budget'!BX60</f>
        <v>0</v>
      </c>
      <c r="BY60" s="470">
        <f>BW60+BX60</f>
        <v>0</v>
      </c>
      <c r="BZ60" s="652">
        <f>'Development Budget'!BZ60</f>
        <v>0</v>
      </c>
      <c r="CA60" s="652">
        <f>'Development Budget'!CA60</f>
        <v>0</v>
      </c>
      <c r="CB60" s="652">
        <f>'Development Budget'!CB60</f>
        <v>0</v>
      </c>
      <c r="CC60" s="470">
        <f>CA60+CB60</f>
        <v>0</v>
      </c>
      <c r="CD60" s="652">
        <f>'Development Budget'!CD60</f>
        <v>0</v>
      </c>
      <c r="CE60" s="652">
        <f>'Development Budget'!CE60</f>
        <v>0</v>
      </c>
      <c r="CF60" s="652">
        <f>'Development Budget'!CF60</f>
        <v>0</v>
      </c>
      <c r="CG60" s="470">
        <f>CE60+CF60</f>
        <v>0</v>
      </c>
      <c r="CH60" s="652">
        <f>'Development Budget'!CH60</f>
        <v>0</v>
      </c>
      <c r="CI60" s="652">
        <f>'Development Budget'!CI60</f>
        <v>0</v>
      </c>
      <c r="CJ60" s="652">
        <f>'Development Budget'!CJ60</f>
        <v>0</v>
      </c>
      <c r="CK60" s="470">
        <f>CI60+CJ60</f>
        <v>0</v>
      </c>
      <c r="CN60" s="111"/>
      <c r="CO60" s="655" t="str">
        <f>Financing!B60</f>
        <v>Other (Specify)</v>
      </c>
      <c r="CQ60" s="405">
        <f>Financing!D60</f>
        <v>0</v>
      </c>
      <c r="CR60" s="405"/>
      <c r="CS60" s="405">
        <f>Financing!F60</f>
        <v>0</v>
      </c>
      <c r="CT60" s="405"/>
      <c r="CU60" s="405">
        <f>Financing!H60</f>
        <v>0</v>
      </c>
      <c r="CV60" s="405"/>
      <c r="CW60" s="405">
        <f>Financing!J60</f>
        <v>0</v>
      </c>
      <c r="CX60" s="405"/>
      <c r="CY60" s="405">
        <f>Financing!L60</f>
        <v>0</v>
      </c>
    </row>
    <row r="61" spans="1:103">
      <c r="A61" s="459"/>
      <c r="B61" s="418">
        <v>51</v>
      </c>
      <c r="C61" s="459" t="s">
        <v>59</v>
      </c>
      <c r="D61" s="459"/>
      <c r="E61" s="459"/>
      <c r="F61" s="465">
        <f t="shared" si="63"/>
        <v>0</v>
      </c>
      <c r="G61" s="466">
        <f t="shared" si="63"/>
        <v>0</v>
      </c>
      <c r="H61" s="466">
        <f t="shared" si="63"/>
        <v>0</v>
      </c>
      <c r="I61" s="467">
        <f t="shared" si="63"/>
        <v>0</v>
      </c>
      <c r="J61" s="652">
        <f>'Development Budget'!J61</f>
        <v>0</v>
      </c>
      <c r="K61" s="652">
        <f>'Development Budget'!K61</f>
        <v>0</v>
      </c>
      <c r="L61" s="652">
        <f>'Development Budget'!L61</f>
        <v>0</v>
      </c>
      <c r="M61" s="470">
        <f t="shared" si="22"/>
        <v>0</v>
      </c>
      <c r="N61" s="652">
        <f>'Development Budget'!N61</f>
        <v>0</v>
      </c>
      <c r="O61" s="652">
        <f>'Development Budget'!O61</f>
        <v>0</v>
      </c>
      <c r="P61" s="652">
        <f>'Development Budget'!P61</f>
        <v>0</v>
      </c>
      <c r="Q61" s="470">
        <f>O61+P61</f>
        <v>0</v>
      </c>
      <c r="R61" s="652">
        <f>'Development Budget'!R61</f>
        <v>0</v>
      </c>
      <c r="S61" s="652">
        <f>'Development Budget'!S61</f>
        <v>0</v>
      </c>
      <c r="T61" s="652">
        <f>'Development Budget'!T61</f>
        <v>0</v>
      </c>
      <c r="U61" s="470">
        <f>S61+T61</f>
        <v>0</v>
      </c>
      <c r="V61" s="652">
        <f>'Development Budget'!V61</f>
        <v>0</v>
      </c>
      <c r="W61" s="652">
        <f>'Development Budget'!W61</f>
        <v>0</v>
      </c>
      <c r="X61" s="652">
        <f>'Development Budget'!X61</f>
        <v>0</v>
      </c>
      <c r="Y61" s="470">
        <f>W61+X61</f>
        <v>0</v>
      </c>
      <c r="Z61" s="652">
        <f>'Development Budget'!Z61</f>
        <v>0</v>
      </c>
      <c r="AA61" s="652">
        <f>'Development Budget'!AA61</f>
        <v>0</v>
      </c>
      <c r="AB61" s="652">
        <f>'Development Budget'!AB61</f>
        <v>0</v>
      </c>
      <c r="AC61" s="470">
        <f>AA61+AB61</f>
        <v>0</v>
      </c>
      <c r="AD61" s="652">
        <f>'Development Budget'!AD61</f>
        <v>0</v>
      </c>
      <c r="AE61" s="652">
        <f>'Development Budget'!AE61</f>
        <v>0</v>
      </c>
      <c r="AF61" s="652">
        <f>'Development Budget'!AF61</f>
        <v>0</v>
      </c>
      <c r="AG61" s="470">
        <f>AE61+AF61</f>
        <v>0</v>
      </c>
      <c r="AH61" s="652">
        <f>'Development Budget'!AH61</f>
        <v>0</v>
      </c>
      <c r="AI61" s="652">
        <f>'Development Budget'!AI61</f>
        <v>0</v>
      </c>
      <c r="AJ61" s="652">
        <f>'Development Budget'!AJ61</f>
        <v>0</v>
      </c>
      <c r="AK61" s="470">
        <f>AI61+AJ61</f>
        <v>0</v>
      </c>
      <c r="AL61" s="652">
        <f>'Development Budget'!AL61</f>
        <v>0</v>
      </c>
      <c r="AM61" s="652">
        <f>'Development Budget'!AM61</f>
        <v>0</v>
      </c>
      <c r="AN61" s="652">
        <f>'Development Budget'!AN61</f>
        <v>0</v>
      </c>
      <c r="AO61" s="470">
        <f>AM61+AN61</f>
        <v>0</v>
      </c>
      <c r="AP61" s="652">
        <f>'Development Budget'!AP61</f>
        <v>0</v>
      </c>
      <c r="AQ61" s="652">
        <f>'Development Budget'!AQ61</f>
        <v>0</v>
      </c>
      <c r="AR61" s="652">
        <f>'Development Budget'!AR61</f>
        <v>0</v>
      </c>
      <c r="AS61" s="470">
        <f>AQ61+AR61</f>
        <v>0</v>
      </c>
      <c r="AT61" s="652">
        <f>'Development Budget'!AT61</f>
        <v>0</v>
      </c>
      <c r="AU61" s="652">
        <f>'Development Budget'!AU61</f>
        <v>0</v>
      </c>
      <c r="AV61" s="652">
        <f>'Development Budget'!AV61</f>
        <v>0</v>
      </c>
      <c r="AW61" s="470">
        <f>AU61+AV61</f>
        <v>0</v>
      </c>
      <c r="AX61" s="652">
        <f>'Development Budget'!AX61</f>
        <v>0</v>
      </c>
      <c r="AY61" s="652">
        <f>'Development Budget'!AY61</f>
        <v>0</v>
      </c>
      <c r="AZ61" s="652">
        <f>'Development Budget'!AZ61</f>
        <v>0</v>
      </c>
      <c r="BA61" s="470">
        <f>AY61+AZ61</f>
        <v>0</v>
      </c>
      <c r="BB61" s="652">
        <f>'Development Budget'!BB61</f>
        <v>0</v>
      </c>
      <c r="BC61" s="652">
        <f>'Development Budget'!BC61</f>
        <v>0</v>
      </c>
      <c r="BD61" s="652">
        <f>'Development Budget'!BD61</f>
        <v>0</v>
      </c>
      <c r="BE61" s="470">
        <f>BC61+BD61</f>
        <v>0</v>
      </c>
      <c r="BF61" s="652">
        <f>'Development Budget'!BF61</f>
        <v>0</v>
      </c>
      <c r="BG61" s="652">
        <f>'Development Budget'!BG61</f>
        <v>0</v>
      </c>
      <c r="BH61" s="652">
        <f>'Development Budget'!BH61</f>
        <v>0</v>
      </c>
      <c r="BI61" s="470">
        <f>BG61+BH61</f>
        <v>0</v>
      </c>
      <c r="BJ61" s="652">
        <f>'Development Budget'!BJ61</f>
        <v>0</v>
      </c>
      <c r="BK61" s="652">
        <f>'Development Budget'!BK61</f>
        <v>0</v>
      </c>
      <c r="BL61" s="652">
        <f>'Development Budget'!BL61</f>
        <v>0</v>
      </c>
      <c r="BM61" s="470">
        <f>BK61+BL61</f>
        <v>0</v>
      </c>
      <c r="BN61" s="652">
        <f>'Development Budget'!BN61</f>
        <v>0</v>
      </c>
      <c r="BO61" s="652">
        <f>'Development Budget'!BO61</f>
        <v>0</v>
      </c>
      <c r="BP61" s="652">
        <f>'Development Budget'!BP61</f>
        <v>0</v>
      </c>
      <c r="BQ61" s="470">
        <f>BO61+BP61</f>
        <v>0</v>
      </c>
      <c r="BR61" s="652">
        <f>'Development Budget'!BR61</f>
        <v>0</v>
      </c>
      <c r="BS61" s="652">
        <f>'Development Budget'!BS61</f>
        <v>0</v>
      </c>
      <c r="BT61" s="652">
        <f>'Development Budget'!BT61</f>
        <v>0</v>
      </c>
      <c r="BU61" s="470">
        <f>BS61+BT61</f>
        <v>0</v>
      </c>
      <c r="BV61" s="652">
        <f>'Development Budget'!BV61</f>
        <v>0</v>
      </c>
      <c r="BW61" s="652">
        <f>'Development Budget'!BW61</f>
        <v>0</v>
      </c>
      <c r="BX61" s="652">
        <f>'Development Budget'!BX61</f>
        <v>0</v>
      </c>
      <c r="BY61" s="470">
        <f>BW61+BX61</f>
        <v>0</v>
      </c>
      <c r="BZ61" s="652">
        <f>'Development Budget'!BZ61</f>
        <v>0</v>
      </c>
      <c r="CA61" s="652">
        <f>'Development Budget'!CA61</f>
        <v>0</v>
      </c>
      <c r="CB61" s="652">
        <f>'Development Budget'!CB61</f>
        <v>0</v>
      </c>
      <c r="CC61" s="470">
        <f>CA61+CB61</f>
        <v>0</v>
      </c>
      <c r="CD61" s="652">
        <f>'Development Budget'!CD61</f>
        <v>0</v>
      </c>
      <c r="CE61" s="652">
        <f>'Development Budget'!CE61</f>
        <v>0</v>
      </c>
      <c r="CF61" s="652">
        <f>'Development Budget'!CF61</f>
        <v>0</v>
      </c>
      <c r="CG61" s="470">
        <f>CE61+CF61</f>
        <v>0</v>
      </c>
      <c r="CH61" s="652">
        <f>'Development Budget'!CH61</f>
        <v>0</v>
      </c>
      <c r="CI61" s="652">
        <f>'Development Budget'!CI61</f>
        <v>0</v>
      </c>
      <c r="CJ61" s="652">
        <f>'Development Budget'!CJ61</f>
        <v>0</v>
      </c>
      <c r="CK61" s="470">
        <f>CI61+CJ61</f>
        <v>0</v>
      </c>
      <c r="CN61" s="111"/>
      <c r="CO61" s="655" t="str">
        <f>Financing!B61</f>
        <v>Other (Specify)</v>
      </c>
      <c r="CQ61" s="405">
        <f>Financing!D61</f>
        <v>0</v>
      </c>
      <c r="CR61" s="405"/>
      <c r="CS61" s="405">
        <f>Financing!F61</f>
        <v>0</v>
      </c>
      <c r="CT61" s="405"/>
      <c r="CU61" s="405">
        <f>Financing!H61</f>
        <v>0</v>
      </c>
      <c r="CV61" s="405"/>
      <c r="CW61" s="405">
        <f>Financing!J61</f>
        <v>0</v>
      </c>
      <c r="CX61" s="405"/>
      <c r="CY61" s="405">
        <f>Financing!L61</f>
        <v>0</v>
      </c>
    </row>
    <row r="62" spans="1:103">
      <c r="A62" s="471"/>
      <c r="B62" s="418">
        <v>52</v>
      </c>
      <c r="C62" s="472" t="s">
        <v>31</v>
      </c>
      <c r="D62" s="472"/>
      <c r="E62" s="472"/>
      <c r="F62" s="473">
        <f t="shared" si="63"/>
        <v>0</v>
      </c>
      <c r="G62" s="474">
        <f t="shared" si="63"/>
        <v>0</v>
      </c>
      <c r="H62" s="474">
        <f t="shared" si="63"/>
        <v>0</v>
      </c>
      <c r="I62" s="475">
        <f t="shared" si="63"/>
        <v>0</v>
      </c>
      <c r="J62" s="652">
        <f>'Development Budget'!J62</f>
        <v>0</v>
      </c>
      <c r="K62" s="652">
        <f>'Development Budget'!K62</f>
        <v>0</v>
      </c>
      <c r="L62" s="652">
        <f>'Development Budget'!L62</f>
        <v>0</v>
      </c>
      <c r="M62" s="476">
        <f t="shared" si="22"/>
        <v>0</v>
      </c>
      <c r="N62" s="652">
        <f>'Development Budget'!N62</f>
        <v>0</v>
      </c>
      <c r="O62" s="652">
        <f>'Development Budget'!O62</f>
        <v>0</v>
      </c>
      <c r="P62" s="652">
        <f>'Development Budget'!P62</f>
        <v>0</v>
      </c>
      <c r="Q62" s="476">
        <f>O62+P62</f>
        <v>0</v>
      </c>
      <c r="R62" s="652">
        <f>'Development Budget'!R62</f>
        <v>0</v>
      </c>
      <c r="S62" s="652">
        <f>'Development Budget'!S62</f>
        <v>0</v>
      </c>
      <c r="T62" s="652">
        <f>'Development Budget'!T62</f>
        <v>0</v>
      </c>
      <c r="U62" s="476">
        <f>S62+T62</f>
        <v>0</v>
      </c>
      <c r="V62" s="652">
        <f>'Development Budget'!V62</f>
        <v>0</v>
      </c>
      <c r="W62" s="652">
        <f>'Development Budget'!W62</f>
        <v>0</v>
      </c>
      <c r="X62" s="652">
        <f>'Development Budget'!X62</f>
        <v>0</v>
      </c>
      <c r="Y62" s="476">
        <f>W62+X62</f>
        <v>0</v>
      </c>
      <c r="Z62" s="652">
        <f>'Development Budget'!Z62</f>
        <v>0</v>
      </c>
      <c r="AA62" s="652">
        <f>'Development Budget'!AA62</f>
        <v>0</v>
      </c>
      <c r="AB62" s="652">
        <f>'Development Budget'!AB62</f>
        <v>0</v>
      </c>
      <c r="AC62" s="476">
        <f>AA62+AB62</f>
        <v>0</v>
      </c>
      <c r="AD62" s="652">
        <f>'Development Budget'!AD62</f>
        <v>0</v>
      </c>
      <c r="AE62" s="652">
        <f>'Development Budget'!AE62</f>
        <v>0</v>
      </c>
      <c r="AF62" s="652">
        <f>'Development Budget'!AF62</f>
        <v>0</v>
      </c>
      <c r="AG62" s="476">
        <f>AE62+AF62</f>
        <v>0</v>
      </c>
      <c r="AH62" s="652">
        <f>'Development Budget'!AH62</f>
        <v>0</v>
      </c>
      <c r="AI62" s="652">
        <f>'Development Budget'!AI62</f>
        <v>0</v>
      </c>
      <c r="AJ62" s="652">
        <f>'Development Budget'!AJ62</f>
        <v>0</v>
      </c>
      <c r="AK62" s="476">
        <f>AI62+AJ62</f>
        <v>0</v>
      </c>
      <c r="AL62" s="652">
        <f>'Development Budget'!AL62</f>
        <v>0</v>
      </c>
      <c r="AM62" s="652">
        <f>'Development Budget'!AM62</f>
        <v>0</v>
      </c>
      <c r="AN62" s="652">
        <f>'Development Budget'!AN62</f>
        <v>0</v>
      </c>
      <c r="AO62" s="476">
        <f>AM62+AN62</f>
        <v>0</v>
      </c>
      <c r="AP62" s="652">
        <f>'Development Budget'!AP62</f>
        <v>0</v>
      </c>
      <c r="AQ62" s="652">
        <f>'Development Budget'!AQ62</f>
        <v>0</v>
      </c>
      <c r="AR62" s="652">
        <f>'Development Budget'!AR62</f>
        <v>0</v>
      </c>
      <c r="AS62" s="476">
        <f>AQ62+AR62</f>
        <v>0</v>
      </c>
      <c r="AT62" s="652">
        <f>'Development Budget'!AT62</f>
        <v>0</v>
      </c>
      <c r="AU62" s="652">
        <f>'Development Budget'!AU62</f>
        <v>0</v>
      </c>
      <c r="AV62" s="652">
        <f>'Development Budget'!AV62</f>
        <v>0</v>
      </c>
      <c r="AW62" s="476">
        <f>AU62+AV62</f>
        <v>0</v>
      </c>
      <c r="AX62" s="652">
        <f>'Development Budget'!AX62</f>
        <v>0</v>
      </c>
      <c r="AY62" s="652">
        <f>'Development Budget'!AY62</f>
        <v>0</v>
      </c>
      <c r="AZ62" s="652">
        <f>'Development Budget'!AZ62</f>
        <v>0</v>
      </c>
      <c r="BA62" s="476">
        <f>AY62+AZ62</f>
        <v>0</v>
      </c>
      <c r="BB62" s="652">
        <f>'Development Budget'!BB62</f>
        <v>0</v>
      </c>
      <c r="BC62" s="652">
        <f>'Development Budget'!BC62</f>
        <v>0</v>
      </c>
      <c r="BD62" s="652">
        <f>'Development Budget'!BD62</f>
        <v>0</v>
      </c>
      <c r="BE62" s="476">
        <f>BC62+BD62</f>
        <v>0</v>
      </c>
      <c r="BF62" s="652">
        <f>'Development Budget'!BF62</f>
        <v>0</v>
      </c>
      <c r="BG62" s="652">
        <f>'Development Budget'!BG62</f>
        <v>0</v>
      </c>
      <c r="BH62" s="652">
        <f>'Development Budget'!BH62</f>
        <v>0</v>
      </c>
      <c r="BI62" s="476">
        <f>BG62+BH62</f>
        <v>0</v>
      </c>
      <c r="BJ62" s="652">
        <f>'Development Budget'!BJ62</f>
        <v>0</v>
      </c>
      <c r="BK62" s="652">
        <f>'Development Budget'!BK62</f>
        <v>0</v>
      </c>
      <c r="BL62" s="652">
        <f>'Development Budget'!BL62</f>
        <v>0</v>
      </c>
      <c r="BM62" s="476">
        <f>BK62+BL62</f>
        <v>0</v>
      </c>
      <c r="BN62" s="652">
        <f>'Development Budget'!BN62</f>
        <v>0</v>
      </c>
      <c r="BO62" s="652">
        <f>'Development Budget'!BO62</f>
        <v>0</v>
      </c>
      <c r="BP62" s="652">
        <f>'Development Budget'!BP62</f>
        <v>0</v>
      </c>
      <c r="BQ62" s="476">
        <f>BO62+BP62</f>
        <v>0</v>
      </c>
      <c r="BR62" s="652">
        <f>'Development Budget'!BR62</f>
        <v>0</v>
      </c>
      <c r="BS62" s="652">
        <f>'Development Budget'!BS62</f>
        <v>0</v>
      </c>
      <c r="BT62" s="652">
        <f>'Development Budget'!BT62</f>
        <v>0</v>
      </c>
      <c r="BU62" s="476">
        <f>BS62+BT62</f>
        <v>0</v>
      </c>
      <c r="BV62" s="652">
        <f>'Development Budget'!BV62</f>
        <v>0</v>
      </c>
      <c r="BW62" s="652">
        <f>'Development Budget'!BW62</f>
        <v>0</v>
      </c>
      <c r="BX62" s="652">
        <f>'Development Budget'!BX62</f>
        <v>0</v>
      </c>
      <c r="BY62" s="476">
        <f>BW62+BX62</f>
        <v>0</v>
      </c>
      <c r="BZ62" s="652">
        <f>'Development Budget'!BZ62</f>
        <v>0</v>
      </c>
      <c r="CA62" s="652">
        <f>'Development Budget'!CA62</f>
        <v>0</v>
      </c>
      <c r="CB62" s="652">
        <f>'Development Budget'!CB62</f>
        <v>0</v>
      </c>
      <c r="CC62" s="476">
        <f>CA62+CB62</f>
        <v>0</v>
      </c>
      <c r="CD62" s="652">
        <f>'Development Budget'!CD62</f>
        <v>0</v>
      </c>
      <c r="CE62" s="652">
        <f>'Development Budget'!CE62</f>
        <v>0</v>
      </c>
      <c r="CF62" s="652">
        <f>'Development Budget'!CF62</f>
        <v>0</v>
      </c>
      <c r="CG62" s="476">
        <f>CE62+CF62</f>
        <v>0</v>
      </c>
      <c r="CH62" s="652">
        <f>'Development Budget'!CH62</f>
        <v>0</v>
      </c>
      <c r="CI62" s="652">
        <f>'Development Budget'!CI62</f>
        <v>0</v>
      </c>
      <c r="CJ62" s="652">
        <f>'Development Budget'!CJ62</f>
        <v>0</v>
      </c>
      <c r="CK62" s="476">
        <f>CI62+CJ62</f>
        <v>0</v>
      </c>
      <c r="CN62" s="423"/>
      <c r="CO62" s="655" t="str">
        <f>Financing!B62</f>
        <v>Other (Specify)</v>
      </c>
      <c r="CQ62" s="405">
        <f>Financing!D62</f>
        <v>0</v>
      </c>
      <c r="CR62" s="405"/>
      <c r="CS62" s="405">
        <f>Financing!F62</f>
        <v>0</v>
      </c>
      <c r="CT62" s="405"/>
      <c r="CU62" s="405">
        <f>Financing!H62</f>
        <v>0</v>
      </c>
      <c r="CV62" s="405"/>
      <c r="CW62" s="405">
        <f>Financing!J62</f>
        <v>0</v>
      </c>
      <c r="CX62" s="405"/>
      <c r="CY62" s="405">
        <f>Financing!L62</f>
        <v>0</v>
      </c>
    </row>
    <row r="63" spans="1:103">
      <c r="A63" s="452"/>
      <c r="B63" s="419">
        <v>53</v>
      </c>
      <c r="C63" s="452"/>
      <c r="D63" s="452"/>
      <c r="E63" s="452" t="s">
        <v>32</v>
      </c>
      <c r="F63" s="477">
        <f t="shared" si="63"/>
        <v>0</v>
      </c>
      <c r="G63" s="478">
        <f t="shared" si="63"/>
        <v>0</v>
      </c>
      <c r="H63" s="478">
        <f t="shared" si="63"/>
        <v>0</v>
      </c>
      <c r="I63" s="479">
        <f t="shared" si="63"/>
        <v>0</v>
      </c>
      <c r="J63" s="483">
        <f>SUM(J60:J62)</f>
        <v>0</v>
      </c>
      <c r="K63" s="484">
        <f>SUM(K60:K62)</f>
        <v>0</v>
      </c>
      <c r="L63" s="452">
        <f>SUM(L60:L62)</f>
        <v>0</v>
      </c>
      <c r="M63" s="481">
        <f>K63+L63</f>
        <v>0</v>
      </c>
      <c r="N63" s="483">
        <f>SUM(N60:N62)</f>
        <v>0</v>
      </c>
      <c r="O63" s="484">
        <f>SUM(O60:O62)</f>
        <v>0</v>
      </c>
      <c r="P63" s="452">
        <f>SUM(P60:P62)</f>
        <v>0</v>
      </c>
      <c r="Q63" s="481">
        <f>O63+P63</f>
        <v>0</v>
      </c>
      <c r="R63" s="483">
        <f>SUM(R60:R62)</f>
        <v>0</v>
      </c>
      <c r="S63" s="484">
        <f>SUM(S60:S62)</f>
        <v>0</v>
      </c>
      <c r="T63" s="452">
        <f>SUM(T60:T62)</f>
        <v>0</v>
      </c>
      <c r="U63" s="481">
        <f>S63+T63</f>
        <v>0</v>
      </c>
      <c r="V63" s="483">
        <f>SUM(V60:V62)</f>
        <v>0</v>
      </c>
      <c r="W63" s="484">
        <f>SUM(W60:W62)</f>
        <v>0</v>
      </c>
      <c r="X63" s="452">
        <f>SUM(X60:X62)</f>
        <v>0</v>
      </c>
      <c r="Y63" s="481">
        <f>W63+X63</f>
        <v>0</v>
      </c>
      <c r="Z63" s="483">
        <f>SUM(Z60:Z62)</f>
        <v>0</v>
      </c>
      <c r="AA63" s="484">
        <f>SUM(AA60:AA62)</f>
        <v>0</v>
      </c>
      <c r="AB63" s="452">
        <f>SUM(AB60:AB62)</f>
        <v>0</v>
      </c>
      <c r="AC63" s="481">
        <f>AA63+AB63</f>
        <v>0</v>
      </c>
      <c r="AD63" s="483">
        <f>SUM(AD60:AD62)</f>
        <v>0</v>
      </c>
      <c r="AE63" s="484">
        <f>SUM(AE60:AE62)</f>
        <v>0</v>
      </c>
      <c r="AF63" s="452">
        <f>SUM(AF60:AF62)</f>
        <v>0</v>
      </c>
      <c r="AG63" s="481">
        <f>AE63+AF63</f>
        <v>0</v>
      </c>
      <c r="AH63" s="483">
        <f>SUM(AH60:AH62)</f>
        <v>0</v>
      </c>
      <c r="AI63" s="484">
        <f>SUM(AI60:AI62)</f>
        <v>0</v>
      </c>
      <c r="AJ63" s="452">
        <f>SUM(AJ60:AJ62)</f>
        <v>0</v>
      </c>
      <c r="AK63" s="481">
        <f>AI63+AJ63</f>
        <v>0</v>
      </c>
      <c r="AL63" s="483">
        <f>SUM(AL60:AL62)</f>
        <v>0</v>
      </c>
      <c r="AM63" s="484">
        <f>SUM(AM60:AM62)</f>
        <v>0</v>
      </c>
      <c r="AN63" s="452">
        <f>SUM(AN60:AN62)</f>
        <v>0</v>
      </c>
      <c r="AO63" s="481">
        <f>AM63+AN63</f>
        <v>0</v>
      </c>
      <c r="AP63" s="483">
        <f>SUM(AP60:AP62)</f>
        <v>0</v>
      </c>
      <c r="AQ63" s="484">
        <f>SUM(AQ60:AQ62)</f>
        <v>0</v>
      </c>
      <c r="AR63" s="452">
        <f>SUM(AR60:AR62)</f>
        <v>0</v>
      </c>
      <c r="AS63" s="481">
        <f>AQ63+AR63</f>
        <v>0</v>
      </c>
      <c r="AT63" s="483">
        <f>SUM(AT60:AT62)</f>
        <v>0</v>
      </c>
      <c r="AU63" s="484">
        <f>SUM(AU60:AU62)</f>
        <v>0</v>
      </c>
      <c r="AV63" s="452">
        <f>SUM(AV60:AV62)</f>
        <v>0</v>
      </c>
      <c r="AW63" s="481">
        <f>AU63+AV63</f>
        <v>0</v>
      </c>
      <c r="AX63" s="483">
        <f>SUM(AX60:AX62)</f>
        <v>0</v>
      </c>
      <c r="AY63" s="484">
        <f>SUM(AY60:AY62)</f>
        <v>0</v>
      </c>
      <c r="AZ63" s="452">
        <f>SUM(AZ60:AZ62)</f>
        <v>0</v>
      </c>
      <c r="BA63" s="481">
        <f>AY63+AZ63</f>
        <v>0</v>
      </c>
      <c r="BB63" s="483">
        <f>SUM(BB60:BB62)</f>
        <v>0</v>
      </c>
      <c r="BC63" s="484">
        <f>SUM(BC60:BC62)</f>
        <v>0</v>
      </c>
      <c r="BD63" s="452">
        <f>SUM(BD60:BD62)</f>
        <v>0</v>
      </c>
      <c r="BE63" s="481">
        <f>BC63+BD63</f>
        <v>0</v>
      </c>
      <c r="BF63" s="483">
        <f>SUM(BF60:BF62)</f>
        <v>0</v>
      </c>
      <c r="BG63" s="484">
        <f>SUM(BG60:BG62)</f>
        <v>0</v>
      </c>
      <c r="BH63" s="452">
        <f>SUM(BH60:BH62)</f>
        <v>0</v>
      </c>
      <c r="BI63" s="481">
        <f>BG63+BH63</f>
        <v>0</v>
      </c>
      <c r="BJ63" s="483">
        <f>SUM(BJ60:BJ62)</f>
        <v>0</v>
      </c>
      <c r="BK63" s="484">
        <f>SUM(BK60:BK62)</f>
        <v>0</v>
      </c>
      <c r="BL63" s="452">
        <f>SUM(BL60:BL62)</f>
        <v>0</v>
      </c>
      <c r="BM63" s="481">
        <f>BK63+BL63</f>
        <v>0</v>
      </c>
      <c r="BN63" s="483">
        <f>SUM(BN60:BN62)</f>
        <v>0</v>
      </c>
      <c r="BO63" s="484">
        <f>SUM(BO60:BO62)</f>
        <v>0</v>
      </c>
      <c r="BP63" s="452">
        <f>SUM(BP60:BP62)</f>
        <v>0</v>
      </c>
      <c r="BQ63" s="481">
        <f>BO63+BP63</f>
        <v>0</v>
      </c>
      <c r="BR63" s="483">
        <f>SUM(BR60:BR62)</f>
        <v>0</v>
      </c>
      <c r="BS63" s="484">
        <f>SUM(BS60:BS62)</f>
        <v>0</v>
      </c>
      <c r="BT63" s="452">
        <f>SUM(BT60:BT62)</f>
        <v>0</v>
      </c>
      <c r="BU63" s="481">
        <f>BS63+BT63</f>
        <v>0</v>
      </c>
      <c r="BV63" s="483">
        <f>SUM(BV60:BV62)</f>
        <v>0</v>
      </c>
      <c r="BW63" s="484">
        <f>SUM(BW60:BW62)</f>
        <v>0</v>
      </c>
      <c r="BX63" s="452">
        <f>SUM(BX60:BX62)</f>
        <v>0</v>
      </c>
      <c r="BY63" s="481">
        <f>BW63+BX63</f>
        <v>0</v>
      </c>
      <c r="BZ63" s="483">
        <f>SUM(BZ60:BZ62)</f>
        <v>0</v>
      </c>
      <c r="CA63" s="484">
        <f>SUM(CA60:CA62)</f>
        <v>0</v>
      </c>
      <c r="CB63" s="452">
        <f>SUM(CB60:CB62)</f>
        <v>0</v>
      </c>
      <c r="CC63" s="481">
        <f>CA63+CB63</f>
        <v>0</v>
      </c>
      <c r="CD63" s="483">
        <f>SUM(CD60:CD62)</f>
        <v>0</v>
      </c>
      <c r="CE63" s="484">
        <f>SUM(CE60:CE62)</f>
        <v>0</v>
      </c>
      <c r="CF63" s="452">
        <f>SUM(CF60:CF62)</f>
        <v>0</v>
      </c>
      <c r="CG63" s="481">
        <f>CE63+CF63</f>
        <v>0</v>
      </c>
      <c r="CH63" s="483">
        <f>SUM(CH60:CH62)</f>
        <v>0</v>
      </c>
      <c r="CI63" s="484">
        <f>SUM(CI60:CI62)</f>
        <v>0</v>
      </c>
      <c r="CJ63" s="452">
        <f>SUM(CJ60:CJ62)</f>
        <v>0</v>
      </c>
      <c r="CK63" s="481">
        <f>CI63+CJ63</f>
        <v>0</v>
      </c>
      <c r="CN63" s="111"/>
      <c r="CO63" s="417" t="str">
        <f>Financing!B63</f>
        <v>Total Construction Financing</v>
      </c>
      <c r="CP63" s="436"/>
      <c r="CQ63" s="405">
        <f>Financing!D63</f>
        <v>0</v>
      </c>
      <c r="CR63" s="405"/>
      <c r="CS63" s="405">
        <f>Financing!F63</f>
        <v>0</v>
      </c>
      <c r="CT63" s="405"/>
      <c r="CU63" s="405">
        <f>Financing!H63</f>
        <v>0</v>
      </c>
      <c r="CV63" s="405"/>
      <c r="CW63" s="405">
        <f>Financing!J63</f>
        <v>0</v>
      </c>
      <c r="CX63" s="405"/>
      <c r="CY63" s="405">
        <f>Financing!L63</f>
        <v>0</v>
      </c>
    </row>
    <row r="64" spans="1:103">
      <c r="A64" s="459"/>
      <c r="B64" s="418"/>
      <c r="C64" s="459"/>
      <c r="D64" s="459"/>
      <c r="E64" s="459"/>
      <c r="F64" s="465"/>
      <c r="G64" s="466"/>
      <c r="H64" s="466"/>
      <c r="I64" s="467"/>
      <c r="J64" s="468"/>
      <c r="K64" s="469"/>
      <c r="L64" s="459"/>
      <c r="M64" s="470"/>
      <c r="N64" s="468"/>
      <c r="O64" s="469"/>
      <c r="P64" s="459"/>
      <c r="Q64" s="470"/>
      <c r="R64" s="468"/>
      <c r="S64" s="469"/>
      <c r="T64" s="459"/>
      <c r="U64" s="470"/>
      <c r="V64" s="468"/>
      <c r="W64" s="469"/>
      <c r="X64" s="459"/>
      <c r="Y64" s="470"/>
      <c r="Z64" s="468"/>
      <c r="AA64" s="469"/>
      <c r="AB64" s="459"/>
      <c r="AC64" s="470"/>
      <c r="AD64" s="468"/>
      <c r="AE64" s="469"/>
      <c r="AF64" s="459"/>
      <c r="AG64" s="470"/>
      <c r="AH64" s="468"/>
      <c r="AI64" s="469"/>
      <c r="AJ64" s="459"/>
      <c r="AK64" s="470"/>
      <c r="AL64" s="468"/>
      <c r="AM64" s="469"/>
      <c r="AN64" s="459"/>
      <c r="AO64" s="470"/>
      <c r="AP64" s="468"/>
      <c r="AQ64" s="469"/>
      <c r="AR64" s="459"/>
      <c r="AS64" s="470"/>
      <c r="AT64" s="468"/>
      <c r="AU64" s="469"/>
      <c r="AV64" s="459"/>
      <c r="AW64" s="470"/>
      <c r="AX64" s="468"/>
      <c r="AY64" s="469"/>
      <c r="AZ64" s="459"/>
      <c r="BA64" s="470"/>
      <c r="BB64" s="468"/>
      <c r="BC64" s="469"/>
      <c r="BD64" s="459"/>
      <c r="BE64" s="470"/>
      <c r="BF64" s="468"/>
      <c r="BG64" s="469"/>
      <c r="BH64" s="459"/>
      <c r="BI64" s="470"/>
      <c r="BJ64" s="468"/>
      <c r="BK64" s="469"/>
      <c r="BL64" s="459"/>
      <c r="BM64" s="470"/>
      <c r="BN64" s="468"/>
      <c r="BO64" s="469"/>
      <c r="BP64" s="459"/>
      <c r="BQ64" s="470"/>
      <c r="BR64" s="468"/>
      <c r="BS64" s="469"/>
      <c r="BT64" s="459"/>
      <c r="BU64" s="470"/>
      <c r="BV64" s="468"/>
      <c r="BW64" s="469"/>
      <c r="BX64" s="459"/>
      <c r="BY64" s="470"/>
      <c r="BZ64" s="468"/>
      <c r="CA64" s="469"/>
      <c r="CB64" s="459"/>
      <c r="CC64" s="470"/>
      <c r="CD64" s="468"/>
      <c r="CE64" s="469"/>
      <c r="CF64" s="459"/>
      <c r="CG64" s="470"/>
      <c r="CH64" s="468"/>
      <c r="CI64" s="469"/>
      <c r="CJ64" s="459"/>
      <c r="CK64" s="470"/>
      <c r="CN64" s="423"/>
      <c r="CO64" s="417"/>
      <c r="CQ64" s="405"/>
      <c r="CR64" s="405"/>
      <c r="CS64" s="405"/>
      <c r="CT64" s="405"/>
      <c r="CU64" s="405"/>
      <c r="CV64" s="405"/>
      <c r="CW64" s="405"/>
      <c r="CX64" s="405"/>
      <c r="CY64" s="405"/>
    </row>
    <row r="65" spans="1:103" ht="13.5" thickBot="1">
      <c r="A65" s="485" t="s">
        <v>60</v>
      </c>
      <c r="B65" s="437"/>
      <c r="C65" s="437"/>
      <c r="D65" s="437"/>
      <c r="E65" s="437"/>
      <c r="F65" s="486">
        <f>J65+N65+R65+V65+Z65+AD65+AH65+AL65+AP65+AT65+AX65+BB65+BF65+BJ65+BN65+BR65+BV65+BZ65+CD65+CH65</f>
        <v>0</v>
      </c>
      <c r="G65" s="487">
        <f>K65+O65+S65+W65+AA65+AE65+AI65+AM65+AQ65+AU65+AY65+BC65+BG65+BK65+BO65+BS65+BW65+CA65+CE65+CI65</f>
        <v>0</v>
      </c>
      <c r="H65" s="487">
        <f>L65+P65+T65+X65+AB65+AF65+AJ65+AN65+AR65+AV65+AZ65+BD65+BH65+BL65+BP65+BT65+BX65+CB65+CF65+CJ65</f>
        <v>0</v>
      </c>
      <c r="I65" s="488">
        <f>M65+Q65+U65+Y65+AC65+AG65+AK65+AO65+AS65+AW65+BA65+BE65+BI65+BM65+BQ65+BU65+BY65+CC65+CG65+CK65</f>
        <v>0</v>
      </c>
      <c r="J65" s="486">
        <f>J12+J42+J46+J58+J63</f>
        <v>0</v>
      </c>
      <c r="K65" s="487">
        <f>K12+K42+K46+K58+K63</f>
        <v>0</v>
      </c>
      <c r="L65" s="487">
        <f>L12+L42+L46+L58+L63</f>
        <v>0</v>
      </c>
      <c r="M65" s="488">
        <f>K65+L65</f>
        <v>0</v>
      </c>
      <c r="N65" s="486">
        <f>N12+N42+N46+N58+N63</f>
        <v>0</v>
      </c>
      <c r="O65" s="487">
        <f>O12+O42+O46+O58+O63</f>
        <v>0</v>
      </c>
      <c r="P65" s="487">
        <f>P12+P42+P46+P58+P63</f>
        <v>0</v>
      </c>
      <c r="Q65" s="488">
        <f>O65+P65</f>
        <v>0</v>
      </c>
      <c r="R65" s="486">
        <f>R12+R42+R46+R58+R63</f>
        <v>0</v>
      </c>
      <c r="S65" s="487">
        <f>S12+S42+S46+S58+S63</f>
        <v>0</v>
      </c>
      <c r="T65" s="487">
        <f>T12+T42+T46+T58+T63</f>
        <v>0</v>
      </c>
      <c r="U65" s="488">
        <f>S65+T65</f>
        <v>0</v>
      </c>
      <c r="V65" s="486">
        <f>V12+V42+V46+V58+V63</f>
        <v>0</v>
      </c>
      <c r="W65" s="487">
        <f>W12+W42+W46+W58+W63</f>
        <v>0</v>
      </c>
      <c r="X65" s="487">
        <f>X12+X42+X46+X58+X63</f>
        <v>0</v>
      </c>
      <c r="Y65" s="488">
        <f>W65+X65</f>
        <v>0</v>
      </c>
      <c r="Z65" s="486">
        <f>Z12+Z42+Z46+Z58+Z63</f>
        <v>0</v>
      </c>
      <c r="AA65" s="487">
        <f>AA12+AA42+AA46+AA58+AA63</f>
        <v>0</v>
      </c>
      <c r="AB65" s="487">
        <f>AB12+AB42+AB46+AB58+AB63</f>
        <v>0</v>
      </c>
      <c r="AC65" s="488">
        <f>AA65+AB65</f>
        <v>0</v>
      </c>
      <c r="AD65" s="486">
        <f>AD12+AD42+AD46+AD58+AD63</f>
        <v>0</v>
      </c>
      <c r="AE65" s="487">
        <f>AE12+AE42+AE46+AE58+AE63</f>
        <v>0</v>
      </c>
      <c r="AF65" s="487">
        <f>AF12+AF42+AF46+AF58+AF63</f>
        <v>0</v>
      </c>
      <c r="AG65" s="488">
        <f>AE65+AF65</f>
        <v>0</v>
      </c>
      <c r="AH65" s="486">
        <f>AH12+AH42+AH46+AH58+AH63</f>
        <v>0</v>
      </c>
      <c r="AI65" s="487">
        <f>AI12+AI42+AI46+AI58+AI63</f>
        <v>0</v>
      </c>
      <c r="AJ65" s="487">
        <f>AJ12+AJ42+AJ46+AJ58+AJ63</f>
        <v>0</v>
      </c>
      <c r="AK65" s="488">
        <f>AI65+AJ65</f>
        <v>0</v>
      </c>
      <c r="AL65" s="486">
        <f>AL12+AL42+AL46+AL58+AL63</f>
        <v>0</v>
      </c>
      <c r="AM65" s="487">
        <f>AM12+AM42+AM46+AM58+AM63</f>
        <v>0</v>
      </c>
      <c r="AN65" s="487">
        <f>AN12+AN42+AN46+AN58+AN63</f>
        <v>0</v>
      </c>
      <c r="AO65" s="488">
        <f>AM65+AN65</f>
        <v>0</v>
      </c>
      <c r="AP65" s="486">
        <f>AP12+AP42+AP46+AP58+AP63</f>
        <v>0</v>
      </c>
      <c r="AQ65" s="487">
        <f>AQ12+AQ42+AQ46+AQ58+AQ63</f>
        <v>0</v>
      </c>
      <c r="AR65" s="487">
        <f>AR12+AR42+AR46+AR58+AR63</f>
        <v>0</v>
      </c>
      <c r="AS65" s="488">
        <f>AQ65+AR65</f>
        <v>0</v>
      </c>
      <c r="AT65" s="486">
        <f>AT12+AT42+AT46+AT58+AT63</f>
        <v>0</v>
      </c>
      <c r="AU65" s="487">
        <f>AU12+AU42+AU46+AU58+AU63</f>
        <v>0</v>
      </c>
      <c r="AV65" s="487">
        <f>AV12+AV42+AV46+AV58+AV63</f>
        <v>0</v>
      </c>
      <c r="AW65" s="488">
        <f>AU65+AV65</f>
        <v>0</v>
      </c>
      <c r="AX65" s="486">
        <f>AX12+AX42+AX46+AX58+AX63</f>
        <v>0</v>
      </c>
      <c r="AY65" s="487">
        <f>AY12+AY42+AY46+AY58+AY63</f>
        <v>0</v>
      </c>
      <c r="AZ65" s="487">
        <f>AZ12+AZ42+AZ46+AZ58+AZ63</f>
        <v>0</v>
      </c>
      <c r="BA65" s="488">
        <f>AY65+AZ65</f>
        <v>0</v>
      </c>
      <c r="BB65" s="486">
        <f>BB12+BB42+BB46+BB58+BB63</f>
        <v>0</v>
      </c>
      <c r="BC65" s="487">
        <f>BC12+BC42+BC46+BC58+BC63</f>
        <v>0</v>
      </c>
      <c r="BD65" s="487">
        <f>BD12+BD42+BD46+BD58+BD63</f>
        <v>0</v>
      </c>
      <c r="BE65" s="488">
        <f>BC65+BD65</f>
        <v>0</v>
      </c>
      <c r="BF65" s="486">
        <f>BF12+BF42+BF46+BF58+BF63</f>
        <v>0</v>
      </c>
      <c r="BG65" s="487">
        <f>BG12+BG42+BG46+BG58+BG63</f>
        <v>0</v>
      </c>
      <c r="BH65" s="487">
        <f>BH12+BH42+BH46+BH58+BH63</f>
        <v>0</v>
      </c>
      <c r="BI65" s="488">
        <f>BG65+BH65</f>
        <v>0</v>
      </c>
      <c r="BJ65" s="486">
        <f>BJ12+BJ42+BJ46+BJ58+BJ63</f>
        <v>0</v>
      </c>
      <c r="BK65" s="487">
        <f>BK12+BK42+BK46+BK58+BK63</f>
        <v>0</v>
      </c>
      <c r="BL65" s="487">
        <f>BL12+BL42+BL46+BL58+BL63</f>
        <v>0</v>
      </c>
      <c r="BM65" s="488">
        <f>BK65+BL65</f>
        <v>0</v>
      </c>
      <c r="BN65" s="486">
        <f>BN12+BN42+BN46+BN58+BN63</f>
        <v>0</v>
      </c>
      <c r="BO65" s="487">
        <f>BO12+BO42+BO46+BO58+BO63</f>
        <v>0</v>
      </c>
      <c r="BP65" s="487">
        <f>BP12+BP42+BP46+BP58+BP63</f>
        <v>0</v>
      </c>
      <c r="BQ65" s="488">
        <f>BO65+BP65</f>
        <v>0</v>
      </c>
      <c r="BR65" s="486">
        <f>BR12+BR42+BR46+BR58+BR63</f>
        <v>0</v>
      </c>
      <c r="BS65" s="487">
        <f>BS12+BS42+BS46+BS58+BS63</f>
        <v>0</v>
      </c>
      <c r="BT65" s="487">
        <f>BT12+BT42+BT46+BT58+BT63</f>
        <v>0</v>
      </c>
      <c r="BU65" s="488">
        <f>BS65+BT65</f>
        <v>0</v>
      </c>
      <c r="BV65" s="486">
        <f>BV12+BV42+BV46+BV58+BV63</f>
        <v>0</v>
      </c>
      <c r="BW65" s="487">
        <f>BW12+BW42+BW46+BW58+BW63</f>
        <v>0</v>
      </c>
      <c r="BX65" s="487">
        <f>BX12+BX42+BX46+BX58+BX63</f>
        <v>0</v>
      </c>
      <c r="BY65" s="488">
        <f>BW65+BX65</f>
        <v>0</v>
      </c>
      <c r="BZ65" s="486">
        <f>BZ12+BZ42+BZ46+BZ58+BZ63</f>
        <v>0</v>
      </c>
      <c r="CA65" s="487">
        <f>CA12+CA42+CA46+CA58+CA63</f>
        <v>0</v>
      </c>
      <c r="CB65" s="487">
        <f>CB12+CB42+CB46+CB58+CB63</f>
        <v>0</v>
      </c>
      <c r="CC65" s="488">
        <f>CA65+CB65</f>
        <v>0</v>
      </c>
      <c r="CD65" s="486">
        <f>CD12+CD42+CD46+CD58+CD63</f>
        <v>0</v>
      </c>
      <c r="CE65" s="487">
        <f>CE12+CE42+CE46+CE58+CE63</f>
        <v>0</v>
      </c>
      <c r="CF65" s="487">
        <f>CF12+CF42+CF46+CF58+CF63</f>
        <v>0</v>
      </c>
      <c r="CG65" s="488">
        <f>CE65+CF65</f>
        <v>0</v>
      </c>
      <c r="CH65" s="486">
        <f>CH12+CH42+CH46+CH58+CH63</f>
        <v>0</v>
      </c>
      <c r="CI65" s="487">
        <f>CI12+CI42+CI46+CI58+CI63</f>
        <v>0</v>
      </c>
      <c r="CJ65" s="487">
        <f>CJ12+CJ42+CJ46+CJ58+CJ63</f>
        <v>0</v>
      </c>
      <c r="CK65" s="488">
        <f>CI65+CJ65</f>
        <v>0</v>
      </c>
      <c r="CN65" s="111"/>
      <c r="CO65" s="417" t="str">
        <f>Financing!B65</f>
        <v>Permanent Financing</v>
      </c>
      <c r="CP65" s="111" t="s">
        <v>343</v>
      </c>
      <c r="CQ65" s="405">
        <f>G4</f>
        <v>0</v>
      </c>
      <c r="CR65" s="405"/>
      <c r="CS65" s="405"/>
      <c r="CT65" s="405"/>
      <c r="CU65" s="405"/>
      <c r="CV65" s="405"/>
      <c r="CW65" s="405"/>
      <c r="CX65" s="405"/>
      <c r="CY65" s="405"/>
    </row>
    <row r="66" spans="1:103">
      <c r="CN66" s="111"/>
      <c r="CO66" s="417" t="str">
        <f>Financing!B66</f>
        <v>Building 1</v>
      </c>
      <c r="CP66" s="109" t="s">
        <v>96</v>
      </c>
      <c r="CQ66" s="405">
        <f>D176</f>
        <v>0</v>
      </c>
      <c r="CR66" s="405"/>
      <c r="CS66" s="405"/>
      <c r="CT66" s="405"/>
      <c r="CU66" s="405"/>
      <c r="CV66" s="405"/>
      <c r="CW66" s="405"/>
      <c r="CX66" s="405"/>
      <c r="CY66" s="405"/>
    </row>
    <row r="67" spans="1:103">
      <c r="CN67" s="111"/>
      <c r="CO67" s="417"/>
      <c r="CQ67" s="405"/>
      <c r="CR67" s="405"/>
      <c r="CS67" s="405"/>
      <c r="CT67" s="405"/>
      <c r="CU67" s="405"/>
      <c r="CV67" s="405"/>
      <c r="CW67" s="405"/>
      <c r="CX67" s="405"/>
      <c r="CY67" s="405"/>
    </row>
    <row r="68" spans="1:103">
      <c r="A68" s="111" t="s">
        <v>180</v>
      </c>
      <c r="B68" s="111"/>
      <c r="CN68" s="111"/>
      <c r="CO68" s="417" t="str">
        <f>Financing!B68</f>
        <v>Lender/ Source</v>
      </c>
      <c r="CP68" s="438"/>
      <c r="CQ68" s="405" t="str">
        <f>Financing!D68</f>
        <v>Amount of Funds</v>
      </c>
      <c r="CR68" s="405"/>
      <c r="CS68" s="405" t="str">
        <f>Financing!F68</f>
        <v>Type</v>
      </c>
      <c r="CT68" s="405"/>
      <c r="CU68" s="405" t="str">
        <f>Financing!H68</f>
        <v>Interest Rate(%)</v>
      </c>
      <c r="CV68" s="405"/>
      <c r="CW68" s="405" t="str">
        <f>Financing!J68</f>
        <v>Term (yrs.)</v>
      </c>
      <c r="CX68" s="405"/>
      <c r="CY68" s="405" t="str">
        <f>Financing!L68</f>
        <v>Annual Debt Service</v>
      </c>
    </row>
    <row r="69" spans="1:103">
      <c r="F69" s="445" t="s">
        <v>343</v>
      </c>
      <c r="G69" s="645">
        <f>G4</f>
        <v>0</v>
      </c>
      <c r="CN69" s="111"/>
      <c r="CO69" s="417" t="str">
        <f>Financing!B69</f>
        <v>HPD Loan</v>
      </c>
      <c r="CQ69" s="405">
        <f>Financing!D69</f>
        <v>0</v>
      </c>
      <c r="CR69" s="405"/>
      <c r="CS69" s="405">
        <f>Financing!F69</f>
        <v>0</v>
      </c>
      <c r="CT69" s="405"/>
      <c r="CU69" s="405">
        <f>Financing!H69</f>
        <v>0</v>
      </c>
      <c r="CV69" s="405"/>
      <c r="CW69" s="405">
        <f>Financing!J69</f>
        <v>0</v>
      </c>
      <c r="CX69" s="405"/>
      <c r="CY69" s="405">
        <f>Financing!L69</f>
        <v>0</v>
      </c>
    </row>
    <row r="70" spans="1:103">
      <c r="G70" s="489" t="s">
        <v>152</v>
      </c>
      <c r="H70" s="490"/>
      <c r="I70" s="489" t="s">
        <v>129</v>
      </c>
      <c r="J70" s="489"/>
      <c r="K70" s="489" t="s">
        <v>130</v>
      </c>
      <c r="L70" s="489"/>
      <c r="M70" s="489" t="s">
        <v>131</v>
      </c>
      <c r="N70" s="489"/>
      <c r="O70" s="489" t="s">
        <v>132</v>
      </c>
      <c r="P70" s="489"/>
      <c r="Q70" s="489" t="s">
        <v>133</v>
      </c>
      <c r="R70" s="489"/>
      <c r="S70" s="489" t="s">
        <v>134</v>
      </c>
      <c r="T70" s="489"/>
      <c r="U70" s="489" t="s">
        <v>135</v>
      </c>
      <c r="V70" s="489"/>
      <c r="W70" s="489" t="s">
        <v>136</v>
      </c>
      <c r="X70" s="489"/>
      <c r="Y70" s="489" t="s">
        <v>137</v>
      </c>
      <c r="Z70" s="489"/>
      <c r="AA70" s="489" t="s">
        <v>138</v>
      </c>
      <c r="AB70" s="489"/>
      <c r="AC70" s="489" t="s">
        <v>139</v>
      </c>
      <c r="AD70" s="489"/>
      <c r="AE70" s="489" t="s">
        <v>140</v>
      </c>
      <c r="AF70" s="489"/>
      <c r="AG70" s="489" t="s">
        <v>141</v>
      </c>
      <c r="AH70" s="489"/>
      <c r="AI70" s="489" t="s">
        <v>142</v>
      </c>
      <c r="AJ70" s="489"/>
      <c r="AK70" s="489" t="s">
        <v>143</v>
      </c>
      <c r="AL70" s="489"/>
      <c r="AM70" s="489" t="s">
        <v>144</v>
      </c>
      <c r="AN70" s="489"/>
      <c r="AO70" s="489" t="s">
        <v>145</v>
      </c>
      <c r="AP70" s="489"/>
      <c r="AQ70" s="489" t="s">
        <v>146</v>
      </c>
      <c r="AR70" s="489"/>
      <c r="AS70" s="489" t="s">
        <v>147</v>
      </c>
      <c r="AT70" s="489"/>
      <c r="AU70" s="489" t="s">
        <v>148</v>
      </c>
      <c r="CN70" s="111"/>
      <c r="CO70" s="417" t="str">
        <f>Financing!B70</f>
        <v>HDC Tax Exempt Bonds</v>
      </c>
      <c r="CQ70" s="405">
        <f>Financing!D70</f>
        <v>0</v>
      </c>
      <c r="CR70" s="405"/>
      <c r="CS70" s="405">
        <f>Financing!F70</f>
        <v>0</v>
      </c>
      <c r="CT70" s="405"/>
      <c r="CU70" s="405">
        <f>Financing!H70</f>
        <v>0</v>
      </c>
      <c r="CV70" s="405"/>
      <c r="CW70" s="405">
        <f>Financing!J70</f>
        <v>0</v>
      </c>
      <c r="CX70" s="405"/>
      <c r="CY70" s="405">
        <f>Financing!L70</f>
        <v>0</v>
      </c>
    </row>
    <row r="71" spans="1:103">
      <c r="G71" s="490"/>
      <c r="H71" s="490"/>
      <c r="I71" s="489">
        <f>'Unit Distribution'!B72</f>
        <v>0</v>
      </c>
      <c r="J71" s="489"/>
      <c r="K71" s="489">
        <f>'Unit Distribution'!B73</f>
        <v>0</v>
      </c>
      <c r="L71" s="489"/>
      <c r="M71" s="489">
        <f>'Unit Distribution'!B74</f>
        <v>0</v>
      </c>
      <c r="N71" s="489"/>
      <c r="O71" s="489">
        <f>'Unit Distribution'!B75</f>
        <v>0</v>
      </c>
      <c r="P71" s="489"/>
      <c r="Q71" s="489">
        <f>'Unit Distribution'!B76</f>
        <v>0</v>
      </c>
      <c r="R71" s="489"/>
      <c r="S71" s="489">
        <f>'Unit Distribution'!B77</f>
        <v>0</v>
      </c>
      <c r="T71" s="489"/>
      <c r="U71" s="489">
        <f>'Unit Distribution'!B78</f>
        <v>0</v>
      </c>
      <c r="V71" s="489"/>
      <c r="W71" s="489">
        <f>'Unit Distribution'!B79</f>
        <v>0</v>
      </c>
      <c r="X71" s="489"/>
      <c r="Y71" s="489">
        <f>'Unit Distribution'!B80</f>
        <v>0</v>
      </c>
      <c r="Z71" s="489"/>
      <c r="AA71" s="489">
        <f>'Unit Distribution'!B81</f>
        <v>0</v>
      </c>
      <c r="AB71" s="489"/>
      <c r="AC71" s="489">
        <f>'Unit Distribution'!B82</f>
        <v>0</v>
      </c>
      <c r="AD71" s="489"/>
      <c r="AE71" s="489">
        <f>'Unit Distribution'!B83</f>
        <v>0</v>
      </c>
      <c r="AF71" s="489"/>
      <c r="AG71" s="489">
        <f>'Unit Distribution'!B84</f>
        <v>0</v>
      </c>
      <c r="AH71" s="489"/>
      <c r="AI71" s="489">
        <f>'Unit Distribution'!B85</f>
        <v>0</v>
      </c>
      <c r="AJ71" s="489"/>
      <c r="AK71" s="489">
        <f>'Unit Distribution'!B86</f>
        <v>0</v>
      </c>
      <c r="AL71" s="489"/>
      <c r="AM71" s="489">
        <f>'Unit Distribution'!B87</f>
        <v>0</v>
      </c>
      <c r="AN71" s="489"/>
      <c r="AO71" s="489">
        <f>'Unit Distribution'!B88</f>
        <v>0</v>
      </c>
      <c r="AP71" s="489"/>
      <c r="AQ71" s="489">
        <f>'Unit Distribution'!B89</f>
        <v>0</v>
      </c>
      <c r="AR71" s="489"/>
      <c r="AS71" s="489">
        <f>'Unit Distribution'!B90</f>
        <v>0</v>
      </c>
      <c r="AT71" s="489"/>
      <c r="AU71" s="489">
        <f>'Unit Distribution'!B91</f>
        <v>0</v>
      </c>
      <c r="CN71" s="423"/>
      <c r="CO71" s="417" t="str">
        <f>Financing!B71</f>
        <v>HDC Loan</v>
      </c>
      <c r="CQ71" s="405">
        <f>Financing!D71</f>
        <v>0</v>
      </c>
      <c r="CR71" s="405"/>
      <c r="CS71" s="405">
        <f>Financing!F71</f>
        <v>0</v>
      </c>
      <c r="CT71" s="405"/>
      <c r="CU71" s="405">
        <f>Financing!H71</f>
        <v>0</v>
      </c>
      <c r="CV71" s="405"/>
      <c r="CW71" s="405">
        <f>Financing!J71</f>
        <v>0</v>
      </c>
      <c r="CX71" s="405"/>
      <c r="CY71" s="405">
        <f>Financing!L71</f>
        <v>0</v>
      </c>
    </row>
    <row r="72" spans="1:103">
      <c r="CN72" s="111"/>
      <c r="CO72" s="417" t="str">
        <f>Financing!B72</f>
        <v>Deferred Developer Fee</v>
      </c>
      <c r="CQ72" s="405">
        <f>Financing!D72</f>
        <v>0</v>
      </c>
      <c r="CR72" s="405"/>
      <c r="CS72" s="405" t="str">
        <f>Financing!F72</f>
        <v>Loan</v>
      </c>
      <c r="CT72" s="405"/>
      <c r="CU72" s="405">
        <f>Financing!H72</f>
        <v>1.12E-2</v>
      </c>
      <c r="CV72" s="405"/>
      <c r="CW72" s="405">
        <f>Financing!J72</f>
        <v>35</v>
      </c>
      <c r="CX72" s="405"/>
      <c r="CY72" s="405">
        <f>Financing!L72</f>
        <v>0</v>
      </c>
    </row>
    <row r="73" spans="1:103">
      <c r="C73" s="445" t="s">
        <v>181</v>
      </c>
      <c r="G73" s="657">
        <f>SUM(I73:AU73)</f>
        <v>0</v>
      </c>
      <c r="I73" s="357">
        <f>Equity!I6</f>
        <v>0</v>
      </c>
      <c r="J73" s="357">
        <f>Equity!J6</f>
        <v>0</v>
      </c>
      <c r="K73" s="357">
        <f>Equity!K6</f>
        <v>0</v>
      </c>
      <c r="L73" s="357">
        <f>Equity!L6</f>
        <v>0</v>
      </c>
      <c r="M73" s="357">
        <f>Equity!M6</f>
        <v>0</v>
      </c>
      <c r="N73" s="357">
        <f>Equity!N6</f>
        <v>0</v>
      </c>
      <c r="O73" s="357">
        <f>Equity!O6</f>
        <v>0</v>
      </c>
      <c r="P73" s="357">
        <f>Equity!P6</f>
        <v>0</v>
      </c>
      <c r="Q73" s="357">
        <f>Equity!Q6</f>
        <v>0</v>
      </c>
      <c r="R73" s="357">
        <f>Equity!R6</f>
        <v>0</v>
      </c>
      <c r="S73" s="357">
        <f>Equity!S6</f>
        <v>0</v>
      </c>
      <c r="T73" s="357">
        <f>Equity!T6</f>
        <v>0</v>
      </c>
      <c r="U73" s="357">
        <f>Equity!U6</f>
        <v>0</v>
      </c>
      <c r="V73" s="357">
        <f>Equity!V6</f>
        <v>0</v>
      </c>
      <c r="W73" s="357">
        <f>Equity!W6</f>
        <v>0</v>
      </c>
      <c r="X73" s="357">
        <f>Equity!X6</f>
        <v>0</v>
      </c>
      <c r="Y73" s="357">
        <f>Equity!Y6</f>
        <v>0</v>
      </c>
      <c r="Z73" s="357">
        <f>Equity!Z6</f>
        <v>0</v>
      </c>
      <c r="AA73" s="357">
        <f>Equity!AA6</f>
        <v>0</v>
      </c>
      <c r="AB73" s="357">
        <f>Equity!AB6</f>
        <v>0</v>
      </c>
      <c r="AC73" s="357">
        <f>Equity!AC6</f>
        <v>0</v>
      </c>
      <c r="AD73" s="357">
        <f>Equity!AD6</f>
        <v>0</v>
      </c>
      <c r="AE73" s="357">
        <f>Equity!AE6</f>
        <v>0</v>
      </c>
      <c r="AF73" s="357">
        <f>Equity!AF6</f>
        <v>0</v>
      </c>
      <c r="AG73" s="357">
        <f>Equity!AG6</f>
        <v>0</v>
      </c>
      <c r="AH73" s="357">
        <f>Equity!AH6</f>
        <v>0</v>
      </c>
      <c r="AI73" s="357">
        <f>Equity!AI6</f>
        <v>0</v>
      </c>
      <c r="AJ73" s="357">
        <f>Equity!AJ6</f>
        <v>0</v>
      </c>
      <c r="AK73" s="357">
        <f>Equity!AK6</f>
        <v>0</v>
      </c>
      <c r="AL73" s="357">
        <f>Equity!AL6</f>
        <v>0</v>
      </c>
      <c r="AM73" s="357">
        <f>Equity!AM6</f>
        <v>0</v>
      </c>
      <c r="AN73" s="357">
        <f>Equity!AN6</f>
        <v>0</v>
      </c>
      <c r="AO73" s="357">
        <f>Equity!AO6</f>
        <v>0</v>
      </c>
      <c r="AP73" s="357">
        <f>Equity!AP6</f>
        <v>0</v>
      </c>
      <c r="AQ73" s="357">
        <f>Equity!AQ6</f>
        <v>0</v>
      </c>
      <c r="AR73" s="357">
        <f>Equity!AR6</f>
        <v>0</v>
      </c>
      <c r="AS73" s="357">
        <f>Equity!AS6</f>
        <v>0</v>
      </c>
      <c r="AT73" s="357">
        <f>Equity!AT6</f>
        <v>0</v>
      </c>
      <c r="AU73" s="357">
        <f>Equity!AU6</f>
        <v>0</v>
      </c>
      <c r="CN73" s="423"/>
      <c r="CO73" s="655" t="str">
        <f>Financing!B73</f>
        <v>Other (HDC First Mortgage)</v>
      </c>
      <c r="CQ73" s="405">
        <f>Financing!D73</f>
        <v>0</v>
      </c>
      <c r="CR73" s="405"/>
      <c r="CS73" s="405" t="str">
        <f>Financing!F73</f>
        <v>Loan</v>
      </c>
      <c r="CT73" s="405"/>
      <c r="CU73" s="405">
        <f>Financing!H73</f>
        <v>5.2499999999999998E-2</v>
      </c>
      <c r="CV73" s="405"/>
      <c r="CW73" s="405">
        <f>Financing!J73</f>
        <v>18</v>
      </c>
      <c r="CX73" s="405"/>
      <c r="CY73" s="405">
        <f>Financing!L73</f>
        <v>0</v>
      </c>
    </row>
    <row r="74" spans="1:103" ht="19.5" customHeight="1">
      <c r="C74" s="491" t="s">
        <v>182</v>
      </c>
      <c r="D74" s="491"/>
      <c r="E74" s="491"/>
      <c r="G74" s="657">
        <f>SUM(I74:AU74)</f>
        <v>0</v>
      </c>
      <c r="H74" s="178"/>
      <c r="I74" s="357">
        <f>Equity!I7</f>
        <v>0</v>
      </c>
      <c r="J74" s="357">
        <f>Equity!J7</f>
        <v>0</v>
      </c>
      <c r="K74" s="357">
        <f>Equity!K7</f>
        <v>0</v>
      </c>
      <c r="L74" s="357">
        <f>Equity!L7</f>
        <v>0</v>
      </c>
      <c r="M74" s="357">
        <f>Equity!M7</f>
        <v>0</v>
      </c>
      <c r="N74" s="357">
        <f>Equity!N7</f>
        <v>0</v>
      </c>
      <c r="O74" s="357">
        <f>Equity!O7</f>
        <v>0</v>
      </c>
      <c r="P74" s="357">
        <f>Equity!P7</f>
        <v>0</v>
      </c>
      <c r="Q74" s="357">
        <f>Equity!Q7</f>
        <v>0</v>
      </c>
      <c r="R74" s="357">
        <f>Equity!R7</f>
        <v>0</v>
      </c>
      <c r="S74" s="357">
        <f>Equity!S7</f>
        <v>0</v>
      </c>
      <c r="T74" s="357">
        <f>Equity!T7</f>
        <v>0</v>
      </c>
      <c r="U74" s="357">
        <f>Equity!U7</f>
        <v>0</v>
      </c>
      <c r="V74" s="357">
        <f>Equity!V7</f>
        <v>0</v>
      </c>
      <c r="W74" s="357">
        <f>Equity!W7</f>
        <v>0</v>
      </c>
      <c r="X74" s="357">
        <f>Equity!X7</f>
        <v>0</v>
      </c>
      <c r="Y74" s="357">
        <f>Equity!Y7</f>
        <v>0</v>
      </c>
      <c r="Z74" s="357">
        <f>Equity!Z7</f>
        <v>0</v>
      </c>
      <c r="AA74" s="357">
        <f>Equity!AA7</f>
        <v>0</v>
      </c>
      <c r="AB74" s="357">
        <f>Equity!AB7</f>
        <v>0</v>
      </c>
      <c r="AC74" s="357">
        <f>Equity!AC7</f>
        <v>0</v>
      </c>
      <c r="AD74" s="357">
        <f>Equity!AD7</f>
        <v>0</v>
      </c>
      <c r="AE74" s="357">
        <f>Equity!AE7</f>
        <v>0</v>
      </c>
      <c r="AF74" s="357">
        <f>Equity!AF7</f>
        <v>0</v>
      </c>
      <c r="AG74" s="357">
        <f>Equity!AG7</f>
        <v>0</v>
      </c>
      <c r="AH74" s="357">
        <f>Equity!AH7</f>
        <v>0</v>
      </c>
      <c r="AI74" s="357">
        <f>Equity!AI7</f>
        <v>0</v>
      </c>
      <c r="AJ74" s="357">
        <f>Equity!AJ7</f>
        <v>0</v>
      </c>
      <c r="AK74" s="357">
        <f>Equity!AK7</f>
        <v>0</v>
      </c>
      <c r="AL74" s="357">
        <f>Equity!AL7</f>
        <v>0</v>
      </c>
      <c r="AM74" s="357">
        <f>Equity!AM7</f>
        <v>0</v>
      </c>
      <c r="AN74" s="357">
        <f>Equity!AN7</f>
        <v>0</v>
      </c>
      <c r="AO74" s="357">
        <f>Equity!AO7</f>
        <v>0</v>
      </c>
      <c r="AP74" s="357">
        <f>Equity!AP7</f>
        <v>0</v>
      </c>
      <c r="AQ74" s="357">
        <f>Equity!AQ7</f>
        <v>0</v>
      </c>
      <c r="AR74" s="357">
        <f>Equity!AR7</f>
        <v>0</v>
      </c>
      <c r="AS74" s="357">
        <f>Equity!AS7</f>
        <v>0</v>
      </c>
      <c r="AT74" s="357">
        <f>Equity!AT7</f>
        <v>0</v>
      </c>
      <c r="AU74" s="357">
        <f>Equity!AU7</f>
        <v>0</v>
      </c>
      <c r="CN74" s="109"/>
      <c r="CO74" s="655" t="str">
        <f>Financing!B74</f>
        <v>Other (HDC Second Mortgage)</v>
      </c>
      <c r="CQ74" s="405">
        <f>Financing!D74</f>
        <v>0</v>
      </c>
      <c r="CR74" s="405"/>
      <c r="CS74" s="405" t="str">
        <f>Financing!F74</f>
        <v>Loan</v>
      </c>
      <c r="CT74" s="405"/>
      <c r="CU74" s="405">
        <f>Financing!H74</f>
        <v>4.3387000000000002E-2</v>
      </c>
      <c r="CV74" s="405"/>
      <c r="CW74" s="405">
        <f>Financing!J74</f>
        <v>35</v>
      </c>
      <c r="CX74" s="405"/>
      <c r="CY74" s="405">
        <f>Financing!L74</f>
        <v>0</v>
      </c>
    </row>
    <row r="75" spans="1:103" ht="13.5" thickBot="1">
      <c r="A75" s="111"/>
      <c r="B75" s="111"/>
      <c r="C75" s="111" t="s">
        <v>183</v>
      </c>
      <c r="D75" s="111"/>
      <c r="E75" s="111"/>
      <c r="F75" s="111"/>
      <c r="G75" s="492">
        <f>SUM(I75:AU75)</f>
        <v>0</v>
      </c>
      <c r="H75" s="493"/>
      <c r="I75" s="494">
        <f t="shared" ref="I75:AU75" si="64">SUM(I73:I74)</f>
        <v>0</v>
      </c>
      <c r="J75" s="493"/>
      <c r="K75" s="494">
        <f t="shared" si="64"/>
        <v>0</v>
      </c>
      <c r="L75" s="493"/>
      <c r="M75" s="494">
        <f t="shared" si="64"/>
        <v>0</v>
      </c>
      <c r="N75" s="493"/>
      <c r="O75" s="494">
        <f t="shared" si="64"/>
        <v>0</v>
      </c>
      <c r="P75" s="493"/>
      <c r="Q75" s="494">
        <f t="shared" si="64"/>
        <v>0</v>
      </c>
      <c r="R75" s="493"/>
      <c r="S75" s="494">
        <f t="shared" si="64"/>
        <v>0</v>
      </c>
      <c r="T75" s="493"/>
      <c r="U75" s="494">
        <f t="shared" si="64"/>
        <v>0</v>
      </c>
      <c r="V75" s="493"/>
      <c r="W75" s="494">
        <f t="shared" si="64"/>
        <v>0</v>
      </c>
      <c r="X75" s="493"/>
      <c r="Y75" s="494">
        <f t="shared" si="64"/>
        <v>0</v>
      </c>
      <c r="Z75" s="493"/>
      <c r="AA75" s="494">
        <f t="shared" si="64"/>
        <v>0</v>
      </c>
      <c r="AB75" s="493"/>
      <c r="AC75" s="494">
        <f t="shared" si="64"/>
        <v>0</v>
      </c>
      <c r="AD75" s="493"/>
      <c r="AE75" s="494">
        <f t="shared" si="64"/>
        <v>0</v>
      </c>
      <c r="AF75" s="493"/>
      <c r="AG75" s="494">
        <f t="shared" si="64"/>
        <v>0</v>
      </c>
      <c r="AH75" s="493"/>
      <c r="AI75" s="494">
        <f t="shared" si="64"/>
        <v>0</v>
      </c>
      <c r="AJ75" s="493"/>
      <c r="AK75" s="494">
        <f t="shared" si="64"/>
        <v>0</v>
      </c>
      <c r="AL75" s="493"/>
      <c r="AM75" s="494">
        <f t="shared" si="64"/>
        <v>0</v>
      </c>
      <c r="AN75" s="493"/>
      <c r="AO75" s="494">
        <f t="shared" si="64"/>
        <v>0</v>
      </c>
      <c r="AP75" s="493"/>
      <c r="AQ75" s="494">
        <f t="shared" si="64"/>
        <v>0</v>
      </c>
      <c r="AR75" s="493"/>
      <c r="AS75" s="494">
        <f t="shared" si="64"/>
        <v>0</v>
      </c>
      <c r="AT75" s="493"/>
      <c r="AU75" s="494">
        <f t="shared" si="64"/>
        <v>0</v>
      </c>
      <c r="CN75" s="111"/>
      <c r="CO75" s="655" t="str">
        <f>Financing!B75</f>
        <v>Other (Accrued Construction Interest)</v>
      </c>
      <c r="CQ75" s="405">
        <f>Financing!D75</f>
        <v>0</v>
      </c>
      <c r="CR75" s="405"/>
      <c r="CS75" s="405" t="str">
        <f>Financing!F75</f>
        <v>Loan</v>
      </c>
      <c r="CT75" s="405"/>
      <c r="CU75" s="405">
        <f>Financing!H75</f>
        <v>0</v>
      </c>
      <c r="CV75" s="405"/>
      <c r="CW75" s="405">
        <f>Financing!J75</f>
        <v>0</v>
      </c>
      <c r="CX75" s="405"/>
      <c r="CY75" s="405">
        <f>Financing!L75</f>
        <v>0</v>
      </c>
    </row>
    <row r="76" spans="1:103" ht="13.5" thickTop="1">
      <c r="A76" s="111"/>
      <c r="B76" s="111"/>
      <c r="C76" s="111"/>
      <c r="D76" s="111"/>
      <c r="E76" s="111"/>
      <c r="F76" s="111"/>
      <c r="G76" s="495"/>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c r="AJ76" s="111"/>
      <c r="AK76" s="111"/>
      <c r="AL76" s="111"/>
      <c r="AM76" s="111"/>
      <c r="AN76" s="111"/>
      <c r="AO76" s="111"/>
      <c r="AP76" s="111"/>
      <c r="AQ76" s="111"/>
      <c r="AR76" s="111"/>
      <c r="AS76" s="111"/>
      <c r="AT76" s="111"/>
      <c r="AU76" s="111"/>
      <c r="CN76" s="111"/>
      <c r="CO76" s="655" t="str">
        <f>Financing!B76</f>
        <v>Other (Brownfields Tax Credits)</v>
      </c>
      <c r="CQ76" s="405">
        <f>Financing!D76</f>
        <v>0</v>
      </c>
      <c r="CR76" s="405"/>
      <c r="CS76" s="405" t="str">
        <f>Financing!F76</f>
        <v>Loan</v>
      </c>
      <c r="CT76" s="405"/>
      <c r="CU76" s="405">
        <f>Financing!H76</f>
        <v>0.06</v>
      </c>
      <c r="CV76" s="405"/>
      <c r="CW76" s="405">
        <f>Financing!J76</f>
        <v>35</v>
      </c>
      <c r="CX76" s="405"/>
      <c r="CY76" s="405">
        <f>Financing!L76</f>
        <v>0</v>
      </c>
    </row>
    <row r="77" spans="1:103">
      <c r="C77" s="496" t="s">
        <v>184</v>
      </c>
      <c r="E77" s="497" t="s">
        <v>213</v>
      </c>
      <c r="F77" s="497"/>
      <c r="G77" s="498"/>
      <c r="CN77" s="111"/>
      <c r="CO77" s="655" t="str">
        <f>Financing!B77</f>
        <v>Other (LIHTC Equity)</v>
      </c>
      <c r="CQ77" s="405">
        <f>Financing!D77</f>
        <v>0</v>
      </c>
      <c r="CR77" s="405"/>
      <c r="CS77" s="405" t="str">
        <f>Financing!F77</f>
        <v>Loan</v>
      </c>
      <c r="CT77" s="405"/>
      <c r="CU77" s="405">
        <f>Financing!H77</f>
        <v>0</v>
      </c>
      <c r="CV77" s="405"/>
      <c r="CW77" s="405">
        <f>Financing!J77</f>
        <v>0</v>
      </c>
      <c r="CX77" s="405"/>
      <c r="CY77" s="405">
        <f>Financing!L77</f>
        <v>0</v>
      </c>
    </row>
    <row r="78" spans="1:103">
      <c r="A78" s="499" t="s">
        <v>186</v>
      </c>
      <c r="B78" s="499"/>
      <c r="C78" s="659" t="str">
        <f>Equity!C11</f>
        <v>Admission Date</v>
      </c>
      <c r="D78" s="496"/>
      <c r="E78" s="179">
        <f>Equity!E11</f>
        <v>45524</v>
      </c>
      <c r="F78" s="182"/>
      <c r="G78" s="657">
        <f>SUM(I78:AU78)</f>
        <v>0</v>
      </c>
      <c r="H78" s="178"/>
      <c r="I78" s="177">
        <f>Equity!I11</f>
        <v>0</v>
      </c>
      <c r="J78" s="177"/>
      <c r="K78" s="177">
        <f>Equity!K11</f>
        <v>0</v>
      </c>
      <c r="L78" s="177"/>
      <c r="M78" s="177">
        <f>Equity!M11</f>
        <v>0</v>
      </c>
      <c r="N78" s="177"/>
      <c r="O78" s="177">
        <f>Equity!O11</f>
        <v>0</v>
      </c>
      <c r="P78" s="177"/>
      <c r="Q78" s="177">
        <f>Equity!Q11</f>
        <v>0</v>
      </c>
      <c r="R78" s="177"/>
      <c r="S78" s="177">
        <f>Equity!S11</f>
        <v>0</v>
      </c>
      <c r="T78" s="177"/>
      <c r="U78" s="177">
        <f>Equity!U11</f>
        <v>0</v>
      </c>
      <c r="V78" s="177"/>
      <c r="W78" s="177">
        <f>Equity!W11</f>
        <v>0</v>
      </c>
      <c r="X78" s="177"/>
      <c r="Y78" s="177">
        <f>Equity!Y11</f>
        <v>0</v>
      </c>
      <c r="Z78" s="177"/>
      <c r="AA78" s="177">
        <f>Equity!AA11</f>
        <v>0</v>
      </c>
      <c r="AB78" s="177"/>
      <c r="AC78" s="177">
        <f>Equity!AC11</f>
        <v>0</v>
      </c>
      <c r="AD78" s="177"/>
      <c r="AE78" s="177">
        <f>Equity!AE11</f>
        <v>0</v>
      </c>
      <c r="AF78" s="177"/>
      <c r="AG78" s="177">
        <f>Equity!AG11</f>
        <v>0</v>
      </c>
      <c r="AH78" s="177"/>
      <c r="AI78" s="177">
        <f>Equity!AI11</f>
        <v>0</v>
      </c>
      <c r="AJ78" s="177"/>
      <c r="AK78" s="177">
        <f>Equity!AK11</f>
        <v>0</v>
      </c>
      <c r="AL78" s="177"/>
      <c r="AM78" s="177">
        <f>Equity!AM11</f>
        <v>0</v>
      </c>
      <c r="AN78" s="177"/>
      <c r="AO78" s="177">
        <f>Equity!AO11</f>
        <v>0</v>
      </c>
      <c r="AP78" s="177"/>
      <c r="AQ78" s="177">
        <f>Equity!AQ11</f>
        <v>0</v>
      </c>
      <c r="AR78" s="177"/>
      <c r="AS78" s="177">
        <f>Equity!AS11</f>
        <v>0</v>
      </c>
      <c r="AT78" s="177"/>
      <c r="AU78" s="177">
        <f>Equity!AU11</f>
        <v>0</v>
      </c>
      <c r="CN78" s="111"/>
      <c r="CO78" s="417" t="str">
        <f>Financing!B78</f>
        <v>Total Permanent Financing</v>
      </c>
      <c r="CP78" s="436"/>
      <c r="CQ78" s="405">
        <f>Financing!D78</f>
        <v>0</v>
      </c>
      <c r="CR78" s="405"/>
      <c r="CS78" s="405">
        <f>Financing!F78</f>
        <v>0</v>
      </c>
      <c r="CT78" s="405"/>
      <c r="CU78" s="405">
        <f>Financing!H78</f>
        <v>0</v>
      </c>
      <c r="CV78" s="405"/>
      <c r="CW78" s="405">
        <f>Financing!J78</f>
        <v>0</v>
      </c>
      <c r="CX78" s="405"/>
      <c r="CY78" s="405">
        <f>Financing!L78</f>
        <v>0</v>
      </c>
    </row>
    <row r="79" spans="1:103">
      <c r="A79" s="499" t="s">
        <v>187</v>
      </c>
      <c r="B79" s="499"/>
      <c r="C79" s="659" t="str">
        <f>Equity!C12</f>
        <v>Substantial Completion</v>
      </c>
      <c r="D79" s="496"/>
      <c r="E79" s="179">
        <f>Equity!E12</f>
        <v>45413</v>
      </c>
      <c r="F79" s="182"/>
      <c r="G79" s="657">
        <f t="shared" ref="G79:G90" si="65">SUM(I79:AU79)</f>
        <v>0</v>
      </c>
      <c r="H79" s="178"/>
      <c r="I79" s="177">
        <f>Equity!I12</f>
        <v>0</v>
      </c>
      <c r="J79" s="177"/>
      <c r="K79" s="177">
        <f>Equity!K12</f>
        <v>0</v>
      </c>
      <c r="L79" s="177"/>
      <c r="M79" s="177">
        <f>Equity!M12</f>
        <v>0</v>
      </c>
      <c r="N79" s="177"/>
      <c r="O79" s="177">
        <f>Equity!O12</f>
        <v>0</v>
      </c>
      <c r="P79" s="177"/>
      <c r="Q79" s="177">
        <f>Equity!Q12</f>
        <v>0</v>
      </c>
      <c r="R79" s="177"/>
      <c r="S79" s="177">
        <f>Equity!S12</f>
        <v>0</v>
      </c>
      <c r="T79" s="177"/>
      <c r="U79" s="177">
        <f>Equity!U12</f>
        <v>0</v>
      </c>
      <c r="V79" s="177"/>
      <c r="W79" s="177">
        <f>Equity!W12</f>
        <v>0</v>
      </c>
      <c r="X79" s="177"/>
      <c r="Y79" s="177">
        <f>Equity!Y12</f>
        <v>0</v>
      </c>
      <c r="Z79" s="177"/>
      <c r="AA79" s="177">
        <f>Equity!AA12</f>
        <v>0</v>
      </c>
      <c r="AB79" s="177"/>
      <c r="AC79" s="177">
        <f>Equity!AC12</f>
        <v>0</v>
      </c>
      <c r="AD79" s="177"/>
      <c r="AE79" s="177">
        <f>Equity!AE12</f>
        <v>0</v>
      </c>
      <c r="AF79" s="177"/>
      <c r="AG79" s="177">
        <f>Equity!AG12</f>
        <v>0</v>
      </c>
      <c r="AH79" s="177"/>
      <c r="AI79" s="177">
        <f>Equity!AI12</f>
        <v>0</v>
      </c>
      <c r="AJ79" s="177"/>
      <c r="AK79" s="177">
        <f>Equity!AK12</f>
        <v>0</v>
      </c>
      <c r="AL79" s="177"/>
      <c r="AM79" s="177">
        <f>Equity!AM12</f>
        <v>0</v>
      </c>
      <c r="AN79" s="177"/>
      <c r="AO79" s="177">
        <f>Equity!AO12</f>
        <v>0</v>
      </c>
      <c r="AP79" s="177"/>
      <c r="AQ79" s="177">
        <f>Equity!AQ12</f>
        <v>0</v>
      </c>
      <c r="AR79" s="177"/>
      <c r="AS79" s="177">
        <f>Equity!AS12</f>
        <v>0</v>
      </c>
      <c r="AT79" s="177"/>
      <c r="AU79" s="177">
        <f>Equity!AU12</f>
        <v>0</v>
      </c>
      <c r="CN79" s="111"/>
      <c r="CO79" s="420"/>
      <c r="CY79" s="421"/>
    </row>
    <row r="80" spans="1:103">
      <c r="A80" s="499" t="s">
        <v>188</v>
      </c>
      <c r="B80" s="499"/>
      <c r="C80" s="659" t="str">
        <f>Equity!C13</f>
        <v>Conversion</v>
      </c>
      <c r="D80" s="496"/>
      <c r="E80" s="179">
        <f>Equity!E13</f>
        <v>45413</v>
      </c>
      <c r="F80" s="182"/>
      <c r="G80" s="657">
        <f t="shared" si="65"/>
        <v>0</v>
      </c>
      <c r="H80" s="178"/>
      <c r="I80" s="177">
        <f>Equity!I13</f>
        <v>0</v>
      </c>
      <c r="J80" s="177"/>
      <c r="K80" s="177">
        <f>Equity!K13</f>
        <v>0</v>
      </c>
      <c r="L80" s="177"/>
      <c r="M80" s="177">
        <f>Equity!M13</f>
        <v>0</v>
      </c>
      <c r="N80" s="177"/>
      <c r="O80" s="177">
        <f>Equity!O13</f>
        <v>0</v>
      </c>
      <c r="P80" s="177"/>
      <c r="Q80" s="177">
        <f>Equity!Q13</f>
        <v>0</v>
      </c>
      <c r="R80" s="177"/>
      <c r="S80" s="177">
        <f>Equity!S13</f>
        <v>0</v>
      </c>
      <c r="T80" s="177"/>
      <c r="U80" s="177">
        <f>Equity!U13</f>
        <v>0</v>
      </c>
      <c r="V80" s="177"/>
      <c r="W80" s="177">
        <f>Equity!W13</f>
        <v>0</v>
      </c>
      <c r="X80" s="177"/>
      <c r="Y80" s="177">
        <f>Equity!Y13</f>
        <v>0</v>
      </c>
      <c r="Z80" s="177"/>
      <c r="AA80" s="177">
        <f>Equity!AA13</f>
        <v>0</v>
      </c>
      <c r="AB80" s="177"/>
      <c r="AC80" s="177">
        <f>Equity!AC13</f>
        <v>0</v>
      </c>
      <c r="AD80" s="177"/>
      <c r="AE80" s="177">
        <f>Equity!AE13</f>
        <v>0</v>
      </c>
      <c r="AF80" s="177"/>
      <c r="AG80" s="177">
        <f>Equity!AG13</f>
        <v>0</v>
      </c>
      <c r="AH80" s="177"/>
      <c r="AI80" s="177">
        <f>Equity!AI13</f>
        <v>0</v>
      </c>
      <c r="AJ80" s="177"/>
      <c r="AK80" s="177">
        <f>Equity!AK13</f>
        <v>0</v>
      </c>
      <c r="AL80" s="177"/>
      <c r="AM80" s="177">
        <f>Equity!AM13</f>
        <v>0</v>
      </c>
      <c r="AN80" s="177"/>
      <c r="AO80" s="177">
        <f>Equity!AO13</f>
        <v>0</v>
      </c>
      <c r="AP80" s="177"/>
      <c r="AQ80" s="177">
        <f>Equity!AQ13</f>
        <v>0</v>
      </c>
      <c r="AR80" s="177"/>
      <c r="AS80" s="177">
        <f>Equity!AS13</f>
        <v>0</v>
      </c>
      <c r="AT80" s="177"/>
      <c r="AU80" s="177">
        <f>Equity!AU13</f>
        <v>0</v>
      </c>
      <c r="CN80" s="109"/>
      <c r="CO80" s="422" t="s">
        <v>163</v>
      </c>
      <c r="CP80" s="111" t="s">
        <v>343</v>
      </c>
      <c r="CQ80" s="109">
        <f>G4</f>
        <v>0</v>
      </c>
      <c r="CU80" s="423"/>
      <c r="CV80" s="423"/>
      <c r="CY80" s="421"/>
    </row>
    <row r="81" spans="1:103">
      <c r="A81" s="499" t="s">
        <v>189</v>
      </c>
      <c r="B81" s="499"/>
      <c r="C81" s="659">
        <f>Equity!C14</f>
        <v>8609</v>
      </c>
      <c r="D81" s="496"/>
      <c r="E81" s="179" t="str">
        <f>Equity!E14</f>
        <v>MM/YYYY</v>
      </c>
      <c r="F81" s="182"/>
      <c r="G81" s="657">
        <f t="shared" si="65"/>
        <v>0</v>
      </c>
      <c r="H81" s="178"/>
      <c r="I81" s="177">
        <f>Equity!I14</f>
        <v>0</v>
      </c>
      <c r="J81" s="177"/>
      <c r="K81" s="177">
        <f>Equity!K14</f>
        <v>0</v>
      </c>
      <c r="L81" s="177"/>
      <c r="M81" s="177">
        <f>Equity!M14</f>
        <v>0</v>
      </c>
      <c r="N81" s="177"/>
      <c r="O81" s="177">
        <f>Equity!O14</f>
        <v>0</v>
      </c>
      <c r="P81" s="177"/>
      <c r="Q81" s="177">
        <f>Equity!Q14</f>
        <v>0</v>
      </c>
      <c r="R81" s="177"/>
      <c r="S81" s="177">
        <f>Equity!S14</f>
        <v>0</v>
      </c>
      <c r="T81" s="177"/>
      <c r="U81" s="177">
        <f>Equity!U14</f>
        <v>0</v>
      </c>
      <c r="V81" s="177"/>
      <c r="W81" s="177">
        <f>Equity!W14</f>
        <v>0</v>
      </c>
      <c r="X81" s="177"/>
      <c r="Y81" s="177">
        <f>Equity!Y14</f>
        <v>0</v>
      </c>
      <c r="Z81" s="177"/>
      <c r="AA81" s="177">
        <f>Equity!AA14</f>
        <v>0</v>
      </c>
      <c r="AB81" s="177"/>
      <c r="AC81" s="177">
        <f>Equity!AC14</f>
        <v>0</v>
      </c>
      <c r="AD81" s="177"/>
      <c r="AE81" s="177">
        <f>Equity!AE14</f>
        <v>0</v>
      </c>
      <c r="AF81" s="177"/>
      <c r="AG81" s="177">
        <f>Equity!AG14</f>
        <v>0</v>
      </c>
      <c r="AH81" s="177"/>
      <c r="AI81" s="177">
        <f>Equity!AI14</f>
        <v>0</v>
      </c>
      <c r="AJ81" s="177"/>
      <c r="AK81" s="177">
        <f>Equity!AK14</f>
        <v>0</v>
      </c>
      <c r="AL81" s="177"/>
      <c r="AM81" s="177">
        <f>Equity!AM14</f>
        <v>0</v>
      </c>
      <c r="AN81" s="177"/>
      <c r="AO81" s="177">
        <f>Equity!AO14</f>
        <v>0</v>
      </c>
      <c r="AP81" s="177"/>
      <c r="AQ81" s="177">
        <f>Equity!AQ14</f>
        <v>0</v>
      </c>
      <c r="AR81" s="177"/>
      <c r="AS81" s="177">
        <f>Equity!AS14</f>
        <v>0</v>
      </c>
      <c r="AT81" s="177"/>
      <c r="AU81" s="177">
        <f>Equity!AU14</f>
        <v>0</v>
      </c>
      <c r="CN81" s="109"/>
      <c r="CO81" s="424" t="s">
        <v>129</v>
      </c>
      <c r="CP81" s="109" t="s">
        <v>96</v>
      </c>
      <c r="CQ81" s="109">
        <f>D176</f>
        <v>0</v>
      </c>
      <c r="CU81" s="423"/>
      <c r="CV81" s="423"/>
      <c r="CY81" s="421"/>
    </row>
    <row r="82" spans="1:103">
      <c r="A82" s="499" t="s">
        <v>190</v>
      </c>
      <c r="B82" s="499"/>
      <c r="C82" s="659" t="str">
        <f>Equity!C15</f>
        <v xml:space="preserve">Specify Milestone </v>
      </c>
      <c r="D82" s="496"/>
      <c r="E82" s="179" t="str">
        <f>Equity!E15</f>
        <v>MM/YYYY</v>
      </c>
      <c r="F82" s="182"/>
      <c r="G82" s="657">
        <f t="shared" si="65"/>
        <v>0</v>
      </c>
      <c r="H82" s="178"/>
      <c r="I82" s="177">
        <f>Equity!I15</f>
        <v>0</v>
      </c>
      <c r="J82" s="177"/>
      <c r="K82" s="177">
        <f>Equity!K15</f>
        <v>0</v>
      </c>
      <c r="L82" s="177"/>
      <c r="M82" s="177">
        <f>Equity!M15</f>
        <v>0</v>
      </c>
      <c r="N82" s="177"/>
      <c r="O82" s="177">
        <f>Equity!O15</f>
        <v>0</v>
      </c>
      <c r="P82" s="177"/>
      <c r="Q82" s="177">
        <f>Equity!Q15</f>
        <v>0</v>
      </c>
      <c r="R82" s="177"/>
      <c r="S82" s="177">
        <f>Equity!S15</f>
        <v>0</v>
      </c>
      <c r="T82" s="177"/>
      <c r="U82" s="177">
        <f>Equity!U15</f>
        <v>0</v>
      </c>
      <c r="V82" s="177"/>
      <c r="W82" s="177">
        <f>Equity!W15</f>
        <v>0</v>
      </c>
      <c r="X82" s="177"/>
      <c r="Y82" s="177">
        <f>Equity!Y15</f>
        <v>0</v>
      </c>
      <c r="Z82" s="177"/>
      <c r="AA82" s="177">
        <f>Equity!AA15</f>
        <v>0</v>
      </c>
      <c r="AB82" s="177"/>
      <c r="AC82" s="177">
        <f>Equity!AC15</f>
        <v>0</v>
      </c>
      <c r="AD82" s="177"/>
      <c r="AE82" s="177">
        <f>Equity!AE15</f>
        <v>0</v>
      </c>
      <c r="AF82" s="177"/>
      <c r="AG82" s="177">
        <f>Equity!AG15</f>
        <v>0</v>
      </c>
      <c r="AH82" s="177"/>
      <c r="AI82" s="177">
        <f>Equity!AI15</f>
        <v>0</v>
      </c>
      <c r="AJ82" s="177"/>
      <c r="AK82" s="177">
        <f>Equity!AK15</f>
        <v>0</v>
      </c>
      <c r="AL82" s="177"/>
      <c r="AM82" s="177">
        <f>Equity!AM15</f>
        <v>0</v>
      </c>
      <c r="AN82" s="177"/>
      <c r="AO82" s="177">
        <f>Equity!AO15</f>
        <v>0</v>
      </c>
      <c r="AP82" s="177"/>
      <c r="AQ82" s="177">
        <f>Equity!AQ15</f>
        <v>0</v>
      </c>
      <c r="AR82" s="177"/>
      <c r="AS82" s="177">
        <f>Equity!AS15</f>
        <v>0</v>
      </c>
      <c r="AT82" s="177"/>
      <c r="AU82" s="177">
        <f>Equity!AU15</f>
        <v>0</v>
      </c>
      <c r="CN82" s="109"/>
      <c r="CO82" s="420">
        <f>CO52</f>
        <v>0</v>
      </c>
      <c r="CP82" s="111"/>
      <c r="CU82" s="423"/>
      <c r="CV82" s="423"/>
      <c r="CY82" s="421"/>
    </row>
    <row r="83" spans="1:103">
      <c r="A83" s="499" t="s">
        <v>191</v>
      </c>
      <c r="B83" s="499"/>
      <c r="C83" s="659" t="str">
        <f>Equity!C16</f>
        <v xml:space="preserve">Specify Milestone </v>
      </c>
      <c r="D83" s="496"/>
      <c r="E83" s="179" t="str">
        <f>Equity!E16</f>
        <v>MM/YYYY</v>
      </c>
      <c r="F83" s="182"/>
      <c r="G83" s="657">
        <f t="shared" si="65"/>
        <v>0</v>
      </c>
      <c r="H83" s="178"/>
      <c r="I83" s="177">
        <f>Equity!I16</f>
        <v>0</v>
      </c>
      <c r="J83" s="177"/>
      <c r="K83" s="177">
        <f>Equity!K16</f>
        <v>0</v>
      </c>
      <c r="L83" s="177"/>
      <c r="M83" s="177">
        <f>Equity!M16</f>
        <v>0</v>
      </c>
      <c r="N83" s="177"/>
      <c r="O83" s="177">
        <f>Equity!O16</f>
        <v>0</v>
      </c>
      <c r="P83" s="177"/>
      <c r="Q83" s="177">
        <f>Equity!Q16</f>
        <v>0</v>
      </c>
      <c r="R83" s="177"/>
      <c r="S83" s="177">
        <f>Equity!S16</f>
        <v>0</v>
      </c>
      <c r="T83" s="177"/>
      <c r="U83" s="177">
        <f>Equity!U16</f>
        <v>0</v>
      </c>
      <c r="V83" s="177"/>
      <c r="W83" s="177">
        <f>Equity!W16</f>
        <v>0</v>
      </c>
      <c r="X83" s="177"/>
      <c r="Y83" s="177">
        <f>Equity!Y16</f>
        <v>0</v>
      </c>
      <c r="Z83" s="177"/>
      <c r="AA83" s="177">
        <f>Equity!AA16</f>
        <v>0</v>
      </c>
      <c r="AB83" s="177"/>
      <c r="AC83" s="177">
        <f>Equity!AC16</f>
        <v>0</v>
      </c>
      <c r="AD83" s="177"/>
      <c r="AE83" s="177">
        <f>Equity!AE16</f>
        <v>0</v>
      </c>
      <c r="AF83" s="177"/>
      <c r="AG83" s="177">
        <f>Equity!AG16</f>
        <v>0</v>
      </c>
      <c r="AH83" s="177"/>
      <c r="AI83" s="177">
        <f>Equity!AI16</f>
        <v>0</v>
      </c>
      <c r="AJ83" s="177"/>
      <c r="AK83" s="177">
        <f>Equity!AK16</f>
        <v>0</v>
      </c>
      <c r="AL83" s="177"/>
      <c r="AM83" s="177">
        <f>Equity!AM16</f>
        <v>0</v>
      </c>
      <c r="AN83" s="177"/>
      <c r="AO83" s="177">
        <f>Equity!AO16</f>
        <v>0</v>
      </c>
      <c r="AP83" s="177"/>
      <c r="AQ83" s="177">
        <f>Equity!AQ16</f>
        <v>0</v>
      </c>
      <c r="AR83" s="177"/>
      <c r="AS83" s="177">
        <f>Equity!AS16</f>
        <v>0</v>
      </c>
      <c r="AT83" s="177"/>
      <c r="AU83" s="177">
        <f>Equity!AU16</f>
        <v>0</v>
      </c>
      <c r="CN83" s="109"/>
      <c r="CO83" s="420" t="s">
        <v>171</v>
      </c>
      <c r="CP83" s="111"/>
      <c r="CU83" s="423"/>
      <c r="CV83" s="423"/>
      <c r="CY83" s="421"/>
    </row>
    <row r="84" spans="1:103">
      <c r="A84" s="499" t="s">
        <v>192</v>
      </c>
      <c r="B84" s="499"/>
      <c r="C84" s="659" t="str">
        <f>Equity!C17</f>
        <v xml:space="preserve">Specify Milestone </v>
      </c>
      <c r="D84" s="496"/>
      <c r="E84" s="179" t="str">
        <f>Equity!E17</f>
        <v>MM/YYYY</v>
      </c>
      <c r="F84" s="182"/>
      <c r="G84" s="657">
        <f t="shared" si="65"/>
        <v>0</v>
      </c>
      <c r="H84" s="178"/>
      <c r="I84" s="177">
        <f>Equity!I17</f>
        <v>0</v>
      </c>
      <c r="J84" s="177"/>
      <c r="K84" s="177">
        <f>Equity!K17</f>
        <v>0</v>
      </c>
      <c r="L84" s="177"/>
      <c r="M84" s="177">
        <f>Equity!M17</f>
        <v>0</v>
      </c>
      <c r="N84" s="177"/>
      <c r="O84" s="177">
        <f>Equity!O17</f>
        <v>0</v>
      </c>
      <c r="P84" s="177"/>
      <c r="Q84" s="177">
        <f>Equity!Q17</f>
        <v>0</v>
      </c>
      <c r="R84" s="177"/>
      <c r="S84" s="177">
        <f>Equity!S17</f>
        <v>0</v>
      </c>
      <c r="T84" s="177"/>
      <c r="U84" s="177">
        <f>Equity!U17</f>
        <v>0</v>
      </c>
      <c r="V84" s="177"/>
      <c r="W84" s="177">
        <f>Equity!W17</f>
        <v>0</v>
      </c>
      <c r="X84" s="177"/>
      <c r="Y84" s="177">
        <f>Equity!Y17</f>
        <v>0</v>
      </c>
      <c r="Z84" s="177"/>
      <c r="AA84" s="177">
        <f>Equity!AA17</f>
        <v>0</v>
      </c>
      <c r="AB84" s="177"/>
      <c r="AC84" s="177">
        <f>Equity!AC17</f>
        <v>0</v>
      </c>
      <c r="AD84" s="177"/>
      <c r="AE84" s="177">
        <f>Equity!AE17</f>
        <v>0</v>
      </c>
      <c r="AF84" s="177"/>
      <c r="AG84" s="177">
        <f>Equity!AG17</f>
        <v>0</v>
      </c>
      <c r="AH84" s="177"/>
      <c r="AI84" s="177">
        <f>Equity!AI17</f>
        <v>0</v>
      </c>
      <c r="AJ84" s="177"/>
      <c r="AK84" s="177">
        <f>Equity!AK17</f>
        <v>0</v>
      </c>
      <c r="AL84" s="177"/>
      <c r="AM84" s="177">
        <f>Equity!AM17</f>
        <v>0</v>
      </c>
      <c r="AN84" s="177"/>
      <c r="AO84" s="177">
        <f>Equity!AO17</f>
        <v>0</v>
      </c>
      <c r="AP84" s="177"/>
      <c r="AQ84" s="177">
        <f>Equity!AQ17</f>
        <v>0</v>
      </c>
      <c r="AR84" s="177"/>
      <c r="AS84" s="177">
        <f>Equity!AS17</f>
        <v>0</v>
      </c>
      <c r="AT84" s="177"/>
      <c r="AU84" s="177">
        <f>Equity!AU17</f>
        <v>0</v>
      </c>
      <c r="CN84" s="109"/>
      <c r="CO84" s="420"/>
      <c r="CP84" s="111"/>
      <c r="CU84" s="423"/>
      <c r="CV84" s="423"/>
      <c r="CY84" s="421"/>
    </row>
    <row r="85" spans="1:103">
      <c r="A85" s="499" t="s">
        <v>193</v>
      </c>
      <c r="B85" s="499"/>
      <c r="C85" s="659" t="str">
        <f>Equity!C18</f>
        <v xml:space="preserve">Specify Milestone </v>
      </c>
      <c r="D85" s="178"/>
      <c r="E85" s="179" t="str">
        <f>Equity!E18</f>
        <v>MM/YYYY</v>
      </c>
      <c r="F85" s="182"/>
      <c r="G85" s="657">
        <f t="shared" si="65"/>
        <v>0</v>
      </c>
      <c r="H85" s="178"/>
      <c r="I85" s="177">
        <f>Equity!I18</f>
        <v>0</v>
      </c>
      <c r="J85" s="177"/>
      <c r="K85" s="177">
        <f>Equity!K18</f>
        <v>0</v>
      </c>
      <c r="L85" s="177"/>
      <c r="M85" s="177">
        <f>Equity!M18</f>
        <v>0</v>
      </c>
      <c r="N85" s="177"/>
      <c r="O85" s="177">
        <f>Equity!O18</f>
        <v>0</v>
      </c>
      <c r="P85" s="177"/>
      <c r="Q85" s="177">
        <f>Equity!Q18</f>
        <v>0</v>
      </c>
      <c r="R85" s="177"/>
      <c r="S85" s="177">
        <f>Equity!S18</f>
        <v>0</v>
      </c>
      <c r="T85" s="177"/>
      <c r="U85" s="177">
        <f>Equity!U18</f>
        <v>0</v>
      </c>
      <c r="V85" s="177"/>
      <c r="W85" s="177">
        <f>Equity!W18</f>
        <v>0</v>
      </c>
      <c r="X85" s="177"/>
      <c r="Y85" s="177">
        <f>Equity!Y18</f>
        <v>0</v>
      </c>
      <c r="Z85" s="177"/>
      <c r="AA85" s="177">
        <f>Equity!AA18</f>
        <v>0</v>
      </c>
      <c r="AB85" s="177"/>
      <c r="AC85" s="177">
        <f>Equity!AC18</f>
        <v>0</v>
      </c>
      <c r="AD85" s="177"/>
      <c r="AE85" s="177">
        <f>Equity!AE18</f>
        <v>0</v>
      </c>
      <c r="AF85" s="177"/>
      <c r="AG85" s="177">
        <f>Equity!AG18</f>
        <v>0</v>
      </c>
      <c r="AH85" s="177"/>
      <c r="AI85" s="177">
        <f>Equity!AI18</f>
        <v>0</v>
      </c>
      <c r="AJ85" s="177"/>
      <c r="AK85" s="177">
        <f>Equity!AK18</f>
        <v>0</v>
      </c>
      <c r="AL85" s="177"/>
      <c r="AM85" s="177">
        <f>Equity!AM18</f>
        <v>0</v>
      </c>
      <c r="AN85" s="177"/>
      <c r="AO85" s="177">
        <f>Equity!AO18</f>
        <v>0</v>
      </c>
      <c r="AP85" s="177"/>
      <c r="AQ85" s="177">
        <f>Equity!AQ18</f>
        <v>0</v>
      </c>
      <c r="AR85" s="177"/>
      <c r="AS85" s="177">
        <f>Equity!AS18</f>
        <v>0</v>
      </c>
      <c r="AT85" s="177"/>
      <c r="AU85" s="177">
        <f>Equity!AU18</f>
        <v>0</v>
      </c>
      <c r="CN85" s="109"/>
      <c r="CO85" s="425" t="s">
        <v>173</v>
      </c>
      <c r="CP85" s="426"/>
      <c r="CQ85" s="427"/>
      <c r="CR85" s="427"/>
      <c r="CS85" s="427"/>
      <c r="CT85" s="426"/>
      <c r="CU85" s="428" t="s">
        <v>172</v>
      </c>
      <c r="CV85" s="423"/>
      <c r="CY85" s="421"/>
    </row>
    <row r="86" spans="1:103">
      <c r="A86" s="499" t="s">
        <v>194</v>
      </c>
      <c r="B86" s="499"/>
      <c r="C86" s="659" t="str">
        <f>Equity!C19</f>
        <v xml:space="preserve">Specify Milestone </v>
      </c>
      <c r="D86" s="178"/>
      <c r="E86" s="179" t="str">
        <f>Equity!E19</f>
        <v>MM/YYYY</v>
      </c>
      <c r="F86" s="182"/>
      <c r="G86" s="657">
        <f t="shared" si="65"/>
        <v>0</v>
      </c>
      <c r="H86" s="178"/>
      <c r="I86" s="177">
        <f>Equity!I19</f>
        <v>0</v>
      </c>
      <c r="J86" s="177"/>
      <c r="K86" s="177">
        <f>Equity!K19</f>
        <v>0</v>
      </c>
      <c r="L86" s="177"/>
      <c r="M86" s="177">
        <f>Equity!M19</f>
        <v>0</v>
      </c>
      <c r="N86" s="177"/>
      <c r="O86" s="177">
        <f>Equity!O19</f>
        <v>0</v>
      </c>
      <c r="P86" s="177"/>
      <c r="Q86" s="177">
        <f>Equity!Q19</f>
        <v>0</v>
      </c>
      <c r="R86" s="177"/>
      <c r="S86" s="177">
        <f>Equity!S19</f>
        <v>0</v>
      </c>
      <c r="T86" s="177"/>
      <c r="U86" s="177">
        <f>Equity!U19</f>
        <v>0</v>
      </c>
      <c r="V86" s="177"/>
      <c r="W86" s="177">
        <f>Equity!W19</f>
        <v>0</v>
      </c>
      <c r="X86" s="177"/>
      <c r="Y86" s="177">
        <f>Equity!Y19</f>
        <v>0</v>
      </c>
      <c r="Z86" s="177"/>
      <c r="AA86" s="177">
        <f>Equity!AA19</f>
        <v>0</v>
      </c>
      <c r="AB86" s="177"/>
      <c r="AC86" s="177">
        <f>Equity!AC19</f>
        <v>0</v>
      </c>
      <c r="AD86" s="177"/>
      <c r="AE86" s="177">
        <f>Equity!AE19</f>
        <v>0</v>
      </c>
      <c r="AF86" s="177"/>
      <c r="AG86" s="177">
        <f>Equity!AG19</f>
        <v>0</v>
      </c>
      <c r="AH86" s="177"/>
      <c r="AI86" s="177">
        <f>Equity!AI19</f>
        <v>0</v>
      </c>
      <c r="AJ86" s="177"/>
      <c r="AK86" s="177">
        <f>Equity!AK19</f>
        <v>0</v>
      </c>
      <c r="AL86" s="177"/>
      <c r="AM86" s="177">
        <f>Equity!AM19</f>
        <v>0</v>
      </c>
      <c r="AN86" s="177"/>
      <c r="AO86" s="177">
        <f>Equity!AO19</f>
        <v>0</v>
      </c>
      <c r="AP86" s="177"/>
      <c r="AQ86" s="177">
        <f>Equity!AQ19</f>
        <v>0</v>
      </c>
      <c r="AR86" s="177"/>
      <c r="AS86" s="177">
        <f>Equity!AS19</f>
        <v>0</v>
      </c>
      <c r="AT86" s="177"/>
      <c r="AU86" s="177">
        <f>Equity!AU19</f>
        <v>0</v>
      </c>
      <c r="CN86" s="109"/>
      <c r="CO86" s="429" t="s">
        <v>164</v>
      </c>
      <c r="CU86" s="404">
        <f>Financing!H86</f>
        <v>0</v>
      </c>
      <c r="CY86" s="421"/>
    </row>
    <row r="87" spans="1:103">
      <c r="A87" s="499" t="s">
        <v>195</v>
      </c>
      <c r="B87" s="499"/>
      <c r="C87" s="659" t="str">
        <f>Equity!C20</f>
        <v xml:space="preserve">Specify Milestone </v>
      </c>
      <c r="D87" s="178"/>
      <c r="E87" s="179" t="str">
        <f>Equity!E20</f>
        <v>MM/YYYY</v>
      </c>
      <c r="F87" s="182"/>
      <c r="G87" s="657">
        <f t="shared" si="65"/>
        <v>0</v>
      </c>
      <c r="H87" s="178"/>
      <c r="I87" s="177">
        <f>Equity!I20</f>
        <v>0</v>
      </c>
      <c r="J87" s="177"/>
      <c r="K87" s="177">
        <f>Equity!K20</f>
        <v>0</v>
      </c>
      <c r="L87" s="177"/>
      <c r="M87" s="177">
        <f>Equity!M20</f>
        <v>0</v>
      </c>
      <c r="N87" s="177"/>
      <c r="O87" s="177">
        <f>Equity!O20</f>
        <v>0</v>
      </c>
      <c r="P87" s="177"/>
      <c r="Q87" s="177">
        <f>Equity!Q20</f>
        <v>0</v>
      </c>
      <c r="R87" s="177"/>
      <c r="S87" s="177">
        <f>Equity!S20</f>
        <v>0</v>
      </c>
      <c r="T87" s="177"/>
      <c r="U87" s="177">
        <f>Equity!U20</f>
        <v>0</v>
      </c>
      <c r="V87" s="177"/>
      <c r="W87" s="177">
        <f>Equity!W20</f>
        <v>0</v>
      </c>
      <c r="X87" s="177"/>
      <c r="Y87" s="177">
        <f>Equity!Y20</f>
        <v>0</v>
      </c>
      <c r="Z87" s="177"/>
      <c r="AA87" s="177">
        <f>Equity!AA20</f>
        <v>0</v>
      </c>
      <c r="AB87" s="177"/>
      <c r="AC87" s="177">
        <f>Equity!AC20</f>
        <v>0</v>
      </c>
      <c r="AD87" s="177"/>
      <c r="AE87" s="177">
        <f>Equity!AE20</f>
        <v>0</v>
      </c>
      <c r="AF87" s="177"/>
      <c r="AG87" s="177">
        <f>Equity!AG20</f>
        <v>0</v>
      </c>
      <c r="AH87" s="177"/>
      <c r="AI87" s="177">
        <f>Equity!AI20</f>
        <v>0</v>
      </c>
      <c r="AJ87" s="177"/>
      <c r="AK87" s="177">
        <f>Equity!AK20</f>
        <v>0</v>
      </c>
      <c r="AL87" s="177"/>
      <c r="AM87" s="177">
        <f>Equity!AM20</f>
        <v>0</v>
      </c>
      <c r="AN87" s="177"/>
      <c r="AO87" s="177">
        <f>Equity!AO20</f>
        <v>0</v>
      </c>
      <c r="AP87" s="177"/>
      <c r="AQ87" s="177">
        <f>Equity!AQ20</f>
        <v>0</v>
      </c>
      <c r="AR87" s="177"/>
      <c r="AS87" s="177">
        <f>Equity!AS20</f>
        <v>0</v>
      </c>
      <c r="AT87" s="177"/>
      <c r="AU87" s="177">
        <f>Equity!AU20</f>
        <v>0</v>
      </c>
      <c r="CN87" s="111"/>
      <c r="CO87" s="430" t="s">
        <v>110</v>
      </c>
      <c r="CU87" s="404">
        <f>Financing!H87</f>
        <v>0</v>
      </c>
      <c r="CY87" s="421"/>
    </row>
    <row r="88" spans="1:103">
      <c r="A88" s="499" t="s">
        <v>196</v>
      </c>
      <c r="B88" s="499"/>
      <c r="C88" s="659" t="str">
        <f>Equity!C21</f>
        <v xml:space="preserve">Specify Milestone </v>
      </c>
      <c r="D88" s="178"/>
      <c r="E88" s="179" t="str">
        <f>Equity!E21</f>
        <v>MM/YYYY</v>
      </c>
      <c r="F88" s="182"/>
      <c r="G88" s="657">
        <f t="shared" si="65"/>
        <v>0</v>
      </c>
      <c r="H88" s="178"/>
      <c r="I88" s="177">
        <f>Equity!I21</f>
        <v>0</v>
      </c>
      <c r="J88" s="177"/>
      <c r="K88" s="177">
        <f>Equity!K21</f>
        <v>0</v>
      </c>
      <c r="L88" s="177"/>
      <c r="M88" s="177">
        <f>Equity!M21</f>
        <v>0</v>
      </c>
      <c r="N88" s="177"/>
      <c r="O88" s="177">
        <f>Equity!O21</f>
        <v>0</v>
      </c>
      <c r="P88" s="177"/>
      <c r="Q88" s="177">
        <f>Equity!Q21</f>
        <v>0</v>
      </c>
      <c r="R88" s="177"/>
      <c r="S88" s="177">
        <f>Equity!S21</f>
        <v>0</v>
      </c>
      <c r="T88" s="177"/>
      <c r="U88" s="177">
        <f>Equity!U21</f>
        <v>0</v>
      </c>
      <c r="V88" s="177"/>
      <c r="W88" s="177">
        <f>Equity!W21</f>
        <v>0</v>
      </c>
      <c r="X88" s="177"/>
      <c r="Y88" s="177">
        <f>Equity!Y21</f>
        <v>0</v>
      </c>
      <c r="Z88" s="177"/>
      <c r="AA88" s="177">
        <f>Equity!AA21</f>
        <v>0</v>
      </c>
      <c r="AB88" s="177"/>
      <c r="AC88" s="177">
        <f>Equity!AC21</f>
        <v>0</v>
      </c>
      <c r="AD88" s="177"/>
      <c r="AE88" s="177">
        <f>Equity!AE21</f>
        <v>0</v>
      </c>
      <c r="AF88" s="177"/>
      <c r="AG88" s="177">
        <f>Equity!AG21</f>
        <v>0</v>
      </c>
      <c r="AH88" s="177"/>
      <c r="AI88" s="177">
        <f>Equity!AI21</f>
        <v>0</v>
      </c>
      <c r="AJ88" s="177"/>
      <c r="AK88" s="177">
        <f>Equity!AK21</f>
        <v>0</v>
      </c>
      <c r="AL88" s="177"/>
      <c r="AM88" s="177">
        <f>Equity!AM21</f>
        <v>0</v>
      </c>
      <c r="AN88" s="177"/>
      <c r="AO88" s="177">
        <f>Equity!AO21</f>
        <v>0</v>
      </c>
      <c r="AP88" s="177"/>
      <c r="AQ88" s="177">
        <f>Equity!AQ21</f>
        <v>0</v>
      </c>
      <c r="AR88" s="177"/>
      <c r="AS88" s="177">
        <f>Equity!AS21</f>
        <v>0</v>
      </c>
      <c r="AT88" s="177"/>
      <c r="AU88" s="177">
        <f>Equity!AU21</f>
        <v>0</v>
      </c>
      <c r="CN88" s="111"/>
      <c r="CO88" s="430" t="s">
        <v>165</v>
      </c>
      <c r="CU88" s="404">
        <f>Financing!H88</f>
        <v>0</v>
      </c>
      <c r="CY88" s="421"/>
    </row>
    <row r="89" spans="1:103">
      <c r="A89" s="499" t="s">
        <v>197</v>
      </c>
      <c r="B89" s="499"/>
      <c r="C89" s="659" t="str">
        <f>Equity!C22</f>
        <v xml:space="preserve">Specify Milestone </v>
      </c>
      <c r="D89" s="178"/>
      <c r="E89" s="179" t="str">
        <f>Equity!E22</f>
        <v>MM/YYYY</v>
      </c>
      <c r="F89" s="182"/>
      <c r="G89" s="657">
        <f t="shared" si="65"/>
        <v>0</v>
      </c>
      <c r="H89" s="178"/>
      <c r="I89" s="177">
        <f>Equity!I22</f>
        <v>0</v>
      </c>
      <c r="J89" s="177"/>
      <c r="K89" s="177">
        <f>Equity!K22</f>
        <v>0</v>
      </c>
      <c r="L89" s="177"/>
      <c r="M89" s="177">
        <f>Equity!M22</f>
        <v>0</v>
      </c>
      <c r="N89" s="177"/>
      <c r="O89" s="177">
        <f>Equity!O22</f>
        <v>0</v>
      </c>
      <c r="P89" s="177"/>
      <c r="Q89" s="177">
        <f>Equity!Q22</f>
        <v>0</v>
      </c>
      <c r="R89" s="177"/>
      <c r="S89" s="177">
        <f>Equity!S22</f>
        <v>0</v>
      </c>
      <c r="T89" s="177"/>
      <c r="U89" s="177">
        <f>Equity!U22</f>
        <v>0</v>
      </c>
      <c r="V89" s="177"/>
      <c r="W89" s="177">
        <f>Equity!W22</f>
        <v>0</v>
      </c>
      <c r="X89" s="177"/>
      <c r="Y89" s="177">
        <f>Equity!Y22</f>
        <v>0</v>
      </c>
      <c r="Z89" s="177"/>
      <c r="AA89" s="177">
        <f>Equity!AA22</f>
        <v>0</v>
      </c>
      <c r="AB89" s="177"/>
      <c r="AC89" s="177">
        <f>Equity!AC22</f>
        <v>0</v>
      </c>
      <c r="AD89" s="177"/>
      <c r="AE89" s="177">
        <f>Equity!AE22</f>
        <v>0</v>
      </c>
      <c r="AF89" s="177"/>
      <c r="AG89" s="177">
        <f>Equity!AG22</f>
        <v>0</v>
      </c>
      <c r="AH89" s="177"/>
      <c r="AI89" s="177">
        <f>Equity!AI22</f>
        <v>0</v>
      </c>
      <c r="AJ89" s="177"/>
      <c r="AK89" s="177">
        <f>Equity!AK22</f>
        <v>0</v>
      </c>
      <c r="AL89" s="177"/>
      <c r="AM89" s="177">
        <f>Equity!AM22</f>
        <v>0</v>
      </c>
      <c r="AN89" s="177"/>
      <c r="AO89" s="177">
        <f>Equity!AO22</f>
        <v>0</v>
      </c>
      <c r="AP89" s="177"/>
      <c r="AQ89" s="177">
        <f>Equity!AQ22</f>
        <v>0</v>
      </c>
      <c r="AR89" s="177"/>
      <c r="AS89" s="177">
        <f>Equity!AS22</f>
        <v>0</v>
      </c>
      <c r="AT89" s="177"/>
      <c r="AU89" s="177">
        <f>Equity!AU22</f>
        <v>0</v>
      </c>
      <c r="CN89" s="423"/>
      <c r="CO89" s="430" t="s">
        <v>166</v>
      </c>
      <c r="CU89" s="404">
        <f>Financing!H89</f>
        <v>0</v>
      </c>
      <c r="CY89" s="421"/>
    </row>
    <row r="90" spans="1:103">
      <c r="A90" s="499" t="s">
        <v>198</v>
      </c>
      <c r="B90" s="499"/>
      <c r="C90" s="659" t="str">
        <f>Equity!C23</f>
        <v xml:space="preserve">Specify Milestone </v>
      </c>
      <c r="D90" s="178"/>
      <c r="E90" s="179" t="str">
        <f>Equity!E23</f>
        <v>MM/YYYY</v>
      </c>
      <c r="F90" s="182"/>
      <c r="G90" s="657">
        <f t="shared" si="65"/>
        <v>0</v>
      </c>
      <c r="H90" s="178"/>
      <c r="I90" s="177">
        <f>Equity!I23</f>
        <v>0</v>
      </c>
      <c r="J90" s="177"/>
      <c r="K90" s="177">
        <f>Equity!K23</f>
        <v>0</v>
      </c>
      <c r="L90" s="177"/>
      <c r="M90" s="177">
        <f>Equity!M23</f>
        <v>0</v>
      </c>
      <c r="N90" s="177"/>
      <c r="O90" s="177">
        <f>Equity!O23</f>
        <v>0</v>
      </c>
      <c r="P90" s="177"/>
      <c r="Q90" s="177">
        <f>Equity!Q23</f>
        <v>0</v>
      </c>
      <c r="R90" s="177"/>
      <c r="S90" s="177">
        <f>Equity!S23</f>
        <v>0</v>
      </c>
      <c r="T90" s="177"/>
      <c r="U90" s="177">
        <f>Equity!U23</f>
        <v>0</v>
      </c>
      <c r="V90" s="177"/>
      <c r="W90" s="177">
        <f>Equity!W23</f>
        <v>0</v>
      </c>
      <c r="X90" s="177"/>
      <c r="Y90" s="177">
        <f>Equity!Y23</f>
        <v>0</v>
      </c>
      <c r="Z90" s="177"/>
      <c r="AA90" s="177">
        <f>Equity!AA23</f>
        <v>0</v>
      </c>
      <c r="AB90" s="177"/>
      <c r="AC90" s="177">
        <f>Equity!AC23</f>
        <v>0</v>
      </c>
      <c r="AD90" s="177"/>
      <c r="AE90" s="177">
        <f>Equity!AE23</f>
        <v>0</v>
      </c>
      <c r="AF90" s="177"/>
      <c r="AG90" s="177">
        <f>Equity!AG23</f>
        <v>0</v>
      </c>
      <c r="AH90" s="177"/>
      <c r="AI90" s="177">
        <f>Equity!AI23</f>
        <v>0</v>
      </c>
      <c r="AJ90" s="177"/>
      <c r="AK90" s="177">
        <f>Equity!AK23</f>
        <v>0</v>
      </c>
      <c r="AL90" s="177"/>
      <c r="AM90" s="177">
        <f>Equity!AM23</f>
        <v>0</v>
      </c>
      <c r="AN90" s="177"/>
      <c r="AO90" s="177">
        <f>Equity!AO23</f>
        <v>0</v>
      </c>
      <c r="AP90" s="177"/>
      <c r="AQ90" s="177">
        <f>Equity!AQ23</f>
        <v>0</v>
      </c>
      <c r="AR90" s="177"/>
      <c r="AS90" s="177">
        <f>Equity!AS23</f>
        <v>0</v>
      </c>
      <c r="AT90" s="177"/>
      <c r="AU90" s="177">
        <f>Equity!AU23</f>
        <v>0</v>
      </c>
      <c r="CN90" s="423"/>
      <c r="CO90" s="430" t="s">
        <v>167</v>
      </c>
      <c r="CU90" s="404">
        <f>Financing!H90</f>
        <v>0</v>
      </c>
      <c r="CY90" s="421"/>
    </row>
    <row r="91" spans="1:103">
      <c r="A91" s="499" t="s">
        <v>199</v>
      </c>
      <c r="B91" s="499"/>
      <c r="C91" s="659" t="str">
        <f>Equity!C24</f>
        <v xml:space="preserve">Specify Milestone </v>
      </c>
      <c r="D91" s="178"/>
      <c r="E91" s="179" t="str">
        <f>Equity!E24</f>
        <v>MM/YYYY</v>
      </c>
      <c r="F91" s="182"/>
      <c r="G91" s="657">
        <f>SUM(I91:AU91)</f>
        <v>0</v>
      </c>
      <c r="H91" s="178"/>
      <c r="I91" s="177">
        <f>Equity!I24</f>
        <v>0</v>
      </c>
      <c r="J91" s="177"/>
      <c r="K91" s="177">
        <f>Equity!K24</f>
        <v>0</v>
      </c>
      <c r="L91" s="177"/>
      <c r="M91" s="177">
        <f>Equity!M24</f>
        <v>0</v>
      </c>
      <c r="N91" s="177"/>
      <c r="O91" s="177">
        <f>Equity!O24</f>
        <v>0</v>
      </c>
      <c r="P91" s="177"/>
      <c r="Q91" s="177">
        <f>Equity!Q24</f>
        <v>0</v>
      </c>
      <c r="R91" s="177"/>
      <c r="S91" s="177">
        <f>Equity!S24</f>
        <v>0</v>
      </c>
      <c r="T91" s="177"/>
      <c r="U91" s="177">
        <f>Equity!U24</f>
        <v>0</v>
      </c>
      <c r="V91" s="177"/>
      <c r="W91" s="177">
        <f>Equity!W24</f>
        <v>0</v>
      </c>
      <c r="X91" s="177"/>
      <c r="Y91" s="177">
        <f>Equity!Y24</f>
        <v>0</v>
      </c>
      <c r="Z91" s="177"/>
      <c r="AA91" s="177">
        <f>Equity!AA24</f>
        <v>0</v>
      </c>
      <c r="AB91" s="177"/>
      <c r="AC91" s="177">
        <f>Equity!AC24</f>
        <v>0</v>
      </c>
      <c r="AD91" s="177"/>
      <c r="AE91" s="177">
        <f>Equity!AE24</f>
        <v>0</v>
      </c>
      <c r="AF91" s="177"/>
      <c r="AG91" s="177">
        <f>Equity!AG24</f>
        <v>0</v>
      </c>
      <c r="AH91" s="177"/>
      <c r="AI91" s="177">
        <f>Equity!AI24</f>
        <v>0</v>
      </c>
      <c r="AJ91" s="177"/>
      <c r="AK91" s="177">
        <f>Equity!AK24</f>
        <v>0</v>
      </c>
      <c r="AL91" s="177"/>
      <c r="AM91" s="177">
        <f>Equity!AM24</f>
        <v>0</v>
      </c>
      <c r="AN91" s="177"/>
      <c r="AO91" s="177">
        <f>Equity!AO24</f>
        <v>0</v>
      </c>
      <c r="AP91" s="177"/>
      <c r="AQ91" s="177">
        <f>Equity!AQ24</f>
        <v>0</v>
      </c>
      <c r="AR91" s="177"/>
      <c r="AS91" s="177">
        <f>Equity!AS24</f>
        <v>0</v>
      </c>
      <c r="AT91" s="177"/>
      <c r="AU91" s="177">
        <f>Equity!AU24</f>
        <v>0</v>
      </c>
      <c r="CN91" s="109"/>
      <c r="CO91" s="430" t="s">
        <v>169</v>
      </c>
      <c r="CQ91" s="406" t="str">
        <f>Financing!D91</f>
        <v>(Specify Source)</v>
      </c>
      <c r="CR91" s="406"/>
      <c r="CS91" s="406"/>
      <c r="CU91" s="404">
        <f>Financing!H91</f>
        <v>0</v>
      </c>
      <c r="CY91" s="421"/>
    </row>
    <row r="92" spans="1:103" ht="13.5" thickBot="1">
      <c r="A92" s="111"/>
      <c r="B92" s="111"/>
      <c r="C92" s="111" t="s">
        <v>200</v>
      </c>
      <c r="D92" s="111"/>
      <c r="E92" s="111"/>
      <c r="F92" s="111"/>
      <c r="G92" s="658">
        <f>SUM(I92:AU92)</f>
        <v>0</v>
      </c>
      <c r="H92" s="493"/>
      <c r="I92" s="494">
        <f>SUM(I78:I91)</f>
        <v>0</v>
      </c>
      <c r="J92" s="493"/>
      <c r="K92" s="494">
        <f>SUM(K78:K91)</f>
        <v>0</v>
      </c>
      <c r="L92" s="493"/>
      <c r="M92" s="494">
        <f>SUM(M78:M91)</f>
        <v>0</v>
      </c>
      <c r="N92" s="493"/>
      <c r="O92" s="494">
        <f>SUM(O78:O91)</f>
        <v>0</v>
      </c>
      <c r="P92" s="493"/>
      <c r="Q92" s="494">
        <f>SUM(Q78:Q91)</f>
        <v>0</v>
      </c>
      <c r="R92" s="493"/>
      <c r="S92" s="494">
        <f>SUM(S78:S91)</f>
        <v>0</v>
      </c>
      <c r="T92" s="493"/>
      <c r="U92" s="494">
        <f>SUM(U78:U91)</f>
        <v>0</v>
      </c>
      <c r="V92" s="493"/>
      <c r="W92" s="494">
        <f>SUM(W78:W91)</f>
        <v>0</v>
      </c>
      <c r="X92" s="493"/>
      <c r="Y92" s="494">
        <f>SUM(Y78:Y91)</f>
        <v>0</v>
      </c>
      <c r="Z92" s="493"/>
      <c r="AA92" s="494">
        <f>SUM(AA78:AA91)</f>
        <v>0</v>
      </c>
      <c r="AB92" s="493"/>
      <c r="AC92" s="494">
        <f>SUM(AC78:AC91)</f>
        <v>0</v>
      </c>
      <c r="AD92" s="493"/>
      <c r="AE92" s="494">
        <f>SUM(AE78:AE91)</f>
        <v>0</v>
      </c>
      <c r="AF92" s="493"/>
      <c r="AG92" s="494">
        <f>SUM(AG78:AG91)</f>
        <v>0</v>
      </c>
      <c r="AH92" s="493"/>
      <c r="AI92" s="494">
        <f>SUM(AI78:AI91)</f>
        <v>0</v>
      </c>
      <c r="AJ92" s="493"/>
      <c r="AK92" s="494">
        <f>SUM(AK78:AK91)</f>
        <v>0</v>
      </c>
      <c r="AL92" s="493"/>
      <c r="AM92" s="494">
        <f>SUM(AM78:AM91)</f>
        <v>0</v>
      </c>
      <c r="AN92" s="493"/>
      <c r="AO92" s="494">
        <f>SUM(AO78:AO91)</f>
        <v>0</v>
      </c>
      <c r="AP92" s="493"/>
      <c r="AQ92" s="494">
        <f>SUM(AQ78:AQ91)</f>
        <v>0</v>
      </c>
      <c r="AR92" s="493"/>
      <c r="AS92" s="494">
        <f>SUM(AS78:AS91)</f>
        <v>0</v>
      </c>
      <c r="AT92" s="493"/>
      <c r="AU92" s="494">
        <f>SUM(AU78:AU91)</f>
        <v>0</v>
      </c>
      <c r="CN92" s="423"/>
      <c r="CO92" s="430" t="s">
        <v>168</v>
      </c>
      <c r="CQ92" s="406" t="str">
        <f>Financing!D92</f>
        <v>(Specify Source)</v>
      </c>
      <c r="CR92" s="406"/>
      <c r="CS92" s="406"/>
      <c r="CU92" s="404">
        <f>Financing!H92</f>
        <v>0</v>
      </c>
      <c r="CY92" s="421"/>
    </row>
    <row r="93" spans="1:103" ht="13.5" thickTop="1">
      <c r="CN93" s="111"/>
      <c r="CO93" s="430" t="s">
        <v>168</v>
      </c>
      <c r="CQ93" s="406" t="str">
        <f>Financing!D93</f>
        <v>(Specify Source)</v>
      </c>
      <c r="CR93" s="406"/>
      <c r="CS93" s="406"/>
      <c r="CU93" s="404">
        <f>Financing!H93</f>
        <v>0</v>
      </c>
      <c r="CY93" s="421"/>
    </row>
    <row r="94" spans="1:103">
      <c r="CN94" s="423"/>
      <c r="CO94" s="430" t="s">
        <v>168</v>
      </c>
      <c r="CQ94" s="406" t="str">
        <f>Financing!D94</f>
        <v>(Specify Source)</v>
      </c>
      <c r="CR94" s="406"/>
      <c r="CS94" s="406"/>
      <c r="CU94" s="404">
        <f>Financing!H94</f>
        <v>0</v>
      </c>
      <c r="CY94" s="421"/>
    </row>
    <row r="95" spans="1:103" ht="13.5" thickBot="1">
      <c r="CN95" s="111"/>
      <c r="CO95" s="431" t="s">
        <v>168</v>
      </c>
      <c r="CP95" s="432"/>
      <c r="CQ95" s="406" t="str">
        <f>Financing!D95</f>
        <v>(Specify Source)</v>
      </c>
      <c r="CR95" s="406"/>
      <c r="CS95" s="406"/>
      <c r="CT95" s="432"/>
      <c r="CU95" s="404">
        <f>Financing!H95</f>
        <v>0</v>
      </c>
      <c r="CV95" s="432"/>
      <c r="CW95" s="432"/>
      <c r="CX95" s="432"/>
      <c r="CY95" s="433"/>
    </row>
    <row r="96" spans="1:103">
      <c r="A96" s="439" t="s">
        <v>0</v>
      </c>
      <c r="B96" s="440"/>
      <c r="C96" s="441"/>
      <c r="D96" s="441"/>
      <c r="E96" s="441"/>
      <c r="F96" s="441"/>
      <c r="G96" s="441"/>
      <c r="H96" s="442"/>
      <c r="I96" s="442"/>
      <c r="J96" s="442"/>
      <c r="K96" s="442"/>
      <c r="L96" s="442"/>
      <c r="M96" s="442"/>
      <c r="N96" s="442"/>
      <c r="O96" s="442"/>
      <c r="P96" s="442"/>
      <c r="Q96" s="442"/>
      <c r="R96" s="442"/>
      <c r="S96" s="442"/>
      <c r="T96" s="442"/>
      <c r="U96" s="442"/>
      <c r="V96" s="442"/>
      <c r="W96" s="442"/>
      <c r="X96" s="442"/>
      <c r="Y96" s="442"/>
      <c r="Z96" s="442"/>
      <c r="AA96" s="442"/>
      <c r="AB96" s="442"/>
      <c r="AC96" s="442"/>
      <c r="AD96" s="109">
        <f ca="1">NOW()</f>
        <v>45733.537355439817</v>
      </c>
      <c r="AE96" s="441"/>
      <c r="AF96" s="441"/>
      <c r="AG96" s="441"/>
      <c r="AH96" s="441"/>
      <c r="AI96" s="441"/>
      <c r="AJ96" s="441"/>
      <c r="AK96" s="441"/>
      <c r="AL96" s="441"/>
      <c r="AM96" s="441"/>
      <c r="AN96" s="441"/>
      <c r="AO96" s="441"/>
      <c r="AP96" s="441"/>
      <c r="AQ96" s="441"/>
      <c r="AR96" s="441"/>
      <c r="AS96" s="441"/>
      <c r="AT96" s="441"/>
      <c r="CN96" s="423"/>
      <c r="CO96" s="111"/>
      <c r="CP96" s="111"/>
      <c r="CQ96" s="111"/>
      <c r="CR96" s="111"/>
      <c r="CS96" s="111"/>
      <c r="CT96" s="111"/>
      <c r="CU96" s="423"/>
      <c r="CV96" s="423"/>
      <c r="CW96" s="423"/>
      <c r="CX96" s="423"/>
      <c r="CY96" s="423"/>
    </row>
    <row r="97" spans="1:103" ht="13.5" thickBot="1">
      <c r="A97" s="109"/>
      <c r="B97" s="407"/>
      <c r="C97" s="441"/>
      <c r="D97" s="441"/>
      <c r="E97" s="441"/>
      <c r="F97" s="441"/>
      <c r="G97" s="441"/>
      <c r="H97" s="442"/>
      <c r="I97" s="442"/>
      <c r="J97" s="442"/>
      <c r="K97" s="442"/>
      <c r="L97" s="442"/>
      <c r="M97" s="442"/>
      <c r="N97" s="442"/>
      <c r="O97" s="442"/>
      <c r="P97" s="442"/>
      <c r="Q97" s="442"/>
      <c r="R97" s="442"/>
      <c r="S97" s="442"/>
      <c r="T97" s="442"/>
      <c r="U97" s="442"/>
      <c r="V97" s="442"/>
      <c r="W97" s="442"/>
      <c r="X97" s="442"/>
      <c r="Y97" s="442"/>
      <c r="Z97" s="442"/>
      <c r="AA97" s="442"/>
      <c r="AB97" s="442"/>
      <c r="AC97" s="442"/>
      <c r="AD97" s="229" t="s">
        <v>112</v>
      </c>
      <c r="AE97" s="441"/>
      <c r="AF97" s="441"/>
      <c r="AG97" s="441"/>
      <c r="AH97" s="441"/>
      <c r="AI97" s="441"/>
      <c r="AJ97" s="441"/>
      <c r="AK97" s="441"/>
      <c r="AL97" s="441"/>
      <c r="AM97" s="441"/>
      <c r="AN97" s="441"/>
      <c r="AO97" s="441"/>
      <c r="AP97" s="441"/>
      <c r="AQ97" s="441"/>
      <c r="AR97" s="441"/>
      <c r="AS97" s="441"/>
      <c r="AT97" s="441"/>
      <c r="CN97" s="109"/>
    </row>
    <row r="98" spans="1:103">
      <c r="A98" s="109"/>
      <c r="B98" s="407"/>
      <c r="C98" s="197"/>
      <c r="D98" s="197"/>
      <c r="E98" s="197"/>
      <c r="F98" s="197"/>
      <c r="G98" s="197"/>
      <c r="H98" s="109"/>
      <c r="I98" s="109"/>
      <c r="J98" s="109"/>
      <c r="K98" s="109"/>
      <c r="L98" s="442"/>
      <c r="M98" s="442"/>
      <c r="N98" s="442"/>
      <c r="O98" s="442"/>
      <c r="P98" s="442"/>
      <c r="Q98" s="442"/>
      <c r="R98" s="442"/>
      <c r="S98" s="442"/>
      <c r="T98" s="442"/>
      <c r="U98" s="442"/>
      <c r="V98" s="442"/>
      <c r="W98" s="442"/>
      <c r="X98" s="442"/>
      <c r="Y98" s="442"/>
      <c r="Z98" s="442"/>
      <c r="AA98" s="442"/>
      <c r="AB98" s="442"/>
      <c r="AC98" s="442"/>
      <c r="AD98" s="109"/>
      <c r="AE98" s="441"/>
      <c r="AF98" s="441"/>
      <c r="AG98" s="441"/>
      <c r="AH98" s="441"/>
      <c r="AI98" s="441"/>
      <c r="AJ98" s="441"/>
      <c r="AK98" s="441"/>
      <c r="AL98" s="441"/>
      <c r="AM98" s="441"/>
      <c r="AN98" s="441"/>
      <c r="AO98" s="441"/>
      <c r="AP98" s="441"/>
      <c r="AQ98" s="441"/>
      <c r="AR98" s="441"/>
      <c r="AS98" s="441"/>
      <c r="AT98" s="441"/>
      <c r="CN98" s="109"/>
      <c r="CO98" s="408" t="s">
        <v>156</v>
      </c>
      <c r="CP98" s="111" t="s">
        <v>343</v>
      </c>
      <c r="CQ98" s="407">
        <f>G4</f>
        <v>0</v>
      </c>
      <c r="CR98" s="407"/>
      <c r="CS98" s="409"/>
      <c r="CT98" s="409"/>
    </row>
    <row r="99" spans="1:103">
      <c r="A99" s="441"/>
      <c r="B99" s="407"/>
      <c r="C99" s="441"/>
      <c r="D99" s="441"/>
      <c r="E99" s="407" t="s">
        <v>343</v>
      </c>
      <c r="F99" s="411">
        <f>G4</f>
        <v>0</v>
      </c>
      <c r="G99" s="441" t="s">
        <v>343</v>
      </c>
      <c r="H99" s="442">
        <f>G4</f>
        <v>0</v>
      </c>
      <c r="I99" s="441" t="s">
        <v>343</v>
      </c>
      <c r="J99" s="442">
        <f>G4</f>
        <v>0</v>
      </c>
      <c r="K99" s="441" t="s">
        <v>343</v>
      </c>
      <c r="L99" s="442">
        <f>G4</f>
        <v>0</v>
      </c>
      <c r="M99" s="441" t="s">
        <v>343</v>
      </c>
      <c r="N99" s="442">
        <f>G4</f>
        <v>0</v>
      </c>
      <c r="O99" s="441" t="s">
        <v>343</v>
      </c>
      <c r="P99" s="441">
        <f>G4</f>
        <v>0</v>
      </c>
      <c r="Q99" s="441" t="s">
        <v>343</v>
      </c>
      <c r="R99" s="442">
        <f>G4</f>
        <v>0</v>
      </c>
      <c r="S99" s="441" t="s">
        <v>343</v>
      </c>
      <c r="T99" s="442">
        <f>G4</f>
        <v>0</v>
      </c>
      <c r="U99" s="441" t="s">
        <v>343</v>
      </c>
      <c r="V99" s="442">
        <f>G4</f>
        <v>0</v>
      </c>
      <c r="W99" s="441" t="s">
        <v>343</v>
      </c>
      <c r="X99" s="442">
        <f>G4</f>
        <v>0</v>
      </c>
      <c r="Y99" s="441" t="s">
        <v>343</v>
      </c>
      <c r="Z99" s="442">
        <f>G4</f>
        <v>0</v>
      </c>
      <c r="AA99" s="441" t="s">
        <v>343</v>
      </c>
      <c r="AB99" s="442">
        <f>G4</f>
        <v>0</v>
      </c>
      <c r="AC99" s="441" t="s">
        <v>343</v>
      </c>
      <c r="AD99" s="411">
        <f>G4</f>
        <v>0</v>
      </c>
      <c r="AE99" s="441" t="s">
        <v>343</v>
      </c>
      <c r="AF99" s="441">
        <f>G4</f>
        <v>0</v>
      </c>
      <c r="AG99" s="441" t="s">
        <v>343</v>
      </c>
      <c r="AH99" s="441">
        <f>G4</f>
        <v>0</v>
      </c>
      <c r="AI99" s="441" t="s">
        <v>343</v>
      </c>
      <c r="AJ99" s="441">
        <f>G4</f>
        <v>0</v>
      </c>
      <c r="AK99" s="441" t="s">
        <v>343</v>
      </c>
      <c r="AL99" s="441">
        <f>G4</f>
        <v>0</v>
      </c>
      <c r="AM99" s="441" t="s">
        <v>343</v>
      </c>
      <c r="AN99" s="441">
        <f>G4</f>
        <v>0</v>
      </c>
      <c r="AO99" s="441" t="s">
        <v>343</v>
      </c>
      <c r="AP99" s="441">
        <f>G4</f>
        <v>0</v>
      </c>
      <c r="AQ99" s="441" t="s">
        <v>343</v>
      </c>
      <c r="AR99" s="441">
        <f>G4</f>
        <v>0</v>
      </c>
      <c r="AS99" s="441" t="s">
        <v>343</v>
      </c>
      <c r="AT99" s="441">
        <f>G4</f>
        <v>0</v>
      </c>
      <c r="CN99" s="109"/>
      <c r="CO99" s="434" t="s">
        <v>130</v>
      </c>
      <c r="CP99" s="109" t="s">
        <v>96</v>
      </c>
      <c r="CQ99" s="109">
        <f>D177</f>
        <v>0</v>
      </c>
      <c r="CR99" s="411"/>
      <c r="CS99" s="407"/>
      <c r="CT99" s="407"/>
    </row>
    <row r="100" spans="1:103" s="491" customFormat="1" ht="13.5" thickBot="1">
      <c r="A100" s="439"/>
      <c r="B100" s="440"/>
      <c r="C100" s="407"/>
      <c r="D100" s="407"/>
      <c r="E100" s="407"/>
      <c r="G100" s="407" t="s">
        <v>96</v>
      </c>
      <c r="H100" s="407">
        <f>D176</f>
        <v>0</v>
      </c>
      <c r="I100" s="407" t="s">
        <v>96</v>
      </c>
      <c r="J100" s="407">
        <f>H100</f>
        <v>0</v>
      </c>
      <c r="K100" s="407" t="s">
        <v>96</v>
      </c>
      <c r="L100" s="407"/>
      <c r="M100" s="407" t="s">
        <v>96</v>
      </c>
      <c r="N100" s="407"/>
      <c r="O100" s="407" t="s">
        <v>96</v>
      </c>
      <c r="P100" s="407"/>
      <c r="Q100" s="407" t="s">
        <v>96</v>
      </c>
      <c r="R100" s="407"/>
      <c r="S100" s="407" t="s">
        <v>96</v>
      </c>
      <c r="T100" s="407"/>
      <c r="U100" s="407" t="s">
        <v>96</v>
      </c>
      <c r="V100" s="407"/>
      <c r="W100" s="407" t="s">
        <v>96</v>
      </c>
      <c r="X100" s="407"/>
      <c r="Y100" s="407" t="s">
        <v>96</v>
      </c>
      <c r="Z100" s="407"/>
      <c r="AA100" s="407" t="s">
        <v>96</v>
      </c>
      <c r="AB100" s="407"/>
      <c r="AC100" s="407" t="s">
        <v>96</v>
      </c>
      <c r="AD100" s="407"/>
      <c r="AE100" s="407" t="s">
        <v>96</v>
      </c>
      <c r="AF100" s="440"/>
      <c r="AG100" s="407" t="s">
        <v>96</v>
      </c>
      <c r="AH100" s="440"/>
      <c r="AI100" s="407" t="s">
        <v>96</v>
      </c>
      <c r="AJ100" s="440"/>
      <c r="AK100" s="407" t="s">
        <v>96</v>
      </c>
      <c r="AL100" s="440"/>
      <c r="AM100" s="407" t="s">
        <v>96</v>
      </c>
      <c r="AN100" s="440"/>
      <c r="AO100" s="407" t="s">
        <v>96</v>
      </c>
      <c r="AP100" s="440"/>
      <c r="AQ100" s="407" t="s">
        <v>96</v>
      </c>
      <c r="AR100" s="440"/>
      <c r="AS100" s="407" t="s">
        <v>96</v>
      </c>
      <c r="AT100" s="440"/>
      <c r="CN100" s="407"/>
      <c r="CO100" s="410">
        <f>'Unit Distribution'!CV6</f>
        <v>0</v>
      </c>
      <c r="CP100" s="407"/>
      <c r="CQ100" s="407"/>
      <c r="CR100" s="407"/>
      <c r="CS100" s="407"/>
      <c r="CT100" s="407"/>
      <c r="CU100" s="407"/>
      <c r="CV100" s="407"/>
      <c r="CW100" s="407"/>
      <c r="CX100" s="407"/>
      <c r="CY100" s="407"/>
    </row>
    <row r="101" spans="1:103">
      <c r="A101" s="441"/>
      <c r="B101" s="441"/>
      <c r="C101" s="109"/>
      <c r="D101" s="411" t="s">
        <v>152</v>
      </c>
      <c r="E101" s="411"/>
      <c r="G101" s="411" t="s">
        <v>129</v>
      </c>
      <c r="H101" s="411"/>
      <c r="I101" s="411" t="s">
        <v>130</v>
      </c>
      <c r="J101" s="411"/>
      <c r="K101" s="411" t="s">
        <v>131</v>
      </c>
      <c r="L101" s="411"/>
      <c r="M101" s="411" t="s">
        <v>132</v>
      </c>
      <c r="N101" s="411"/>
      <c r="O101" s="411" t="s">
        <v>133</v>
      </c>
      <c r="P101" s="411"/>
      <c r="Q101" s="411" t="s">
        <v>134</v>
      </c>
      <c r="R101" s="411"/>
      <c r="S101" s="411" t="s">
        <v>135</v>
      </c>
      <c r="T101" s="411"/>
      <c r="U101" s="411" t="s">
        <v>136</v>
      </c>
      <c r="V101" s="411"/>
      <c r="W101" s="411" t="s">
        <v>137</v>
      </c>
      <c r="X101" s="411"/>
      <c r="Y101" s="411" t="s">
        <v>138</v>
      </c>
      <c r="Z101" s="411"/>
      <c r="AA101" s="411" t="s">
        <v>139</v>
      </c>
      <c r="AB101" s="411"/>
      <c r="AC101" s="411" t="s">
        <v>140</v>
      </c>
      <c r="AD101" s="411"/>
      <c r="AE101" s="411" t="s">
        <v>141</v>
      </c>
      <c r="AF101" s="411"/>
      <c r="AG101" s="411" t="s">
        <v>142</v>
      </c>
      <c r="AH101" s="411"/>
      <c r="AI101" s="411" t="s">
        <v>143</v>
      </c>
      <c r="AJ101" s="411"/>
      <c r="AK101" s="411" t="s">
        <v>144</v>
      </c>
      <c r="AL101" s="411"/>
      <c r="AM101" s="411" t="s">
        <v>145</v>
      </c>
      <c r="AN101" s="411"/>
      <c r="AO101" s="411" t="s">
        <v>146</v>
      </c>
      <c r="AP101" s="411"/>
      <c r="AQ101" s="411" t="s">
        <v>147</v>
      </c>
      <c r="AR101" s="411"/>
      <c r="AS101" s="411" t="s">
        <v>148</v>
      </c>
      <c r="AT101" s="411"/>
      <c r="CN101" s="109"/>
      <c r="CO101" s="412" t="s">
        <v>157</v>
      </c>
      <c r="CP101" s="413"/>
      <c r="CQ101" s="414" t="s">
        <v>158</v>
      </c>
      <c r="CR101" s="414"/>
      <c r="CS101" s="414" t="s">
        <v>159</v>
      </c>
      <c r="CT101" s="414"/>
      <c r="CU101" s="414" t="s">
        <v>177</v>
      </c>
      <c r="CV101" s="414"/>
      <c r="CW101" s="414" t="s">
        <v>160</v>
      </c>
      <c r="CX101" s="415"/>
      <c r="CY101" s="416" t="s">
        <v>161</v>
      </c>
    </row>
    <row r="102" spans="1:103">
      <c r="A102" s="355"/>
      <c r="B102" s="355"/>
      <c r="C102" s="109" t="s">
        <v>95</v>
      </c>
      <c r="D102" s="109"/>
      <c r="E102" s="109"/>
      <c r="F102" s="109"/>
      <c r="G102" s="443">
        <f>'Development Budget'!J99</f>
        <v>0</v>
      </c>
      <c r="H102" s="443"/>
      <c r="I102" s="443">
        <f>'Development Budget'!N99</f>
        <v>0</v>
      </c>
      <c r="J102" s="443"/>
      <c r="K102" s="443">
        <f>'Development Budget'!R99</f>
        <v>0</v>
      </c>
      <c r="L102" s="443"/>
      <c r="M102" s="443">
        <f>'Development Budget'!V99</f>
        <v>0</v>
      </c>
      <c r="N102" s="443"/>
      <c r="O102" s="443">
        <f>'Development Budget'!Z99</f>
        <v>0</v>
      </c>
      <c r="P102" s="443"/>
      <c r="Q102" s="443">
        <f>'Development Budget'!AD99</f>
        <v>0</v>
      </c>
      <c r="R102" s="443"/>
      <c r="S102" s="443">
        <f>'Development Budget'!AH99</f>
        <v>0</v>
      </c>
      <c r="T102" s="443"/>
      <c r="U102" s="443">
        <f>'Development Budget'!AL99</f>
        <v>0</v>
      </c>
      <c r="V102" s="443"/>
      <c r="W102" s="443">
        <f>'Development Budget'!AP99</f>
        <v>0</v>
      </c>
      <c r="X102" s="443"/>
      <c r="Y102" s="443">
        <f>'Development Budget'!AT99</f>
        <v>0</v>
      </c>
      <c r="Z102" s="443"/>
      <c r="AA102" s="443">
        <f>'Development Budget'!AX99</f>
        <v>0</v>
      </c>
      <c r="AB102" s="443"/>
      <c r="AC102" s="443">
        <f>'Development Budget'!BB99</f>
        <v>0</v>
      </c>
      <c r="AD102" s="443"/>
      <c r="AE102" s="443">
        <f>'Development Budget'!BF99</f>
        <v>0</v>
      </c>
      <c r="AF102" s="443"/>
      <c r="AG102" s="443">
        <f>'Development Budget'!BJ99</f>
        <v>0</v>
      </c>
      <c r="AH102" s="443"/>
      <c r="AI102" s="443">
        <f>'Development Budget'!BN99</f>
        <v>0</v>
      </c>
      <c r="AJ102" s="443"/>
      <c r="AK102" s="443">
        <f>'Development Budget'!BR99</f>
        <v>0</v>
      </c>
      <c r="AL102" s="443"/>
      <c r="AM102" s="443">
        <f>'Development Budget'!BV99</f>
        <v>0</v>
      </c>
      <c r="AN102" s="443"/>
      <c r="AO102" s="443">
        <f>'Development Budget'!BZ99</f>
        <v>0</v>
      </c>
      <c r="AP102" s="443"/>
      <c r="AQ102" s="443">
        <f>'Development Budget'!CD99</f>
        <v>0</v>
      </c>
      <c r="AR102" s="443"/>
      <c r="AS102" s="443">
        <f>'Development Budget'!CH99</f>
        <v>0</v>
      </c>
      <c r="AT102" s="443"/>
      <c r="CN102" s="109"/>
      <c r="CO102" s="417" t="str">
        <f>Financing!B102</f>
        <v>HPD Loan</v>
      </c>
      <c r="CP102" s="417"/>
      <c r="CQ102" s="417">
        <f>Financing!D102</f>
        <v>0</v>
      </c>
      <c r="CR102" s="417"/>
      <c r="CS102" s="417">
        <f>Financing!F102</f>
        <v>0</v>
      </c>
      <c r="CT102" s="417"/>
      <c r="CU102" s="417">
        <f>Financing!H102</f>
        <v>0</v>
      </c>
      <c r="CV102" s="417"/>
      <c r="CW102" s="417">
        <f>Financing!J102</f>
        <v>0</v>
      </c>
      <c r="CX102" s="417"/>
      <c r="CY102" s="417">
        <f>Financing!L102</f>
        <v>0</v>
      </c>
    </row>
    <row r="103" spans="1:103">
      <c r="A103" s="500" t="s">
        <v>1</v>
      </c>
      <c r="B103" s="501"/>
      <c r="C103" s="500"/>
      <c r="D103" s="502" t="s">
        <v>65</v>
      </c>
      <c r="E103" s="503" t="s">
        <v>66</v>
      </c>
      <c r="F103" s="504" t="s">
        <v>227</v>
      </c>
      <c r="G103" s="502" t="s">
        <v>65</v>
      </c>
      <c r="H103" s="504" t="s">
        <v>66</v>
      </c>
      <c r="I103" s="502" t="s">
        <v>65</v>
      </c>
      <c r="J103" s="504" t="s">
        <v>66</v>
      </c>
      <c r="K103" s="502" t="s">
        <v>65</v>
      </c>
      <c r="L103" s="504" t="s">
        <v>66</v>
      </c>
      <c r="M103" s="502" t="s">
        <v>65</v>
      </c>
      <c r="N103" s="504" t="s">
        <v>66</v>
      </c>
      <c r="O103" s="502" t="s">
        <v>65</v>
      </c>
      <c r="P103" s="504" t="s">
        <v>66</v>
      </c>
      <c r="Q103" s="502" t="s">
        <v>65</v>
      </c>
      <c r="R103" s="504" t="s">
        <v>66</v>
      </c>
      <c r="S103" s="502" t="s">
        <v>65</v>
      </c>
      <c r="T103" s="504" t="s">
        <v>66</v>
      </c>
      <c r="U103" s="502" t="s">
        <v>65</v>
      </c>
      <c r="V103" s="504" t="s">
        <v>66</v>
      </c>
      <c r="W103" s="502" t="s">
        <v>65</v>
      </c>
      <c r="X103" s="504" t="s">
        <v>66</v>
      </c>
      <c r="Y103" s="502" t="s">
        <v>65</v>
      </c>
      <c r="Z103" s="504" t="s">
        <v>66</v>
      </c>
      <c r="AA103" s="502" t="s">
        <v>65</v>
      </c>
      <c r="AB103" s="504" t="s">
        <v>66</v>
      </c>
      <c r="AC103" s="502" t="s">
        <v>65</v>
      </c>
      <c r="AD103" s="504" t="s">
        <v>66</v>
      </c>
      <c r="AE103" s="502" t="s">
        <v>65</v>
      </c>
      <c r="AF103" s="504" t="s">
        <v>66</v>
      </c>
      <c r="AG103" s="502" t="s">
        <v>65</v>
      </c>
      <c r="AH103" s="504" t="s">
        <v>66</v>
      </c>
      <c r="AI103" s="502" t="s">
        <v>65</v>
      </c>
      <c r="AJ103" s="504" t="s">
        <v>66</v>
      </c>
      <c r="AK103" s="502" t="s">
        <v>65</v>
      </c>
      <c r="AL103" s="504" t="s">
        <v>66</v>
      </c>
      <c r="AM103" s="502" t="s">
        <v>65</v>
      </c>
      <c r="AN103" s="504" t="s">
        <v>66</v>
      </c>
      <c r="AO103" s="502" t="s">
        <v>65</v>
      </c>
      <c r="AP103" s="504" t="s">
        <v>66</v>
      </c>
      <c r="AQ103" s="502" t="s">
        <v>65</v>
      </c>
      <c r="AR103" s="504" t="s">
        <v>66</v>
      </c>
      <c r="AS103" s="502" t="s">
        <v>65</v>
      </c>
      <c r="AT103" s="504" t="s">
        <v>66</v>
      </c>
      <c r="CN103" s="111"/>
      <c r="CO103" s="417" t="str">
        <f>Financing!B103</f>
        <v>HDC Tax Exempt Bonds</v>
      </c>
      <c r="CP103" s="417"/>
      <c r="CQ103" s="417">
        <f>Financing!D103</f>
        <v>0</v>
      </c>
      <c r="CR103" s="417"/>
      <c r="CS103" s="417" t="str">
        <f>Financing!F103</f>
        <v>Loan</v>
      </c>
      <c r="CT103" s="417"/>
      <c r="CU103" s="417">
        <f>Financing!H103</f>
        <v>2.1999999999999999E-2</v>
      </c>
      <c r="CV103" s="417"/>
      <c r="CW103" s="417">
        <f>Financing!J103</f>
        <v>2</v>
      </c>
      <c r="CX103" s="417"/>
      <c r="CY103" s="417">
        <f>Financing!L103</f>
        <v>0</v>
      </c>
    </row>
    <row r="104" spans="1:103">
      <c r="A104" s="229">
        <v>1</v>
      </c>
      <c r="B104" s="109" t="s">
        <v>223</v>
      </c>
      <c r="C104" s="109"/>
      <c r="D104" s="505">
        <f t="shared" ref="D104:E108" si="66">G104+I104+K104+M104+O104+Q104+S104+U104+W104+Y104+AA104+AC104+AE104+AG104+AI104+AK104+AM104+AO104+AQ104+AS104</f>
        <v>0</v>
      </c>
      <c r="E104" s="506">
        <f>H104+J104+L104+N104+P104+R104+T104+V104+X104+Z104+AB104+AD104+AF104+AH104+AJ104+AL104+AN104+AP104+AR104+AT104</f>
        <v>0</v>
      </c>
      <c r="F104" s="507">
        <f>D104+E104</f>
        <v>0</v>
      </c>
      <c r="G104" s="508">
        <f>'Qualified Basis Analysis'!G9</f>
        <v>0</v>
      </c>
      <c r="H104" s="508">
        <f>'Qualified Basis Analysis'!H9</f>
        <v>0</v>
      </c>
      <c r="I104" s="508">
        <f>'Qualified Basis Analysis'!I9</f>
        <v>0</v>
      </c>
      <c r="J104" s="508">
        <f>'Qualified Basis Analysis'!J9</f>
        <v>0</v>
      </c>
      <c r="K104" s="508">
        <f>'Qualified Basis Analysis'!K9</f>
        <v>0</v>
      </c>
      <c r="L104" s="508">
        <f>'Qualified Basis Analysis'!L9</f>
        <v>0</v>
      </c>
      <c r="M104" s="508">
        <f>'Qualified Basis Analysis'!M9</f>
        <v>0</v>
      </c>
      <c r="N104" s="508">
        <f>'Qualified Basis Analysis'!N9</f>
        <v>0</v>
      </c>
      <c r="O104" s="508">
        <f>'Qualified Basis Analysis'!O9</f>
        <v>0</v>
      </c>
      <c r="P104" s="508">
        <f>'Qualified Basis Analysis'!P9</f>
        <v>0</v>
      </c>
      <c r="Q104" s="508">
        <f>'Qualified Basis Analysis'!Q9</f>
        <v>0</v>
      </c>
      <c r="R104" s="508">
        <f>'Qualified Basis Analysis'!R9</f>
        <v>0</v>
      </c>
      <c r="S104" s="508">
        <f>'Qualified Basis Analysis'!S9</f>
        <v>0</v>
      </c>
      <c r="T104" s="508">
        <f>'Qualified Basis Analysis'!T9</f>
        <v>0</v>
      </c>
      <c r="U104" s="508">
        <f>'Qualified Basis Analysis'!U9</f>
        <v>0</v>
      </c>
      <c r="V104" s="508">
        <f>'Qualified Basis Analysis'!V9</f>
        <v>0</v>
      </c>
      <c r="W104" s="508">
        <f>'Qualified Basis Analysis'!W9</f>
        <v>0</v>
      </c>
      <c r="X104" s="508">
        <f>'Qualified Basis Analysis'!X9</f>
        <v>0</v>
      </c>
      <c r="Y104" s="508">
        <f>'Qualified Basis Analysis'!Y9</f>
        <v>0</v>
      </c>
      <c r="Z104" s="508">
        <f>'Qualified Basis Analysis'!Z9</f>
        <v>0</v>
      </c>
      <c r="AA104" s="508">
        <f>'Qualified Basis Analysis'!AA9</f>
        <v>0</v>
      </c>
      <c r="AB104" s="508">
        <f>'Qualified Basis Analysis'!AB9</f>
        <v>0</v>
      </c>
      <c r="AC104" s="508">
        <f>'Qualified Basis Analysis'!AC9</f>
        <v>0</v>
      </c>
      <c r="AD104" s="508">
        <f>'Qualified Basis Analysis'!AD9</f>
        <v>0</v>
      </c>
      <c r="AE104" s="508">
        <f>'Qualified Basis Analysis'!AE9</f>
        <v>0</v>
      </c>
      <c r="AF104" s="508">
        <f>'Qualified Basis Analysis'!AF9</f>
        <v>0</v>
      </c>
      <c r="AG104" s="508">
        <f>'Qualified Basis Analysis'!AG9</f>
        <v>0</v>
      </c>
      <c r="AH104" s="508">
        <f>'Qualified Basis Analysis'!AH9</f>
        <v>0</v>
      </c>
      <c r="AI104" s="508">
        <f>'Qualified Basis Analysis'!AI9</f>
        <v>0</v>
      </c>
      <c r="AJ104" s="508">
        <f>'Qualified Basis Analysis'!AJ9</f>
        <v>0</v>
      </c>
      <c r="AK104" s="508">
        <f>'Qualified Basis Analysis'!AK9</f>
        <v>0</v>
      </c>
      <c r="AL104" s="508">
        <f>'Qualified Basis Analysis'!AL9</f>
        <v>0</v>
      </c>
      <c r="AM104" s="508">
        <f>'Qualified Basis Analysis'!AM9</f>
        <v>0</v>
      </c>
      <c r="AN104" s="508">
        <f>'Qualified Basis Analysis'!AN9</f>
        <v>0</v>
      </c>
      <c r="AO104" s="508">
        <f>'Qualified Basis Analysis'!AO9</f>
        <v>0</v>
      </c>
      <c r="AP104" s="508">
        <f>'Qualified Basis Analysis'!AP9</f>
        <v>0</v>
      </c>
      <c r="AQ104" s="508">
        <f>'Qualified Basis Analysis'!AQ9</f>
        <v>0</v>
      </c>
      <c r="AR104" s="508">
        <f>'Qualified Basis Analysis'!AR9</f>
        <v>0</v>
      </c>
      <c r="AS104" s="508">
        <f>'Qualified Basis Analysis'!AS9</f>
        <v>0</v>
      </c>
      <c r="AT104" s="508">
        <f>'Qualified Basis Analysis'!AT9</f>
        <v>0</v>
      </c>
      <c r="CN104" s="109"/>
      <c r="CO104" s="417" t="str">
        <f>Financing!B104</f>
        <v>HDC Loan</v>
      </c>
      <c r="CP104" s="417"/>
      <c r="CQ104" s="417">
        <f>Financing!D104</f>
        <v>0</v>
      </c>
      <c r="CR104" s="417"/>
      <c r="CS104" s="417" t="str">
        <f>Financing!F104</f>
        <v>Loan</v>
      </c>
      <c r="CT104" s="417"/>
      <c r="CU104" s="417">
        <f>Financing!H104</f>
        <v>4.3387000000000002E-2</v>
      </c>
      <c r="CV104" s="417"/>
      <c r="CW104" s="417">
        <f>Financing!J104</f>
        <v>2</v>
      </c>
      <c r="CX104" s="417"/>
      <c r="CY104" s="417">
        <f>Financing!L104</f>
        <v>0</v>
      </c>
    </row>
    <row r="105" spans="1:103">
      <c r="A105" s="229">
        <v>2</v>
      </c>
      <c r="B105" s="109" t="s">
        <v>235</v>
      </c>
      <c r="C105" s="133" t="s">
        <v>3</v>
      </c>
      <c r="D105" s="505">
        <f t="shared" si="66"/>
        <v>0</v>
      </c>
      <c r="E105" s="506">
        <f t="shared" si="66"/>
        <v>0</v>
      </c>
      <c r="F105" s="507">
        <f>D105+E105</f>
        <v>0</v>
      </c>
      <c r="G105" s="508">
        <f>'Qualified Basis Analysis'!G10</f>
        <v>0</v>
      </c>
      <c r="H105" s="508">
        <f>'Qualified Basis Analysis'!H10</f>
        <v>0</v>
      </c>
      <c r="I105" s="508">
        <f>'Qualified Basis Analysis'!I10</f>
        <v>0</v>
      </c>
      <c r="J105" s="508">
        <f>'Qualified Basis Analysis'!J10</f>
        <v>0</v>
      </c>
      <c r="K105" s="508">
        <f>'Qualified Basis Analysis'!K10</f>
        <v>0</v>
      </c>
      <c r="L105" s="508">
        <f>'Qualified Basis Analysis'!L10</f>
        <v>0</v>
      </c>
      <c r="M105" s="508">
        <f>'Qualified Basis Analysis'!M10</f>
        <v>0</v>
      </c>
      <c r="N105" s="508">
        <f>'Qualified Basis Analysis'!N10</f>
        <v>0</v>
      </c>
      <c r="O105" s="508">
        <f>'Qualified Basis Analysis'!O10</f>
        <v>0</v>
      </c>
      <c r="P105" s="508">
        <f>'Qualified Basis Analysis'!P10</f>
        <v>0</v>
      </c>
      <c r="Q105" s="508">
        <f>'Qualified Basis Analysis'!Q10</f>
        <v>0</v>
      </c>
      <c r="R105" s="508">
        <f>'Qualified Basis Analysis'!R10</f>
        <v>0</v>
      </c>
      <c r="S105" s="508">
        <f>'Qualified Basis Analysis'!S10</f>
        <v>0</v>
      </c>
      <c r="T105" s="508">
        <f>'Qualified Basis Analysis'!T10</f>
        <v>0</v>
      </c>
      <c r="U105" s="508">
        <f>'Qualified Basis Analysis'!U10</f>
        <v>0</v>
      </c>
      <c r="V105" s="508">
        <f>'Qualified Basis Analysis'!V10</f>
        <v>0</v>
      </c>
      <c r="W105" s="508">
        <f>'Qualified Basis Analysis'!W10</f>
        <v>0</v>
      </c>
      <c r="X105" s="508">
        <f>'Qualified Basis Analysis'!X10</f>
        <v>0</v>
      </c>
      <c r="Y105" s="508">
        <f>'Qualified Basis Analysis'!Y10</f>
        <v>0</v>
      </c>
      <c r="Z105" s="508">
        <f>'Qualified Basis Analysis'!Z10</f>
        <v>0</v>
      </c>
      <c r="AA105" s="508">
        <f>'Qualified Basis Analysis'!AA10</f>
        <v>0</v>
      </c>
      <c r="AB105" s="508">
        <f>'Qualified Basis Analysis'!AB10</f>
        <v>0</v>
      </c>
      <c r="AC105" s="508">
        <f>'Qualified Basis Analysis'!AC10</f>
        <v>0</v>
      </c>
      <c r="AD105" s="508">
        <f>'Qualified Basis Analysis'!AD10</f>
        <v>0</v>
      </c>
      <c r="AE105" s="508">
        <f>'Qualified Basis Analysis'!AE10</f>
        <v>0</v>
      </c>
      <c r="AF105" s="508">
        <f>'Qualified Basis Analysis'!AF10</f>
        <v>0</v>
      </c>
      <c r="AG105" s="508">
        <f>'Qualified Basis Analysis'!AG10</f>
        <v>0</v>
      </c>
      <c r="AH105" s="508">
        <f>'Qualified Basis Analysis'!AH10</f>
        <v>0</v>
      </c>
      <c r="AI105" s="508">
        <f>'Qualified Basis Analysis'!AI10</f>
        <v>0</v>
      </c>
      <c r="AJ105" s="508">
        <f>'Qualified Basis Analysis'!AJ10</f>
        <v>0</v>
      </c>
      <c r="AK105" s="508">
        <f>'Qualified Basis Analysis'!AK10</f>
        <v>0</v>
      </c>
      <c r="AL105" s="508">
        <f>'Qualified Basis Analysis'!AL10</f>
        <v>0</v>
      </c>
      <c r="AM105" s="508">
        <f>'Qualified Basis Analysis'!AM10</f>
        <v>0</v>
      </c>
      <c r="AN105" s="508">
        <f>'Qualified Basis Analysis'!AN10</f>
        <v>0</v>
      </c>
      <c r="AO105" s="508">
        <f>'Qualified Basis Analysis'!AO10</f>
        <v>0</v>
      </c>
      <c r="AP105" s="508">
        <f>'Qualified Basis Analysis'!AP10</f>
        <v>0</v>
      </c>
      <c r="AQ105" s="508">
        <f>'Qualified Basis Analysis'!AQ10</f>
        <v>0</v>
      </c>
      <c r="AR105" s="508">
        <f>'Qualified Basis Analysis'!AR10</f>
        <v>0</v>
      </c>
      <c r="AS105" s="508">
        <f>'Qualified Basis Analysis'!AS10</f>
        <v>0</v>
      </c>
      <c r="AT105" s="508">
        <f>'Qualified Basis Analysis'!AT10</f>
        <v>0</v>
      </c>
      <c r="CN105" s="423"/>
      <c r="CO105" s="417" t="str">
        <f>Financing!B105</f>
        <v>Deferred Developer Fee</v>
      </c>
      <c r="CP105" s="417"/>
      <c r="CQ105" s="417">
        <f>Financing!D105</f>
        <v>0</v>
      </c>
      <c r="CR105" s="417"/>
      <c r="CS105" s="417" t="str">
        <f>Financing!F105</f>
        <v>Loan</v>
      </c>
      <c r="CT105" s="417"/>
      <c r="CU105" s="417">
        <f>Financing!H105</f>
        <v>0</v>
      </c>
      <c r="CV105" s="417"/>
      <c r="CW105" s="417">
        <f>Financing!J105</f>
        <v>0</v>
      </c>
      <c r="CX105" s="417"/>
      <c r="CY105" s="417">
        <f>Financing!L105</f>
        <v>0</v>
      </c>
    </row>
    <row r="106" spans="1:103">
      <c r="A106" s="229">
        <v>3</v>
      </c>
      <c r="B106" s="109" t="s">
        <v>236</v>
      </c>
      <c r="C106" s="133" t="s">
        <v>3</v>
      </c>
      <c r="D106" s="505">
        <f t="shared" si="66"/>
        <v>0</v>
      </c>
      <c r="E106" s="506">
        <f t="shared" si="66"/>
        <v>0</v>
      </c>
      <c r="F106" s="507">
        <f>D106+E106</f>
        <v>0</v>
      </c>
      <c r="G106" s="508">
        <f>'Qualified Basis Analysis'!G11</f>
        <v>0</v>
      </c>
      <c r="H106" s="508">
        <f>'Qualified Basis Analysis'!H11</f>
        <v>0</v>
      </c>
      <c r="I106" s="508">
        <f>'Qualified Basis Analysis'!I11</f>
        <v>0</v>
      </c>
      <c r="J106" s="508">
        <f>'Qualified Basis Analysis'!J11</f>
        <v>0</v>
      </c>
      <c r="K106" s="508">
        <f>'Qualified Basis Analysis'!K11</f>
        <v>0</v>
      </c>
      <c r="L106" s="508">
        <f>'Qualified Basis Analysis'!L11</f>
        <v>0</v>
      </c>
      <c r="M106" s="508">
        <f>'Qualified Basis Analysis'!M11</f>
        <v>0</v>
      </c>
      <c r="N106" s="508">
        <f>'Qualified Basis Analysis'!N11</f>
        <v>0</v>
      </c>
      <c r="O106" s="508">
        <f>'Qualified Basis Analysis'!O11</f>
        <v>0</v>
      </c>
      <c r="P106" s="508">
        <f>'Qualified Basis Analysis'!P11</f>
        <v>0</v>
      </c>
      <c r="Q106" s="508">
        <f>'Qualified Basis Analysis'!Q11</f>
        <v>0</v>
      </c>
      <c r="R106" s="508">
        <f>'Qualified Basis Analysis'!R11</f>
        <v>0</v>
      </c>
      <c r="S106" s="508">
        <f>'Qualified Basis Analysis'!S11</f>
        <v>0</v>
      </c>
      <c r="T106" s="508">
        <f>'Qualified Basis Analysis'!T11</f>
        <v>0</v>
      </c>
      <c r="U106" s="508">
        <f>'Qualified Basis Analysis'!U11</f>
        <v>0</v>
      </c>
      <c r="V106" s="508">
        <f>'Qualified Basis Analysis'!V11</f>
        <v>0</v>
      </c>
      <c r="W106" s="508">
        <f>'Qualified Basis Analysis'!W11</f>
        <v>0</v>
      </c>
      <c r="X106" s="508">
        <f>'Qualified Basis Analysis'!X11</f>
        <v>0</v>
      </c>
      <c r="Y106" s="508">
        <f>'Qualified Basis Analysis'!Y11</f>
        <v>0</v>
      </c>
      <c r="Z106" s="508">
        <f>'Qualified Basis Analysis'!Z11</f>
        <v>0</v>
      </c>
      <c r="AA106" s="508">
        <f>'Qualified Basis Analysis'!AA11</f>
        <v>0</v>
      </c>
      <c r="AB106" s="508">
        <f>'Qualified Basis Analysis'!AB11</f>
        <v>0</v>
      </c>
      <c r="AC106" s="508">
        <f>'Qualified Basis Analysis'!AC11</f>
        <v>0</v>
      </c>
      <c r="AD106" s="508">
        <f>'Qualified Basis Analysis'!AD11</f>
        <v>0</v>
      </c>
      <c r="AE106" s="508">
        <f>'Qualified Basis Analysis'!AE11</f>
        <v>0</v>
      </c>
      <c r="AF106" s="508">
        <f>'Qualified Basis Analysis'!AF11</f>
        <v>0</v>
      </c>
      <c r="AG106" s="508">
        <f>'Qualified Basis Analysis'!AG11</f>
        <v>0</v>
      </c>
      <c r="AH106" s="508">
        <f>'Qualified Basis Analysis'!AH11</f>
        <v>0</v>
      </c>
      <c r="AI106" s="508">
        <f>'Qualified Basis Analysis'!AI11</f>
        <v>0</v>
      </c>
      <c r="AJ106" s="508">
        <f>'Qualified Basis Analysis'!AJ11</f>
        <v>0</v>
      </c>
      <c r="AK106" s="508">
        <f>'Qualified Basis Analysis'!AK11</f>
        <v>0</v>
      </c>
      <c r="AL106" s="508">
        <f>'Qualified Basis Analysis'!AL11</f>
        <v>0</v>
      </c>
      <c r="AM106" s="508">
        <f>'Qualified Basis Analysis'!AM11</f>
        <v>0</v>
      </c>
      <c r="AN106" s="508">
        <f>'Qualified Basis Analysis'!AN11</f>
        <v>0</v>
      </c>
      <c r="AO106" s="508">
        <f>'Qualified Basis Analysis'!AO11</f>
        <v>0</v>
      </c>
      <c r="AP106" s="508">
        <f>'Qualified Basis Analysis'!AP11</f>
        <v>0</v>
      </c>
      <c r="AQ106" s="508">
        <f>'Qualified Basis Analysis'!AQ11</f>
        <v>0</v>
      </c>
      <c r="AR106" s="508">
        <f>'Qualified Basis Analysis'!AR11</f>
        <v>0</v>
      </c>
      <c r="AS106" s="508">
        <f>'Qualified Basis Analysis'!AS11</f>
        <v>0</v>
      </c>
      <c r="AT106" s="508">
        <f>'Qualified Basis Analysis'!AT11</f>
        <v>0</v>
      </c>
      <c r="CN106" s="111"/>
      <c r="CO106" s="655" t="str">
        <f>Financing!B106</f>
        <v>Other (Accrued Construction Interest)</v>
      </c>
      <c r="CP106" s="417"/>
      <c r="CQ106" s="417">
        <f>Financing!D106</f>
        <v>0</v>
      </c>
      <c r="CR106" s="417"/>
      <c r="CS106" s="417" t="str">
        <f>Financing!F106</f>
        <v>Loan</v>
      </c>
      <c r="CT106" s="417"/>
      <c r="CU106" s="417">
        <f>Financing!H106</f>
        <v>0</v>
      </c>
      <c r="CV106" s="417"/>
      <c r="CW106" s="417">
        <f>Financing!J106</f>
        <v>0</v>
      </c>
      <c r="CX106" s="417"/>
      <c r="CY106" s="417">
        <f>Financing!L106</f>
        <v>0</v>
      </c>
    </row>
    <row r="107" spans="1:103">
      <c r="A107" s="229">
        <v>4</v>
      </c>
      <c r="B107" s="109" t="s">
        <v>2</v>
      </c>
      <c r="C107" s="133" t="s">
        <v>3</v>
      </c>
      <c r="D107" s="505">
        <f t="shared" si="66"/>
        <v>0</v>
      </c>
      <c r="E107" s="506">
        <f t="shared" si="66"/>
        <v>0</v>
      </c>
      <c r="F107" s="507">
        <f>D107+E107</f>
        <v>0</v>
      </c>
      <c r="G107" s="508">
        <f>'Qualified Basis Analysis'!G12</f>
        <v>0</v>
      </c>
      <c r="H107" s="508">
        <f>'Qualified Basis Analysis'!H12</f>
        <v>0</v>
      </c>
      <c r="I107" s="508">
        <f>'Qualified Basis Analysis'!I12</f>
        <v>0</v>
      </c>
      <c r="J107" s="508">
        <f>'Qualified Basis Analysis'!J12</f>
        <v>0</v>
      </c>
      <c r="K107" s="508">
        <f>'Qualified Basis Analysis'!K12</f>
        <v>0</v>
      </c>
      <c r="L107" s="508">
        <f>'Qualified Basis Analysis'!L12</f>
        <v>0</v>
      </c>
      <c r="M107" s="508">
        <f>'Qualified Basis Analysis'!M12</f>
        <v>0</v>
      </c>
      <c r="N107" s="508">
        <f>'Qualified Basis Analysis'!N12</f>
        <v>0</v>
      </c>
      <c r="O107" s="508">
        <f>'Qualified Basis Analysis'!O12</f>
        <v>0</v>
      </c>
      <c r="P107" s="508">
        <f>'Qualified Basis Analysis'!P12</f>
        <v>0</v>
      </c>
      <c r="Q107" s="508">
        <f>'Qualified Basis Analysis'!Q12</f>
        <v>0</v>
      </c>
      <c r="R107" s="508">
        <f>'Qualified Basis Analysis'!R12</f>
        <v>0</v>
      </c>
      <c r="S107" s="508">
        <f>'Qualified Basis Analysis'!S12</f>
        <v>0</v>
      </c>
      <c r="T107" s="508">
        <f>'Qualified Basis Analysis'!T12</f>
        <v>0</v>
      </c>
      <c r="U107" s="508">
        <f>'Qualified Basis Analysis'!U12</f>
        <v>0</v>
      </c>
      <c r="V107" s="508">
        <f>'Qualified Basis Analysis'!V12</f>
        <v>0</v>
      </c>
      <c r="W107" s="508">
        <f>'Qualified Basis Analysis'!W12</f>
        <v>0</v>
      </c>
      <c r="X107" s="508">
        <f>'Qualified Basis Analysis'!X12</f>
        <v>0</v>
      </c>
      <c r="Y107" s="508">
        <f>'Qualified Basis Analysis'!Y12</f>
        <v>0</v>
      </c>
      <c r="Z107" s="508">
        <f>'Qualified Basis Analysis'!Z12</f>
        <v>0</v>
      </c>
      <c r="AA107" s="508">
        <f>'Qualified Basis Analysis'!AA12</f>
        <v>0</v>
      </c>
      <c r="AB107" s="508">
        <f>'Qualified Basis Analysis'!AB12</f>
        <v>0</v>
      </c>
      <c r="AC107" s="508">
        <f>'Qualified Basis Analysis'!AC12</f>
        <v>0</v>
      </c>
      <c r="AD107" s="508">
        <f>'Qualified Basis Analysis'!AD12</f>
        <v>0</v>
      </c>
      <c r="AE107" s="508">
        <f>'Qualified Basis Analysis'!AE12</f>
        <v>0</v>
      </c>
      <c r="AF107" s="508">
        <f>'Qualified Basis Analysis'!AF12</f>
        <v>0</v>
      </c>
      <c r="AG107" s="508">
        <f>'Qualified Basis Analysis'!AG12</f>
        <v>0</v>
      </c>
      <c r="AH107" s="508">
        <f>'Qualified Basis Analysis'!AH12</f>
        <v>0</v>
      </c>
      <c r="AI107" s="508">
        <f>'Qualified Basis Analysis'!AI12</f>
        <v>0</v>
      </c>
      <c r="AJ107" s="508">
        <f>'Qualified Basis Analysis'!AJ12</f>
        <v>0</v>
      </c>
      <c r="AK107" s="508">
        <f>'Qualified Basis Analysis'!AK12</f>
        <v>0</v>
      </c>
      <c r="AL107" s="508">
        <f>'Qualified Basis Analysis'!AL12</f>
        <v>0</v>
      </c>
      <c r="AM107" s="508">
        <f>'Qualified Basis Analysis'!AM12</f>
        <v>0</v>
      </c>
      <c r="AN107" s="508">
        <f>'Qualified Basis Analysis'!AN12</f>
        <v>0</v>
      </c>
      <c r="AO107" s="508">
        <f>'Qualified Basis Analysis'!AO12</f>
        <v>0</v>
      </c>
      <c r="AP107" s="508">
        <f>'Qualified Basis Analysis'!AP12</f>
        <v>0</v>
      </c>
      <c r="AQ107" s="508">
        <f>'Qualified Basis Analysis'!AQ12</f>
        <v>0</v>
      </c>
      <c r="AR107" s="508">
        <f>'Qualified Basis Analysis'!AR12</f>
        <v>0</v>
      </c>
      <c r="AS107" s="508">
        <f>'Qualified Basis Analysis'!AS12</f>
        <v>0</v>
      </c>
      <c r="AT107" s="508">
        <f>'Qualified Basis Analysis'!AT12</f>
        <v>0</v>
      </c>
      <c r="CN107" s="423"/>
      <c r="CO107" s="655" t="str">
        <f>Financing!B107</f>
        <v>Other (Deferred Reserves)</v>
      </c>
      <c r="CP107" s="417"/>
      <c r="CQ107" s="417">
        <f>Financing!D107</f>
        <v>0</v>
      </c>
      <c r="CR107" s="417"/>
      <c r="CS107" s="417" t="str">
        <f>Financing!F107</f>
        <v>Loan</v>
      </c>
      <c r="CT107" s="417"/>
      <c r="CU107" s="417">
        <f>Financing!H107</f>
        <v>0</v>
      </c>
      <c r="CV107" s="417"/>
      <c r="CW107" s="417">
        <f>Financing!J107</f>
        <v>0</v>
      </c>
      <c r="CX107" s="417"/>
      <c r="CY107" s="417">
        <f>Financing!L107</f>
        <v>0</v>
      </c>
    </row>
    <row r="108" spans="1:103">
      <c r="A108" s="229">
        <v>5</v>
      </c>
      <c r="B108" s="109" t="s">
        <v>224</v>
      </c>
      <c r="C108" s="109"/>
      <c r="D108" s="505">
        <f t="shared" si="66"/>
        <v>0</v>
      </c>
      <c r="E108" s="506">
        <f t="shared" si="66"/>
        <v>0</v>
      </c>
      <c r="F108" s="507">
        <f>D108+E108</f>
        <v>0</v>
      </c>
      <c r="G108" s="508">
        <f>'Qualified Basis Analysis'!G13</f>
        <v>0</v>
      </c>
      <c r="H108" s="508">
        <f>'Qualified Basis Analysis'!H13</f>
        <v>0</v>
      </c>
      <c r="I108" s="508">
        <f>'Qualified Basis Analysis'!I13</f>
        <v>0</v>
      </c>
      <c r="J108" s="508">
        <f>'Qualified Basis Analysis'!J13</f>
        <v>0</v>
      </c>
      <c r="K108" s="508">
        <f>'Qualified Basis Analysis'!K13</f>
        <v>0</v>
      </c>
      <c r="L108" s="508">
        <f>'Qualified Basis Analysis'!L13</f>
        <v>0</v>
      </c>
      <c r="M108" s="508">
        <f>'Qualified Basis Analysis'!M13</f>
        <v>0</v>
      </c>
      <c r="N108" s="508">
        <f>'Qualified Basis Analysis'!N13</f>
        <v>0</v>
      </c>
      <c r="O108" s="508">
        <f>'Qualified Basis Analysis'!O13</f>
        <v>0</v>
      </c>
      <c r="P108" s="508">
        <f>'Qualified Basis Analysis'!P13</f>
        <v>0</v>
      </c>
      <c r="Q108" s="508">
        <f>'Qualified Basis Analysis'!Q13</f>
        <v>0</v>
      </c>
      <c r="R108" s="508">
        <f>'Qualified Basis Analysis'!R13</f>
        <v>0</v>
      </c>
      <c r="S108" s="508">
        <f>'Qualified Basis Analysis'!S13</f>
        <v>0</v>
      </c>
      <c r="T108" s="508">
        <f>'Qualified Basis Analysis'!T13</f>
        <v>0</v>
      </c>
      <c r="U108" s="508">
        <f>'Qualified Basis Analysis'!U13</f>
        <v>0</v>
      </c>
      <c r="V108" s="508">
        <f>'Qualified Basis Analysis'!V13</f>
        <v>0</v>
      </c>
      <c r="W108" s="508">
        <f>'Qualified Basis Analysis'!W13</f>
        <v>0</v>
      </c>
      <c r="X108" s="508">
        <f>'Qualified Basis Analysis'!X13</f>
        <v>0</v>
      </c>
      <c r="Y108" s="508">
        <f>'Qualified Basis Analysis'!Y13</f>
        <v>0</v>
      </c>
      <c r="Z108" s="508">
        <f>'Qualified Basis Analysis'!Z13</f>
        <v>0</v>
      </c>
      <c r="AA108" s="508">
        <f>'Qualified Basis Analysis'!AA13</f>
        <v>0</v>
      </c>
      <c r="AB108" s="508">
        <f>'Qualified Basis Analysis'!AB13</f>
        <v>0</v>
      </c>
      <c r="AC108" s="508">
        <f>'Qualified Basis Analysis'!AC13</f>
        <v>0</v>
      </c>
      <c r="AD108" s="508">
        <f>'Qualified Basis Analysis'!AD13</f>
        <v>0</v>
      </c>
      <c r="AE108" s="508">
        <f>'Qualified Basis Analysis'!AE13</f>
        <v>0</v>
      </c>
      <c r="AF108" s="508">
        <f>'Qualified Basis Analysis'!AF13</f>
        <v>0</v>
      </c>
      <c r="AG108" s="508">
        <f>'Qualified Basis Analysis'!AG13</f>
        <v>0</v>
      </c>
      <c r="AH108" s="508">
        <f>'Qualified Basis Analysis'!AH13</f>
        <v>0</v>
      </c>
      <c r="AI108" s="508">
        <f>'Qualified Basis Analysis'!AI13</f>
        <v>0</v>
      </c>
      <c r="AJ108" s="508">
        <f>'Qualified Basis Analysis'!AJ13</f>
        <v>0</v>
      </c>
      <c r="AK108" s="508">
        <f>'Qualified Basis Analysis'!AK13</f>
        <v>0</v>
      </c>
      <c r="AL108" s="508">
        <f>'Qualified Basis Analysis'!AL13</f>
        <v>0</v>
      </c>
      <c r="AM108" s="508">
        <f>'Qualified Basis Analysis'!AM13</f>
        <v>0</v>
      </c>
      <c r="AN108" s="508">
        <f>'Qualified Basis Analysis'!AN13</f>
        <v>0</v>
      </c>
      <c r="AO108" s="508">
        <f>'Qualified Basis Analysis'!AO13</f>
        <v>0</v>
      </c>
      <c r="AP108" s="508">
        <f>'Qualified Basis Analysis'!AP13</f>
        <v>0</v>
      </c>
      <c r="AQ108" s="508">
        <f>'Qualified Basis Analysis'!AQ13</f>
        <v>0</v>
      </c>
      <c r="AR108" s="508">
        <f>'Qualified Basis Analysis'!AR13</f>
        <v>0</v>
      </c>
      <c r="AS108" s="508">
        <f>'Qualified Basis Analysis'!AS13</f>
        <v>0</v>
      </c>
      <c r="AT108" s="508">
        <f>'Qualified Basis Analysis'!AT13</f>
        <v>0</v>
      </c>
      <c r="CN108" s="111"/>
      <c r="CO108" s="655" t="str">
        <f>Financing!B108</f>
        <v>Other (Specify)</v>
      </c>
      <c r="CP108" s="417"/>
      <c r="CQ108" s="417">
        <f>Financing!D108</f>
        <v>0</v>
      </c>
      <c r="CR108" s="417"/>
      <c r="CS108" s="417">
        <f>Financing!F108</f>
        <v>0</v>
      </c>
      <c r="CT108" s="417"/>
      <c r="CU108" s="417">
        <f>Financing!H108</f>
        <v>0</v>
      </c>
      <c r="CV108" s="417"/>
      <c r="CW108" s="417">
        <f>Financing!J108</f>
        <v>0</v>
      </c>
      <c r="CX108" s="417"/>
      <c r="CY108" s="417">
        <f>Financing!L108</f>
        <v>0</v>
      </c>
    </row>
    <row r="109" spans="1:103">
      <c r="A109" s="229">
        <v>6</v>
      </c>
      <c r="B109" s="109" t="s">
        <v>4</v>
      </c>
      <c r="C109" s="109"/>
      <c r="D109" s="509"/>
      <c r="E109" s="509"/>
      <c r="F109" s="510"/>
      <c r="G109" s="508">
        <f>'Qualified Basis Analysis'!G14</f>
        <v>0</v>
      </c>
      <c r="H109" s="508">
        <f>'Qualified Basis Analysis'!H14</f>
        <v>0</v>
      </c>
      <c r="I109" s="508">
        <f>'Qualified Basis Analysis'!I14</f>
        <v>0</v>
      </c>
      <c r="J109" s="508">
        <f>'Qualified Basis Analysis'!J14</f>
        <v>0</v>
      </c>
      <c r="K109" s="508">
        <f>'Qualified Basis Analysis'!K14</f>
        <v>0</v>
      </c>
      <c r="L109" s="508">
        <f>'Qualified Basis Analysis'!L14</f>
        <v>0</v>
      </c>
      <c r="M109" s="508">
        <f>'Qualified Basis Analysis'!M14</f>
        <v>0</v>
      </c>
      <c r="N109" s="508">
        <f>'Qualified Basis Analysis'!N14</f>
        <v>0</v>
      </c>
      <c r="O109" s="508">
        <f>'Qualified Basis Analysis'!O14</f>
        <v>0</v>
      </c>
      <c r="P109" s="508">
        <f>'Qualified Basis Analysis'!P14</f>
        <v>0</v>
      </c>
      <c r="Q109" s="508">
        <f>'Qualified Basis Analysis'!Q14</f>
        <v>0</v>
      </c>
      <c r="R109" s="508">
        <f>'Qualified Basis Analysis'!R14</f>
        <v>0</v>
      </c>
      <c r="S109" s="508">
        <f>'Qualified Basis Analysis'!S14</f>
        <v>0</v>
      </c>
      <c r="T109" s="508">
        <f>'Qualified Basis Analysis'!T14</f>
        <v>0</v>
      </c>
      <c r="U109" s="508">
        <f>'Qualified Basis Analysis'!U14</f>
        <v>0</v>
      </c>
      <c r="V109" s="508">
        <f>'Qualified Basis Analysis'!V14</f>
        <v>0</v>
      </c>
      <c r="W109" s="508">
        <f>'Qualified Basis Analysis'!W14</f>
        <v>0</v>
      </c>
      <c r="X109" s="508">
        <f>'Qualified Basis Analysis'!X14</f>
        <v>0</v>
      </c>
      <c r="Y109" s="508">
        <f>'Qualified Basis Analysis'!Y14</f>
        <v>0</v>
      </c>
      <c r="Z109" s="508">
        <f>'Qualified Basis Analysis'!Z14</f>
        <v>0</v>
      </c>
      <c r="AA109" s="508">
        <f>'Qualified Basis Analysis'!AA14</f>
        <v>0</v>
      </c>
      <c r="AB109" s="508">
        <f>'Qualified Basis Analysis'!AB14</f>
        <v>0</v>
      </c>
      <c r="AC109" s="508">
        <f>'Qualified Basis Analysis'!AC14</f>
        <v>0</v>
      </c>
      <c r="AD109" s="508">
        <f>'Qualified Basis Analysis'!AD14</f>
        <v>0</v>
      </c>
      <c r="AE109" s="508">
        <f>'Qualified Basis Analysis'!AE14</f>
        <v>0</v>
      </c>
      <c r="AF109" s="508">
        <f>'Qualified Basis Analysis'!AF14</f>
        <v>0</v>
      </c>
      <c r="AG109" s="508">
        <f>'Qualified Basis Analysis'!AG14</f>
        <v>0</v>
      </c>
      <c r="AH109" s="508">
        <f>'Qualified Basis Analysis'!AH14</f>
        <v>0</v>
      </c>
      <c r="AI109" s="508">
        <f>'Qualified Basis Analysis'!AI14</f>
        <v>0</v>
      </c>
      <c r="AJ109" s="508">
        <f>'Qualified Basis Analysis'!AJ14</f>
        <v>0</v>
      </c>
      <c r="AK109" s="508">
        <f>'Qualified Basis Analysis'!AK14</f>
        <v>0</v>
      </c>
      <c r="AL109" s="508">
        <f>'Qualified Basis Analysis'!AL14</f>
        <v>0</v>
      </c>
      <c r="AM109" s="508">
        <f>'Qualified Basis Analysis'!AM14</f>
        <v>0</v>
      </c>
      <c r="AN109" s="508">
        <f>'Qualified Basis Analysis'!AN14</f>
        <v>0</v>
      </c>
      <c r="AO109" s="508">
        <f>'Qualified Basis Analysis'!AO14</f>
        <v>0</v>
      </c>
      <c r="AP109" s="508">
        <f>'Qualified Basis Analysis'!AP14</f>
        <v>0</v>
      </c>
      <c r="AQ109" s="508">
        <f>'Qualified Basis Analysis'!AQ14</f>
        <v>0</v>
      </c>
      <c r="AR109" s="508">
        <f>'Qualified Basis Analysis'!AR14</f>
        <v>0</v>
      </c>
      <c r="AS109" s="508">
        <f>'Qualified Basis Analysis'!AS14</f>
        <v>0</v>
      </c>
      <c r="AT109" s="508">
        <f>'Qualified Basis Analysis'!AT14</f>
        <v>0</v>
      </c>
      <c r="CN109" s="111"/>
      <c r="CO109" s="655" t="str">
        <f>Financing!B109</f>
        <v>Other (Specify)</v>
      </c>
      <c r="CP109" s="417"/>
      <c r="CQ109" s="417">
        <f>Financing!D109</f>
        <v>0</v>
      </c>
      <c r="CR109" s="417"/>
      <c r="CS109" s="417">
        <f>Financing!F109</f>
        <v>0</v>
      </c>
      <c r="CT109" s="417"/>
      <c r="CU109" s="417">
        <f>Financing!H109</f>
        <v>0</v>
      </c>
      <c r="CV109" s="417"/>
      <c r="CW109" s="417">
        <f>Financing!J109</f>
        <v>0</v>
      </c>
      <c r="CX109" s="417"/>
      <c r="CY109" s="417">
        <f>Financing!L109</f>
        <v>0</v>
      </c>
    </row>
    <row r="110" spans="1:103">
      <c r="A110" s="229">
        <v>7</v>
      </c>
      <c r="B110" s="109" t="s">
        <v>226</v>
      </c>
      <c r="C110" s="258" t="s">
        <v>3</v>
      </c>
      <c r="D110" s="509"/>
      <c r="E110" s="511">
        <f>IF($C$15="Yes",1.3,1)</f>
        <v>1</v>
      </c>
      <c r="F110" s="510"/>
      <c r="G110" s="508">
        <f>'Qualified Basis Analysis'!G15</f>
        <v>0</v>
      </c>
      <c r="H110" s="508">
        <f>'Qualified Basis Analysis'!H15</f>
        <v>1.3</v>
      </c>
      <c r="I110" s="508">
        <f>'Qualified Basis Analysis'!I15</f>
        <v>0</v>
      </c>
      <c r="J110" s="508">
        <f>'Qualified Basis Analysis'!J15</f>
        <v>1.3</v>
      </c>
      <c r="K110" s="508">
        <f>'Qualified Basis Analysis'!K15</f>
        <v>0</v>
      </c>
      <c r="L110" s="508">
        <f>'Qualified Basis Analysis'!L15</f>
        <v>1.3</v>
      </c>
      <c r="M110" s="508">
        <f>'Qualified Basis Analysis'!M15</f>
        <v>0</v>
      </c>
      <c r="N110" s="508">
        <f>'Qualified Basis Analysis'!N15</f>
        <v>1.3</v>
      </c>
      <c r="O110" s="508">
        <f>'Qualified Basis Analysis'!O15</f>
        <v>0</v>
      </c>
      <c r="P110" s="508">
        <f>'Qualified Basis Analysis'!P15</f>
        <v>1.3</v>
      </c>
      <c r="Q110" s="508">
        <f>'Qualified Basis Analysis'!Q15</f>
        <v>0</v>
      </c>
      <c r="R110" s="508">
        <f>'Qualified Basis Analysis'!R15</f>
        <v>1.3</v>
      </c>
      <c r="S110" s="508">
        <f>'Qualified Basis Analysis'!S15</f>
        <v>0</v>
      </c>
      <c r="T110" s="508">
        <f>'Qualified Basis Analysis'!T15</f>
        <v>1.3</v>
      </c>
      <c r="U110" s="508">
        <f>'Qualified Basis Analysis'!U15</f>
        <v>0</v>
      </c>
      <c r="V110" s="508">
        <f>'Qualified Basis Analysis'!V15</f>
        <v>1.3</v>
      </c>
      <c r="W110" s="508">
        <f>'Qualified Basis Analysis'!W15</f>
        <v>0</v>
      </c>
      <c r="X110" s="508">
        <f>'Qualified Basis Analysis'!X15</f>
        <v>1.3</v>
      </c>
      <c r="Y110" s="508">
        <f>'Qualified Basis Analysis'!Y15</f>
        <v>0</v>
      </c>
      <c r="Z110" s="508">
        <f>'Qualified Basis Analysis'!Z15</f>
        <v>1.3</v>
      </c>
      <c r="AA110" s="508">
        <f>'Qualified Basis Analysis'!AA15</f>
        <v>0</v>
      </c>
      <c r="AB110" s="508">
        <f>'Qualified Basis Analysis'!AB15</f>
        <v>1.3</v>
      </c>
      <c r="AC110" s="508">
        <f>'Qualified Basis Analysis'!AC15</f>
        <v>0</v>
      </c>
      <c r="AD110" s="508">
        <f>'Qualified Basis Analysis'!AD15</f>
        <v>1.3</v>
      </c>
      <c r="AE110" s="508">
        <f>'Qualified Basis Analysis'!AE15</f>
        <v>0</v>
      </c>
      <c r="AF110" s="508">
        <f>'Qualified Basis Analysis'!AF15</f>
        <v>1.3</v>
      </c>
      <c r="AG110" s="508">
        <f>'Qualified Basis Analysis'!AG15</f>
        <v>0</v>
      </c>
      <c r="AH110" s="508">
        <f>'Qualified Basis Analysis'!AH15</f>
        <v>1.3</v>
      </c>
      <c r="AI110" s="508">
        <f>'Qualified Basis Analysis'!AI15</f>
        <v>0</v>
      </c>
      <c r="AJ110" s="508">
        <f>'Qualified Basis Analysis'!AJ15</f>
        <v>1.3</v>
      </c>
      <c r="AK110" s="508">
        <f>'Qualified Basis Analysis'!AK15</f>
        <v>0</v>
      </c>
      <c r="AL110" s="508">
        <f>'Qualified Basis Analysis'!AL15</f>
        <v>1.3</v>
      </c>
      <c r="AM110" s="508">
        <f>'Qualified Basis Analysis'!AM15</f>
        <v>0</v>
      </c>
      <c r="AN110" s="508">
        <f>'Qualified Basis Analysis'!AN15</f>
        <v>1.3</v>
      </c>
      <c r="AO110" s="508">
        <f>'Qualified Basis Analysis'!AO15</f>
        <v>0</v>
      </c>
      <c r="AP110" s="508">
        <f>'Qualified Basis Analysis'!AP15</f>
        <v>1.3</v>
      </c>
      <c r="AQ110" s="508">
        <f>'Qualified Basis Analysis'!AQ15</f>
        <v>0</v>
      </c>
      <c r="AR110" s="508">
        <f>'Qualified Basis Analysis'!AR15</f>
        <v>1.3</v>
      </c>
      <c r="AS110" s="508">
        <f>'Qualified Basis Analysis'!AS15</f>
        <v>0</v>
      </c>
      <c r="AT110" s="508">
        <f>'Qualified Basis Analysis'!AT15</f>
        <v>1.3</v>
      </c>
      <c r="CN110" s="423"/>
      <c r="CO110" s="655" t="str">
        <f>Financing!B110</f>
        <v>Other (Specify)</v>
      </c>
      <c r="CP110" s="417"/>
      <c r="CQ110" s="417">
        <f>Financing!D110</f>
        <v>0</v>
      </c>
      <c r="CR110" s="417"/>
      <c r="CS110" s="417">
        <f>Financing!F110</f>
        <v>0</v>
      </c>
      <c r="CT110" s="417"/>
      <c r="CU110" s="417">
        <f>Financing!H110</f>
        <v>0</v>
      </c>
      <c r="CV110" s="417"/>
      <c r="CW110" s="417">
        <f>Financing!J110</f>
        <v>0</v>
      </c>
      <c r="CX110" s="417"/>
      <c r="CY110" s="417">
        <f>Financing!L110</f>
        <v>0</v>
      </c>
    </row>
    <row r="111" spans="1:103">
      <c r="A111" s="229">
        <v>8</v>
      </c>
      <c r="B111" s="109" t="s">
        <v>5</v>
      </c>
      <c r="C111" s="109"/>
      <c r="D111" s="505">
        <f>G111+I111+K111+M111+O111+Q111+S111+U111+W111+Y111+AA111+AC111+AE111+AG111+AI111+AK111+AM111+AO111+AQ111+AS111</f>
        <v>0</v>
      </c>
      <c r="E111" s="506">
        <f>H111+J111+L111+N111+P111+R111+T111+V111+X111+Z111+AB111+AD111+AF111+AH111+AJ111+AL111+AN111+AP111+AR111+AT111</f>
        <v>0</v>
      </c>
      <c r="F111" s="507">
        <f>D111+E111</f>
        <v>0</v>
      </c>
      <c r="G111" s="508">
        <f>'Qualified Basis Analysis'!G16</f>
        <v>0</v>
      </c>
      <c r="H111" s="508">
        <f>'Qualified Basis Analysis'!H16</f>
        <v>0</v>
      </c>
      <c r="I111" s="508">
        <f>'Qualified Basis Analysis'!I16</f>
        <v>0</v>
      </c>
      <c r="J111" s="508">
        <f>'Qualified Basis Analysis'!J16</f>
        <v>0</v>
      </c>
      <c r="K111" s="508">
        <f>'Qualified Basis Analysis'!K16</f>
        <v>0</v>
      </c>
      <c r="L111" s="508">
        <f>'Qualified Basis Analysis'!L16</f>
        <v>0</v>
      </c>
      <c r="M111" s="508">
        <f>'Qualified Basis Analysis'!M16</f>
        <v>0</v>
      </c>
      <c r="N111" s="508">
        <f>'Qualified Basis Analysis'!N16</f>
        <v>0</v>
      </c>
      <c r="O111" s="508">
        <f>'Qualified Basis Analysis'!O16</f>
        <v>0</v>
      </c>
      <c r="P111" s="508">
        <f>'Qualified Basis Analysis'!P16</f>
        <v>0</v>
      </c>
      <c r="Q111" s="508">
        <f>'Qualified Basis Analysis'!Q16</f>
        <v>0</v>
      </c>
      <c r="R111" s="508">
        <f>'Qualified Basis Analysis'!R16</f>
        <v>0</v>
      </c>
      <c r="S111" s="508">
        <f>'Qualified Basis Analysis'!S16</f>
        <v>0</v>
      </c>
      <c r="T111" s="508">
        <f>'Qualified Basis Analysis'!T16</f>
        <v>0</v>
      </c>
      <c r="U111" s="508">
        <f>'Qualified Basis Analysis'!U16</f>
        <v>0</v>
      </c>
      <c r="V111" s="508">
        <f>'Qualified Basis Analysis'!V16</f>
        <v>0</v>
      </c>
      <c r="W111" s="508">
        <f>'Qualified Basis Analysis'!W16</f>
        <v>0</v>
      </c>
      <c r="X111" s="508">
        <f>'Qualified Basis Analysis'!X16</f>
        <v>0</v>
      </c>
      <c r="Y111" s="508">
        <f>'Qualified Basis Analysis'!Y16</f>
        <v>0</v>
      </c>
      <c r="Z111" s="508">
        <f>'Qualified Basis Analysis'!Z16</f>
        <v>0</v>
      </c>
      <c r="AA111" s="508">
        <f>'Qualified Basis Analysis'!AA16</f>
        <v>0</v>
      </c>
      <c r="AB111" s="508">
        <f>'Qualified Basis Analysis'!AB16</f>
        <v>0</v>
      </c>
      <c r="AC111" s="508">
        <f>'Qualified Basis Analysis'!AC16</f>
        <v>0</v>
      </c>
      <c r="AD111" s="508">
        <f>'Qualified Basis Analysis'!AD16</f>
        <v>0</v>
      </c>
      <c r="AE111" s="508">
        <f>'Qualified Basis Analysis'!AE16</f>
        <v>0</v>
      </c>
      <c r="AF111" s="508">
        <f>'Qualified Basis Analysis'!AF16</f>
        <v>0</v>
      </c>
      <c r="AG111" s="508">
        <f>'Qualified Basis Analysis'!AG16</f>
        <v>0</v>
      </c>
      <c r="AH111" s="508">
        <f>'Qualified Basis Analysis'!AH16</f>
        <v>0</v>
      </c>
      <c r="AI111" s="508">
        <f>'Qualified Basis Analysis'!AI16</f>
        <v>0</v>
      </c>
      <c r="AJ111" s="508">
        <f>'Qualified Basis Analysis'!AJ16</f>
        <v>0</v>
      </c>
      <c r="AK111" s="508">
        <f>'Qualified Basis Analysis'!AK16</f>
        <v>0</v>
      </c>
      <c r="AL111" s="508">
        <f>'Qualified Basis Analysis'!AL16</f>
        <v>0</v>
      </c>
      <c r="AM111" s="508">
        <f>'Qualified Basis Analysis'!AM16</f>
        <v>0</v>
      </c>
      <c r="AN111" s="508">
        <f>'Qualified Basis Analysis'!AN16</f>
        <v>0</v>
      </c>
      <c r="AO111" s="508">
        <f>'Qualified Basis Analysis'!AO16</f>
        <v>0</v>
      </c>
      <c r="AP111" s="508">
        <f>'Qualified Basis Analysis'!AP16</f>
        <v>0</v>
      </c>
      <c r="AQ111" s="508">
        <f>'Qualified Basis Analysis'!AQ16</f>
        <v>0</v>
      </c>
      <c r="AR111" s="508">
        <f>'Qualified Basis Analysis'!AR16</f>
        <v>0</v>
      </c>
      <c r="AS111" s="508">
        <f>'Qualified Basis Analysis'!AS16</f>
        <v>0</v>
      </c>
      <c r="AT111" s="508">
        <f>'Qualified Basis Analysis'!AT16</f>
        <v>0</v>
      </c>
      <c r="CN111" s="111"/>
      <c r="CO111" s="417" t="str">
        <f>Financing!B111</f>
        <v>Total Construction Financing</v>
      </c>
      <c r="CP111" s="417"/>
      <c r="CQ111" s="417">
        <f>Financing!D111</f>
        <v>0</v>
      </c>
      <c r="CR111" s="417"/>
      <c r="CS111" s="417">
        <f>Financing!F111</f>
        <v>0</v>
      </c>
      <c r="CT111" s="417"/>
      <c r="CU111" s="417">
        <f>Financing!H111</f>
        <v>0</v>
      </c>
      <c r="CV111" s="417"/>
      <c r="CW111" s="417">
        <f>Financing!J111</f>
        <v>0</v>
      </c>
      <c r="CX111" s="417"/>
      <c r="CY111" s="417">
        <f>Financing!L111</f>
        <v>0</v>
      </c>
    </row>
    <row r="112" spans="1:103">
      <c r="A112" s="229">
        <v>9</v>
      </c>
      <c r="B112" s="109" t="s">
        <v>238</v>
      </c>
      <c r="C112" s="109"/>
      <c r="D112" s="512"/>
      <c r="E112" s="509"/>
      <c r="F112" s="510"/>
      <c r="G112" s="508" t="str">
        <f>'Qualified Basis Analysis'!G17</f>
        <v>Month-yr</v>
      </c>
      <c r="H112" s="508">
        <f>'Qualified Basis Analysis'!H17</f>
        <v>44044</v>
      </c>
      <c r="I112" s="508" t="str">
        <f>'Qualified Basis Analysis'!I17</f>
        <v>Month-yr</v>
      </c>
      <c r="J112" s="508">
        <f>'Qualified Basis Analysis'!J17</f>
        <v>44044</v>
      </c>
      <c r="K112" s="508" t="str">
        <f>'Qualified Basis Analysis'!K17</f>
        <v>Month-yr</v>
      </c>
      <c r="L112" s="508" t="str">
        <f>'Qualified Basis Analysis'!L17</f>
        <v>Month-yr</v>
      </c>
      <c r="M112" s="508" t="str">
        <f>'Qualified Basis Analysis'!M17</f>
        <v>Month-yr</v>
      </c>
      <c r="N112" s="508" t="str">
        <f>'Qualified Basis Analysis'!N17</f>
        <v>Month-yr</v>
      </c>
      <c r="O112" s="508" t="str">
        <f>'Qualified Basis Analysis'!O17</f>
        <v>Month-yr</v>
      </c>
      <c r="P112" s="508" t="str">
        <f>'Qualified Basis Analysis'!P17</f>
        <v>Month-yr</v>
      </c>
      <c r="Q112" s="508" t="str">
        <f>'Qualified Basis Analysis'!Q17</f>
        <v>Month-yr</v>
      </c>
      <c r="R112" s="508" t="str">
        <f>'Qualified Basis Analysis'!R17</f>
        <v>Month-yr</v>
      </c>
      <c r="S112" s="508" t="str">
        <f>'Qualified Basis Analysis'!S17</f>
        <v>Month-yr</v>
      </c>
      <c r="T112" s="508" t="str">
        <f>'Qualified Basis Analysis'!T17</f>
        <v>Month-yr</v>
      </c>
      <c r="U112" s="508" t="str">
        <f>'Qualified Basis Analysis'!U17</f>
        <v>Month-yr</v>
      </c>
      <c r="V112" s="508" t="str">
        <f>'Qualified Basis Analysis'!V17</f>
        <v>Month-yr</v>
      </c>
      <c r="W112" s="508" t="str">
        <f>'Qualified Basis Analysis'!W17</f>
        <v>Month-yr</v>
      </c>
      <c r="X112" s="508" t="str">
        <f>'Qualified Basis Analysis'!X17</f>
        <v>Month-yr</v>
      </c>
      <c r="Y112" s="508" t="str">
        <f>'Qualified Basis Analysis'!Y17</f>
        <v>Month-yr</v>
      </c>
      <c r="Z112" s="508" t="str">
        <f>'Qualified Basis Analysis'!Z17</f>
        <v>Month-yr</v>
      </c>
      <c r="AA112" s="508" t="str">
        <f>'Qualified Basis Analysis'!AA17</f>
        <v>Month-yr</v>
      </c>
      <c r="AB112" s="508" t="str">
        <f>'Qualified Basis Analysis'!AB17</f>
        <v>Month-yr</v>
      </c>
      <c r="AC112" s="508" t="str">
        <f>'Qualified Basis Analysis'!AC17</f>
        <v>Month-yr</v>
      </c>
      <c r="AD112" s="508" t="str">
        <f>'Qualified Basis Analysis'!AD17</f>
        <v>Month-yr</v>
      </c>
      <c r="AE112" s="508" t="str">
        <f>'Qualified Basis Analysis'!AE17</f>
        <v>Month-yr</v>
      </c>
      <c r="AF112" s="508" t="str">
        <f>'Qualified Basis Analysis'!AF17</f>
        <v>Month-yr</v>
      </c>
      <c r="AG112" s="508" t="str">
        <f>'Qualified Basis Analysis'!AG17</f>
        <v>Month-yr</v>
      </c>
      <c r="AH112" s="508" t="str">
        <f>'Qualified Basis Analysis'!AH17</f>
        <v>Month-yr</v>
      </c>
      <c r="AI112" s="508" t="str">
        <f>'Qualified Basis Analysis'!AI17</f>
        <v>Month-yr</v>
      </c>
      <c r="AJ112" s="508" t="str">
        <f>'Qualified Basis Analysis'!AJ17</f>
        <v>Month-yr</v>
      </c>
      <c r="AK112" s="508" t="str">
        <f>'Qualified Basis Analysis'!AK17</f>
        <v>Month-yr</v>
      </c>
      <c r="AL112" s="508" t="str">
        <f>'Qualified Basis Analysis'!AL17</f>
        <v>Month-yr</v>
      </c>
      <c r="AM112" s="508" t="str">
        <f>'Qualified Basis Analysis'!AM17</f>
        <v>Month-yr</v>
      </c>
      <c r="AN112" s="508" t="str">
        <f>'Qualified Basis Analysis'!AN17</f>
        <v>Month-yr</v>
      </c>
      <c r="AO112" s="508" t="str">
        <f>'Qualified Basis Analysis'!AO17</f>
        <v>Month-yr</v>
      </c>
      <c r="AP112" s="508" t="str">
        <f>'Qualified Basis Analysis'!AP17</f>
        <v>Month-yr</v>
      </c>
      <c r="AQ112" s="508" t="str">
        <f>'Qualified Basis Analysis'!AQ17</f>
        <v>Month-yr</v>
      </c>
      <c r="AR112" s="508" t="str">
        <f>'Qualified Basis Analysis'!AR17</f>
        <v>Month-yr</v>
      </c>
      <c r="AS112" s="508" t="str">
        <f>'Qualified Basis Analysis'!AS17</f>
        <v>Month-yr</v>
      </c>
      <c r="AT112" s="508" t="str">
        <f>'Qualified Basis Analysis'!AT17</f>
        <v>Month-yr</v>
      </c>
      <c r="CN112" s="423"/>
      <c r="CO112" s="417"/>
      <c r="CP112" s="417"/>
      <c r="CQ112" s="417"/>
      <c r="CR112" s="417"/>
      <c r="CS112" s="417"/>
      <c r="CT112" s="417"/>
      <c r="CU112" s="417"/>
      <c r="CV112" s="417"/>
      <c r="CW112" s="417"/>
      <c r="CX112" s="417"/>
      <c r="CY112" s="417"/>
    </row>
    <row r="113" spans="1:103">
      <c r="A113" s="229">
        <v>10</v>
      </c>
      <c r="B113" s="109" t="s">
        <v>237</v>
      </c>
      <c r="C113" s="513"/>
      <c r="D113" s="514"/>
      <c r="E113" s="515"/>
      <c r="F113" s="516"/>
      <c r="G113" s="508">
        <f>'Qualified Basis Analysis'!G18</f>
        <v>0</v>
      </c>
      <c r="H113" s="508">
        <f>'Qualified Basis Analysis'!H18</f>
        <v>3.0700000000000002E-2</v>
      </c>
      <c r="I113" s="508">
        <f>'Qualified Basis Analysis'!I18</f>
        <v>0</v>
      </c>
      <c r="J113" s="508">
        <f>'Qualified Basis Analysis'!J18</f>
        <v>3.0700000000000002E-2</v>
      </c>
      <c r="K113" s="508">
        <f>'Qualified Basis Analysis'!K18</f>
        <v>0</v>
      </c>
      <c r="L113" s="508">
        <f>'Qualified Basis Analysis'!L18</f>
        <v>0</v>
      </c>
      <c r="M113" s="508">
        <f>'Qualified Basis Analysis'!M18</f>
        <v>0</v>
      </c>
      <c r="N113" s="508">
        <f>'Qualified Basis Analysis'!N18</f>
        <v>0</v>
      </c>
      <c r="O113" s="508">
        <f>'Qualified Basis Analysis'!O18</f>
        <v>0</v>
      </c>
      <c r="P113" s="508">
        <f>'Qualified Basis Analysis'!P18</f>
        <v>0</v>
      </c>
      <c r="Q113" s="508">
        <f>'Qualified Basis Analysis'!Q18</f>
        <v>0</v>
      </c>
      <c r="R113" s="508">
        <f>'Qualified Basis Analysis'!R18</f>
        <v>0</v>
      </c>
      <c r="S113" s="508">
        <f>'Qualified Basis Analysis'!S18</f>
        <v>0</v>
      </c>
      <c r="T113" s="508">
        <f>'Qualified Basis Analysis'!T18</f>
        <v>0</v>
      </c>
      <c r="U113" s="508">
        <f>'Qualified Basis Analysis'!U18</f>
        <v>0</v>
      </c>
      <c r="V113" s="508">
        <f>'Qualified Basis Analysis'!V18</f>
        <v>0</v>
      </c>
      <c r="W113" s="508">
        <f>'Qualified Basis Analysis'!W18</f>
        <v>0</v>
      </c>
      <c r="X113" s="508">
        <f>'Qualified Basis Analysis'!X18</f>
        <v>0</v>
      </c>
      <c r="Y113" s="508">
        <f>'Qualified Basis Analysis'!Y18</f>
        <v>0</v>
      </c>
      <c r="Z113" s="508">
        <f>'Qualified Basis Analysis'!Z18</f>
        <v>0</v>
      </c>
      <c r="AA113" s="508">
        <f>'Qualified Basis Analysis'!AA18</f>
        <v>0</v>
      </c>
      <c r="AB113" s="508">
        <f>'Qualified Basis Analysis'!AB18</f>
        <v>0</v>
      </c>
      <c r="AC113" s="508">
        <f>'Qualified Basis Analysis'!AC18</f>
        <v>0</v>
      </c>
      <c r="AD113" s="508">
        <f>'Qualified Basis Analysis'!AD18</f>
        <v>0</v>
      </c>
      <c r="AE113" s="508">
        <f>'Qualified Basis Analysis'!AE18</f>
        <v>0</v>
      </c>
      <c r="AF113" s="508">
        <f>'Qualified Basis Analysis'!AF18</f>
        <v>0</v>
      </c>
      <c r="AG113" s="508">
        <f>'Qualified Basis Analysis'!AG18</f>
        <v>0</v>
      </c>
      <c r="AH113" s="508">
        <f>'Qualified Basis Analysis'!AH18</f>
        <v>0</v>
      </c>
      <c r="AI113" s="508">
        <f>'Qualified Basis Analysis'!AI18</f>
        <v>0</v>
      </c>
      <c r="AJ113" s="508">
        <f>'Qualified Basis Analysis'!AJ18</f>
        <v>0</v>
      </c>
      <c r="AK113" s="508">
        <f>'Qualified Basis Analysis'!AK18</f>
        <v>0</v>
      </c>
      <c r="AL113" s="508">
        <f>'Qualified Basis Analysis'!AL18</f>
        <v>0</v>
      </c>
      <c r="AM113" s="508">
        <f>'Qualified Basis Analysis'!AM18</f>
        <v>0</v>
      </c>
      <c r="AN113" s="508">
        <f>'Qualified Basis Analysis'!AN18</f>
        <v>0</v>
      </c>
      <c r="AO113" s="508">
        <f>'Qualified Basis Analysis'!AO18</f>
        <v>0</v>
      </c>
      <c r="AP113" s="508">
        <f>'Qualified Basis Analysis'!AP18</f>
        <v>0</v>
      </c>
      <c r="AQ113" s="508">
        <f>'Qualified Basis Analysis'!AQ18</f>
        <v>0</v>
      </c>
      <c r="AR113" s="508">
        <f>'Qualified Basis Analysis'!AR18</f>
        <v>0</v>
      </c>
      <c r="AS113" s="508">
        <f>'Qualified Basis Analysis'!AS18</f>
        <v>0</v>
      </c>
      <c r="AT113" s="508">
        <f>'Qualified Basis Analysis'!AT18</f>
        <v>0</v>
      </c>
      <c r="CN113" s="111"/>
      <c r="CO113" s="417" t="str">
        <f>Financing!B113</f>
        <v>Permanent Financing</v>
      </c>
      <c r="CP113" s="111" t="s">
        <v>343</v>
      </c>
      <c r="CQ113" s="417">
        <f>G4</f>
        <v>0</v>
      </c>
      <c r="CR113" s="417"/>
      <c r="CS113" s="417"/>
      <c r="CT113" s="417"/>
      <c r="CU113" s="417"/>
      <c r="CV113" s="417"/>
      <c r="CW113" s="417"/>
      <c r="CX113" s="417"/>
      <c r="CY113" s="417"/>
    </row>
    <row r="114" spans="1:103">
      <c r="A114" s="229">
        <v>11</v>
      </c>
      <c r="B114" s="109" t="s">
        <v>6</v>
      </c>
      <c r="C114" s="109"/>
      <c r="D114" s="505">
        <f>G114+I114+K114+M114+O114+Q114+S114+U114+W114+Y114+AA114+AC114+AE114+AG114+AI114+AK114+AM114+AO114+AQ114+AS114</f>
        <v>0</v>
      </c>
      <c r="E114" s="506">
        <f>H114+J114+L114+N114+P114+R114+T114+V114+X114+Z114+AB114+AD114+AF114+AH114+AJ114+AL114+AN114+AP114+AR114+AT114</f>
        <v>0</v>
      </c>
      <c r="F114" s="507">
        <f>D114+E114</f>
        <v>0</v>
      </c>
      <c r="G114" s="508">
        <f>'Qualified Basis Analysis'!G19</f>
        <v>0</v>
      </c>
      <c r="H114" s="508">
        <f>'Qualified Basis Analysis'!H19</f>
        <v>0</v>
      </c>
      <c r="I114" s="508">
        <f>'Qualified Basis Analysis'!I19</f>
        <v>0</v>
      </c>
      <c r="J114" s="508">
        <f>'Qualified Basis Analysis'!J19</f>
        <v>0</v>
      </c>
      <c r="K114" s="508">
        <f>'Qualified Basis Analysis'!K19</f>
        <v>0</v>
      </c>
      <c r="L114" s="508">
        <f>'Qualified Basis Analysis'!L19</f>
        <v>0</v>
      </c>
      <c r="M114" s="508">
        <f>'Qualified Basis Analysis'!M19</f>
        <v>0</v>
      </c>
      <c r="N114" s="508">
        <f>'Qualified Basis Analysis'!N19</f>
        <v>0</v>
      </c>
      <c r="O114" s="508">
        <f>'Qualified Basis Analysis'!O19</f>
        <v>0</v>
      </c>
      <c r="P114" s="508">
        <f>'Qualified Basis Analysis'!P19</f>
        <v>0</v>
      </c>
      <c r="Q114" s="508">
        <f>'Qualified Basis Analysis'!Q19</f>
        <v>0</v>
      </c>
      <c r="R114" s="508">
        <f>'Qualified Basis Analysis'!R19</f>
        <v>0</v>
      </c>
      <c r="S114" s="508">
        <f>'Qualified Basis Analysis'!S19</f>
        <v>0</v>
      </c>
      <c r="T114" s="508">
        <f>'Qualified Basis Analysis'!T19</f>
        <v>0</v>
      </c>
      <c r="U114" s="508">
        <f>'Qualified Basis Analysis'!U19</f>
        <v>0</v>
      </c>
      <c r="V114" s="508">
        <f>'Qualified Basis Analysis'!V19</f>
        <v>0</v>
      </c>
      <c r="W114" s="508">
        <f>'Qualified Basis Analysis'!W19</f>
        <v>0</v>
      </c>
      <c r="X114" s="508">
        <f>'Qualified Basis Analysis'!X19</f>
        <v>0</v>
      </c>
      <c r="Y114" s="508">
        <f>'Qualified Basis Analysis'!Y19</f>
        <v>0</v>
      </c>
      <c r="Z114" s="508">
        <f>'Qualified Basis Analysis'!Z19</f>
        <v>0</v>
      </c>
      <c r="AA114" s="508">
        <f>'Qualified Basis Analysis'!AA19</f>
        <v>0</v>
      </c>
      <c r="AB114" s="508">
        <f>'Qualified Basis Analysis'!AB19</f>
        <v>0</v>
      </c>
      <c r="AC114" s="508">
        <f>'Qualified Basis Analysis'!AC19</f>
        <v>0</v>
      </c>
      <c r="AD114" s="508">
        <f>'Qualified Basis Analysis'!AD19</f>
        <v>0</v>
      </c>
      <c r="AE114" s="508">
        <f>'Qualified Basis Analysis'!AE19</f>
        <v>0</v>
      </c>
      <c r="AF114" s="508">
        <f>'Qualified Basis Analysis'!AF19</f>
        <v>0</v>
      </c>
      <c r="AG114" s="508">
        <f>'Qualified Basis Analysis'!AG19</f>
        <v>0</v>
      </c>
      <c r="AH114" s="508">
        <f>'Qualified Basis Analysis'!AH19</f>
        <v>0</v>
      </c>
      <c r="AI114" s="508">
        <f>'Qualified Basis Analysis'!AI19</f>
        <v>0</v>
      </c>
      <c r="AJ114" s="508">
        <f>'Qualified Basis Analysis'!AJ19</f>
        <v>0</v>
      </c>
      <c r="AK114" s="508">
        <f>'Qualified Basis Analysis'!AK19</f>
        <v>0</v>
      </c>
      <c r="AL114" s="508">
        <f>'Qualified Basis Analysis'!AL19</f>
        <v>0</v>
      </c>
      <c r="AM114" s="508">
        <f>'Qualified Basis Analysis'!AM19</f>
        <v>0</v>
      </c>
      <c r="AN114" s="508">
        <f>'Qualified Basis Analysis'!AN19</f>
        <v>0</v>
      </c>
      <c r="AO114" s="508">
        <f>'Qualified Basis Analysis'!AO19</f>
        <v>0</v>
      </c>
      <c r="AP114" s="508">
        <f>'Qualified Basis Analysis'!AP19</f>
        <v>0</v>
      </c>
      <c r="AQ114" s="508">
        <f>'Qualified Basis Analysis'!AQ19</f>
        <v>0</v>
      </c>
      <c r="AR114" s="508">
        <f>'Qualified Basis Analysis'!AR19</f>
        <v>0</v>
      </c>
      <c r="AS114" s="508">
        <f>'Qualified Basis Analysis'!AS19</f>
        <v>0</v>
      </c>
      <c r="AT114" s="508">
        <f>'Qualified Basis Analysis'!AT19</f>
        <v>0</v>
      </c>
      <c r="CN114" s="111"/>
      <c r="CO114" s="417" t="str">
        <f>Financing!B114</f>
        <v>Building 2</v>
      </c>
      <c r="CP114" s="109" t="s">
        <v>96</v>
      </c>
      <c r="CQ114" s="417">
        <f>D177</f>
        <v>0</v>
      </c>
      <c r="CR114" s="417"/>
      <c r="CS114" s="417"/>
      <c r="CT114" s="417"/>
      <c r="CU114" s="417"/>
      <c r="CV114" s="417"/>
      <c r="CW114" s="417"/>
      <c r="CX114" s="417"/>
      <c r="CY114" s="417"/>
    </row>
    <row r="115" spans="1:103">
      <c r="A115" s="229">
        <v>12</v>
      </c>
      <c r="B115" s="517" t="s">
        <v>7</v>
      </c>
      <c r="C115" s="517"/>
      <c r="D115" s="518">
        <f>G115+I115+K115+M115+O115+Q115+S115+U115+W115+Y115+AA115+AC115+AE115+AG115+AI115+AK115+AM115+AO115+AQ115+AS115</f>
        <v>0</v>
      </c>
      <c r="E115" s="519">
        <f>H115+J115+L115+N115+P115+R115+T115+V115+X115+Z115+AB115+AD115+AF115+AH115+AJ115+AL115+AN115+AP115+AR115+AT115</f>
        <v>0</v>
      </c>
      <c r="F115" s="520">
        <f>D115+E115</f>
        <v>0</v>
      </c>
      <c r="G115" s="508">
        <f>'Qualified Basis Analysis'!G20</f>
        <v>0</v>
      </c>
      <c r="H115" s="508">
        <f>'Qualified Basis Analysis'!H20</f>
        <v>0</v>
      </c>
      <c r="I115" s="508">
        <f>'Qualified Basis Analysis'!I20</f>
        <v>0</v>
      </c>
      <c r="J115" s="508">
        <f>'Qualified Basis Analysis'!J20</f>
        <v>0</v>
      </c>
      <c r="K115" s="508">
        <f>'Qualified Basis Analysis'!K20</f>
        <v>0</v>
      </c>
      <c r="L115" s="508">
        <f>'Qualified Basis Analysis'!L20</f>
        <v>0</v>
      </c>
      <c r="M115" s="508">
        <f>'Qualified Basis Analysis'!M20</f>
        <v>0</v>
      </c>
      <c r="N115" s="508">
        <f>'Qualified Basis Analysis'!N20</f>
        <v>0</v>
      </c>
      <c r="O115" s="508">
        <f>'Qualified Basis Analysis'!O20</f>
        <v>0</v>
      </c>
      <c r="P115" s="508">
        <f>'Qualified Basis Analysis'!P20</f>
        <v>0</v>
      </c>
      <c r="Q115" s="508">
        <f>'Qualified Basis Analysis'!Q20</f>
        <v>0</v>
      </c>
      <c r="R115" s="508">
        <f>'Qualified Basis Analysis'!R20</f>
        <v>0</v>
      </c>
      <c r="S115" s="508">
        <f>'Qualified Basis Analysis'!S20</f>
        <v>0</v>
      </c>
      <c r="T115" s="508">
        <f>'Qualified Basis Analysis'!T20</f>
        <v>0</v>
      </c>
      <c r="U115" s="508">
        <f>'Qualified Basis Analysis'!U20</f>
        <v>0</v>
      </c>
      <c r="V115" s="508">
        <f>'Qualified Basis Analysis'!V20</f>
        <v>0</v>
      </c>
      <c r="W115" s="508">
        <f>'Qualified Basis Analysis'!W20</f>
        <v>0</v>
      </c>
      <c r="X115" s="508">
        <f>'Qualified Basis Analysis'!X20</f>
        <v>0</v>
      </c>
      <c r="Y115" s="508">
        <f>'Qualified Basis Analysis'!Y20</f>
        <v>0</v>
      </c>
      <c r="Z115" s="508">
        <f>'Qualified Basis Analysis'!Z20</f>
        <v>0</v>
      </c>
      <c r="AA115" s="508">
        <f>'Qualified Basis Analysis'!AA20</f>
        <v>0</v>
      </c>
      <c r="AB115" s="508">
        <f>'Qualified Basis Analysis'!AB20</f>
        <v>0</v>
      </c>
      <c r="AC115" s="508">
        <f>'Qualified Basis Analysis'!AC20</f>
        <v>0</v>
      </c>
      <c r="AD115" s="508">
        <f>'Qualified Basis Analysis'!AD20</f>
        <v>0</v>
      </c>
      <c r="AE115" s="508">
        <f>'Qualified Basis Analysis'!AE20</f>
        <v>0</v>
      </c>
      <c r="AF115" s="508">
        <f>'Qualified Basis Analysis'!AF20</f>
        <v>0</v>
      </c>
      <c r="AG115" s="508">
        <f>'Qualified Basis Analysis'!AG20</f>
        <v>0</v>
      </c>
      <c r="AH115" s="508">
        <f>'Qualified Basis Analysis'!AH20</f>
        <v>0</v>
      </c>
      <c r="AI115" s="508">
        <f>'Qualified Basis Analysis'!AI20</f>
        <v>0</v>
      </c>
      <c r="AJ115" s="508">
        <f>'Qualified Basis Analysis'!AJ20</f>
        <v>0</v>
      </c>
      <c r="AK115" s="508">
        <f>'Qualified Basis Analysis'!AK20</f>
        <v>0</v>
      </c>
      <c r="AL115" s="508">
        <f>'Qualified Basis Analysis'!AL20</f>
        <v>0</v>
      </c>
      <c r="AM115" s="508">
        <f>'Qualified Basis Analysis'!AM20</f>
        <v>0</v>
      </c>
      <c r="AN115" s="508">
        <f>'Qualified Basis Analysis'!AN20</f>
        <v>0</v>
      </c>
      <c r="AO115" s="508">
        <f>'Qualified Basis Analysis'!AO20</f>
        <v>0</v>
      </c>
      <c r="AP115" s="508">
        <f>'Qualified Basis Analysis'!AP20</f>
        <v>0</v>
      </c>
      <c r="AQ115" s="508">
        <f>'Qualified Basis Analysis'!AQ20</f>
        <v>0</v>
      </c>
      <c r="AR115" s="508">
        <f>'Qualified Basis Analysis'!AR20</f>
        <v>0</v>
      </c>
      <c r="AS115" s="508">
        <f>'Qualified Basis Analysis'!AS20</f>
        <v>0</v>
      </c>
      <c r="AT115" s="508">
        <f>'Qualified Basis Analysis'!AT20</f>
        <v>0</v>
      </c>
      <c r="CN115" s="111"/>
      <c r="CO115" s="417"/>
      <c r="CP115" s="417"/>
      <c r="CQ115" s="417"/>
      <c r="CR115" s="417"/>
      <c r="CS115" s="417"/>
      <c r="CT115" s="417"/>
      <c r="CU115" s="417"/>
      <c r="CV115" s="417"/>
      <c r="CW115" s="417"/>
      <c r="CX115" s="417"/>
      <c r="CY115" s="417"/>
    </row>
    <row r="116" spans="1:103">
      <c r="A116" s="109"/>
      <c r="B116" s="109"/>
      <c r="C116" s="109"/>
      <c r="D116" s="228"/>
      <c r="E116" s="229"/>
      <c r="F116" s="521"/>
      <c r="G116" s="441" t="s">
        <v>343</v>
      </c>
      <c r="H116" s="445">
        <f>G4</f>
        <v>0</v>
      </c>
      <c r="I116" s="441" t="s">
        <v>343</v>
      </c>
      <c r="J116" s="522">
        <f>G4</f>
        <v>0</v>
      </c>
      <c r="K116" s="441" t="s">
        <v>343</v>
      </c>
      <c r="L116" s="522">
        <f>G4</f>
        <v>0</v>
      </c>
      <c r="M116" s="441" t="s">
        <v>343</v>
      </c>
      <c r="N116" s="522">
        <f>G4</f>
        <v>0</v>
      </c>
      <c r="O116" s="441" t="s">
        <v>343</v>
      </c>
      <c r="P116" s="522">
        <f>G4</f>
        <v>0</v>
      </c>
      <c r="Q116" s="441" t="s">
        <v>343</v>
      </c>
      <c r="R116" s="522">
        <f>G4</f>
        <v>0</v>
      </c>
      <c r="S116" s="441" t="s">
        <v>343</v>
      </c>
      <c r="T116" s="522">
        <f>G4</f>
        <v>0</v>
      </c>
      <c r="U116" s="441" t="s">
        <v>343</v>
      </c>
      <c r="V116" s="522">
        <f>G4</f>
        <v>0</v>
      </c>
      <c r="W116" s="441" t="s">
        <v>343</v>
      </c>
      <c r="X116" s="522">
        <f>G4</f>
        <v>0</v>
      </c>
      <c r="Y116" s="441" t="s">
        <v>343</v>
      </c>
      <c r="Z116" s="522">
        <f>G4</f>
        <v>0</v>
      </c>
      <c r="AA116" s="441" t="s">
        <v>343</v>
      </c>
      <c r="AB116" s="522">
        <f>G4</f>
        <v>0</v>
      </c>
      <c r="AC116" s="441" t="s">
        <v>343</v>
      </c>
      <c r="AD116" s="522">
        <f>G4</f>
        <v>0</v>
      </c>
      <c r="AE116" s="441" t="s">
        <v>343</v>
      </c>
      <c r="AF116" s="522">
        <f>G4</f>
        <v>0</v>
      </c>
      <c r="AG116" s="441" t="s">
        <v>343</v>
      </c>
      <c r="AH116" s="522">
        <f>G4</f>
        <v>0</v>
      </c>
      <c r="AI116" s="441" t="s">
        <v>343</v>
      </c>
      <c r="AJ116" s="522">
        <f>G4</f>
        <v>0</v>
      </c>
      <c r="AK116" s="441" t="s">
        <v>343</v>
      </c>
      <c r="AL116" s="522">
        <f>G4</f>
        <v>0</v>
      </c>
      <c r="AM116" s="441" t="s">
        <v>343</v>
      </c>
      <c r="AN116" s="522">
        <f>G4</f>
        <v>0</v>
      </c>
      <c r="AO116" s="441" t="s">
        <v>343</v>
      </c>
      <c r="AP116" s="522">
        <f>G4</f>
        <v>0</v>
      </c>
      <c r="AQ116" s="441" t="s">
        <v>343</v>
      </c>
      <c r="AR116" s="522">
        <f>G4</f>
        <v>0</v>
      </c>
      <c r="AS116" s="441" t="s">
        <v>343</v>
      </c>
      <c r="AT116" s="522">
        <f>G4</f>
        <v>0</v>
      </c>
      <c r="CN116" s="111"/>
      <c r="CO116" s="417" t="str">
        <f>Financing!B116</f>
        <v>Lender/ Source</v>
      </c>
      <c r="CP116" s="417"/>
      <c r="CQ116" s="417" t="str">
        <f>Financing!D116</f>
        <v>Amount of Funds</v>
      </c>
      <c r="CR116" s="417"/>
      <c r="CS116" s="417" t="str">
        <f>Financing!F116</f>
        <v>Type</v>
      </c>
      <c r="CT116" s="417"/>
      <c r="CU116" s="417" t="str">
        <f>Financing!H116</f>
        <v>Interest Rate(%)</v>
      </c>
      <c r="CV116" s="417"/>
      <c r="CW116" s="417" t="str">
        <f>Financing!J116</f>
        <v>Term (yrs.)</v>
      </c>
      <c r="CX116" s="417"/>
      <c r="CY116" s="417" t="str">
        <f>Financing!L116</f>
        <v>Annual Debt Service</v>
      </c>
    </row>
    <row r="117" spans="1:103">
      <c r="A117" s="523" t="s">
        <v>8</v>
      </c>
      <c r="B117" s="523"/>
      <c r="C117" s="109"/>
      <c r="D117" s="228"/>
      <c r="E117" s="229"/>
      <c r="F117" s="521"/>
      <c r="G117" s="407" t="s">
        <v>96</v>
      </c>
      <c r="H117" s="445">
        <f>D176</f>
        <v>0</v>
      </c>
      <c r="I117" s="407" t="s">
        <v>96</v>
      </c>
      <c r="J117" s="256">
        <f>D177</f>
        <v>0</v>
      </c>
      <c r="K117" s="407" t="s">
        <v>96</v>
      </c>
      <c r="L117" s="660">
        <f>D178</f>
        <v>0</v>
      </c>
      <c r="M117" s="407" t="s">
        <v>96</v>
      </c>
      <c r="N117" s="660">
        <f>D179</f>
        <v>0</v>
      </c>
      <c r="O117" s="407" t="s">
        <v>96</v>
      </c>
      <c r="P117" s="660">
        <f>D180</f>
        <v>0</v>
      </c>
      <c r="Q117" s="407" t="s">
        <v>96</v>
      </c>
      <c r="R117" s="660">
        <f>D181</f>
        <v>0</v>
      </c>
      <c r="S117" s="407" t="s">
        <v>96</v>
      </c>
      <c r="T117" s="660">
        <f>D182</f>
        <v>0</v>
      </c>
      <c r="U117" s="407" t="s">
        <v>96</v>
      </c>
      <c r="V117" s="660">
        <f>D183</f>
        <v>0</v>
      </c>
      <c r="W117" s="407" t="s">
        <v>96</v>
      </c>
      <c r="X117" s="660">
        <f>D184</f>
        <v>0</v>
      </c>
      <c r="Y117" s="407" t="s">
        <v>96</v>
      </c>
      <c r="Z117" s="660">
        <f>D185</f>
        <v>0</v>
      </c>
      <c r="AA117" s="407" t="s">
        <v>96</v>
      </c>
      <c r="AB117" s="660">
        <f>D186</f>
        <v>0</v>
      </c>
      <c r="AC117" s="407" t="s">
        <v>96</v>
      </c>
      <c r="AD117" s="660">
        <f>D187</f>
        <v>0</v>
      </c>
      <c r="AE117" s="407" t="s">
        <v>96</v>
      </c>
      <c r="AF117" s="660">
        <f>D188</f>
        <v>0</v>
      </c>
      <c r="AG117" s="407" t="s">
        <v>96</v>
      </c>
      <c r="AH117" s="660">
        <f>D189</f>
        <v>0</v>
      </c>
      <c r="AI117" s="407" t="s">
        <v>96</v>
      </c>
      <c r="AJ117" s="660">
        <f>D190</f>
        <v>0</v>
      </c>
      <c r="AK117" s="407" t="s">
        <v>96</v>
      </c>
      <c r="AL117" s="660">
        <f>D191</f>
        <v>0</v>
      </c>
      <c r="AM117" s="407" t="s">
        <v>96</v>
      </c>
      <c r="AN117" s="660">
        <f>D192</f>
        <v>0</v>
      </c>
      <c r="AO117" s="407" t="s">
        <v>96</v>
      </c>
      <c r="AP117" s="660">
        <f>D193</f>
        <v>0</v>
      </c>
      <c r="AQ117" s="407" t="s">
        <v>96</v>
      </c>
      <c r="AR117" s="660">
        <f>D194</f>
        <v>0</v>
      </c>
      <c r="AS117" s="407" t="s">
        <v>96</v>
      </c>
      <c r="AT117" s="660">
        <f>D195</f>
        <v>0</v>
      </c>
      <c r="CN117" s="111"/>
      <c r="CO117" s="417" t="str">
        <f>Financing!B117</f>
        <v>HPD Loan</v>
      </c>
      <c r="CP117" s="417"/>
      <c r="CQ117" s="417">
        <f>Financing!D117</f>
        <v>0</v>
      </c>
      <c r="CR117" s="417"/>
      <c r="CS117" s="417">
        <f>Financing!F117</f>
        <v>0</v>
      </c>
      <c r="CT117" s="417"/>
      <c r="CU117" s="417">
        <f>Financing!H117</f>
        <v>0</v>
      </c>
      <c r="CV117" s="417"/>
      <c r="CW117" s="417">
        <f>Financing!J117</f>
        <v>0</v>
      </c>
      <c r="CX117" s="417"/>
      <c r="CY117" s="417">
        <f>Financing!L117</f>
        <v>0</v>
      </c>
    </row>
    <row r="118" spans="1:103">
      <c r="A118" s="109"/>
      <c r="B118" s="109" t="s">
        <v>9</v>
      </c>
      <c r="C118" s="109"/>
      <c r="D118" s="505"/>
      <c r="E118" s="506"/>
      <c r="F118" s="444">
        <f>'Qualified Basis Analysis'!F23</f>
        <v>0</v>
      </c>
      <c r="G118" s="524"/>
      <c r="H118" s="524">
        <f>'Qualified Basis Analysis'!H23</f>
        <v>0</v>
      </c>
      <c r="I118" s="524"/>
      <c r="J118" s="524">
        <f>'Qualified Basis Analysis'!J23</f>
        <v>0</v>
      </c>
      <c r="K118" s="524"/>
      <c r="L118" s="524">
        <f>'Qualified Basis Analysis'!L23</f>
        <v>0</v>
      </c>
      <c r="M118" s="524"/>
      <c r="N118" s="524">
        <f>'Qualified Basis Analysis'!N23</f>
        <v>0</v>
      </c>
      <c r="O118" s="524"/>
      <c r="P118" s="524">
        <f>'Qualified Basis Analysis'!P23</f>
        <v>0</v>
      </c>
      <c r="Q118" s="524"/>
      <c r="R118" s="524">
        <f>'Qualified Basis Analysis'!R23</f>
        <v>0</v>
      </c>
      <c r="S118" s="524"/>
      <c r="T118" s="524">
        <f>'Qualified Basis Analysis'!T23</f>
        <v>0</v>
      </c>
      <c r="U118" s="524"/>
      <c r="V118" s="524">
        <f>'Qualified Basis Analysis'!V23</f>
        <v>0</v>
      </c>
      <c r="W118" s="524"/>
      <c r="X118" s="524">
        <f>'Qualified Basis Analysis'!X23</f>
        <v>0</v>
      </c>
      <c r="Y118" s="524"/>
      <c r="Z118" s="524">
        <f>'Qualified Basis Analysis'!Z23</f>
        <v>0</v>
      </c>
      <c r="AA118" s="524"/>
      <c r="AB118" s="524">
        <f>'Qualified Basis Analysis'!AB23</f>
        <v>0</v>
      </c>
      <c r="AC118" s="524"/>
      <c r="AD118" s="524">
        <f>'Qualified Basis Analysis'!AD23</f>
        <v>0</v>
      </c>
      <c r="AE118" s="524"/>
      <c r="AF118" s="524">
        <f>'Qualified Basis Analysis'!AF23</f>
        <v>0</v>
      </c>
      <c r="AG118" s="524"/>
      <c r="AH118" s="524">
        <f>'Qualified Basis Analysis'!AH23</f>
        <v>0</v>
      </c>
      <c r="AI118" s="524"/>
      <c r="AJ118" s="524">
        <f>'Qualified Basis Analysis'!AJ23</f>
        <v>0</v>
      </c>
      <c r="AK118" s="524"/>
      <c r="AL118" s="524">
        <f>'Qualified Basis Analysis'!AL23</f>
        <v>0</v>
      </c>
      <c r="AM118" s="524"/>
      <c r="AN118" s="524">
        <f>'Qualified Basis Analysis'!AN23</f>
        <v>0</v>
      </c>
      <c r="AO118" s="524"/>
      <c r="AP118" s="524">
        <f>'Qualified Basis Analysis'!AP23</f>
        <v>0</v>
      </c>
      <c r="AQ118" s="524"/>
      <c r="AR118" s="524">
        <f>'Qualified Basis Analysis'!AR23</f>
        <v>0</v>
      </c>
      <c r="AS118" s="524"/>
      <c r="AT118" s="524">
        <f>'Qualified Basis Analysis'!AT23</f>
        <v>0</v>
      </c>
      <c r="CN118" s="111"/>
      <c r="CO118" s="417" t="str">
        <f>Financing!B118</f>
        <v>HDC Tax Exempt Bonds</v>
      </c>
      <c r="CP118" s="417"/>
      <c r="CQ118" s="417">
        <f>Financing!D118</f>
        <v>0</v>
      </c>
      <c r="CR118" s="417"/>
      <c r="CS118" s="417">
        <f>Financing!F118</f>
        <v>0</v>
      </c>
      <c r="CT118" s="417"/>
      <c r="CU118" s="417">
        <f>Financing!H118</f>
        <v>0</v>
      </c>
      <c r="CV118" s="417"/>
      <c r="CW118" s="417">
        <f>Financing!J118</f>
        <v>0</v>
      </c>
      <c r="CX118" s="417"/>
      <c r="CY118" s="417">
        <f>Financing!L118</f>
        <v>0</v>
      </c>
    </row>
    <row r="119" spans="1:103">
      <c r="A119" s="109"/>
      <c r="B119" s="109" t="s">
        <v>10</v>
      </c>
      <c r="C119" s="109"/>
      <c r="D119" s="505"/>
      <c r="E119" s="506"/>
      <c r="F119" s="444">
        <f>'Qualified Basis Analysis'!F24</f>
        <v>0</v>
      </c>
      <c r="G119" s="524"/>
      <c r="H119" s="524">
        <f>'Qualified Basis Analysis'!H24</f>
        <v>0</v>
      </c>
      <c r="I119" s="524"/>
      <c r="J119" s="524">
        <f>'Qualified Basis Analysis'!J24</f>
        <v>0</v>
      </c>
      <c r="K119" s="524"/>
      <c r="L119" s="524">
        <f>'Qualified Basis Analysis'!L24</f>
        <v>0</v>
      </c>
      <c r="M119" s="524"/>
      <c r="N119" s="524">
        <f>'Qualified Basis Analysis'!N24</f>
        <v>0</v>
      </c>
      <c r="O119" s="524"/>
      <c r="P119" s="524">
        <f>'Qualified Basis Analysis'!P24</f>
        <v>0</v>
      </c>
      <c r="Q119" s="524"/>
      <c r="R119" s="524">
        <f>'Qualified Basis Analysis'!R24</f>
        <v>0</v>
      </c>
      <c r="S119" s="524"/>
      <c r="T119" s="524">
        <f>'Qualified Basis Analysis'!T24</f>
        <v>0</v>
      </c>
      <c r="U119" s="524"/>
      <c r="V119" s="524">
        <f>'Qualified Basis Analysis'!V24</f>
        <v>0</v>
      </c>
      <c r="W119" s="524"/>
      <c r="X119" s="524">
        <f>'Qualified Basis Analysis'!X24</f>
        <v>0</v>
      </c>
      <c r="Y119" s="524"/>
      <c r="Z119" s="524">
        <f>'Qualified Basis Analysis'!Z24</f>
        <v>0</v>
      </c>
      <c r="AA119" s="524"/>
      <c r="AB119" s="524">
        <f>'Qualified Basis Analysis'!AB24</f>
        <v>0</v>
      </c>
      <c r="AC119" s="524"/>
      <c r="AD119" s="524">
        <f>'Qualified Basis Analysis'!AD24</f>
        <v>0</v>
      </c>
      <c r="AE119" s="524"/>
      <c r="AF119" s="524">
        <f>'Qualified Basis Analysis'!AF24</f>
        <v>0</v>
      </c>
      <c r="AG119" s="524"/>
      <c r="AH119" s="524">
        <f>'Qualified Basis Analysis'!AH24</f>
        <v>0</v>
      </c>
      <c r="AI119" s="524"/>
      <c r="AJ119" s="524">
        <f>'Qualified Basis Analysis'!AJ24</f>
        <v>0</v>
      </c>
      <c r="AK119" s="524"/>
      <c r="AL119" s="524">
        <f>'Qualified Basis Analysis'!AL24</f>
        <v>0</v>
      </c>
      <c r="AM119" s="524"/>
      <c r="AN119" s="524">
        <f>'Qualified Basis Analysis'!AN24</f>
        <v>0</v>
      </c>
      <c r="AO119" s="524"/>
      <c r="AP119" s="524">
        <f>'Qualified Basis Analysis'!AP24</f>
        <v>0</v>
      </c>
      <c r="AQ119" s="524"/>
      <c r="AR119" s="524">
        <f>'Qualified Basis Analysis'!AR24</f>
        <v>0</v>
      </c>
      <c r="AS119" s="524"/>
      <c r="AT119" s="524">
        <f>'Qualified Basis Analysis'!AT24</f>
        <v>0</v>
      </c>
      <c r="CN119" s="423"/>
      <c r="CO119" s="417" t="str">
        <f>Financing!B119</f>
        <v>HDC Loan</v>
      </c>
      <c r="CP119" s="417"/>
      <c r="CQ119" s="417">
        <f>Financing!D119</f>
        <v>0</v>
      </c>
      <c r="CR119" s="417"/>
      <c r="CS119" s="417">
        <f>Financing!F119</f>
        <v>0</v>
      </c>
      <c r="CT119" s="417"/>
      <c r="CU119" s="417">
        <f>Financing!H119</f>
        <v>0</v>
      </c>
      <c r="CV119" s="417"/>
      <c r="CW119" s="417">
        <f>Financing!J119</f>
        <v>0</v>
      </c>
      <c r="CX119" s="417"/>
      <c r="CY119" s="417">
        <f>Financing!L119</f>
        <v>0</v>
      </c>
    </row>
    <row r="120" spans="1:103">
      <c r="A120" s="109"/>
      <c r="B120" s="109" t="s">
        <v>11</v>
      </c>
      <c r="C120" s="109"/>
      <c r="D120" s="505"/>
      <c r="E120" s="506"/>
      <c r="F120" s="444">
        <f>'Qualified Basis Analysis'!F25</f>
        <v>0</v>
      </c>
      <c r="G120" s="524"/>
      <c r="H120" s="524">
        <f>'Qualified Basis Analysis'!H25</f>
        <v>0</v>
      </c>
      <c r="I120" s="524"/>
      <c r="J120" s="524">
        <f>'Qualified Basis Analysis'!J25</f>
        <v>0</v>
      </c>
      <c r="K120" s="524"/>
      <c r="L120" s="524">
        <f>'Qualified Basis Analysis'!L25</f>
        <v>0</v>
      </c>
      <c r="M120" s="524"/>
      <c r="N120" s="524">
        <f>'Qualified Basis Analysis'!N25</f>
        <v>0</v>
      </c>
      <c r="O120" s="524"/>
      <c r="P120" s="524">
        <f>'Qualified Basis Analysis'!P25</f>
        <v>0</v>
      </c>
      <c r="Q120" s="524"/>
      <c r="R120" s="524">
        <f>'Qualified Basis Analysis'!R25</f>
        <v>0</v>
      </c>
      <c r="S120" s="524"/>
      <c r="T120" s="524">
        <f>'Qualified Basis Analysis'!T25</f>
        <v>0</v>
      </c>
      <c r="U120" s="524"/>
      <c r="V120" s="524">
        <f>'Qualified Basis Analysis'!V25</f>
        <v>0</v>
      </c>
      <c r="W120" s="524"/>
      <c r="X120" s="524">
        <f>'Qualified Basis Analysis'!X25</f>
        <v>0</v>
      </c>
      <c r="Y120" s="524"/>
      <c r="Z120" s="524">
        <f>'Qualified Basis Analysis'!Z25</f>
        <v>0</v>
      </c>
      <c r="AA120" s="524"/>
      <c r="AB120" s="524">
        <f>'Qualified Basis Analysis'!AB25</f>
        <v>0</v>
      </c>
      <c r="AC120" s="524"/>
      <c r="AD120" s="524">
        <f>'Qualified Basis Analysis'!AD25</f>
        <v>0</v>
      </c>
      <c r="AE120" s="524"/>
      <c r="AF120" s="524">
        <f>'Qualified Basis Analysis'!AF25</f>
        <v>0</v>
      </c>
      <c r="AG120" s="524"/>
      <c r="AH120" s="524">
        <f>'Qualified Basis Analysis'!AH25</f>
        <v>0</v>
      </c>
      <c r="AI120" s="524"/>
      <c r="AJ120" s="524">
        <f>'Qualified Basis Analysis'!AJ25</f>
        <v>0</v>
      </c>
      <c r="AK120" s="524"/>
      <c r="AL120" s="524">
        <f>'Qualified Basis Analysis'!AL25</f>
        <v>0</v>
      </c>
      <c r="AM120" s="524"/>
      <c r="AN120" s="524">
        <f>'Qualified Basis Analysis'!AN25</f>
        <v>0</v>
      </c>
      <c r="AO120" s="524"/>
      <c r="AP120" s="524">
        <f>'Qualified Basis Analysis'!AP25</f>
        <v>0</v>
      </c>
      <c r="AQ120" s="524"/>
      <c r="AR120" s="524">
        <f>'Qualified Basis Analysis'!AR25</f>
        <v>0</v>
      </c>
      <c r="AS120" s="524"/>
      <c r="AT120" s="524">
        <f>'Qualified Basis Analysis'!AT25</f>
        <v>0</v>
      </c>
      <c r="CN120" s="111"/>
      <c r="CO120" s="417" t="str">
        <f>Financing!B120</f>
        <v>Deferred Developer Fee</v>
      </c>
      <c r="CP120" s="417"/>
      <c r="CQ120" s="417">
        <f>Financing!D120</f>
        <v>0</v>
      </c>
      <c r="CR120" s="417"/>
      <c r="CS120" s="417" t="str">
        <f>Financing!F120</f>
        <v>Loan</v>
      </c>
      <c r="CT120" s="417"/>
      <c r="CU120" s="417">
        <f>Financing!H120</f>
        <v>1.12E-2</v>
      </c>
      <c r="CV120" s="417"/>
      <c r="CW120" s="417">
        <f>Financing!J120</f>
        <v>35</v>
      </c>
      <c r="CX120" s="417"/>
      <c r="CY120" s="417">
        <f>Financing!L120</f>
        <v>0</v>
      </c>
    </row>
    <row r="121" spans="1:103">
      <c r="A121" s="523"/>
      <c r="B121" s="109" t="s">
        <v>12</v>
      </c>
      <c r="C121" s="523"/>
      <c r="D121" s="525"/>
      <c r="E121" s="526"/>
      <c r="F121" s="444">
        <f>'Qualified Basis Analysis'!F26</f>
        <v>0</v>
      </c>
      <c r="G121" s="524"/>
      <c r="H121" s="524">
        <f>'Qualified Basis Analysis'!H26</f>
        <v>0</v>
      </c>
      <c r="I121" s="524"/>
      <c r="J121" s="524">
        <f>'Qualified Basis Analysis'!J26</f>
        <v>0</v>
      </c>
      <c r="K121" s="524"/>
      <c r="L121" s="524">
        <f>'Qualified Basis Analysis'!L26</f>
        <v>0</v>
      </c>
      <c r="M121" s="524"/>
      <c r="N121" s="524">
        <f>'Qualified Basis Analysis'!N26</f>
        <v>0</v>
      </c>
      <c r="O121" s="524"/>
      <c r="P121" s="524">
        <f>'Qualified Basis Analysis'!P26</f>
        <v>0</v>
      </c>
      <c r="Q121" s="524"/>
      <c r="R121" s="524">
        <f>'Qualified Basis Analysis'!R26</f>
        <v>0</v>
      </c>
      <c r="S121" s="524"/>
      <c r="T121" s="524">
        <f>'Qualified Basis Analysis'!T26</f>
        <v>0</v>
      </c>
      <c r="U121" s="524"/>
      <c r="V121" s="524">
        <f>'Qualified Basis Analysis'!V26</f>
        <v>0</v>
      </c>
      <c r="W121" s="524"/>
      <c r="X121" s="524">
        <f>'Qualified Basis Analysis'!X26</f>
        <v>0</v>
      </c>
      <c r="Y121" s="524"/>
      <c r="Z121" s="524">
        <f>'Qualified Basis Analysis'!Z26</f>
        <v>0</v>
      </c>
      <c r="AA121" s="524"/>
      <c r="AB121" s="524">
        <f>'Qualified Basis Analysis'!AB26</f>
        <v>0</v>
      </c>
      <c r="AC121" s="524"/>
      <c r="AD121" s="524">
        <f>'Qualified Basis Analysis'!AD26</f>
        <v>0</v>
      </c>
      <c r="AE121" s="524"/>
      <c r="AF121" s="524">
        <f>'Qualified Basis Analysis'!AF26</f>
        <v>0</v>
      </c>
      <c r="AG121" s="524"/>
      <c r="AH121" s="524">
        <f>'Qualified Basis Analysis'!AH26</f>
        <v>0</v>
      </c>
      <c r="AI121" s="524"/>
      <c r="AJ121" s="524">
        <f>'Qualified Basis Analysis'!AJ26</f>
        <v>0</v>
      </c>
      <c r="AK121" s="524"/>
      <c r="AL121" s="524">
        <f>'Qualified Basis Analysis'!AL26</f>
        <v>0</v>
      </c>
      <c r="AM121" s="524"/>
      <c r="AN121" s="524">
        <f>'Qualified Basis Analysis'!AN26</f>
        <v>0</v>
      </c>
      <c r="AO121" s="524"/>
      <c r="AP121" s="524">
        <f>'Qualified Basis Analysis'!AP26</f>
        <v>0</v>
      </c>
      <c r="AQ121" s="524"/>
      <c r="AR121" s="524">
        <f>'Qualified Basis Analysis'!AR26</f>
        <v>0</v>
      </c>
      <c r="AS121" s="524"/>
      <c r="AT121" s="524">
        <f>'Qualified Basis Analysis'!AT26</f>
        <v>0</v>
      </c>
      <c r="CN121" s="423"/>
      <c r="CO121" s="655" t="str">
        <f>Financing!B121</f>
        <v>Other (HDC First Mortgage)</v>
      </c>
      <c r="CP121" s="417"/>
      <c r="CQ121" s="417">
        <f>Financing!D121</f>
        <v>0</v>
      </c>
      <c r="CR121" s="417"/>
      <c r="CS121" s="417" t="str">
        <f>Financing!F121</f>
        <v>Loan</v>
      </c>
      <c r="CT121" s="417"/>
      <c r="CU121" s="417">
        <f>Financing!H121</f>
        <v>5.2499999999999998E-2</v>
      </c>
      <c r="CV121" s="417"/>
      <c r="CW121" s="417">
        <f>Financing!J121</f>
        <v>18</v>
      </c>
      <c r="CX121" s="417"/>
      <c r="CY121" s="417">
        <f>Financing!L121</f>
        <v>0</v>
      </c>
    </row>
    <row r="122" spans="1:103">
      <c r="A122" s="109"/>
      <c r="B122" s="109" t="s">
        <v>13</v>
      </c>
      <c r="C122" s="109"/>
      <c r="D122" s="505"/>
      <c r="E122" s="506"/>
      <c r="F122" s="444">
        <f>'Qualified Basis Analysis'!F27</f>
        <v>0</v>
      </c>
      <c r="G122" s="524"/>
      <c r="H122" s="524">
        <f>'Qualified Basis Analysis'!H27</f>
        <v>0</v>
      </c>
      <c r="I122" s="524"/>
      <c r="J122" s="524">
        <f>'Qualified Basis Analysis'!J27</f>
        <v>0</v>
      </c>
      <c r="K122" s="524"/>
      <c r="L122" s="524">
        <f>'Qualified Basis Analysis'!L27</f>
        <v>0</v>
      </c>
      <c r="M122" s="524"/>
      <c r="N122" s="524">
        <f>'Qualified Basis Analysis'!N27</f>
        <v>0</v>
      </c>
      <c r="O122" s="524"/>
      <c r="P122" s="524">
        <f>'Qualified Basis Analysis'!P27</f>
        <v>0</v>
      </c>
      <c r="Q122" s="524"/>
      <c r="R122" s="524">
        <f>'Qualified Basis Analysis'!R27</f>
        <v>0</v>
      </c>
      <c r="S122" s="524"/>
      <c r="T122" s="524">
        <f>'Qualified Basis Analysis'!T27</f>
        <v>0</v>
      </c>
      <c r="U122" s="524"/>
      <c r="V122" s="524">
        <f>'Qualified Basis Analysis'!V27</f>
        <v>0</v>
      </c>
      <c r="W122" s="524"/>
      <c r="X122" s="524">
        <f>'Qualified Basis Analysis'!X27</f>
        <v>0</v>
      </c>
      <c r="Y122" s="524"/>
      <c r="Z122" s="524">
        <f>'Qualified Basis Analysis'!Z27</f>
        <v>0</v>
      </c>
      <c r="AA122" s="524"/>
      <c r="AB122" s="524">
        <f>'Qualified Basis Analysis'!AB27</f>
        <v>0</v>
      </c>
      <c r="AC122" s="524"/>
      <c r="AD122" s="524">
        <f>'Qualified Basis Analysis'!AD27</f>
        <v>0</v>
      </c>
      <c r="AE122" s="524"/>
      <c r="AF122" s="524">
        <f>'Qualified Basis Analysis'!AF27</f>
        <v>0</v>
      </c>
      <c r="AG122" s="524"/>
      <c r="AH122" s="524">
        <f>'Qualified Basis Analysis'!AH27</f>
        <v>0</v>
      </c>
      <c r="AI122" s="524"/>
      <c r="AJ122" s="524">
        <f>'Qualified Basis Analysis'!AJ27</f>
        <v>0</v>
      </c>
      <c r="AK122" s="524"/>
      <c r="AL122" s="524">
        <f>'Qualified Basis Analysis'!AL27</f>
        <v>0</v>
      </c>
      <c r="AM122" s="524"/>
      <c r="AN122" s="524">
        <f>'Qualified Basis Analysis'!AN27</f>
        <v>0</v>
      </c>
      <c r="AO122" s="524"/>
      <c r="AP122" s="524">
        <f>'Qualified Basis Analysis'!AP27</f>
        <v>0</v>
      </c>
      <c r="AQ122" s="524"/>
      <c r="AR122" s="524">
        <f>'Qualified Basis Analysis'!AR27</f>
        <v>0</v>
      </c>
      <c r="AS122" s="524"/>
      <c r="AT122" s="524">
        <f>'Qualified Basis Analysis'!AT27</f>
        <v>0</v>
      </c>
      <c r="CN122" s="109"/>
      <c r="CO122" s="655" t="str">
        <f>Financing!B122</f>
        <v>Other (HDC Second Mortgage)</v>
      </c>
      <c r="CP122" s="417"/>
      <c r="CQ122" s="417">
        <f>Financing!D122</f>
        <v>0</v>
      </c>
      <c r="CR122" s="417"/>
      <c r="CS122" s="417" t="str">
        <f>Financing!F122</f>
        <v>Loan</v>
      </c>
      <c r="CT122" s="417"/>
      <c r="CU122" s="417">
        <f>Financing!H122</f>
        <v>4.3387000000000002E-2</v>
      </c>
      <c r="CV122" s="417"/>
      <c r="CW122" s="417">
        <f>Financing!J122</f>
        <v>35</v>
      </c>
      <c r="CX122" s="417"/>
      <c r="CY122" s="417">
        <f>Financing!L122</f>
        <v>0</v>
      </c>
    </row>
    <row r="123" spans="1:103">
      <c r="A123" s="109"/>
      <c r="B123" s="109" t="s">
        <v>14</v>
      </c>
      <c r="C123" s="109"/>
      <c r="D123" s="228"/>
      <c r="E123" s="229"/>
      <c r="F123" s="444">
        <f>'Qualified Basis Analysis'!F28</f>
        <v>0</v>
      </c>
      <c r="G123" s="524"/>
      <c r="H123" s="524">
        <f>'Qualified Basis Analysis'!H28</f>
        <v>0</v>
      </c>
      <c r="I123" s="524"/>
      <c r="J123" s="524">
        <f>'Qualified Basis Analysis'!J28</f>
        <v>0</v>
      </c>
      <c r="K123" s="524"/>
      <c r="L123" s="524">
        <f>'Qualified Basis Analysis'!L28</f>
        <v>0</v>
      </c>
      <c r="M123" s="524"/>
      <c r="N123" s="524">
        <f>'Qualified Basis Analysis'!N28</f>
        <v>0</v>
      </c>
      <c r="O123" s="524"/>
      <c r="P123" s="524">
        <f>'Qualified Basis Analysis'!P28</f>
        <v>0</v>
      </c>
      <c r="Q123" s="524"/>
      <c r="R123" s="524">
        <f>'Qualified Basis Analysis'!R28</f>
        <v>0</v>
      </c>
      <c r="S123" s="524"/>
      <c r="T123" s="524">
        <f>'Qualified Basis Analysis'!T28</f>
        <v>0</v>
      </c>
      <c r="U123" s="524"/>
      <c r="V123" s="524">
        <f>'Qualified Basis Analysis'!V28</f>
        <v>0</v>
      </c>
      <c r="W123" s="524"/>
      <c r="X123" s="524">
        <f>'Qualified Basis Analysis'!X28</f>
        <v>0</v>
      </c>
      <c r="Y123" s="524"/>
      <c r="Z123" s="524">
        <f>'Qualified Basis Analysis'!Z28</f>
        <v>0</v>
      </c>
      <c r="AA123" s="524"/>
      <c r="AB123" s="524">
        <f>'Qualified Basis Analysis'!AB28</f>
        <v>0</v>
      </c>
      <c r="AC123" s="524"/>
      <c r="AD123" s="524">
        <f>'Qualified Basis Analysis'!AD28</f>
        <v>0</v>
      </c>
      <c r="AE123" s="524"/>
      <c r="AF123" s="524">
        <f>'Qualified Basis Analysis'!AF28</f>
        <v>0</v>
      </c>
      <c r="AG123" s="524"/>
      <c r="AH123" s="524">
        <f>'Qualified Basis Analysis'!AH28</f>
        <v>0</v>
      </c>
      <c r="AI123" s="524"/>
      <c r="AJ123" s="524">
        <f>'Qualified Basis Analysis'!AJ28</f>
        <v>0</v>
      </c>
      <c r="AK123" s="524"/>
      <c r="AL123" s="524">
        <f>'Qualified Basis Analysis'!AL28</f>
        <v>0</v>
      </c>
      <c r="AM123" s="524"/>
      <c r="AN123" s="524">
        <f>'Qualified Basis Analysis'!AN28</f>
        <v>0</v>
      </c>
      <c r="AO123" s="524"/>
      <c r="AP123" s="524">
        <f>'Qualified Basis Analysis'!AP28</f>
        <v>0</v>
      </c>
      <c r="AQ123" s="524"/>
      <c r="AR123" s="524">
        <f>'Qualified Basis Analysis'!AR28</f>
        <v>0</v>
      </c>
      <c r="AS123" s="524"/>
      <c r="AT123" s="524">
        <f>'Qualified Basis Analysis'!AT28</f>
        <v>0</v>
      </c>
      <c r="CN123" s="111"/>
      <c r="CO123" s="655" t="str">
        <f>Financing!B123</f>
        <v>Other (Accrued Construction Interest)</v>
      </c>
      <c r="CP123" s="417"/>
      <c r="CQ123" s="417">
        <f>Financing!D123</f>
        <v>0</v>
      </c>
      <c r="CR123" s="417"/>
      <c r="CS123" s="417" t="str">
        <f>Financing!F123</f>
        <v>Loan</v>
      </c>
      <c r="CT123" s="417"/>
      <c r="CU123" s="417">
        <f>Financing!H123</f>
        <v>0</v>
      </c>
      <c r="CV123" s="417"/>
      <c r="CW123" s="417">
        <f>Financing!J123</f>
        <v>0</v>
      </c>
      <c r="CX123" s="417"/>
      <c r="CY123" s="417">
        <f>Financing!L123</f>
        <v>0</v>
      </c>
    </row>
    <row r="124" spans="1:103">
      <c r="A124" s="109"/>
      <c r="B124" s="109" t="s">
        <v>15</v>
      </c>
      <c r="C124" s="109"/>
      <c r="D124" s="228"/>
      <c r="E124" s="229"/>
      <c r="F124" s="444">
        <f>'Qualified Basis Analysis'!F29</f>
        <v>0</v>
      </c>
      <c r="G124" s="524"/>
      <c r="H124" s="524">
        <f>'Qualified Basis Analysis'!H29</f>
        <v>0</v>
      </c>
      <c r="I124" s="524"/>
      <c r="J124" s="524">
        <f>'Qualified Basis Analysis'!J29</f>
        <v>0</v>
      </c>
      <c r="K124" s="524"/>
      <c r="L124" s="524">
        <f>'Qualified Basis Analysis'!L29</f>
        <v>0</v>
      </c>
      <c r="M124" s="524"/>
      <c r="N124" s="524">
        <f>'Qualified Basis Analysis'!N29</f>
        <v>0</v>
      </c>
      <c r="O124" s="524"/>
      <c r="P124" s="524">
        <f>'Qualified Basis Analysis'!P29</f>
        <v>0</v>
      </c>
      <c r="Q124" s="524"/>
      <c r="R124" s="524">
        <f>'Qualified Basis Analysis'!R29</f>
        <v>0</v>
      </c>
      <c r="S124" s="524"/>
      <c r="T124" s="524">
        <f>'Qualified Basis Analysis'!T29</f>
        <v>0</v>
      </c>
      <c r="U124" s="524"/>
      <c r="V124" s="524">
        <f>'Qualified Basis Analysis'!V29</f>
        <v>0</v>
      </c>
      <c r="W124" s="524"/>
      <c r="X124" s="524">
        <f>'Qualified Basis Analysis'!X29</f>
        <v>0</v>
      </c>
      <c r="Y124" s="524"/>
      <c r="Z124" s="663">
        <f>'Qualified Basis Analysis'!Z29</f>
        <v>0</v>
      </c>
      <c r="AA124" s="524"/>
      <c r="AB124" s="524">
        <f>'Qualified Basis Analysis'!AB29</f>
        <v>0</v>
      </c>
      <c r="AC124" s="524"/>
      <c r="AD124" s="524">
        <f>'Qualified Basis Analysis'!AD29</f>
        <v>0</v>
      </c>
      <c r="AE124" s="524"/>
      <c r="AF124" s="524">
        <f>'Qualified Basis Analysis'!AF29</f>
        <v>0</v>
      </c>
      <c r="AG124" s="524"/>
      <c r="AH124" s="524">
        <f>'Qualified Basis Analysis'!AH29</f>
        <v>0</v>
      </c>
      <c r="AI124" s="524"/>
      <c r="AJ124" s="524">
        <f>'Qualified Basis Analysis'!AJ29</f>
        <v>0</v>
      </c>
      <c r="AK124" s="524"/>
      <c r="AL124" s="524">
        <f>'Qualified Basis Analysis'!AL29</f>
        <v>0</v>
      </c>
      <c r="AM124" s="524"/>
      <c r="AN124" s="524">
        <f>'Qualified Basis Analysis'!AN29</f>
        <v>0</v>
      </c>
      <c r="AO124" s="524"/>
      <c r="AP124" s="524">
        <f>'Qualified Basis Analysis'!AP29</f>
        <v>0</v>
      </c>
      <c r="AQ124" s="524"/>
      <c r="AR124" s="524">
        <f>'Qualified Basis Analysis'!AR29</f>
        <v>0</v>
      </c>
      <c r="AS124" s="524"/>
      <c r="AT124" s="524">
        <f>'Qualified Basis Analysis'!AT29</f>
        <v>0</v>
      </c>
      <c r="CN124" s="111"/>
      <c r="CO124" s="655" t="str">
        <f>Financing!B124</f>
        <v>Other (Brownfields Tax Credits)</v>
      </c>
      <c r="CP124" s="417"/>
      <c r="CQ124" s="417">
        <f>Financing!D124</f>
        <v>0</v>
      </c>
      <c r="CR124" s="417"/>
      <c r="CS124" s="417" t="str">
        <f>Financing!F124</f>
        <v>Loan</v>
      </c>
      <c r="CT124" s="417"/>
      <c r="CU124" s="417">
        <f>Financing!H124</f>
        <v>0.06</v>
      </c>
      <c r="CV124" s="417"/>
      <c r="CW124" s="417">
        <f>Financing!J124</f>
        <v>35</v>
      </c>
      <c r="CX124" s="417"/>
      <c r="CY124" s="417">
        <f>Financing!L124</f>
        <v>0</v>
      </c>
    </row>
    <row r="125" spans="1:103">
      <c r="A125" s="109"/>
      <c r="B125" s="109"/>
      <c r="C125" s="109"/>
      <c r="D125" s="228"/>
      <c r="E125" s="229"/>
      <c r="F125" s="256"/>
      <c r="G125" s="441" t="s">
        <v>343</v>
      </c>
      <c r="H125" s="656">
        <f>G4</f>
        <v>0</v>
      </c>
      <c r="I125" s="441" t="s">
        <v>343</v>
      </c>
      <c r="J125" s="656">
        <f>G4</f>
        <v>0</v>
      </c>
      <c r="K125" s="441" t="s">
        <v>343</v>
      </c>
      <c r="L125" s="656">
        <f>G4</f>
        <v>0</v>
      </c>
      <c r="M125" s="441" t="s">
        <v>343</v>
      </c>
      <c r="N125" s="656">
        <f>G4</f>
        <v>0</v>
      </c>
      <c r="O125" s="441" t="s">
        <v>343</v>
      </c>
      <c r="P125" s="656">
        <f>G4</f>
        <v>0</v>
      </c>
      <c r="Q125" s="441" t="s">
        <v>343</v>
      </c>
      <c r="R125" s="656">
        <f>G4</f>
        <v>0</v>
      </c>
      <c r="S125" s="441" t="s">
        <v>343</v>
      </c>
      <c r="T125" s="656">
        <f>G4</f>
        <v>0</v>
      </c>
      <c r="U125" s="441" t="s">
        <v>343</v>
      </c>
      <c r="V125" s="656">
        <f>G4</f>
        <v>0</v>
      </c>
      <c r="W125" s="441" t="s">
        <v>343</v>
      </c>
      <c r="X125" s="656">
        <f>G4</f>
        <v>0</v>
      </c>
      <c r="Y125" s="441" t="s">
        <v>343</v>
      </c>
      <c r="Z125" s="656">
        <f>G4</f>
        <v>0</v>
      </c>
      <c r="AA125" s="441" t="s">
        <v>343</v>
      </c>
      <c r="AB125" s="656">
        <f>G4</f>
        <v>0</v>
      </c>
      <c r="AC125" s="441" t="s">
        <v>343</v>
      </c>
      <c r="AD125" s="656">
        <f>G4</f>
        <v>0</v>
      </c>
      <c r="AE125" s="441" t="s">
        <v>343</v>
      </c>
      <c r="AF125" s="656">
        <f>G4</f>
        <v>0</v>
      </c>
      <c r="AG125" s="441" t="s">
        <v>343</v>
      </c>
      <c r="AH125" s="656">
        <f>G4</f>
        <v>0</v>
      </c>
      <c r="AI125" s="441" t="s">
        <v>343</v>
      </c>
      <c r="AJ125" s="656">
        <f>G4</f>
        <v>0</v>
      </c>
      <c r="AK125" s="441" t="s">
        <v>343</v>
      </c>
      <c r="AL125" s="656">
        <f>G4</f>
        <v>0</v>
      </c>
      <c r="AM125" s="441" t="s">
        <v>343</v>
      </c>
      <c r="AN125" s="656">
        <f>G4</f>
        <v>0</v>
      </c>
      <c r="AO125" s="441" t="s">
        <v>343</v>
      </c>
      <c r="AP125" s="656">
        <f>G4</f>
        <v>0</v>
      </c>
      <c r="AQ125" s="441" t="s">
        <v>343</v>
      </c>
      <c r="AR125" s="656">
        <f>G4</f>
        <v>0</v>
      </c>
      <c r="AS125" s="441" t="s">
        <v>343</v>
      </c>
      <c r="AT125" s="656">
        <f>G4</f>
        <v>0</v>
      </c>
      <c r="CN125" s="111"/>
      <c r="CO125" s="417"/>
      <c r="CP125" s="417"/>
      <c r="CQ125" s="417"/>
      <c r="CR125" s="417"/>
      <c r="CS125" s="417"/>
      <c r="CT125" s="417"/>
      <c r="CU125" s="417"/>
      <c r="CV125" s="417"/>
      <c r="CW125" s="417"/>
      <c r="CX125" s="417"/>
      <c r="CY125" s="417"/>
    </row>
    <row r="126" spans="1:103">
      <c r="A126" s="109"/>
      <c r="B126" s="109"/>
      <c r="C126" s="109"/>
      <c r="D126" s="228"/>
      <c r="E126" s="229"/>
      <c r="F126" s="256"/>
      <c r="G126" s="407" t="s">
        <v>96</v>
      </c>
      <c r="H126" s="660">
        <f>D176</f>
        <v>0</v>
      </c>
      <c r="I126" s="407" t="s">
        <v>96</v>
      </c>
      <c r="J126" s="660">
        <f>D177</f>
        <v>0</v>
      </c>
      <c r="K126" s="407" t="s">
        <v>96</v>
      </c>
      <c r="L126" s="660">
        <f>D178</f>
        <v>0</v>
      </c>
      <c r="M126" s="407" t="s">
        <v>96</v>
      </c>
      <c r="N126" s="660">
        <f>D179</f>
        <v>0</v>
      </c>
      <c r="O126" s="407" t="s">
        <v>96</v>
      </c>
      <c r="P126" s="660">
        <f>D180</f>
        <v>0</v>
      </c>
      <c r="Q126" s="407" t="s">
        <v>96</v>
      </c>
      <c r="R126" s="660">
        <f>D181</f>
        <v>0</v>
      </c>
      <c r="S126" s="407" t="s">
        <v>96</v>
      </c>
      <c r="T126" s="660">
        <f>D182</f>
        <v>0</v>
      </c>
      <c r="U126" s="407" t="s">
        <v>96</v>
      </c>
      <c r="V126" s="660">
        <f>D183</f>
        <v>0</v>
      </c>
      <c r="W126" s="407" t="s">
        <v>96</v>
      </c>
      <c r="X126" s="660">
        <f>D184</f>
        <v>0</v>
      </c>
      <c r="Y126" s="407" t="s">
        <v>96</v>
      </c>
      <c r="Z126" s="660">
        <f>D185</f>
        <v>0</v>
      </c>
      <c r="AA126" s="407" t="s">
        <v>96</v>
      </c>
      <c r="AB126" s="660">
        <f>D186</f>
        <v>0</v>
      </c>
      <c r="AC126" s="407" t="s">
        <v>96</v>
      </c>
      <c r="AD126" s="660">
        <f>D187</f>
        <v>0</v>
      </c>
      <c r="AE126" s="407" t="s">
        <v>96</v>
      </c>
      <c r="AF126" s="660">
        <f>D188</f>
        <v>0</v>
      </c>
      <c r="AG126" s="407" t="s">
        <v>96</v>
      </c>
      <c r="AH126" s="660">
        <f>D189</f>
        <v>0</v>
      </c>
      <c r="AI126" s="407" t="s">
        <v>96</v>
      </c>
      <c r="AJ126" s="660">
        <f>D190</f>
        <v>0</v>
      </c>
      <c r="AK126" s="407" t="s">
        <v>96</v>
      </c>
      <c r="AL126" s="660">
        <f>D191</f>
        <v>0</v>
      </c>
      <c r="AM126" s="407" t="s">
        <v>96</v>
      </c>
      <c r="AN126" s="660">
        <f>D192</f>
        <v>0</v>
      </c>
      <c r="AO126" s="407" t="s">
        <v>96</v>
      </c>
      <c r="AP126" s="660">
        <f>D193</f>
        <v>0</v>
      </c>
      <c r="AQ126" s="407" t="s">
        <v>96</v>
      </c>
      <c r="AR126" s="660">
        <f>D194</f>
        <v>0</v>
      </c>
      <c r="AS126" s="407" t="s">
        <v>96</v>
      </c>
      <c r="AT126" s="660">
        <f>D195</f>
        <v>0</v>
      </c>
      <c r="CN126" s="111"/>
      <c r="CO126" s="655" t="str">
        <f>Financing!B125</f>
        <v>Other (LIHTC Equity)</v>
      </c>
      <c r="CP126" s="417"/>
      <c r="CQ126" s="417">
        <f>Financing!D125</f>
        <v>0</v>
      </c>
      <c r="CR126" s="417"/>
      <c r="CS126" s="417" t="str">
        <f>Financing!F125</f>
        <v>Loan</v>
      </c>
      <c r="CT126" s="417"/>
      <c r="CU126" s="417">
        <f>Financing!H125</f>
        <v>0</v>
      </c>
      <c r="CV126" s="417"/>
      <c r="CW126" s="417">
        <f>Financing!J125</f>
        <v>0</v>
      </c>
      <c r="CX126" s="417"/>
      <c r="CY126" s="417">
        <f>Financing!L125</f>
        <v>0</v>
      </c>
    </row>
    <row r="127" spans="1:103">
      <c r="A127" s="109"/>
      <c r="B127" s="109" t="s">
        <v>16</v>
      </c>
      <c r="C127" s="109"/>
      <c r="D127" s="228"/>
      <c r="E127" s="229"/>
      <c r="F127" s="225">
        <f>'Qualified Basis Analysis'!F31</f>
        <v>0</v>
      </c>
      <c r="G127" s="225"/>
      <c r="H127" s="661">
        <f>'Qualified Basis Analysis'!H31</f>
        <v>0</v>
      </c>
      <c r="I127" s="225"/>
      <c r="J127" s="661">
        <f>'Qualified Basis Analysis'!J31</f>
        <v>0</v>
      </c>
      <c r="K127" s="225"/>
      <c r="L127" s="661">
        <f>'Qualified Basis Analysis'!L31</f>
        <v>0</v>
      </c>
      <c r="M127" s="225"/>
      <c r="N127" s="661">
        <f>'Qualified Basis Analysis'!N31</f>
        <v>0</v>
      </c>
      <c r="O127" s="225"/>
      <c r="P127" s="661">
        <f>'Qualified Basis Analysis'!P31</f>
        <v>0</v>
      </c>
      <c r="Q127" s="225"/>
      <c r="R127" s="661">
        <f>'Qualified Basis Analysis'!R31</f>
        <v>0</v>
      </c>
      <c r="S127" s="225"/>
      <c r="T127" s="661">
        <f>'Qualified Basis Analysis'!T31</f>
        <v>0</v>
      </c>
      <c r="U127" s="225"/>
      <c r="V127" s="661">
        <f>'Qualified Basis Analysis'!V31</f>
        <v>0</v>
      </c>
      <c r="W127" s="225"/>
      <c r="X127" s="661">
        <f>'Qualified Basis Analysis'!X31</f>
        <v>0</v>
      </c>
      <c r="Y127" s="225"/>
      <c r="Z127" s="661">
        <f>'Qualified Basis Analysis'!Z31</f>
        <v>0</v>
      </c>
      <c r="AA127" s="225"/>
      <c r="AB127" s="661">
        <f>'Qualified Basis Analysis'!AB31</f>
        <v>0</v>
      </c>
      <c r="AC127" s="225"/>
      <c r="AD127" s="661">
        <f>'Qualified Basis Analysis'!AD31</f>
        <v>0</v>
      </c>
      <c r="AE127" s="225"/>
      <c r="AF127" s="661">
        <f>'Qualified Basis Analysis'!AF31</f>
        <v>0</v>
      </c>
      <c r="AG127" s="225"/>
      <c r="AH127" s="661">
        <f>'Qualified Basis Analysis'!AH31</f>
        <v>0</v>
      </c>
      <c r="AI127" s="225"/>
      <c r="AJ127" s="661">
        <f>'Qualified Basis Analysis'!AJ31</f>
        <v>0</v>
      </c>
      <c r="AK127" s="225"/>
      <c r="AL127" s="661">
        <f>'Qualified Basis Analysis'!AL31</f>
        <v>0</v>
      </c>
      <c r="AM127" s="225"/>
      <c r="AN127" s="661">
        <f>'Qualified Basis Analysis'!AN31</f>
        <v>0</v>
      </c>
      <c r="AO127" s="225"/>
      <c r="AP127" s="661">
        <f>'Qualified Basis Analysis'!AP31</f>
        <v>0</v>
      </c>
      <c r="AQ127" s="225"/>
      <c r="AR127" s="661">
        <f>'Qualified Basis Analysis'!AR31</f>
        <v>0</v>
      </c>
      <c r="AS127" s="225"/>
      <c r="AT127" s="661">
        <f>'Qualified Basis Analysis'!AT31</f>
        <v>0</v>
      </c>
      <c r="CN127" s="111"/>
      <c r="CO127" s="417" t="str">
        <f>Financing!B126</f>
        <v>Total Permanent Financing</v>
      </c>
      <c r="CP127" s="417"/>
      <c r="CQ127" s="417">
        <f>Financing!D126</f>
        <v>0</v>
      </c>
      <c r="CR127" s="417"/>
      <c r="CS127" s="417">
        <f>Financing!F126</f>
        <v>0</v>
      </c>
      <c r="CT127" s="417"/>
      <c r="CU127" s="417">
        <f>Financing!H126</f>
        <v>0</v>
      </c>
      <c r="CV127" s="417"/>
      <c r="CW127" s="417">
        <f>Financing!J126</f>
        <v>0</v>
      </c>
      <c r="CX127" s="417"/>
      <c r="CY127" s="417">
        <f>Financing!L126</f>
        <v>0</v>
      </c>
    </row>
    <row r="128" spans="1:103">
      <c r="A128" s="109"/>
      <c r="B128" s="109" t="s">
        <v>17</v>
      </c>
      <c r="C128" s="109"/>
      <c r="D128" s="228"/>
      <c r="E128" s="229"/>
      <c r="F128" s="225">
        <f>'Qualified Basis Analysis'!F32</f>
        <v>0</v>
      </c>
      <c r="G128" s="225"/>
      <c r="H128" s="661">
        <f>'Qualified Basis Analysis'!H32</f>
        <v>0</v>
      </c>
      <c r="I128" s="225"/>
      <c r="J128" s="661">
        <f>'Qualified Basis Analysis'!J32</f>
        <v>0</v>
      </c>
      <c r="K128" s="225"/>
      <c r="L128" s="661">
        <f>'Qualified Basis Analysis'!L32</f>
        <v>0</v>
      </c>
      <c r="M128" s="225"/>
      <c r="N128" s="661">
        <f>'Qualified Basis Analysis'!N32</f>
        <v>0</v>
      </c>
      <c r="O128" s="225"/>
      <c r="P128" s="661">
        <f>'Qualified Basis Analysis'!P32</f>
        <v>0</v>
      </c>
      <c r="Q128" s="225"/>
      <c r="R128" s="661">
        <f>'Qualified Basis Analysis'!R32</f>
        <v>0</v>
      </c>
      <c r="S128" s="225"/>
      <c r="T128" s="661">
        <f>'Qualified Basis Analysis'!T32</f>
        <v>0</v>
      </c>
      <c r="U128" s="225"/>
      <c r="V128" s="661">
        <f>'Qualified Basis Analysis'!V32</f>
        <v>0</v>
      </c>
      <c r="W128" s="225"/>
      <c r="X128" s="661">
        <f>'Qualified Basis Analysis'!X32</f>
        <v>0</v>
      </c>
      <c r="Y128" s="225"/>
      <c r="Z128" s="661">
        <f>'Qualified Basis Analysis'!Z32</f>
        <v>0</v>
      </c>
      <c r="AA128" s="225"/>
      <c r="AB128" s="661">
        <f>'Qualified Basis Analysis'!AB32</f>
        <v>0</v>
      </c>
      <c r="AC128" s="225"/>
      <c r="AD128" s="661">
        <f>'Qualified Basis Analysis'!AD32</f>
        <v>0</v>
      </c>
      <c r="AE128" s="225"/>
      <c r="AF128" s="661">
        <f>'Qualified Basis Analysis'!AF32</f>
        <v>0</v>
      </c>
      <c r="AG128" s="225"/>
      <c r="AH128" s="661">
        <f>'Qualified Basis Analysis'!AH32</f>
        <v>0</v>
      </c>
      <c r="AI128" s="225"/>
      <c r="AJ128" s="661">
        <f>'Qualified Basis Analysis'!AJ32</f>
        <v>0</v>
      </c>
      <c r="AK128" s="225"/>
      <c r="AL128" s="661">
        <f>'Qualified Basis Analysis'!AL32</f>
        <v>0</v>
      </c>
      <c r="AM128" s="225"/>
      <c r="AN128" s="661">
        <f>'Qualified Basis Analysis'!AN32</f>
        <v>0</v>
      </c>
      <c r="AO128" s="225"/>
      <c r="AP128" s="661">
        <f>'Qualified Basis Analysis'!AP32</f>
        <v>0</v>
      </c>
      <c r="AQ128" s="225"/>
      <c r="AR128" s="661">
        <f>'Qualified Basis Analysis'!AR32</f>
        <v>0</v>
      </c>
      <c r="AS128" s="225"/>
      <c r="AT128" s="661">
        <f>'Qualified Basis Analysis'!AT32</f>
        <v>0</v>
      </c>
      <c r="CN128" s="111"/>
      <c r="CO128" s="420"/>
      <c r="CY128" s="421"/>
    </row>
    <row r="129" spans="1:103">
      <c r="A129" s="109"/>
      <c r="B129" s="109" t="s">
        <v>18</v>
      </c>
      <c r="C129" s="109"/>
      <c r="D129" s="228"/>
      <c r="E129" s="229"/>
      <c r="F129" s="225">
        <f>'Qualified Basis Analysis'!F33</f>
        <v>0</v>
      </c>
      <c r="G129" s="225"/>
      <c r="H129" s="661">
        <f>'Qualified Basis Analysis'!H33</f>
        <v>0</v>
      </c>
      <c r="I129" s="225"/>
      <c r="J129" s="661">
        <f>'Qualified Basis Analysis'!J33</f>
        <v>0</v>
      </c>
      <c r="K129" s="225"/>
      <c r="L129" s="661">
        <f>'Qualified Basis Analysis'!L33</f>
        <v>0</v>
      </c>
      <c r="M129" s="225"/>
      <c r="N129" s="661">
        <f>'Qualified Basis Analysis'!N33</f>
        <v>0</v>
      </c>
      <c r="O129" s="225"/>
      <c r="P129" s="661">
        <f>'Qualified Basis Analysis'!P33</f>
        <v>0</v>
      </c>
      <c r="Q129" s="225"/>
      <c r="R129" s="661">
        <f>'Qualified Basis Analysis'!R33</f>
        <v>0</v>
      </c>
      <c r="S129" s="225"/>
      <c r="T129" s="661">
        <f>'Qualified Basis Analysis'!T33</f>
        <v>0</v>
      </c>
      <c r="U129" s="225"/>
      <c r="V129" s="661">
        <f>'Qualified Basis Analysis'!V33</f>
        <v>0</v>
      </c>
      <c r="W129" s="225"/>
      <c r="X129" s="661">
        <f>'Qualified Basis Analysis'!X33</f>
        <v>0</v>
      </c>
      <c r="Y129" s="225"/>
      <c r="Z129" s="661">
        <f>'Qualified Basis Analysis'!Z33</f>
        <v>0</v>
      </c>
      <c r="AA129" s="225"/>
      <c r="AB129" s="661">
        <f>'Qualified Basis Analysis'!AB33</f>
        <v>0</v>
      </c>
      <c r="AC129" s="225"/>
      <c r="AD129" s="661">
        <f>'Qualified Basis Analysis'!AD33</f>
        <v>0</v>
      </c>
      <c r="AE129" s="225"/>
      <c r="AF129" s="661">
        <f>'Qualified Basis Analysis'!AF33</f>
        <v>0</v>
      </c>
      <c r="AG129" s="225"/>
      <c r="AH129" s="661">
        <f>'Qualified Basis Analysis'!AH33</f>
        <v>0</v>
      </c>
      <c r="AI129" s="225"/>
      <c r="AJ129" s="661">
        <f>'Qualified Basis Analysis'!AJ33</f>
        <v>0</v>
      </c>
      <c r="AK129" s="225"/>
      <c r="AL129" s="661">
        <f>'Qualified Basis Analysis'!AL33</f>
        <v>0</v>
      </c>
      <c r="AM129" s="225"/>
      <c r="AN129" s="661">
        <f>'Qualified Basis Analysis'!AN33</f>
        <v>0</v>
      </c>
      <c r="AO129" s="225"/>
      <c r="AP129" s="661">
        <f>'Qualified Basis Analysis'!AP33</f>
        <v>0</v>
      </c>
      <c r="AQ129" s="225"/>
      <c r="AR129" s="661">
        <f>'Qualified Basis Analysis'!AR33</f>
        <v>0</v>
      </c>
      <c r="AS129" s="225"/>
      <c r="AT129" s="661">
        <f>'Qualified Basis Analysis'!AT33</f>
        <v>0</v>
      </c>
      <c r="CN129" s="109"/>
      <c r="CO129" s="422" t="s">
        <v>163</v>
      </c>
      <c r="CP129" s="111" t="s">
        <v>343</v>
      </c>
      <c r="CQ129" s="109">
        <f>G4</f>
        <v>0</v>
      </c>
      <c r="CU129" s="423"/>
      <c r="CV129" s="423"/>
      <c r="CY129" s="421"/>
    </row>
    <row r="130" spans="1:103">
      <c r="A130" s="109"/>
      <c r="B130" s="109" t="s">
        <v>19</v>
      </c>
      <c r="C130" s="109"/>
      <c r="D130" s="228"/>
      <c r="E130" s="229"/>
      <c r="F130" s="225">
        <f>'Qualified Basis Analysis'!F34</f>
        <v>0</v>
      </c>
      <c r="G130" s="225"/>
      <c r="H130" s="661">
        <f>'Qualified Basis Analysis'!H34</f>
        <v>0</v>
      </c>
      <c r="I130" s="225"/>
      <c r="J130" s="661">
        <f>'Qualified Basis Analysis'!J34</f>
        <v>0</v>
      </c>
      <c r="K130" s="225"/>
      <c r="L130" s="661">
        <f>'Qualified Basis Analysis'!L34</f>
        <v>0</v>
      </c>
      <c r="M130" s="225"/>
      <c r="N130" s="661">
        <f>'Qualified Basis Analysis'!N34</f>
        <v>0</v>
      </c>
      <c r="O130" s="225"/>
      <c r="P130" s="661">
        <f>'Qualified Basis Analysis'!P34</f>
        <v>0</v>
      </c>
      <c r="Q130" s="225"/>
      <c r="R130" s="661">
        <f>'Qualified Basis Analysis'!R34</f>
        <v>0</v>
      </c>
      <c r="S130" s="225"/>
      <c r="T130" s="661">
        <f>'Qualified Basis Analysis'!T34</f>
        <v>0</v>
      </c>
      <c r="U130" s="225"/>
      <c r="V130" s="661">
        <f>'Qualified Basis Analysis'!V34</f>
        <v>0</v>
      </c>
      <c r="W130" s="225"/>
      <c r="X130" s="661">
        <f>'Qualified Basis Analysis'!X34</f>
        <v>0</v>
      </c>
      <c r="Y130" s="225"/>
      <c r="Z130" s="661">
        <f>'Qualified Basis Analysis'!Z34</f>
        <v>0</v>
      </c>
      <c r="AA130" s="225"/>
      <c r="AB130" s="661">
        <f>'Qualified Basis Analysis'!AB34</f>
        <v>0</v>
      </c>
      <c r="AC130" s="225"/>
      <c r="AD130" s="661">
        <f>'Qualified Basis Analysis'!AD34</f>
        <v>0</v>
      </c>
      <c r="AE130" s="225"/>
      <c r="AF130" s="661">
        <f>'Qualified Basis Analysis'!AF34</f>
        <v>0</v>
      </c>
      <c r="AG130" s="225"/>
      <c r="AH130" s="661">
        <f>'Qualified Basis Analysis'!AH34</f>
        <v>0</v>
      </c>
      <c r="AI130" s="225"/>
      <c r="AJ130" s="661">
        <f>'Qualified Basis Analysis'!AJ34</f>
        <v>0</v>
      </c>
      <c r="AK130" s="225"/>
      <c r="AL130" s="661">
        <f>'Qualified Basis Analysis'!AL34</f>
        <v>0</v>
      </c>
      <c r="AM130" s="225"/>
      <c r="AN130" s="661">
        <f>'Qualified Basis Analysis'!AN34</f>
        <v>0</v>
      </c>
      <c r="AO130" s="225"/>
      <c r="AP130" s="661">
        <f>'Qualified Basis Analysis'!AP34</f>
        <v>0</v>
      </c>
      <c r="AQ130" s="225"/>
      <c r="AR130" s="661">
        <f>'Qualified Basis Analysis'!AR34</f>
        <v>0</v>
      </c>
      <c r="AS130" s="225"/>
      <c r="AT130" s="661">
        <f>'Qualified Basis Analysis'!AT34</f>
        <v>0</v>
      </c>
      <c r="CN130" s="109"/>
      <c r="CO130" s="424" t="s">
        <v>130</v>
      </c>
      <c r="CP130" s="109" t="s">
        <v>96</v>
      </c>
      <c r="CQ130" s="109">
        <f>D177</f>
        <v>0</v>
      </c>
      <c r="CU130" s="423"/>
      <c r="CV130" s="423"/>
      <c r="CY130" s="421"/>
    </row>
    <row r="131" spans="1:103">
      <c r="A131" s="109"/>
      <c r="B131" s="109" t="s">
        <v>20</v>
      </c>
      <c r="C131" s="109"/>
      <c r="D131" s="228"/>
      <c r="E131" s="229"/>
      <c r="F131" s="225">
        <f>'Qualified Basis Analysis'!F35</f>
        <v>0</v>
      </c>
      <c r="G131" s="225"/>
      <c r="H131" s="661">
        <f>'Qualified Basis Analysis'!H35</f>
        <v>0</v>
      </c>
      <c r="I131" s="225"/>
      <c r="J131" s="661">
        <f>'Qualified Basis Analysis'!J35</f>
        <v>0</v>
      </c>
      <c r="K131" s="225"/>
      <c r="L131" s="661">
        <f>'Qualified Basis Analysis'!L35</f>
        <v>0</v>
      </c>
      <c r="M131" s="225"/>
      <c r="N131" s="661">
        <f>'Qualified Basis Analysis'!N35</f>
        <v>0</v>
      </c>
      <c r="O131" s="225"/>
      <c r="P131" s="661">
        <f>'Qualified Basis Analysis'!P35</f>
        <v>0</v>
      </c>
      <c r="Q131" s="225"/>
      <c r="R131" s="661">
        <f>'Qualified Basis Analysis'!R35</f>
        <v>0</v>
      </c>
      <c r="S131" s="225"/>
      <c r="T131" s="661">
        <f>'Qualified Basis Analysis'!T35</f>
        <v>0</v>
      </c>
      <c r="U131" s="225"/>
      <c r="V131" s="661">
        <f>'Qualified Basis Analysis'!V35</f>
        <v>0</v>
      </c>
      <c r="W131" s="225"/>
      <c r="X131" s="661">
        <f>'Qualified Basis Analysis'!X35</f>
        <v>0</v>
      </c>
      <c r="Y131" s="225"/>
      <c r="Z131" s="661">
        <f>'Qualified Basis Analysis'!Z35</f>
        <v>0</v>
      </c>
      <c r="AA131" s="225"/>
      <c r="AB131" s="661">
        <f>'Qualified Basis Analysis'!AB35</f>
        <v>0</v>
      </c>
      <c r="AC131" s="225"/>
      <c r="AD131" s="661">
        <f>'Qualified Basis Analysis'!AD35</f>
        <v>0</v>
      </c>
      <c r="AE131" s="225"/>
      <c r="AF131" s="661">
        <f>'Qualified Basis Analysis'!AF35</f>
        <v>0</v>
      </c>
      <c r="AG131" s="225"/>
      <c r="AH131" s="661">
        <f>'Qualified Basis Analysis'!AH35</f>
        <v>0</v>
      </c>
      <c r="AI131" s="225"/>
      <c r="AJ131" s="661">
        <f>'Qualified Basis Analysis'!AJ35</f>
        <v>0</v>
      </c>
      <c r="AK131" s="225"/>
      <c r="AL131" s="661">
        <f>'Qualified Basis Analysis'!AL35</f>
        <v>0</v>
      </c>
      <c r="AM131" s="225"/>
      <c r="AN131" s="661">
        <f>'Qualified Basis Analysis'!AN35</f>
        <v>0</v>
      </c>
      <c r="AO131" s="225"/>
      <c r="AP131" s="661">
        <f>'Qualified Basis Analysis'!AP35</f>
        <v>0</v>
      </c>
      <c r="AQ131" s="225"/>
      <c r="AR131" s="661">
        <f>'Qualified Basis Analysis'!AR35</f>
        <v>0</v>
      </c>
      <c r="AS131" s="225"/>
      <c r="AT131" s="661">
        <f>'Qualified Basis Analysis'!AT35</f>
        <v>0</v>
      </c>
      <c r="CN131" s="109"/>
      <c r="CO131" s="420">
        <f>CO100</f>
        <v>0</v>
      </c>
      <c r="CP131" s="111"/>
      <c r="CU131" s="423"/>
      <c r="CV131" s="423"/>
      <c r="CY131" s="421"/>
    </row>
    <row r="132" spans="1:103">
      <c r="A132" s="109"/>
      <c r="B132" s="109" t="s">
        <v>21</v>
      </c>
      <c r="C132" s="109"/>
      <c r="D132" s="228"/>
      <c r="E132" s="229"/>
      <c r="F132" s="225">
        <f>'Qualified Basis Analysis'!F36</f>
        <v>0</v>
      </c>
      <c r="G132" s="225"/>
      <c r="H132" s="661">
        <f>'Qualified Basis Analysis'!H36</f>
        <v>0</v>
      </c>
      <c r="I132" s="225"/>
      <c r="J132" s="661">
        <f>'Qualified Basis Analysis'!J36</f>
        <v>0</v>
      </c>
      <c r="K132" s="225"/>
      <c r="L132" s="661">
        <f>'Qualified Basis Analysis'!L36</f>
        <v>0</v>
      </c>
      <c r="M132" s="225"/>
      <c r="N132" s="661">
        <f>'Qualified Basis Analysis'!N36</f>
        <v>0</v>
      </c>
      <c r="O132" s="225"/>
      <c r="P132" s="661">
        <f>'Qualified Basis Analysis'!P36</f>
        <v>0</v>
      </c>
      <c r="Q132" s="225"/>
      <c r="R132" s="661">
        <f>'Qualified Basis Analysis'!R36</f>
        <v>0</v>
      </c>
      <c r="S132" s="225"/>
      <c r="T132" s="661">
        <f>'Qualified Basis Analysis'!T36</f>
        <v>0</v>
      </c>
      <c r="U132" s="225"/>
      <c r="V132" s="661">
        <f>'Qualified Basis Analysis'!V36</f>
        <v>0</v>
      </c>
      <c r="W132" s="225"/>
      <c r="X132" s="661">
        <f>'Qualified Basis Analysis'!X36</f>
        <v>0</v>
      </c>
      <c r="Y132" s="225"/>
      <c r="Z132" s="661">
        <f>'Qualified Basis Analysis'!Z36</f>
        <v>0</v>
      </c>
      <c r="AA132" s="225"/>
      <c r="AB132" s="661">
        <f>'Qualified Basis Analysis'!AB36</f>
        <v>0</v>
      </c>
      <c r="AC132" s="225"/>
      <c r="AD132" s="661">
        <f>'Qualified Basis Analysis'!AD36</f>
        <v>0</v>
      </c>
      <c r="AE132" s="225"/>
      <c r="AF132" s="661">
        <f>'Qualified Basis Analysis'!AF36</f>
        <v>0</v>
      </c>
      <c r="AG132" s="225"/>
      <c r="AH132" s="661">
        <f>'Qualified Basis Analysis'!AH36</f>
        <v>0</v>
      </c>
      <c r="AI132" s="225"/>
      <c r="AJ132" s="661">
        <f>'Qualified Basis Analysis'!AJ36</f>
        <v>0</v>
      </c>
      <c r="AK132" s="225"/>
      <c r="AL132" s="661">
        <f>'Qualified Basis Analysis'!AL36</f>
        <v>0</v>
      </c>
      <c r="AM132" s="225"/>
      <c r="AN132" s="661">
        <f>'Qualified Basis Analysis'!AN36</f>
        <v>0</v>
      </c>
      <c r="AO132" s="225"/>
      <c r="AP132" s="661">
        <f>'Qualified Basis Analysis'!AP36</f>
        <v>0</v>
      </c>
      <c r="AQ132" s="225"/>
      <c r="AR132" s="661">
        <f>'Qualified Basis Analysis'!AR36</f>
        <v>0</v>
      </c>
      <c r="AS132" s="225"/>
      <c r="AT132" s="661">
        <f>'Qualified Basis Analysis'!AT36</f>
        <v>0</v>
      </c>
      <c r="CN132" s="109"/>
      <c r="CO132" s="420" t="s">
        <v>171</v>
      </c>
      <c r="CP132" s="111"/>
      <c r="CU132" s="423"/>
      <c r="CV132" s="423"/>
      <c r="CY132" s="421"/>
    </row>
    <row r="133" spans="1:103">
      <c r="A133" s="109"/>
      <c r="B133" s="109" t="s">
        <v>22</v>
      </c>
      <c r="C133" s="109"/>
      <c r="D133" s="527"/>
      <c r="E133" s="405"/>
      <c r="F133" s="225">
        <f>'Qualified Basis Analysis'!F37</f>
        <v>0</v>
      </c>
      <c r="G133" s="225"/>
      <c r="H133" s="225">
        <f>'Qualified Basis Analysis'!H37</f>
        <v>0</v>
      </c>
      <c r="I133" s="225"/>
      <c r="J133" s="225">
        <f>'Qualified Basis Analysis'!J37</f>
        <v>0</v>
      </c>
      <c r="K133" s="225"/>
      <c r="L133" s="225">
        <f>'Qualified Basis Analysis'!L37</f>
        <v>0</v>
      </c>
      <c r="M133" s="225"/>
      <c r="N133" s="225">
        <f>'Qualified Basis Analysis'!N37</f>
        <v>0</v>
      </c>
      <c r="O133" s="225"/>
      <c r="P133" s="225">
        <f>'Qualified Basis Analysis'!P37</f>
        <v>0</v>
      </c>
      <c r="Q133" s="225"/>
      <c r="R133" s="225">
        <f>'Qualified Basis Analysis'!R37</f>
        <v>0</v>
      </c>
      <c r="S133" s="225"/>
      <c r="T133" s="225">
        <f>'Qualified Basis Analysis'!T37</f>
        <v>0</v>
      </c>
      <c r="U133" s="225"/>
      <c r="V133" s="225">
        <f>'Qualified Basis Analysis'!V37</f>
        <v>0</v>
      </c>
      <c r="W133" s="225"/>
      <c r="X133" s="225">
        <f>'Qualified Basis Analysis'!X37</f>
        <v>0</v>
      </c>
      <c r="Y133" s="225"/>
      <c r="Z133" s="225">
        <f>'Qualified Basis Analysis'!Z37</f>
        <v>0</v>
      </c>
      <c r="AA133" s="225"/>
      <c r="AB133" s="225">
        <f>'Qualified Basis Analysis'!AB37</f>
        <v>0</v>
      </c>
      <c r="AC133" s="225"/>
      <c r="AD133" s="225">
        <f>'Qualified Basis Analysis'!AD37</f>
        <v>0</v>
      </c>
      <c r="AE133" s="225"/>
      <c r="AF133" s="225">
        <f>'Qualified Basis Analysis'!AF37</f>
        <v>0</v>
      </c>
      <c r="AG133" s="225"/>
      <c r="AH133" s="225">
        <f>'Qualified Basis Analysis'!AH37</f>
        <v>0</v>
      </c>
      <c r="AI133" s="225"/>
      <c r="AJ133" s="225">
        <f>'Qualified Basis Analysis'!AJ37</f>
        <v>0</v>
      </c>
      <c r="AK133" s="225"/>
      <c r="AL133" s="225">
        <f>'Qualified Basis Analysis'!AL37</f>
        <v>0</v>
      </c>
      <c r="AM133" s="225"/>
      <c r="AN133" s="225">
        <f>'Qualified Basis Analysis'!AN37</f>
        <v>0</v>
      </c>
      <c r="AO133" s="225"/>
      <c r="AP133" s="225">
        <f>'Qualified Basis Analysis'!AP37</f>
        <v>0</v>
      </c>
      <c r="AQ133" s="225"/>
      <c r="AR133" s="225">
        <f>'Qualified Basis Analysis'!AR37</f>
        <v>0</v>
      </c>
      <c r="AS133" s="225"/>
      <c r="AT133" s="225">
        <f>'Qualified Basis Analysis'!AT37</f>
        <v>0</v>
      </c>
      <c r="CN133" s="109"/>
      <c r="CO133" s="420"/>
      <c r="CP133" s="111"/>
      <c r="CU133" s="423"/>
      <c r="CV133" s="423"/>
      <c r="CY133" s="421"/>
    </row>
    <row r="134" spans="1:103">
      <c r="CN134" s="109"/>
      <c r="CO134" s="425" t="s">
        <v>173</v>
      </c>
      <c r="CP134" s="426"/>
      <c r="CQ134" s="427"/>
      <c r="CR134" s="427"/>
      <c r="CS134" s="427"/>
      <c r="CT134" s="426"/>
      <c r="CU134" s="428" t="s">
        <v>172</v>
      </c>
      <c r="CV134" s="423"/>
      <c r="CY134" s="421"/>
    </row>
    <row r="135" spans="1:103" ht="15.75">
      <c r="B135" s="528"/>
      <c r="P135" s="499"/>
      <c r="CN135" s="109"/>
      <c r="CO135" s="429" t="s">
        <v>164</v>
      </c>
      <c r="CU135" s="404">
        <f>Financing!H134</f>
        <v>0</v>
      </c>
      <c r="CY135" s="421"/>
    </row>
    <row r="136" spans="1:103" ht="15.75">
      <c r="B136" s="528"/>
      <c r="CN136" s="111"/>
      <c r="CO136" s="430" t="s">
        <v>110</v>
      </c>
      <c r="CU136" s="404">
        <f>Financing!H135</f>
        <v>0</v>
      </c>
      <c r="CY136" s="421"/>
    </row>
    <row r="137" spans="1:103">
      <c r="B137" s="111" t="s">
        <v>343</v>
      </c>
      <c r="C137" s="645">
        <f>G4</f>
        <v>0</v>
      </c>
      <c r="CN137" s="111"/>
      <c r="CO137" s="430" t="s">
        <v>165</v>
      </c>
      <c r="CU137" s="404">
        <f>Financing!H136</f>
        <v>0</v>
      </c>
      <c r="CY137" s="421"/>
    </row>
    <row r="138" spans="1:103" ht="13.5" thickBot="1">
      <c r="B138" s="111" t="s">
        <v>150</v>
      </c>
      <c r="CN138" s="423"/>
      <c r="CO138" s="430" t="s">
        <v>166</v>
      </c>
      <c r="CU138" s="404">
        <f>Financing!H137</f>
        <v>0</v>
      </c>
      <c r="CY138" s="421"/>
    </row>
    <row r="139" spans="1:103" ht="13.5" thickBot="1">
      <c r="B139" s="646" t="s">
        <v>97</v>
      </c>
      <c r="C139" s="647">
        <f>'Applicant Information'!C2</f>
        <v>0</v>
      </c>
      <c r="D139" s="531"/>
      <c r="E139" s="532"/>
      <c r="F139" s="532"/>
      <c r="G139" s="532"/>
      <c r="H139" s="532"/>
      <c r="I139" s="532"/>
      <c r="J139" s="532"/>
      <c r="K139" s="532"/>
      <c r="L139" s="532"/>
      <c r="M139" s="532"/>
      <c r="N139" s="532"/>
      <c r="O139" s="532"/>
      <c r="P139" s="533"/>
      <c r="CN139" s="423"/>
      <c r="CO139" s="430" t="s">
        <v>167</v>
      </c>
      <c r="CU139" s="404">
        <f>Financing!H138</f>
        <v>0</v>
      </c>
      <c r="CY139" s="421"/>
    </row>
    <row r="140" spans="1:103" ht="13.5" thickBot="1">
      <c r="B140" s="534" t="s">
        <v>23</v>
      </c>
      <c r="C140" s="647">
        <f>'Applicant Information'!C3</f>
        <v>0</v>
      </c>
      <c r="D140" s="390"/>
      <c r="P140" s="535"/>
      <c r="CN140" s="109"/>
      <c r="CO140" s="430" t="s">
        <v>169</v>
      </c>
      <c r="CQ140" s="406" t="str">
        <f>Financing!D139</f>
        <v>(Specify Source)</v>
      </c>
      <c r="CR140" s="406"/>
      <c r="CS140" s="406"/>
      <c r="CU140" s="404">
        <f>Financing!H139</f>
        <v>0</v>
      </c>
      <c r="CY140" s="421"/>
    </row>
    <row r="141" spans="1:103" ht="13.5" thickBot="1">
      <c r="B141" s="534" t="s">
        <v>100</v>
      </c>
      <c r="C141" s="647">
        <f>'Applicant Information'!C4</f>
        <v>0</v>
      </c>
      <c r="D141" s="530"/>
      <c r="E141" s="530" t="str">
        <f>'Applicant Information'!E4</f>
        <v>Owner City:</v>
      </c>
      <c r="F141" s="647">
        <f>'Applicant Information'!F4</f>
        <v>0</v>
      </c>
      <c r="G141" s="530" t="str">
        <f>'Applicant Information'!G4</f>
        <v>Owner State:</v>
      </c>
      <c r="H141" s="647">
        <f>'Applicant Information'!H4</f>
        <v>0</v>
      </c>
      <c r="I141" s="530" t="str">
        <f>'Applicant Information'!I4</f>
        <v>Owner Zip:</v>
      </c>
      <c r="J141" s="647">
        <f>'Applicant Information'!J4</f>
        <v>0</v>
      </c>
      <c r="P141" s="535"/>
      <c r="CN141" s="423"/>
      <c r="CO141" s="430" t="s">
        <v>168</v>
      </c>
      <c r="CQ141" s="406" t="str">
        <f>Financing!D140</f>
        <v>(Specify Source)</v>
      </c>
      <c r="CR141" s="406"/>
      <c r="CS141" s="406"/>
      <c r="CU141" s="404">
        <f>Financing!H140</f>
        <v>0</v>
      </c>
      <c r="CY141" s="421"/>
    </row>
    <row r="142" spans="1:103" ht="13.5" thickBot="1">
      <c r="B142" s="534" t="s">
        <v>111</v>
      </c>
      <c r="C142" s="647">
        <f>'Applicant Information'!C5</f>
        <v>0</v>
      </c>
      <c r="D142" s="390"/>
      <c r="P142" s="535"/>
      <c r="CN142" s="111"/>
      <c r="CO142" s="430" t="s">
        <v>168</v>
      </c>
      <c r="CQ142" s="406" t="str">
        <f>Financing!D141</f>
        <v>(Specify Source)</v>
      </c>
      <c r="CR142" s="406"/>
      <c r="CS142" s="406"/>
      <c r="CU142" s="404">
        <f>Financing!H141</f>
        <v>0</v>
      </c>
      <c r="CY142" s="421"/>
    </row>
    <row r="143" spans="1:103" ht="13.5" thickBot="1">
      <c r="B143" s="534" t="s">
        <v>98</v>
      </c>
      <c r="C143" s="647">
        <f>'Applicant Information'!C6</f>
        <v>0</v>
      </c>
      <c r="D143" s="390"/>
      <c r="P143" s="535"/>
      <c r="CN143" s="423"/>
      <c r="CO143" s="430" t="s">
        <v>168</v>
      </c>
      <c r="CQ143" s="406" t="str">
        <f>Financing!D142</f>
        <v>(Specify Source)</v>
      </c>
      <c r="CR143" s="406"/>
      <c r="CS143" s="406"/>
      <c r="CU143" s="404">
        <f>Financing!H142</f>
        <v>0</v>
      </c>
      <c r="CY143" s="421"/>
    </row>
    <row r="144" spans="1:103" ht="13.5" thickBot="1">
      <c r="B144" s="534" t="s">
        <v>99</v>
      </c>
      <c r="C144" s="647">
        <f>'Applicant Information'!C7</f>
        <v>0</v>
      </c>
      <c r="D144" s="390"/>
      <c r="P144" s="535"/>
      <c r="CN144" s="111"/>
      <c r="CO144" s="431" t="s">
        <v>168</v>
      </c>
      <c r="CP144" s="432"/>
      <c r="CQ144" s="406" t="str">
        <f>Financing!D143</f>
        <v>(Specify Source)</v>
      </c>
      <c r="CR144" s="406"/>
      <c r="CS144" s="406"/>
      <c r="CT144" s="432"/>
      <c r="CU144" s="404">
        <f>Financing!H143</f>
        <v>0</v>
      </c>
      <c r="CV144" s="432"/>
      <c r="CW144" s="432"/>
      <c r="CX144" s="432"/>
      <c r="CY144" s="433"/>
    </row>
    <row r="145" spans="2:103" ht="13.5" thickBot="1">
      <c r="B145" s="534" t="s">
        <v>228</v>
      </c>
      <c r="C145" s="647">
        <f>'Applicant Information'!C8</f>
        <v>0</v>
      </c>
      <c r="D145" s="390"/>
      <c r="E145" s="445" t="str">
        <f>IF(C145="9% Competitive","Enter the credit amount per the Carryover Allocation document:","")</f>
        <v/>
      </c>
      <c r="F145" s="178"/>
      <c r="H145" s="178"/>
      <c r="I145" s="390"/>
      <c r="K145" s="648">
        <f>'Applicant Information'!I8</f>
        <v>0</v>
      </c>
      <c r="P145" s="535"/>
      <c r="CN145" s="109"/>
    </row>
    <row r="146" spans="2:103" ht="13.5" thickBot="1">
      <c r="B146" s="534"/>
      <c r="C146" s="530">
        <f>'Applicant Information'!C9</f>
        <v>0</v>
      </c>
      <c r="D146" s="491"/>
      <c r="P146" s="535"/>
      <c r="CN146" s="109"/>
    </row>
    <row r="147" spans="2:103" ht="13.5" thickBot="1">
      <c r="B147" s="536"/>
      <c r="C147" s="537"/>
      <c r="D147" s="537"/>
      <c r="E147" s="538"/>
      <c r="F147" s="538"/>
      <c r="G147" s="538"/>
      <c r="H147" s="538"/>
      <c r="I147" s="538"/>
      <c r="J147" s="538"/>
      <c r="K147" s="538"/>
      <c r="L147" s="538"/>
      <c r="M147" s="538"/>
      <c r="N147" s="538"/>
      <c r="O147" s="538"/>
      <c r="P147" s="539"/>
      <c r="CN147" s="109"/>
      <c r="CO147" s="408" t="s">
        <v>156</v>
      </c>
      <c r="CP147" s="111" t="s">
        <v>343</v>
      </c>
      <c r="CQ147" s="407">
        <f>G4</f>
        <v>0</v>
      </c>
      <c r="CR147" s="407"/>
      <c r="CS147" s="409"/>
      <c r="CT147" s="409"/>
    </row>
    <row r="148" spans="2:103">
      <c r="B148" s="111" t="s">
        <v>343</v>
      </c>
      <c r="C148" s="645">
        <f>G4</f>
        <v>0</v>
      </c>
      <c r="CN148" s="109"/>
      <c r="CO148" s="434" t="s">
        <v>131</v>
      </c>
      <c r="CP148" s="109" t="s">
        <v>96</v>
      </c>
      <c r="CQ148" s="109">
        <f>D178</f>
        <v>0</v>
      </c>
      <c r="CR148" s="411"/>
      <c r="CS148" s="407"/>
      <c r="CT148" s="407"/>
    </row>
    <row r="149" spans="2:103" ht="13.5" thickBot="1">
      <c r="B149" s="111" t="s">
        <v>231</v>
      </c>
      <c r="CN149" s="109"/>
      <c r="CO149" s="435">
        <f>'Unit Distribution'!CV7</f>
        <v>0</v>
      </c>
      <c r="CQ149" s="411"/>
      <c r="CR149" s="411"/>
      <c r="CS149" s="407"/>
      <c r="CT149" s="407"/>
    </row>
    <row r="150" spans="2:103" ht="13.5" thickBot="1">
      <c r="B150" s="529" t="s">
        <v>234</v>
      </c>
      <c r="C150" s="649">
        <f>'Applicant Information'!C13</f>
        <v>0</v>
      </c>
      <c r="D150" s="532"/>
      <c r="E150" s="532"/>
      <c r="F150" s="532"/>
      <c r="G150" s="532"/>
      <c r="H150" s="532"/>
      <c r="I150" s="532"/>
      <c r="J150" s="532"/>
      <c r="K150" s="532"/>
      <c r="L150" s="532"/>
      <c r="M150" s="532"/>
      <c r="N150" s="532"/>
      <c r="O150" s="532"/>
      <c r="P150" s="533"/>
      <c r="CN150" s="109"/>
      <c r="CO150" s="412" t="s">
        <v>157</v>
      </c>
      <c r="CP150" s="413"/>
      <c r="CQ150" s="414" t="s">
        <v>158</v>
      </c>
      <c r="CR150" s="414"/>
      <c r="CS150" s="414" t="s">
        <v>159</v>
      </c>
      <c r="CT150" s="414"/>
      <c r="CU150" s="414" t="s">
        <v>177</v>
      </c>
      <c r="CV150" s="414"/>
      <c r="CW150" s="414" t="s">
        <v>160</v>
      </c>
      <c r="CX150" s="415"/>
      <c r="CY150" s="416" t="s">
        <v>161</v>
      </c>
    </row>
    <row r="151" spans="2:103" ht="13.5" thickBot="1">
      <c r="B151" s="534" t="s">
        <v>233</v>
      </c>
      <c r="C151" s="649">
        <f>'Applicant Information'!C14</f>
        <v>0</v>
      </c>
      <c r="P151" s="535"/>
      <c r="CN151" s="109"/>
      <c r="CO151" s="417" t="str">
        <f>Financing!B150</f>
        <v>HPD Loan</v>
      </c>
      <c r="CP151" s="417"/>
      <c r="CQ151" s="417">
        <f>Financing!D150</f>
        <v>0</v>
      </c>
      <c r="CR151" s="417"/>
      <c r="CS151" s="417">
        <f>Financing!F150</f>
        <v>0</v>
      </c>
      <c r="CT151" s="417"/>
      <c r="CU151" s="417">
        <f>Financing!H150</f>
        <v>0</v>
      </c>
      <c r="CV151" s="417"/>
      <c r="CW151" s="417">
        <f>Financing!J150</f>
        <v>0</v>
      </c>
      <c r="CX151" s="417"/>
      <c r="CY151" s="417">
        <f>Financing!L150</f>
        <v>0</v>
      </c>
    </row>
    <row r="152" spans="2:103">
      <c r="B152" s="534" t="s">
        <v>232</v>
      </c>
      <c r="C152" s="649">
        <f>'Applicant Information'!C15</f>
        <v>0</v>
      </c>
      <c r="P152" s="535"/>
      <c r="CN152" s="111"/>
      <c r="CO152" s="417" t="str">
        <f>Financing!B151</f>
        <v>HDC Tax Exempt Bonds</v>
      </c>
      <c r="CP152" s="417"/>
      <c r="CQ152" s="417">
        <f>Financing!D151</f>
        <v>0</v>
      </c>
      <c r="CR152" s="417"/>
      <c r="CS152" s="417" t="str">
        <f>Financing!F151</f>
        <v>Loan</v>
      </c>
      <c r="CT152" s="417"/>
      <c r="CU152" s="417">
        <f>Financing!H151</f>
        <v>2.1999999999999999E-2</v>
      </c>
      <c r="CV152" s="417"/>
      <c r="CW152" s="417">
        <f>Financing!J151</f>
        <v>2</v>
      </c>
      <c r="CX152" s="417"/>
      <c r="CY152" s="417">
        <f>Financing!L151</f>
        <v>0</v>
      </c>
    </row>
    <row r="153" spans="2:103" ht="13.5" thickBot="1">
      <c r="B153" s="536"/>
      <c r="C153" s="538"/>
      <c r="D153" s="538"/>
      <c r="E153" s="538"/>
      <c r="F153" s="538"/>
      <c r="G153" s="538"/>
      <c r="H153" s="538"/>
      <c r="I153" s="538"/>
      <c r="J153" s="538"/>
      <c r="K153" s="538"/>
      <c r="L153" s="538"/>
      <c r="M153" s="538"/>
      <c r="N153" s="538"/>
      <c r="O153" s="538"/>
      <c r="P153" s="539"/>
      <c r="CN153" s="109"/>
      <c r="CO153" s="417" t="str">
        <f>Financing!B152</f>
        <v>HDC Loan</v>
      </c>
      <c r="CP153" s="417"/>
      <c r="CQ153" s="417">
        <f>Financing!D152</f>
        <v>0</v>
      </c>
      <c r="CR153" s="417"/>
      <c r="CS153" s="417" t="str">
        <f>Financing!F152</f>
        <v>Loan</v>
      </c>
      <c r="CT153" s="417"/>
      <c r="CU153" s="417">
        <f>Financing!H152</f>
        <v>4.3387000000000002E-2</v>
      </c>
      <c r="CV153" s="417"/>
      <c r="CW153" s="417">
        <f>Financing!J152</f>
        <v>2</v>
      </c>
      <c r="CX153" s="417"/>
      <c r="CY153" s="417">
        <f>Financing!L152</f>
        <v>0</v>
      </c>
    </row>
    <row r="154" spans="2:103">
      <c r="B154" s="111" t="s">
        <v>343</v>
      </c>
      <c r="C154" s="645">
        <f>G4</f>
        <v>0</v>
      </c>
      <c r="CN154" s="423"/>
      <c r="CO154" s="417" t="str">
        <f>Financing!B153</f>
        <v>Deferred Developer Fee</v>
      </c>
      <c r="CP154" s="417"/>
      <c r="CQ154" s="417">
        <f>Financing!D153</f>
        <v>0</v>
      </c>
      <c r="CR154" s="417"/>
      <c r="CS154" s="417" t="str">
        <f>Financing!F153</f>
        <v>Loan</v>
      </c>
      <c r="CT154" s="417"/>
      <c r="CU154" s="417">
        <f>Financing!H153</f>
        <v>0</v>
      </c>
      <c r="CV154" s="417"/>
      <c r="CW154" s="417">
        <f>Financing!J153</f>
        <v>0</v>
      </c>
      <c r="CX154" s="417"/>
      <c r="CY154" s="417">
        <f>Financing!L153</f>
        <v>0</v>
      </c>
    </row>
    <row r="155" spans="2:103" ht="13.5" thickBot="1">
      <c r="B155" s="111" t="s">
        <v>286</v>
      </c>
      <c r="CN155" s="111"/>
      <c r="CO155" s="655" t="str">
        <f>Financing!B154</f>
        <v>Other (Accrued Construction Interest)</v>
      </c>
      <c r="CP155" s="417"/>
      <c r="CQ155" s="417">
        <f>Financing!D154</f>
        <v>0</v>
      </c>
      <c r="CR155" s="417"/>
      <c r="CS155" s="417" t="str">
        <f>Financing!F154</f>
        <v>Loan</v>
      </c>
      <c r="CT155" s="417"/>
      <c r="CU155" s="417">
        <f>Financing!H154</f>
        <v>0</v>
      </c>
      <c r="CV155" s="417"/>
      <c r="CW155" s="417">
        <f>Financing!J154</f>
        <v>0</v>
      </c>
      <c r="CX155" s="417"/>
      <c r="CY155" s="417">
        <f>Financing!L154</f>
        <v>0</v>
      </c>
    </row>
    <row r="156" spans="2:103" ht="13.5" thickBot="1">
      <c r="B156" s="529" t="s">
        <v>234</v>
      </c>
      <c r="C156" s="649">
        <f>'Applicant Information'!C19</f>
        <v>0</v>
      </c>
      <c r="D156" s="532"/>
      <c r="E156" s="532"/>
      <c r="F156" s="532"/>
      <c r="G156" s="532"/>
      <c r="H156" s="532"/>
      <c r="I156" s="532"/>
      <c r="J156" s="532"/>
      <c r="K156" s="532"/>
      <c r="L156" s="532"/>
      <c r="M156" s="532"/>
      <c r="N156" s="532"/>
      <c r="O156" s="532"/>
      <c r="P156" s="533"/>
      <c r="CN156" s="423"/>
      <c r="CO156" s="655" t="str">
        <f>Financing!B155</f>
        <v>Other (Deferred Reserves)</v>
      </c>
      <c r="CP156" s="417"/>
      <c r="CQ156" s="417">
        <f>Financing!D155</f>
        <v>0</v>
      </c>
      <c r="CR156" s="417"/>
      <c r="CS156" s="417" t="str">
        <f>Financing!F155</f>
        <v>Loan</v>
      </c>
      <c r="CT156" s="417"/>
      <c r="CU156" s="417">
        <f>Financing!H155</f>
        <v>0</v>
      </c>
      <c r="CV156" s="417"/>
      <c r="CW156" s="417">
        <f>Financing!J155</f>
        <v>0</v>
      </c>
      <c r="CX156" s="417"/>
      <c r="CY156" s="417">
        <f>Financing!L155</f>
        <v>0</v>
      </c>
    </row>
    <row r="157" spans="2:103" ht="13.5" thickBot="1">
      <c r="B157" s="534" t="s">
        <v>289</v>
      </c>
      <c r="C157" s="649">
        <f>'Applicant Information'!C20</f>
        <v>0</v>
      </c>
      <c r="P157" s="535"/>
      <c r="CN157" s="111"/>
      <c r="CO157" s="655" t="str">
        <f>Financing!B156</f>
        <v>Other (Specify)</v>
      </c>
      <c r="CP157" s="417"/>
      <c r="CQ157" s="417">
        <f>Financing!D156</f>
        <v>0</v>
      </c>
      <c r="CR157" s="417"/>
      <c r="CS157" s="417">
        <f>Financing!F156</f>
        <v>0</v>
      </c>
      <c r="CT157" s="417"/>
      <c r="CU157" s="417">
        <f>Financing!H156</f>
        <v>0</v>
      </c>
      <c r="CV157" s="417"/>
      <c r="CW157" s="417">
        <f>Financing!J156</f>
        <v>0</v>
      </c>
      <c r="CX157" s="417"/>
      <c r="CY157" s="417">
        <f>Financing!L156</f>
        <v>0</v>
      </c>
    </row>
    <row r="158" spans="2:103" ht="13.5" thickBot="1">
      <c r="B158" s="534" t="s">
        <v>288</v>
      </c>
      <c r="C158" s="649">
        <f>'Applicant Information'!C21</f>
        <v>0</v>
      </c>
      <c r="P158" s="535"/>
      <c r="CN158" s="111"/>
      <c r="CO158" s="655" t="str">
        <f>Financing!B157</f>
        <v>Other (Specify)</v>
      </c>
      <c r="CP158" s="417"/>
      <c r="CQ158" s="417">
        <f>Financing!D157</f>
        <v>0</v>
      </c>
      <c r="CR158" s="417"/>
      <c r="CS158" s="417">
        <f>Financing!F157</f>
        <v>0</v>
      </c>
      <c r="CT158" s="417"/>
      <c r="CU158" s="417">
        <f>Financing!H157</f>
        <v>0</v>
      </c>
      <c r="CV158" s="417"/>
      <c r="CW158" s="417">
        <f>Financing!J157</f>
        <v>0</v>
      </c>
      <c r="CX158" s="417"/>
      <c r="CY158" s="417">
        <f>Financing!L157</f>
        <v>0</v>
      </c>
    </row>
    <row r="159" spans="2:103" ht="13.5" thickBot="1">
      <c r="B159" s="534" t="s">
        <v>287</v>
      </c>
      <c r="C159" s="649">
        <f>'Applicant Information'!C22</f>
        <v>0</v>
      </c>
      <c r="P159" s="535"/>
      <c r="CN159" s="423"/>
      <c r="CO159" s="655" t="str">
        <f>Financing!B158</f>
        <v>Other (Specify)</v>
      </c>
      <c r="CP159" s="417"/>
      <c r="CQ159" s="417">
        <f>Financing!D158</f>
        <v>0</v>
      </c>
      <c r="CR159" s="417"/>
      <c r="CS159" s="417">
        <f>Financing!F158</f>
        <v>0</v>
      </c>
      <c r="CT159" s="417"/>
      <c r="CU159" s="417">
        <f>Financing!H158</f>
        <v>0</v>
      </c>
      <c r="CV159" s="417"/>
      <c r="CW159" s="417">
        <f>Financing!J158</f>
        <v>0</v>
      </c>
      <c r="CX159" s="417"/>
      <c r="CY159" s="417">
        <f>Financing!L158</f>
        <v>0</v>
      </c>
    </row>
    <row r="160" spans="2:103" ht="13.5" thickBot="1">
      <c r="B160" s="534" t="s">
        <v>233</v>
      </c>
      <c r="C160" s="649">
        <f>'Applicant Information'!C23</f>
        <v>0</v>
      </c>
      <c r="P160" s="535"/>
      <c r="CN160" s="111"/>
      <c r="CO160" s="417" t="str">
        <f>Financing!B159</f>
        <v>Total Construction Financing</v>
      </c>
      <c r="CP160" s="417"/>
      <c r="CQ160" s="417">
        <f>Financing!D159</f>
        <v>0</v>
      </c>
      <c r="CR160" s="417"/>
      <c r="CS160" s="417">
        <f>Financing!F159</f>
        <v>0</v>
      </c>
      <c r="CT160" s="417"/>
      <c r="CU160" s="417">
        <f>Financing!H159</f>
        <v>0</v>
      </c>
      <c r="CV160" s="417"/>
      <c r="CW160" s="417">
        <f>Financing!J159</f>
        <v>0</v>
      </c>
      <c r="CX160" s="417"/>
      <c r="CY160" s="417">
        <f>Financing!L159</f>
        <v>0</v>
      </c>
    </row>
    <row r="161" spans="2:103" ht="13.5" thickBot="1">
      <c r="B161" s="536" t="s">
        <v>232</v>
      </c>
      <c r="C161" s="649">
        <f>'Applicant Information'!C24</f>
        <v>0</v>
      </c>
      <c r="D161" s="538"/>
      <c r="E161" s="538"/>
      <c r="F161" s="538"/>
      <c r="G161" s="538"/>
      <c r="H161" s="538"/>
      <c r="I161" s="538"/>
      <c r="J161" s="538"/>
      <c r="K161" s="538"/>
      <c r="L161" s="538"/>
      <c r="M161" s="538"/>
      <c r="N161" s="538"/>
      <c r="O161" s="538"/>
      <c r="P161" s="539"/>
      <c r="CN161" s="423"/>
      <c r="CO161" s="417"/>
      <c r="CP161" s="417"/>
      <c r="CQ161" s="417"/>
      <c r="CR161" s="417"/>
      <c r="CS161" s="417"/>
      <c r="CT161" s="417"/>
      <c r="CU161" s="417"/>
      <c r="CV161" s="417"/>
      <c r="CW161" s="417"/>
      <c r="CX161" s="417"/>
      <c r="CY161" s="417"/>
    </row>
    <row r="162" spans="2:103">
      <c r="B162" s="111" t="s">
        <v>343</v>
      </c>
      <c r="C162" s="645">
        <f>G4</f>
        <v>0</v>
      </c>
      <c r="CN162" s="111"/>
      <c r="CO162" s="417" t="str">
        <f>Financing!B161</f>
        <v>Permanent Financing</v>
      </c>
      <c r="CP162" s="111" t="s">
        <v>343</v>
      </c>
      <c r="CQ162" s="417">
        <f>G4</f>
        <v>0</v>
      </c>
      <c r="CR162" s="417"/>
      <c r="CS162" s="417"/>
      <c r="CT162" s="417"/>
      <c r="CU162" s="417"/>
      <c r="CV162" s="417"/>
      <c r="CW162" s="417"/>
      <c r="CX162" s="417"/>
      <c r="CY162" s="417"/>
    </row>
    <row r="163" spans="2:103" ht="13.5" thickBot="1">
      <c r="B163" s="111" t="s">
        <v>290</v>
      </c>
      <c r="CN163" s="111"/>
      <c r="CO163" s="417" t="str">
        <f>Financing!B162</f>
        <v>Building 3</v>
      </c>
      <c r="CP163" s="109" t="s">
        <v>96</v>
      </c>
      <c r="CQ163" s="417">
        <f>D178</f>
        <v>0</v>
      </c>
      <c r="CR163" s="417"/>
      <c r="CS163" s="417"/>
      <c r="CT163" s="417"/>
      <c r="CU163" s="417"/>
      <c r="CV163" s="417"/>
      <c r="CW163" s="417"/>
      <c r="CX163" s="417"/>
      <c r="CY163" s="417"/>
    </row>
    <row r="164" spans="2:103" ht="13.5" thickBot="1">
      <c r="B164" s="529" t="s">
        <v>234</v>
      </c>
      <c r="C164" s="649">
        <f>'Applicant Information'!C27</f>
        <v>0</v>
      </c>
      <c r="D164" s="532"/>
      <c r="E164" s="532"/>
      <c r="F164" s="532"/>
      <c r="G164" s="532"/>
      <c r="H164" s="532"/>
      <c r="I164" s="532"/>
      <c r="J164" s="532"/>
      <c r="K164" s="532"/>
      <c r="L164" s="532"/>
      <c r="M164" s="532"/>
      <c r="N164" s="532"/>
      <c r="O164" s="532"/>
      <c r="P164" s="533"/>
      <c r="CN164" s="111"/>
      <c r="CO164" s="417" t="str">
        <f>Financing!B163</f>
        <v xml:space="preserve"> </v>
      </c>
      <c r="CP164" s="417"/>
      <c r="CQ164" s="417"/>
      <c r="CR164" s="417"/>
      <c r="CS164" s="417"/>
      <c r="CT164" s="417"/>
      <c r="CU164" s="417"/>
      <c r="CV164" s="417"/>
      <c r="CW164" s="417"/>
      <c r="CX164" s="417"/>
      <c r="CY164" s="417"/>
    </row>
    <row r="165" spans="2:103" ht="13.5" thickBot="1">
      <c r="B165" s="534" t="s">
        <v>289</v>
      </c>
      <c r="C165" s="649">
        <f>'Applicant Information'!C28</f>
        <v>0</v>
      </c>
      <c r="P165" s="535"/>
      <c r="CN165" s="111"/>
      <c r="CO165" s="417" t="str">
        <f>Financing!B164</f>
        <v>Lender/ Source</v>
      </c>
      <c r="CP165" s="417"/>
      <c r="CQ165" s="417" t="str">
        <f>Financing!D164</f>
        <v>Amount of Funds</v>
      </c>
      <c r="CR165" s="417"/>
      <c r="CS165" s="417" t="str">
        <f>Financing!F164</f>
        <v>Type</v>
      </c>
      <c r="CT165" s="417"/>
      <c r="CU165" s="417" t="str">
        <f>Financing!H164</f>
        <v>Interest Rate(%)</v>
      </c>
      <c r="CV165" s="417"/>
      <c r="CW165" s="417" t="str">
        <f>Financing!J164</f>
        <v>Term (yrs.)</v>
      </c>
      <c r="CX165" s="417"/>
      <c r="CY165" s="417" t="str">
        <f>Financing!L164</f>
        <v>Annual Debt Service</v>
      </c>
    </row>
    <row r="166" spans="2:103" ht="13.5" thickBot="1">
      <c r="B166" s="534" t="s">
        <v>288</v>
      </c>
      <c r="C166" s="540">
        <f>'Applicant Information'!C29</f>
        <v>0</v>
      </c>
      <c r="P166" s="535"/>
      <c r="CN166" s="111"/>
      <c r="CO166" s="417" t="str">
        <f>Financing!B165</f>
        <v>HPD Loan</v>
      </c>
      <c r="CP166" s="417"/>
      <c r="CQ166" s="417">
        <f>Financing!D165</f>
        <v>0</v>
      </c>
      <c r="CR166" s="417"/>
      <c r="CS166" s="417">
        <f>Financing!F165</f>
        <v>0</v>
      </c>
      <c r="CT166" s="417"/>
      <c r="CU166" s="417">
        <f>Financing!H165</f>
        <v>0</v>
      </c>
      <c r="CV166" s="417"/>
      <c r="CW166" s="417">
        <f>Financing!J165</f>
        <v>0</v>
      </c>
      <c r="CX166" s="417"/>
      <c r="CY166" s="417">
        <f>Financing!L165</f>
        <v>0</v>
      </c>
    </row>
    <row r="167" spans="2:103" ht="13.5" thickBot="1">
      <c r="B167" s="534" t="s">
        <v>287</v>
      </c>
      <c r="C167" s="540">
        <f>'Applicant Information'!C30</f>
        <v>0</v>
      </c>
      <c r="P167" s="535"/>
      <c r="CN167" s="111"/>
      <c r="CO167" s="417" t="str">
        <f>Financing!B166</f>
        <v>HDC Tax Exempt Bonds</v>
      </c>
      <c r="CP167" s="417"/>
      <c r="CQ167" s="417">
        <f>Financing!D166</f>
        <v>0</v>
      </c>
      <c r="CR167" s="417"/>
      <c r="CS167" s="417">
        <f>Financing!F166</f>
        <v>0</v>
      </c>
      <c r="CT167" s="417"/>
      <c r="CU167" s="417">
        <f>Financing!H166</f>
        <v>0</v>
      </c>
      <c r="CV167" s="417"/>
      <c r="CW167" s="417">
        <f>Financing!J166</f>
        <v>0</v>
      </c>
      <c r="CX167" s="417"/>
      <c r="CY167" s="417">
        <f>Financing!L166</f>
        <v>0</v>
      </c>
    </row>
    <row r="168" spans="2:103">
      <c r="B168" s="534" t="s">
        <v>233</v>
      </c>
      <c r="C168" s="649">
        <f>'Applicant Information'!C31</f>
        <v>0</v>
      </c>
      <c r="P168" s="535"/>
      <c r="CN168" s="423"/>
      <c r="CO168" s="417" t="str">
        <f>Financing!B167</f>
        <v>HDC Loan</v>
      </c>
      <c r="CP168" s="417"/>
      <c r="CQ168" s="417">
        <f>Financing!D167</f>
        <v>0</v>
      </c>
      <c r="CR168" s="417"/>
      <c r="CS168" s="417">
        <f>Financing!F167</f>
        <v>0</v>
      </c>
      <c r="CT168" s="417"/>
      <c r="CU168" s="417">
        <f>Financing!H167</f>
        <v>0</v>
      </c>
      <c r="CV168" s="417"/>
      <c r="CW168" s="417">
        <f>Financing!J167</f>
        <v>0</v>
      </c>
      <c r="CX168" s="417"/>
      <c r="CY168" s="417">
        <f>Financing!L167</f>
        <v>0</v>
      </c>
    </row>
    <row r="169" spans="2:103" ht="13.5" thickBot="1">
      <c r="B169" s="536"/>
      <c r="C169" s="538"/>
      <c r="D169" s="538"/>
      <c r="E169" s="538"/>
      <c r="F169" s="538"/>
      <c r="G169" s="538"/>
      <c r="H169" s="538"/>
      <c r="I169" s="538"/>
      <c r="J169" s="538"/>
      <c r="K169" s="538"/>
      <c r="L169" s="538"/>
      <c r="M169" s="538"/>
      <c r="N169" s="538"/>
      <c r="O169" s="538"/>
      <c r="P169" s="539"/>
      <c r="CN169" s="111"/>
      <c r="CO169" s="417" t="str">
        <f>Financing!B168</f>
        <v>Deferred Developer Fee</v>
      </c>
      <c r="CP169" s="417"/>
      <c r="CQ169" s="417">
        <f>Financing!D168</f>
        <v>0</v>
      </c>
      <c r="CR169" s="417"/>
      <c r="CS169" s="417" t="str">
        <f>Financing!F168</f>
        <v>Loan</v>
      </c>
      <c r="CT169" s="417"/>
      <c r="CU169" s="417">
        <f>Financing!H168</f>
        <v>1.12E-2</v>
      </c>
      <c r="CV169" s="417"/>
      <c r="CW169" s="417">
        <f>Financing!J168</f>
        <v>35</v>
      </c>
      <c r="CX169" s="417"/>
      <c r="CY169" s="417">
        <f>Financing!L168</f>
        <v>0</v>
      </c>
    </row>
    <row r="170" spans="2:103">
      <c r="CN170" s="423"/>
      <c r="CO170" s="655" t="str">
        <f>Financing!B169</f>
        <v>Other (HDC First Mortgage)</v>
      </c>
      <c r="CP170" s="417"/>
      <c r="CQ170" s="417">
        <f>Financing!D169</f>
        <v>0</v>
      </c>
      <c r="CR170" s="417"/>
      <c r="CS170" s="417" t="str">
        <f>Financing!F169</f>
        <v>Loan</v>
      </c>
      <c r="CT170" s="417"/>
      <c r="CU170" s="417">
        <f>Financing!H169</f>
        <v>5.2499999999999998E-2</v>
      </c>
      <c r="CV170" s="417"/>
      <c r="CW170" s="417">
        <f>Financing!J169</f>
        <v>18</v>
      </c>
      <c r="CX170" s="417"/>
      <c r="CY170" s="417">
        <f>Financing!L169</f>
        <v>0</v>
      </c>
    </row>
    <row r="171" spans="2:103">
      <c r="CN171" s="109"/>
      <c r="CO171" s="655" t="str">
        <f>Financing!B170</f>
        <v>Other (HDC Second Mortgage)</v>
      </c>
      <c r="CP171" s="417"/>
      <c r="CQ171" s="417">
        <f>Financing!D170</f>
        <v>0</v>
      </c>
      <c r="CR171" s="417"/>
      <c r="CS171" s="417" t="str">
        <f>Financing!F170</f>
        <v>Loan</v>
      </c>
      <c r="CT171" s="417"/>
      <c r="CU171" s="417">
        <f>Financing!H170</f>
        <v>4.3387000000000002E-2</v>
      </c>
      <c r="CV171" s="417"/>
      <c r="CW171" s="417">
        <f>Financing!J170</f>
        <v>35</v>
      </c>
      <c r="CX171" s="417"/>
      <c r="CY171" s="417">
        <f>Financing!L170</f>
        <v>0</v>
      </c>
    </row>
    <row r="172" spans="2:103" ht="14.25">
      <c r="B172" s="541"/>
      <c r="C172" s="111" t="s">
        <v>108</v>
      </c>
      <c r="D172" s="111"/>
      <c r="E172" s="111"/>
      <c r="U172" s="542"/>
      <c r="V172" s="542"/>
      <c r="CN172" s="111"/>
      <c r="CO172" s="655" t="str">
        <f>Financing!B171</f>
        <v>Other (Accrued Construction Interest)</v>
      </c>
      <c r="CP172" s="417"/>
      <c r="CQ172" s="417">
        <f>Financing!D171</f>
        <v>0</v>
      </c>
      <c r="CR172" s="417"/>
      <c r="CS172" s="417" t="str">
        <f>Financing!F171</f>
        <v>Loan</v>
      </c>
      <c r="CT172" s="417"/>
      <c r="CU172" s="417">
        <f>Financing!H171</f>
        <v>0</v>
      </c>
      <c r="CV172" s="417"/>
      <c r="CW172" s="417">
        <f>Financing!J171</f>
        <v>0</v>
      </c>
      <c r="CX172" s="417"/>
      <c r="CY172" s="417">
        <f>Financing!L171</f>
        <v>0</v>
      </c>
    </row>
    <row r="173" spans="2:103" ht="14.25">
      <c r="B173" s="541"/>
      <c r="C173" s="111"/>
      <c r="D173" s="111"/>
      <c r="E173" s="111"/>
      <c r="M173" s="543" t="s">
        <v>65</v>
      </c>
      <c r="N173" s="544"/>
      <c r="O173" s="545"/>
      <c r="P173" s="543" t="s">
        <v>66</v>
      </c>
      <c r="Q173" s="544"/>
      <c r="R173" s="545"/>
      <c r="S173" s="546"/>
      <c r="T173" s="546"/>
      <c r="U173" s="542"/>
      <c r="V173" s="542"/>
      <c r="CN173" s="111"/>
      <c r="CO173" s="655" t="str">
        <f>Financing!B172</f>
        <v>Other (Brownfields Tax Credits)</v>
      </c>
      <c r="CP173" s="417"/>
      <c r="CQ173" s="417">
        <f>Financing!D172</f>
        <v>0</v>
      </c>
      <c r="CR173" s="417"/>
      <c r="CS173" s="417" t="str">
        <f>Financing!F172</f>
        <v>Loan</v>
      </c>
      <c r="CT173" s="417"/>
      <c r="CU173" s="417">
        <f>Financing!H172</f>
        <v>0.06</v>
      </c>
      <c r="CV173" s="417"/>
      <c r="CW173" s="417">
        <f>Financing!J172</f>
        <v>35</v>
      </c>
      <c r="CX173" s="417"/>
      <c r="CY173" s="417">
        <f>Financing!L172</f>
        <v>0</v>
      </c>
    </row>
    <row r="174" spans="2:103">
      <c r="B174" s="411"/>
      <c r="C174" s="547" t="s">
        <v>96</v>
      </c>
      <c r="D174" s="548"/>
      <c r="E174" s="549" t="s">
        <v>214</v>
      </c>
      <c r="F174" s="549" t="s">
        <v>221</v>
      </c>
      <c r="G174" s="549" t="s">
        <v>149</v>
      </c>
      <c r="H174" s="549" t="s">
        <v>203</v>
      </c>
      <c r="I174" s="549" t="s">
        <v>104</v>
      </c>
      <c r="J174" s="549" t="s">
        <v>105</v>
      </c>
      <c r="K174" s="549" t="s">
        <v>106</v>
      </c>
      <c r="L174" s="550" t="s">
        <v>107</v>
      </c>
      <c r="M174" s="547" t="s">
        <v>151</v>
      </c>
      <c r="N174" s="551"/>
      <c r="O174" s="548"/>
      <c r="P174" s="547" t="s">
        <v>151</v>
      </c>
      <c r="Q174" s="551"/>
      <c r="R174" s="548"/>
      <c r="S174" s="547" t="s">
        <v>202</v>
      </c>
      <c r="T174" s="551"/>
      <c r="U174" s="548"/>
      <c r="V174" s="552" t="s">
        <v>206</v>
      </c>
      <c r="CN174" s="111"/>
      <c r="CO174" s="655" t="str">
        <f>Financing!B173</f>
        <v>Other (LIHTC Equity)</v>
      </c>
      <c r="CP174" s="417"/>
      <c r="CQ174" s="417">
        <f>Financing!D173</f>
        <v>0</v>
      </c>
      <c r="CR174" s="417"/>
      <c r="CS174" s="417" t="str">
        <f>Financing!F173</f>
        <v>Loan</v>
      </c>
      <c r="CT174" s="417"/>
      <c r="CU174" s="417">
        <f>Financing!H173</f>
        <v>0</v>
      </c>
      <c r="CV174" s="417"/>
      <c r="CW174" s="417">
        <f>Financing!J173</f>
        <v>0</v>
      </c>
      <c r="CX174" s="417"/>
      <c r="CY174" s="417">
        <f>Financing!L173</f>
        <v>0</v>
      </c>
    </row>
    <row r="175" spans="2:103">
      <c r="B175" s="411"/>
      <c r="C175" s="553"/>
      <c r="D175" s="553" t="s">
        <v>220</v>
      </c>
      <c r="E175" s="553"/>
      <c r="F175" s="554"/>
      <c r="G175" s="553"/>
      <c r="H175" s="554" t="s">
        <v>205</v>
      </c>
      <c r="I175" s="553"/>
      <c r="J175" s="553"/>
      <c r="K175" s="553"/>
      <c r="L175" s="553"/>
      <c r="M175" s="555" t="s">
        <v>222</v>
      </c>
      <c r="N175" s="556"/>
      <c r="O175" s="557"/>
      <c r="P175" s="555" t="s">
        <v>222</v>
      </c>
      <c r="Q175" s="556"/>
      <c r="R175" s="557"/>
      <c r="S175" s="555" t="s">
        <v>222</v>
      </c>
      <c r="T175" s="556"/>
      <c r="U175" s="557"/>
      <c r="V175" s="558" t="s">
        <v>207</v>
      </c>
      <c r="CN175" s="111"/>
      <c r="CO175" s="417" t="str">
        <f>Financing!B174</f>
        <v>Total Permanent Financing</v>
      </c>
      <c r="CP175" s="417"/>
      <c r="CQ175" s="417">
        <f>Financing!D174</f>
        <v>0</v>
      </c>
      <c r="CR175" s="417"/>
      <c r="CS175" s="417">
        <f>Financing!F174</f>
        <v>0</v>
      </c>
      <c r="CT175" s="417"/>
      <c r="CU175" s="417">
        <f>Financing!H174</f>
        <v>0</v>
      </c>
      <c r="CV175" s="417"/>
      <c r="CW175" s="417">
        <f>Financing!J174</f>
        <v>0</v>
      </c>
      <c r="CX175" s="417"/>
      <c r="CY175" s="417">
        <f>Financing!L174</f>
        <v>0</v>
      </c>
    </row>
    <row r="176" spans="2:103">
      <c r="B176" s="411">
        <v>1</v>
      </c>
      <c r="C176" s="559" t="s">
        <v>204</v>
      </c>
      <c r="D176" s="185">
        <f>'Building Information'!C7</f>
        <v>0</v>
      </c>
      <c r="E176" s="185">
        <f>'Building Information'!D7</f>
        <v>0</v>
      </c>
      <c r="F176" s="185">
        <f>'Building Information'!E7</f>
        <v>0</v>
      </c>
      <c r="G176" s="185">
        <f>'Building Information'!F7</f>
        <v>0</v>
      </c>
      <c r="H176" s="185" t="str">
        <f>'Building Information'!G7</f>
        <v>NY</v>
      </c>
      <c r="I176" s="189">
        <f>'Building Information'!H7</f>
        <v>0</v>
      </c>
      <c r="J176" s="189">
        <f>'Building Information'!I7</f>
        <v>0</v>
      </c>
      <c r="K176" s="189">
        <f>'Building Information'!J7</f>
        <v>0</v>
      </c>
      <c r="L176" s="189">
        <f>'Building Information'!K7</f>
        <v>0</v>
      </c>
      <c r="M176" s="189" t="str">
        <f>CONCATENATE('Building Information'!L7,"/",'Building Information'!M7,"/",'Building Information'!N7)</f>
        <v>//</v>
      </c>
      <c r="N176" s="185">
        <f>'Building Information'!M7</f>
        <v>0</v>
      </c>
      <c r="O176" s="185">
        <f>'Building Information'!N7</f>
        <v>0</v>
      </c>
      <c r="P176" s="189" t="str">
        <f>CONCATENATE('Building Information'!O7,"/",'Building Information'!P7,"/",'Building Information'!Q7)</f>
        <v>//</v>
      </c>
      <c r="Q176" s="185">
        <f>'Building Information'!P7</f>
        <v>0</v>
      </c>
      <c r="R176" s="185">
        <f>'Building Information'!Q7</f>
        <v>0</v>
      </c>
      <c r="S176" s="189" t="str">
        <f>CONCATENATE('Building Information'!R7,"/",'Building Information'!S7,"/",'Building Information'!T7)</f>
        <v>//</v>
      </c>
      <c r="T176" s="185">
        <f>'Building Information'!S7</f>
        <v>0</v>
      </c>
      <c r="U176" s="185">
        <f>'Building Information'!T7</f>
        <v>0</v>
      </c>
      <c r="V176" s="189">
        <f>'Building Information'!U7</f>
        <v>0</v>
      </c>
      <c r="W176" s="642" t="s">
        <v>343</v>
      </c>
      <c r="X176" s="650">
        <f>G4</f>
        <v>0</v>
      </c>
      <c r="Y176" s="445">
        <v>1</v>
      </c>
      <c r="CN176" s="111"/>
      <c r="CO176" s="420"/>
      <c r="CY176" s="421"/>
    </row>
    <row r="177" spans="2:103">
      <c r="B177" s="411">
        <v>2</v>
      </c>
      <c r="C177" s="559" t="s">
        <v>204</v>
      </c>
      <c r="D177" s="185">
        <f>'Building Information'!C8</f>
        <v>0</v>
      </c>
      <c r="E177" s="185">
        <f>'Building Information'!D8</f>
        <v>0</v>
      </c>
      <c r="F177" s="185">
        <f>'Building Information'!E8</f>
        <v>0</v>
      </c>
      <c r="G177" s="185">
        <f>'Building Information'!F8</f>
        <v>0</v>
      </c>
      <c r="H177" s="185" t="str">
        <f>'Building Information'!G8</f>
        <v>NY</v>
      </c>
      <c r="I177" s="189">
        <f>'Building Information'!H8</f>
        <v>0</v>
      </c>
      <c r="J177" s="189">
        <f>'Building Information'!I8</f>
        <v>0</v>
      </c>
      <c r="K177" s="189">
        <f>'Building Information'!J8</f>
        <v>0</v>
      </c>
      <c r="L177" s="189">
        <f>'Building Information'!K8</f>
        <v>0</v>
      </c>
      <c r="M177" s="189" t="str">
        <f>CONCATENATE('Building Information'!L8,"/",'Building Information'!M8,"/",'Building Information'!N8)</f>
        <v>//</v>
      </c>
      <c r="N177" s="185">
        <f>'Building Information'!M8</f>
        <v>0</v>
      </c>
      <c r="O177" s="185">
        <f>'Building Information'!N8</f>
        <v>0</v>
      </c>
      <c r="P177" s="189" t="str">
        <f>CONCATENATE('Building Information'!O8,"/",'Building Information'!P8,"/",'Building Information'!Q8)</f>
        <v>//</v>
      </c>
      <c r="Q177" s="185">
        <f>'Building Information'!P8</f>
        <v>0</v>
      </c>
      <c r="R177" s="185">
        <f>'Building Information'!Q8</f>
        <v>0</v>
      </c>
      <c r="S177" s="189" t="str">
        <f>CONCATENATE('Building Information'!R8,"/",'Building Information'!S8,"/",'Building Information'!T8)</f>
        <v>//</v>
      </c>
      <c r="T177" s="185">
        <f>'Building Information'!S8</f>
        <v>0</v>
      </c>
      <c r="U177" s="185">
        <f>'Building Information'!T8</f>
        <v>0</v>
      </c>
      <c r="V177" s="189">
        <f>'Building Information'!U8</f>
        <v>0</v>
      </c>
      <c r="W177" s="642" t="s">
        <v>343</v>
      </c>
      <c r="X177" s="650">
        <f>G4</f>
        <v>0</v>
      </c>
      <c r="Y177" s="445">
        <v>2</v>
      </c>
      <c r="CN177" s="109"/>
      <c r="CO177" s="422" t="s">
        <v>163</v>
      </c>
      <c r="CP177" s="111" t="s">
        <v>343</v>
      </c>
      <c r="CQ177" s="109">
        <f>G4</f>
        <v>0</v>
      </c>
      <c r="CU177" s="423"/>
      <c r="CV177" s="423"/>
      <c r="CY177" s="421"/>
    </row>
    <row r="178" spans="2:103">
      <c r="B178" s="411">
        <v>3</v>
      </c>
      <c r="C178" s="559" t="s">
        <v>204</v>
      </c>
      <c r="D178" s="189">
        <f>'Building Information'!C9</f>
        <v>0</v>
      </c>
      <c r="E178" s="189">
        <f>'Building Information'!D9</f>
        <v>0</v>
      </c>
      <c r="F178" s="189">
        <f>'Building Information'!E9</f>
        <v>0</v>
      </c>
      <c r="G178" s="189">
        <f>'Building Information'!F9</f>
        <v>0</v>
      </c>
      <c r="H178" s="185" t="str">
        <f>'Building Information'!G9</f>
        <v>NY</v>
      </c>
      <c r="I178" s="189">
        <f>'Building Information'!H9</f>
        <v>0</v>
      </c>
      <c r="J178" s="189">
        <f>'Building Information'!I9</f>
        <v>0</v>
      </c>
      <c r="K178" s="189">
        <f>'Building Information'!J9</f>
        <v>0</v>
      </c>
      <c r="L178" s="189">
        <f>'Building Information'!K9</f>
        <v>0</v>
      </c>
      <c r="M178" s="189" t="str">
        <f>CONCATENATE('Building Information'!L9,"/",'Building Information'!M9,"/",'Building Information'!N9)</f>
        <v>//</v>
      </c>
      <c r="N178" s="185">
        <f>'Building Information'!M9</f>
        <v>0</v>
      </c>
      <c r="O178" s="185">
        <f>'Building Information'!N9</f>
        <v>0</v>
      </c>
      <c r="P178" s="189" t="str">
        <f>CONCATENATE('Building Information'!O9,"/",'Building Information'!P9,"/",'Building Information'!Q9)</f>
        <v>//</v>
      </c>
      <c r="Q178" s="185">
        <f>'Building Information'!P9</f>
        <v>0</v>
      </c>
      <c r="R178" s="185">
        <f>'Building Information'!Q9</f>
        <v>0</v>
      </c>
      <c r="S178" s="189" t="str">
        <f>CONCATENATE('Building Information'!R9,"/",'Building Information'!S9,"/",'Building Information'!T9)</f>
        <v>//</v>
      </c>
      <c r="T178" s="185">
        <f>'Building Information'!S9</f>
        <v>0</v>
      </c>
      <c r="U178" s="185">
        <f>'Building Information'!T9</f>
        <v>0</v>
      </c>
      <c r="V178" s="189">
        <f>'Building Information'!U9</f>
        <v>0</v>
      </c>
      <c r="W178" s="642" t="s">
        <v>343</v>
      </c>
      <c r="X178" s="650">
        <f>G4</f>
        <v>0</v>
      </c>
      <c r="Y178" s="445">
        <v>3</v>
      </c>
      <c r="CN178" s="109"/>
      <c r="CO178" s="424" t="s">
        <v>131</v>
      </c>
      <c r="CP178" s="109" t="s">
        <v>96</v>
      </c>
      <c r="CQ178" s="109">
        <f>D178</f>
        <v>0</v>
      </c>
      <c r="CU178" s="423"/>
      <c r="CV178" s="423"/>
      <c r="CY178" s="421"/>
    </row>
    <row r="179" spans="2:103">
      <c r="B179" s="411">
        <v>4</v>
      </c>
      <c r="C179" s="559" t="s">
        <v>204</v>
      </c>
      <c r="D179" s="189">
        <f>'Building Information'!C10</f>
        <v>0</v>
      </c>
      <c r="E179" s="189">
        <f>'Building Information'!D10</f>
        <v>0</v>
      </c>
      <c r="F179" s="189">
        <f>'Building Information'!E10</f>
        <v>0</v>
      </c>
      <c r="G179" s="189">
        <f>'Building Information'!F10</f>
        <v>0</v>
      </c>
      <c r="H179" s="185" t="str">
        <f>'Building Information'!G10</f>
        <v>NY</v>
      </c>
      <c r="I179" s="189">
        <f>'Building Information'!H10</f>
        <v>0</v>
      </c>
      <c r="J179" s="189">
        <f>'Building Information'!I10</f>
        <v>0</v>
      </c>
      <c r="K179" s="189">
        <f>'Building Information'!J10</f>
        <v>0</v>
      </c>
      <c r="L179" s="189">
        <f>'Building Information'!K10</f>
        <v>0</v>
      </c>
      <c r="M179" s="189" t="str">
        <f>CONCATENATE('Building Information'!L10,"/",'Building Information'!M10,"/",'Building Information'!N10)</f>
        <v>//</v>
      </c>
      <c r="N179" s="185">
        <f>'Building Information'!M10</f>
        <v>0</v>
      </c>
      <c r="O179" s="185">
        <f>'Building Information'!N10</f>
        <v>0</v>
      </c>
      <c r="P179" s="189" t="str">
        <f>CONCATENATE('Building Information'!O10,"/",'Building Information'!P10,"/",'Building Information'!Q10)</f>
        <v>//</v>
      </c>
      <c r="Q179" s="185">
        <f>'Building Information'!P10</f>
        <v>0</v>
      </c>
      <c r="R179" s="185">
        <f>'Building Information'!Q10</f>
        <v>0</v>
      </c>
      <c r="S179" s="189" t="str">
        <f>CONCATENATE('Building Information'!R10,"/",'Building Information'!S10,"/",'Building Information'!T10)</f>
        <v>//</v>
      </c>
      <c r="T179" s="185">
        <f>'Building Information'!S10</f>
        <v>0</v>
      </c>
      <c r="U179" s="185">
        <f>'Building Information'!T10</f>
        <v>0</v>
      </c>
      <c r="V179" s="189">
        <f>'Building Information'!U10</f>
        <v>0</v>
      </c>
      <c r="W179" s="642" t="s">
        <v>343</v>
      </c>
      <c r="X179" s="650">
        <f>G4</f>
        <v>0</v>
      </c>
      <c r="Y179" s="445">
        <v>4</v>
      </c>
      <c r="CN179" s="109"/>
      <c r="CO179" s="420">
        <f>CO149</f>
        <v>0</v>
      </c>
      <c r="CP179" s="111"/>
      <c r="CU179" s="423"/>
      <c r="CV179" s="423"/>
      <c r="CY179" s="421"/>
    </row>
    <row r="180" spans="2:103">
      <c r="B180" s="411">
        <v>5</v>
      </c>
      <c r="C180" s="559" t="s">
        <v>204</v>
      </c>
      <c r="D180" s="189">
        <f>'Building Information'!C11</f>
        <v>0</v>
      </c>
      <c r="E180" s="189">
        <f>'Building Information'!D11</f>
        <v>0</v>
      </c>
      <c r="F180" s="189">
        <f>'Building Information'!E11</f>
        <v>0</v>
      </c>
      <c r="G180" s="189">
        <f>'Building Information'!F11</f>
        <v>0</v>
      </c>
      <c r="H180" s="185" t="str">
        <f>'Building Information'!G11</f>
        <v>NY</v>
      </c>
      <c r="I180" s="189">
        <f>'Building Information'!H11</f>
        <v>0</v>
      </c>
      <c r="J180" s="189">
        <f>'Building Information'!I11</f>
        <v>0</v>
      </c>
      <c r="K180" s="189">
        <f>'Building Information'!J11</f>
        <v>0</v>
      </c>
      <c r="L180" s="189">
        <f>'Building Information'!K11</f>
        <v>0</v>
      </c>
      <c r="M180" s="189" t="str">
        <f>CONCATENATE('Building Information'!L11,"/",'Building Information'!M11,"/",'Building Information'!N11)</f>
        <v>//</v>
      </c>
      <c r="N180" s="185">
        <f>'Building Information'!M11</f>
        <v>0</v>
      </c>
      <c r="O180" s="185">
        <f>'Building Information'!N11</f>
        <v>0</v>
      </c>
      <c r="P180" s="189" t="str">
        <f>CONCATENATE('Building Information'!O11,"/",'Building Information'!P11,"/",'Building Information'!Q11)</f>
        <v>//</v>
      </c>
      <c r="Q180" s="185">
        <f>'Building Information'!P11</f>
        <v>0</v>
      </c>
      <c r="R180" s="185">
        <f>'Building Information'!Q11</f>
        <v>0</v>
      </c>
      <c r="S180" s="189" t="str">
        <f>CONCATENATE('Building Information'!R11,"/",'Building Information'!S11,"/",'Building Information'!T11)</f>
        <v>//</v>
      </c>
      <c r="T180" s="185">
        <f>'Building Information'!S11</f>
        <v>0</v>
      </c>
      <c r="U180" s="185">
        <f>'Building Information'!T11</f>
        <v>0</v>
      </c>
      <c r="V180" s="189">
        <f>'Building Information'!U11</f>
        <v>0</v>
      </c>
      <c r="W180" s="642" t="s">
        <v>343</v>
      </c>
      <c r="X180" s="650">
        <f>G4</f>
        <v>0</v>
      </c>
      <c r="Y180" s="445">
        <v>5</v>
      </c>
      <c r="CN180" s="109"/>
      <c r="CO180" s="420" t="s">
        <v>171</v>
      </c>
      <c r="CP180" s="111"/>
      <c r="CU180" s="423"/>
      <c r="CV180" s="423"/>
      <c r="CY180" s="421"/>
    </row>
    <row r="181" spans="2:103">
      <c r="B181" s="411">
        <v>6</v>
      </c>
      <c r="C181" s="559" t="s">
        <v>204</v>
      </c>
      <c r="D181" s="189">
        <f>'Building Information'!C12</f>
        <v>0</v>
      </c>
      <c r="E181" s="189">
        <f>'Building Information'!D12</f>
        <v>0</v>
      </c>
      <c r="F181" s="189">
        <f>'Building Information'!E12</f>
        <v>0</v>
      </c>
      <c r="G181" s="189">
        <f>'Building Information'!F12</f>
        <v>0</v>
      </c>
      <c r="H181" s="185" t="str">
        <f>'Building Information'!G12</f>
        <v>NY</v>
      </c>
      <c r="I181" s="189">
        <f>'Building Information'!H12</f>
        <v>0</v>
      </c>
      <c r="J181" s="189">
        <f>'Building Information'!I12</f>
        <v>0</v>
      </c>
      <c r="K181" s="189">
        <f>'Building Information'!J12</f>
        <v>0</v>
      </c>
      <c r="L181" s="189">
        <f>'Building Information'!K12</f>
        <v>0</v>
      </c>
      <c r="M181" s="189" t="str">
        <f>CONCATENATE('Building Information'!L12,"/",'Building Information'!M12,"/",'Building Information'!N12)</f>
        <v>//</v>
      </c>
      <c r="N181" s="185">
        <f>'Building Information'!M12</f>
        <v>0</v>
      </c>
      <c r="O181" s="185">
        <f>'Building Information'!N12</f>
        <v>0</v>
      </c>
      <c r="P181" s="189" t="str">
        <f>CONCATENATE('Building Information'!O12,"/",'Building Information'!P12,"/",'Building Information'!Q12)</f>
        <v>//</v>
      </c>
      <c r="Q181" s="185">
        <f>'Building Information'!P12</f>
        <v>0</v>
      </c>
      <c r="R181" s="185">
        <f>'Building Information'!Q12</f>
        <v>0</v>
      </c>
      <c r="S181" s="189" t="str">
        <f>CONCATENATE('Building Information'!R12,"/",'Building Information'!S12,"/",'Building Information'!T12)</f>
        <v>//</v>
      </c>
      <c r="T181" s="185">
        <f>'Building Information'!S12</f>
        <v>0</v>
      </c>
      <c r="U181" s="185">
        <f>'Building Information'!T12</f>
        <v>0</v>
      </c>
      <c r="V181" s="189">
        <f>'Building Information'!U12</f>
        <v>0</v>
      </c>
      <c r="W181" s="642" t="s">
        <v>343</v>
      </c>
      <c r="X181" s="650">
        <f>G4</f>
        <v>0</v>
      </c>
      <c r="Y181" s="445">
        <v>6</v>
      </c>
      <c r="CN181" s="109"/>
      <c r="CO181" s="420"/>
      <c r="CP181" s="111"/>
      <c r="CU181" s="423"/>
      <c r="CV181" s="423"/>
      <c r="CY181" s="421"/>
    </row>
    <row r="182" spans="2:103">
      <c r="B182" s="411">
        <v>7</v>
      </c>
      <c r="C182" s="559" t="s">
        <v>204</v>
      </c>
      <c r="D182" s="189">
        <f>'Building Information'!C13</f>
        <v>0</v>
      </c>
      <c r="E182" s="189">
        <f>'Building Information'!D13</f>
        <v>0</v>
      </c>
      <c r="F182" s="189">
        <f>'Building Information'!E13</f>
        <v>0</v>
      </c>
      <c r="G182" s="189">
        <f>'Building Information'!F13</f>
        <v>0</v>
      </c>
      <c r="H182" s="185" t="str">
        <f>'Building Information'!G13</f>
        <v>NY</v>
      </c>
      <c r="I182" s="189">
        <f>'Building Information'!H13</f>
        <v>0</v>
      </c>
      <c r="J182" s="189">
        <f>'Building Information'!I13</f>
        <v>0</v>
      </c>
      <c r="K182" s="189">
        <f>'Building Information'!J13</f>
        <v>0</v>
      </c>
      <c r="L182" s="189">
        <f>'Building Information'!K13</f>
        <v>0</v>
      </c>
      <c r="M182" s="189" t="str">
        <f>CONCATENATE('Building Information'!L13,"/",'Building Information'!M13,"/",'Building Information'!N13)</f>
        <v>//</v>
      </c>
      <c r="N182" s="185">
        <f>'Building Information'!M13</f>
        <v>0</v>
      </c>
      <c r="O182" s="185">
        <f>'Building Information'!N13</f>
        <v>0</v>
      </c>
      <c r="P182" s="189" t="str">
        <f>CONCATENATE('Building Information'!O13,"/",'Building Information'!P13,"/",'Building Information'!Q13)</f>
        <v>//</v>
      </c>
      <c r="Q182" s="185">
        <f>'Building Information'!P13</f>
        <v>0</v>
      </c>
      <c r="R182" s="185">
        <f>'Building Information'!Q13</f>
        <v>0</v>
      </c>
      <c r="S182" s="189" t="str">
        <f>CONCATENATE('Building Information'!R13,"/",'Building Information'!S13,"/",'Building Information'!T13)</f>
        <v>//</v>
      </c>
      <c r="T182" s="185">
        <f>'Building Information'!S13</f>
        <v>0</v>
      </c>
      <c r="U182" s="185">
        <f>'Building Information'!T13</f>
        <v>0</v>
      </c>
      <c r="V182" s="189">
        <f>'Building Information'!U13</f>
        <v>0</v>
      </c>
      <c r="W182" s="642" t="s">
        <v>343</v>
      </c>
      <c r="X182" s="650">
        <f>G4</f>
        <v>0</v>
      </c>
      <c r="Y182" s="445">
        <v>7</v>
      </c>
      <c r="CN182" s="109"/>
      <c r="CO182" s="425" t="s">
        <v>173</v>
      </c>
      <c r="CP182" s="426"/>
      <c r="CQ182" s="427"/>
      <c r="CR182" s="427"/>
      <c r="CS182" s="427"/>
      <c r="CT182" s="426"/>
      <c r="CU182" s="428" t="s">
        <v>172</v>
      </c>
      <c r="CV182" s="423"/>
      <c r="CY182" s="421"/>
    </row>
    <row r="183" spans="2:103">
      <c r="B183" s="411">
        <v>8</v>
      </c>
      <c r="C183" s="559" t="s">
        <v>204</v>
      </c>
      <c r="D183" s="189">
        <f>'Building Information'!C14</f>
        <v>0</v>
      </c>
      <c r="E183" s="189">
        <f>'Building Information'!D14</f>
        <v>0</v>
      </c>
      <c r="F183" s="189">
        <f>'Building Information'!E14</f>
        <v>0</v>
      </c>
      <c r="G183" s="189">
        <f>'Building Information'!F14</f>
        <v>0</v>
      </c>
      <c r="H183" s="185" t="str">
        <f>'Building Information'!G14</f>
        <v>NY</v>
      </c>
      <c r="I183" s="189">
        <f>'Building Information'!H14</f>
        <v>0</v>
      </c>
      <c r="J183" s="189">
        <f>'Building Information'!I14</f>
        <v>0</v>
      </c>
      <c r="K183" s="189">
        <f>'Building Information'!J14</f>
        <v>0</v>
      </c>
      <c r="L183" s="189">
        <f>'Building Information'!K14</f>
        <v>0</v>
      </c>
      <c r="M183" s="189" t="str">
        <f>CONCATENATE('Building Information'!L14,"/",'Building Information'!M14,"/",'Building Information'!N14)</f>
        <v>//</v>
      </c>
      <c r="N183" s="185">
        <f>'Building Information'!M14</f>
        <v>0</v>
      </c>
      <c r="O183" s="185">
        <f>'Building Information'!N14</f>
        <v>0</v>
      </c>
      <c r="P183" s="189" t="str">
        <f>CONCATENATE('Building Information'!O14,"/",'Building Information'!P14,"/",'Building Information'!Q14)</f>
        <v>//</v>
      </c>
      <c r="Q183" s="185">
        <f>'Building Information'!P14</f>
        <v>0</v>
      </c>
      <c r="R183" s="185">
        <f>'Building Information'!Q14</f>
        <v>0</v>
      </c>
      <c r="S183" s="189" t="str">
        <f>CONCATENATE('Building Information'!R14,"/",'Building Information'!S14,"/",'Building Information'!T14)</f>
        <v>//</v>
      </c>
      <c r="T183" s="185">
        <f>'Building Information'!S14</f>
        <v>0</v>
      </c>
      <c r="U183" s="185">
        <f>'Building Information'!T14</f>
        <v>0</v>
      </c>
      <c r="V183" s="189">
        <f>'Building Information'!U14</f>
        <v>0</v>
      </c>
      <c r="W183" s="642" t="s">
        <v>343</v>
      </c>
      <c r="X183" s="650">
        <f>G4</f>
        <v>0</v>
      </c>
      <c r="Y183" s="445">
        <v>8</v>
      </c>
      <c r="CN183" s="109"/>
      <c r="CO183" s="429" t="s">
        <v>164</v>
      </c>
      <c r="CU183" s="404">
        <f>Financing!H182</f>
        <v>0</v>
      </c>
      <c r="CY183" s="421"/>
    </row>
    <row r="184" spans="2:103">
      <c r="B184" s="411">
        <v>9</v>
      </c>
      <c r="C184" s="559" t="s">
        <v>204</v>
      </c>
      <c r="D184" s="189">
        <f>'Building Information'!C15</f>
        <v>0</v>
      </c>
      <c r="E184" s="189">
        <f>'Building Information'!D15</f>
        <v>0</v>
      </c>
      <c r="F184" s="189">
        <f>'Building Information'!E15</f>
        <v>0</v>
      </c>
      <c r="G184" s="189">
        <f>'Building Information'!F15</f>
        <v>0</v>
      </c>
      <c r="H184" s="185" t="str">
        <f>'Building Information'!G15</f>
        <v>NY</v>
      </c>
      <c r="I184" s="189">
        <f>'Building Information'!H15</f>
        <v>0</v>
      </c>
      <c r="J184" s="189">
        <f>'Building Information'!I15</f>
        <v>0</v>
      </c>
      <c r="K184" s="189">
        <f>'Building Information'!J15</f>
        <v>0</v>
      </c>
      <c r="L184" s="189">
        <f>'Building Information'!K15</f>
        <v>0</v>
      </c>
      <c r="M184" s="189" t="str">
        <f>CONCATENATE('Building Information'!L15,"/",'Building Information'!M15,"/",'Building Information'!N15)</f>
        <v>//</v>
      </c>
      <c r="N184" s="185">
        <f>'Building Information'!M15</f>
        <v>0</v>
      </c>
      <c r="O184" s="185">
        <f>'Building Information'!N15</f>
        <v>0</v>
      </c>
      <c r="P184" s="189" t="str">
        <f>CONCATENATE('Building Information'!O15,"/",'Building Information'!P15,"/",'Building Information'!Q15)</f>
        <v>//</v>
      </c>
      <c r="Q184" s="185">
        <f>'Building Information'!P15</f>
        <v>0</v>
      </c>
      <c r="R184" s="185">
        <f>'Building Information'!Q15</f>
        <v>0</v>
      </c>
      <c r="S184" s="189" t="str">
        <f>CONCATENATE('Building Information'!R15,"/",'Building Information'!S15,"/",'Building Information'!T15)</f>
        <v>//</v>
      </c>
      <c r="T184" s="185">
        <f>'Building Information'!S15</f>
        <v>0</v>
      </c>
      <c r="U184" s="185">
        <f>'Building Information'!T15</f>
        <v>0</v>
      </c>
      <c r="V184" s="189">
        <f>'Building Information'!U15</f>
        <v>0</v>
      </c>
      <c r="W184" s="642" t="s">
        <v>343</v>
      </c>
      <c r="X184" s="650">
        <f>G4</f>
        <v>0</v>
      </c>
      <c r="Y184" s="445">
        <v>9</v>
      </c>
      <c r="CN184" s="111"/>
      <c r="CO184" s="430" t="s">
        <v>110</v>
      </c>
      <c r="CU184" s="404">
        <f>Financing!H183</f>
        <v>0</v>
      </c>
      <c r="CY184" s="421"/>
    </row>
    <row r="185" spans="2:103">
      <c r="B185" s="411">
        <v>10</v>
      </c>
      <c r="C185" s="559" t="s">
        <v>204</v>
      </c>
      <c r="D185" s="189">
        <f>'Building Information'!C16</f>
        <v>0</v>
      </c>
      <c r="E185" s="189">
        <f>'Building Information'!D16</f>
        <v>0</v>
      </c>
      <c r="F185" s="189">
        <f>'Building Information'!E16</f>
        <v>0</v>
      </c>
      <c r="G185" s="189">
        <f>'Building Information'!F16</f>
        <v>0</v>
      </c>
      <c r="H185" s="185" t="str">
        <f>'Building Information'!G16</f>
        <v>NY</v>
      </c>
      <c r="I185" s="189">
        <f>'Building Information'!H16</f>
        <v>0</v>
      </c>
      <c r="J185" s="189">
        <f>'Building Information'!I16</f>
        <v>0</v>
      </c>
      <c r="K185" s="189">
        <f>'Building Information'!J16</f>
        <v>0</v>
      </c>
      <c r="L185" s="189">
        <f>'Building Information'!K16</f>
        <v>0</v>
      </c>
      <c r="M185" s="189" t="str">
        <f>CONCATENATE('Building Information'!L16,"/",'Building Information'!M16,"/",'Building Information'!N16)</f>
        <v>//</v>
      </c>
      <c r="N185" s="185">
        <f>'Building Information'!M16</f>
        <v>0</v>
      </c>
      <c r="O185" s="185">
        <f>'Building Information'!N16</f>
        <v>0</v>
      </c>
      <c r="P185" s="189" t="str">
        <f>CONCATENATE('Building Information'!O16,"/",'Building Information'!P16,"/",'Building Information'!Q16)</f>
        <v>//</v>
      </c>
      <c r="Q185" s="185">
        <f>'Building Information'!P16</f>
        <v>0</v>
      </c>
      <c r="R185" s="185">
        <f>'Building Information'!Q16</f>
        <v>0</v>
      </c>
      <c r="S185" s="189" t="str">
        <f>CONCATENATE('Building Information'!R16,"/",'Building Information'!S16,"/",'Building Information'!T16)</f>
        <v>//</v>
      </c>
      <c r="T185" s="185">
        <f>'Building Information'!S16</f>
        <v>0</v>
      </c>
      <c r="U185" s="185">
        <f>'Building Information'!T16</f>
        <v>0</v>
      </c>
      <c r="V185" s="189">
        <f>'Building Information'!U16</f>
        <v>0</v>
      </c>
      <c r="W185" s="642" t="s">
        <v>343</v>
      </c>
      <c r="X185" s="650">
        <f>G4</f>
        <v>0</v>
      </c>
      <c r="Y185" s="445">
        <v>10</v>
      </c>
      <c r="CN185" s="111"/>
      <c r="CO185" s="430" t="s">
        <v>165</v>
      </c>
      <c r="CU185" s="404">
        <f>Financing!H184</f>
        <v>0</v>
      </c>
      <c r="CY185" s="421"/>
    </row>
    <row r="186" spans="2:103">
      <c r="B186" s="411">
        <v>11</v>
      </c>
      <c r="C186" s="559" t="s">
        <v>204</v>
      </c>
      <c r="D186" s="189">
        <f>'Building Information'!C17</f>
        <v>0</v>
      </c>
      <c r="E186" s="189">
        <f>'Building Information'!D17</f>
        <v>0</v>
      </c>
      <c r="F186" s="189">
        <f>'Building Information'!E17</f>
        <v>0</v>
      </c>
      <c r="G186" s="189">
        <f>'Building Information'!F17</f>
        <v>0</v>
      </c>
      <c r="H186" s="185" t="str">
        <f>'Building Information'!G17</f>
        <v>NY</v>
      </c>
      <c r="I186" s="189">
        <f>'Building Information'!H17</f>
        <v>0</v>
      </c>
      <c r="J186" s="189">
        <f>'Building Information'!I17</f>
        <v>0</v>
      </c>
      <c r="K186" s="189">
        <f>'Building Information'!J17</f>
        <v>0</v>
      </c>
      <c r="L186" s="189">
        <f>'Building Information'!K17</f>
        <v>0</v>
      </c>
      <c r="M186" s="189" t="str">
        <f>CONCATENATE('Building Information'!L17,"/",'Building Information'!M17,"/",'Building Information'!N17)</f>
        <v>//</v>
      </c>
      <c r="N186" s="185">
        <f>'Building Information'!M17</f>
        <v>0</v>
      </c>
      <c r="O186" s="185">
        <f>'Building Information'!N17</f>
        <v>0</v>
      </c>
      <c r="P186" s="189" t="str">
        <f>CONCATENATE('Building Information'!O17,"/",'Building Information'!P17,"/",'Building Information'!Q17)</f>
        <v>//</v>
      </c>
      <c r="Q186" s="185">
        <f>'Building Information'!P17</f>
        <v>0</v>
      </c>
      <c r="R186" s="185">
        <f>'Building Information'!Q17</f>
        <v>0</v>
      </c>
      <c r="S186" s="189" t="str">
        <f>CONCATENATE('Building Information'!R17,"/",'Building Information'!S17,"/",'Building Information'!T17)</f>
        <v>//</v>
      </c>
      <c r="T186" s="185">
        <f>'Building Information'!S17</f>
        <v>0</v>
      </c>
      <c r="U186" s="185">
        <f>'Building Information'!T17</f>
        <v>0</v>
      </c>
      <c r="V186" s="189">
        <f>'Building Information'!U17</f>
        <v>0</v>
      </c>
      <c r="W186" s="642" t="s">
        <v>343</v>
      </c>
      <c r="X186" s="650">
        <f>G4</f>
        <v>0</v>
      </c>
      <c r="Y186" s="445">
        <v>11</v>
      </c>
      <c r="CN186" s="423"/>
      <c r="CO186" s="430" t="s">
        <v>166</v>
      </c>
      <c r="CU186" s="404">
        <f>Financing!H185</f>
        <v>0</v>
      </c>
      <c r="CY186" s="421"/>
    </row>
    <row r="187" spans="2:103">
      <c r="B187" s="411">
        <v>12</v>
      </c>
      <c r="C187" s="559" t="s">
        <v>204</v>
      </c>
      <c r="D187" s="189">
        <f>'Building Information'!C18</f>
        <v>0</v>
      </c>
      <c r="E187" s="189">
        <f>'Building Information'!D18</f>
        <v>0</v>
      </c>
      <c r="F187" s="189">
        <f>'Building Information'!E18</f>
        <v>0</v>
      </c>
      <c r="G187" s="189">
        <f>'Building Information'!F18</f>
        <v>0</v>
      </c>
      <c r="H187" s="185" t="str">
        <f>'Building Information'!G18</f>
        <v>NY</v>
      </c>
      <c r="I187" s="189">
        <f>'Building Information'!H18</f>
        <v>0</v>
      </c>
      <c r="J187" s="189">
        <f>'Building Information'!I18</f>
        <v>0</v>
      </c>
      <c r="K187" s="189">
        <f>'Building Information'!J18</f>
        <v>0</v>
      </c>
      <c r="L187" s="189">
        <f>'Building Information'!K18</f>
        <v>0</v>
      </c>
      <c r="M187" s="189" t="str">
        <f>CONCATENATE('Building Information'!L18,"/",'Building Information'!M18,"/",'Building Information'!N18)</f>
        <v>//</v>
      </c>
      <c r="N187" s="185">
        <f>'Building Information'!M18</f>
        <v>0</v>
      </c>
      <c r="O187" s="185">
        <f>'Building Information'!N18</f>
        <v>0</v>
      </c>
      <c r="P187" s="189" t="str">
        <f>CONCATENATE('Building Information'!O18,"/",'Building Information'!P18,"/",'Building Information'!Q18)</f>
        <v>//</v>
      </c>
      <c r="Q187" s="185">
        <f>'Building Information'!P18</f>
        <v>0</v>
      </c>
      <c r="R187" s="185">
        <f>'Building Information'!Q18</f>
        <v>0</v>
      </c>
      <c r="S187" s="189" t="str">
        <f>CONCATENATE('Building Information'!R18,"/",'Building Information'!S18,"/",'Building Information'!T18)</f>
        <v>//</v>
      </c>
      <c r="T187" s="185">
        <f>'Building Information'!S18</f>
        <v>0</v>
      </c>
      <c r="U187" s="185">
        <f>'Building Information'!T18</f>
        <v>0</v>
      </c>
      <c r="V187" s="189">
        <f>'Building Information'!U18</f>
        <v>0</v>
      </c>
      <c r="W187" s="642" t="s">
        <v>343</v>
      </c>
      <c r="X187" s="650">
        <f>G4</f>
        <v>0</v>
      </c>
      <c r="Y187" s="445">
        <v>12</v>
      </c>
      <c r="CN187" s="423"/>
      <c r="CO187" s="430" t="s">
        <v>167</v>
      </c>
      <c r="CU187" s="404">
        <f>Financing!H186</f>
        <v>0</v>
      </c>
      <c r="CY187" s="421"/>
    </row>
    <row r="188" spans="2:103">
      <c r="B188" s="411">
        <v>13</v>
      </c>
      <c r="C188" s="559" t="s">
        <v>204</v>
      </c>
      <c r="D188" s="189">
        <f>'Building Information'!C19</f>
        <v>0</v>
      </c>
      <c r="E188" s="189">
        <f>'Building Information'!D19</f>
        <v>0</v>
      </c>
      <c r="F188" s="189">
        <f>'Building Information'!E19</f>
        <v>0</v>
      </c>
      <c r="G188" s="189">
        <f>'Building Information'!F19</f>
        <v>0</v>
      </c>
      <c r="H188" s="185" t="str">
        <f>'Building Information'!G19</f>
        <v>NY</v>
      </c>
      <c r="I188" s="189">
        <f>'Building Information'!H19</f>
        <v>0</v>
      </c>
      <c r="J188" s="189">
        <f>'Building Information'!I19</f>
        <v>0</v>
      </c>
      <c r="K188" s="189">
        <f>'Building Information'!J19</f>
        <v>0</v>
      </c>
      <c r="L188" s="189">
        <f>'Building Information'!K19</f>
        <v>0</v>
      </c>
      <c r="M188" s="189" t="str">
        <f>CONCATENATE('Building Information'!L19,"/",'Building Information'!M19,"/",'Building Information'!N19)</f>
        <v>//</v>
      </c>
      <c r="N188" s="185">
        <f>'Building Information'!M19</f>
        <v>0</v>
      </c>
      <c r="O188" s="185">
        <f>'Building Information'!N19</f>
        <v>0</v>
      </c>
      <c r="P188" s="189" t="str">
        <f>CONCATENATE('Building Information'!O19,"/",'Building Information'!P19,"/",'Building Information'!Q19)</f>
        <v>//</v>
      </c>
      <c r="Q188" s="185">
        <f>'Building Information'!P19</f>
        <v>0</v>
      </c>
      <c r="R188" s="185">
        <f>'Building Information'!Q19</f>
        <v>0</v>
      </c>
      <c r="S188" s="189" t="str">
        <f>CONCATENATE('Building Information'!R19,"/",'Building Information'!S19,"/",'Building Information'!T19)</f>
        <v>//</v>
      </c>
      <c r="T188" s="185">
        <f>'Building Information'!S19</f>
        <v>0</v>
      </c>
      <c r="U188" s="185">
        <f>'Building Information'!T19</f>
        <v>0</v>
      </c>
      <c r="V188" s="189">
        <f>'Building Information'!U19</f>
        <v>0</v>
      </c>
      <c r="W188" s="642" t="s">
        <v>343</v>
      </c>
      <c r="X188" s="650">
        <f>G4</f>
        <v>0</v>
      </c>
      <c r="Y188" s="445">
        <v>13</v>
      </c>
      <c r="CN188" s="109"/>
      <c r="CO188" s="430" t="s">
        <v>169</v>
      </c>
      <c r="CQ188" s="406" t="str">
        <f>Financing!D187</f>
        <v>(Specify Source)</v>
      </c>
      <c r="CR188" s="406"/>
      <c r="CS188" s="406"/>
      <c r="CU188" s="404">
        <f>Financing!H187</f>
        <v>0</v>
      </c>
      <c r="CY188" s="421"/>
    </row>
    <row r="189" spans="2:103">
      <c r="B189" s="411">
        <v>14</v>
      </c>
      <c r="C189" s="559" t="s">
        <v>204</v>
      </c>
      <c r="D189" s="189">
        <f>'Building Information'!C20</f>
        <v>0</v>
      </c>
      <c r="E189" s="189">
        <f>'Building Information'!D20</f>
        <v>0</v>
      </c>
      <c r="F189" s="189">
        <f>'Building Information'!E20</f>
        <v>0</v>
      </c>
      <c r="G189" s="189">
        <f>'Building Information'!F20</f>
        <v>0</v>
      </c>
      <c r="H189" s="185" t="str">
        <f>'Building Information'!G20</f>
        <v>NY</v>
      </c>
      <c r="I189" s="189">
        <f>'Building Information'!H20</f>
        <v>0</v>
      </c>
      <c r="J189" s="189">
        <f>'Building Information'!I20</f>
        <v>0</v>
      </c>
      <c r="K189" s="189">
        <f>'Building Information'!J20</f>
        <v>0</v>
      </c>
      <c r="L189" s="189">
        <f>'Building Information'!K20</f>
        <v>0</v>
      </c>
      <c r="M189" s="189" t="str">
        <f>CONCATENATE('Building Information'!L20,"/",'Building Information'!M20,"/",'Building Information'!N20)</f>
        <v>//</v>
      </c>
      <c r="N189" s="185">
        <f>'Building Information'!M20</f>
        <v>0</v>
      </c>
      <c r="O189" s="185">
        <f>'Building Information'!N20</f>
        <v>0</v>
      </c>
      <c r="P189" s="189" t="str">
        <f>CONCATENATE('Building Information'!O20,"/",'Building Information'!P20,"/",'Building Information'!Q20)</f>
        <v>//</v>
      </c>
      <c r="Q189" s="185">
        <f>'Building Information'!P20</f>
        <v>0</v>
      </c>
      <c r="R189" s="185">
        <f>'Building Information'!Q20</f>
        <v>0</v>
      </c>
      <c r="S189" s="189" t="str">
        <f>CONCATENATE('Building Information'!R20,"/",'Building Information'!S20,"/",'Building Information'!T20)</f>
        <v>//</v>
      </c>
      <c r="T189" s="185">
        <f>'Building Information'!S20</f>
        <v>0</v>
      </c>
      <c r="U189" s="185">
        <f>'Building Information'!T20</f>
        <v>0</v>
      </c>
      <c r="V189" s="189">
        <f>'Building Information'!U20</f>
        <v>0</v>
      </c>
      <c r="W189" s="642" t="s">
        <v>343</v>
      </c>
      <c r="X189" s="650">
        <f>G4</f>
        <v>0</v>
      </c>
      <c r="Y189" s="445">
        <v>14</v>
      </c>
      <c r="CN189" s="423"/>
      <c r="CO189" s="430" t="s">
        <v>168</v>
      </c>
      <c r="CQ189" s="406" t="str">
        <f>Financing!D188</f>
        <v>(Specify Source)</v>
      </c>
      <c r="CR189" s="406"/>
      <c r="CS189" s="406"/>
      <c r="CU189" s="404">
        <f>Financing!H188</f>
        <v>0</v>
      </c>
      <c r="CY189" s="421"/>
    </row>
    <row r="190" spans="2:103">
      <c r="B190" s="411">
        <v>15</v>
      </c>
      <c r="C190" s="559" t="s">
        <v>204</v>
      </c>
      <c r="D190" s="189">
        <f>'Building Information'!C21</f>
        <v>0</v>
      </c>
      <c r="E190" s="189">
        <f>'Building Information'!D21</f>
        <v>0</v>
      </c>
      <c r="F190" s="189">
        <f>'Building Information'!E21</f>
        <v>0</v>
      </c>
      <c r="G190" s="189">
        <f>'Building Information'!F21</f>
        <v>0</v>
      </c>
      <c r="H190" s="185" t="str">
        <f>'Building Information'!G21</f>
        <v>NY</v>
      </c>
      <c r="I190" s="189">
        <f>'Building Information'!H21</f>
        <v>0</v>
      </c>
      <c r="J190" s="189">
        <f>'Building Information'!I21</f>
        <v>0</v>
      </c>
      <c r="K190" s="189">
        <f>'Building Information'!J21</f>
        <v>0</v>
      </c>
      <c r="L190" s="189">
        <f>'Building Information'!K21</f>
        <v>0</v>
      </c>
      <c r="M190" s="189" t="str">
        <f>CONCATENATE('Building Information'!L21,"/",'Building Information'!M21,"/",'Building Information'!N21)</f>
        <v>//</v>
      </c>
      <c r="N190" s="185">
        <f>'Building Information'!M21</f>
        <v>0</v>
      </c>
      <c r="O190" s="185">
        <f>'Building Information'!N21</f>
        <v>0</v>
      </c>
      <c r="P190" s="189" t="str">
        <f>CONCATENATE('Building Information'!O21,"/",'Building Information'!P21,"/",'Building Information'!Q21)</f>
        <v>//</v>
      </c>
      <c r="Q190" s="185">
        <f>'Building Information'!P21</f>
        <v>0</v>
      </c>
      <c r="R190" s="185">
        <f>'Building Information'!Q21</f>
        <v>0</v>
      </c>
      <c r="S190" s="189" t="str">
        <f>CONCATENATE('Building Information'!R21,"/",'Building Information'!S21,"/",'Building Information'!T21)</f>
        <v>//</v>
      </c>
      <c r="T190" s="185">
        <f>'Building Information'!S21</f>
        <v>0</v>
      </c>
      <c r="U190" s="185">
        <f>'Building Information'!T21</f>
        <v>0</v>
      </c>
      <c r="V190" s="189">
        <f>'Building Information'!U21</f>
        <v>0</v>
      </c>
      <c r="W190" s="642" t="s">
        <v>343</v>
      </c>
      <c r="X190" s="650">
        <f>G4</f>
        <v>0</v>
      </c>
      <c r="Y190" s="445">
        <v>15</v>
      </c>
      <c r="CN190" s="111"/>
      <c r="CO190" s="430" t="s">
        <v>168</v>
      </c>
      <c r="CQ190" s="406" t="str">
        <f>Financing!D189</f>
        <v>(Specify Source)</v>
      </c>
      <c r="CR190" s="406"/>
      <c r="CS190" s="406"/>
      <c r="CU190" s="404">
        <f>Financing!H189</f>
        <v>0</v>
      </c>
      <c r="CY190" s="421"/>
    </row>
    <row r="191" spans="2:103">
      <c r="B191" s="411">
        <v>16</v>
      </c>
      <c r="C191" s="559" t="s">
        <v>204</v>
      </c>
      <c r="D191" s="189">
        <f>'Building Information'!C22</f>
        <v>0</v>
      </c>
      <c r="E191" s="189">
        <f>'Building Information'!D22</f>
        <v>0</v>
      </c>
      <c r="F191" s="189">
        <f>'Building Information'!E22</f>
        <v>0</v>
      </c>
      <c r="G191" s="189">
        <f>'Building Information'!F22</f>
        <v>0</v>
      </c>
      <c r="H191" s="185" t="str">
        <f>'Building Information'!G22</f>
        <v>NY</v>
      </c>
      <c r="I191" s="189">
        <f>'Building Information'!H22</f>
        <v>0</v>
      </c>
      <c r="J191" s="189">
        <f>'Building Information'!I22</f>
        <v>0</v>
      </c>
      <c r="K191" s="189">
        <f>'Building Information'!J22</f>
        <v>0</v>
      </c>
      <c r="L191" s="189">
        <f>'Building Information'!K22</f>
        <v>0</v>
      </c>
      <c r="M191" s="189" t="str">
        <f>CONCATENATE('Building Information'!L22,"/",'Building Information'!M22,"/",'Building Information'!N22)</f>
        <v>//</v>
      </c>
      <c r="N191" s="185">
        <f>'Building Information'!M22</f>
        <v>0</v>
      </c>
      <c r="O191" s="185">
        <f>'Building Information'!N22</f>
        <v>0</v>
      </c>
      <c r="P191" s="189" t="str">
        <f>CONCATENATE('Building Information'!O22,"/",'Building Information'!P22,"/",'Building Information'!Q22)</f>
        <v>//</v>
      </c>
      <c r="Q191" s="185">
        <f>'Building Information'!P22</f>
        <v>0</v>
      </c>
      <c r="R191" s="185">
        <f>'Building Information'!Q22</f>
        <v>0</v>
      </c>
      <c r="S191" s="189" t="str">
        <f>CONCATENATE('Building Information'!R22,"/",'Building Information'!S22,"/",'Building Information'!T22)</f>
        <v>//</v>
      </c>
      <c r="T191" s="185">
        <f>'Building Information'!S22</f>
        <v>0</v>
      </c>
      <c r="U191" s="185">
        <f>'Building Information'!T22</f>
        <v>0</v>
      </c>
      <c r="V191" s="189">
        <f>'Building Information'!U22</f>
        <v>0</v>
      </c>
      <c r="W191" s="642" t="s">
        <v>343</v>
      </c>
      <c r="X191" s="650">
        <f>G4</f>
        <v>0</v>
      </c>
      <c r="Y191" s="445">
        <v>16</v>
      </c>
      <c r="CN191" s="423"/>
      <c r="CO191" s="430" t="s">
        <v>168</v>
      </c>
      <c r="CQ191" s="406" t="str">
        <f>Financing!D190</f>
        <v>(Specify Source)</v>
      </c>
      <c r="CR191" s="406"/>
      <c r="CS191" s="406"/>
      <c r="CU191" s="404">
        <f>Financing!H190</f>
        <v>0</v>
      </c>
      <c r="CY191" s="421"/>
    </row>
    <row r="192" spans="2:103" ht="13.5" thickBot="1">
      <c r="B192" s="411">
        <v>17</v>
      </c>
      <c r="C192" s="559" t="s">
        <v>204</v>
      </c>
      <c r="D192" s="189">
        <f>'Building Information'!C23</f>
        <v>0</v>
      </c>
      <c r="E192" s="189">
        <f>'Building Information'!D23</f>
        <v>0</v>
      </c>
      <c r="F192" s="189">
        <f>'Building Information'!E23</f>
        <v>0</v>
      </c>
      <c r="G192" s="189">
        <f>'Building Information'!F23</f>
        <v>0</v>
      </c>
      <c r="H192" s="185" t="str">
        <f>'Building Information'!G23</f>
        <v>NY</v>
      </c>
      <c r="I192" s="189">
        <f>'Building Information'!H23</f>
        <v>0</v>
      </c>
      <c r="J192" s="189">
        <f>'Building Information'!I23</f>
        <v>0</v>
      </c>
      <c r="K192" s="189">
        <f>'Building Information'!J23</f>
        <v>0</v>
      </c>
      <c r="L192" s="189">
        <f>'Building Information'!K23</f>
        <v>0</v>
      </c>
      <c r="M192" s="189" t="str">
        <f>CONCATENATE('Building Information'!L23,"/",'Building Information'!M23,"/",'Building Information'!N23)</f>
        <v>//</v>
      </c>
      <c r="N192" s="185">
        <f>'Building Information'!M23</f>
        <v>0</v>
      </c>
      <c r="O192" s="185">
        <f>'Building Information'!N23</f>
        <v>0</v>
      </c>
      <c r="P192" s="189" t="str">
        <f>CONCATENATE('Building Information'!O23,"/",'Building Information'!P23,"/",'Building Information'!Q23)</f>
        <v>//</v>
      </c>
      <c r="Q192" s="185">
        <f>'Building Information'!P23</f>
        <v>0</v>
      </c>
      <c r="R192" s="185">
        <f>'Building Information'!Q23</f>
        <v>0</v>
      </c>
      <c r="S192" s="189" t="str">
        <f>CONCATENATE('Building Information'!R23,"/",'Building Information'!S23,"/",'Building Information'!T23)</f>
        <v>//</v>
      </c>
      <c r="T192" s="185">
        <f>'Building Information'!S23</f>
        <v>0</v>
      </c>
      <c r="U192" s="185">
        <f>'Building Information'!T23</f>
        <v>0</v>
      </c>
      <c r="V192" s="189">
        <f>'Building Information'!U23</f>
        <v>0</v>
      </c>
      <c r="W192" s="642" t="s">
        <v>343</v>
      </c>
      <c r="X192" s="650">
        <f>G4</f>
        <v>0</v>
      </c>
      <c r="Y192" s="445">
        <v>17</v>
      </c>
      <c r="CN192" s="111"/>
      <c r="CO192" s="431" t="s">
        <v>168</v>
      </c>
      <c r="CP192" s="432"/>
      <c r="CQ192" s="406" t="str">
        <f>Financing!D191</f>
        <v>(Specify Source)</v>
      </c>
      <c r="CR192" s="406"/>
      <c r="CS192" s="406"/>
      <c r="CT192" s="432"/>
      <c r="CU192" s="404">
        <f>Financing!H191</f>
        <v>0</v>
      </c>
      <c r="CV192" s="432"/>
      <c r="CW192" s="432"/>
      <c r="CX192" s="432"/>
      <c r="CY192" s="433"/>
    </row>
    <row r="193" spans="2:103">
      <c r="B193" s="411">
        <v>18</v>
      </c>
      <c r="C193" s="559" t="s">
        <v>204</v>
      </c>
      <c r="D193" s="189">
        <f>'Building Information'!C24</f>
        <v>0</v>
      </c>
      <c r="E193" s="189">
        <f>'Building Information'!D24</f>
        <v>0</v>
      </c>
      <c r="F193" s="189">
        <f>'Building Information'!E24</f>
        <v>0</v>
      </c>
      <c r="G193" s="189">
        <f>'Building Information'!F24</f>
        <v>0</v>
      </c>
      <c r="H193" s="185" t="str">
        <f>'Building Information'!G24</f>
        <v>NY</v>
      </c>
      <c r="I193" s="189">
        <f>'Building Information'!H24</f>
        <v>0</v>
      </c>
      <c r="J193" s="189">
        <f>'Building Information'!I24</f>
        <v>0</v>
      </c>
      <c r="K193" s="189">
        <f>'Building Information'!J24</f>
        <v>0</v>
      </c>
      <c r="L193" s="189">
        <f>'Building Information'!K24</f>
        <v>0</v>
      </c>
      <c r="M193" s="189" t="str">
        <f>CONCATENATE('Building Information'!L24,"/",'Building Information'!M24,"/",'Building Information'!N24)</f>
        <v>//</v>
      </c>
      <c r="N193" s="185">
        <f>'Building Information'!M24</f>
        <v>0</v>
      </c>
      <c r="O193" s="185">
        <f>'Building Information'!N24</f>
        <v>0</v>
      </c>
      <c r="P193" s="189" t="str">
        <f>CONCATENATE('Building Information'!O24,"/",'Building Information'!P24,"/",'Building Information'!Q24)</f>
        <v>//</v>
      </c>
      <c r="Q193" s="185">
        <f>'Building Information'!P24</f>
        <v>0</v>
      </c>
      <c r="R193" s="185">
        <f>'Building Information'!Q24</f>
        <v>0</v>
      </c>
      <c r="S193" s="189" t="str">
        <f>CONCATENATE('Building Information'!R24,"/",'Building Information'!S24,"/",'Building Information'!T24)</f>
        <v>//</v>
      </c>
      <c r="T193" s="185">
        <f>'Building Information'!S24</f>
        <v>0</v>
      </c>
      <c r="U193" s="185">
        <f>'Building Information'!T24</f>
        <v>0</v>
      </c>
      <c r="V193" s="189">
        <f>'Building Information'!U24</f>
        <v>0</v>
      </c>
      <c r="W193" s="642" t="s">
        <v>343</v>
      </c>
      <c r="X193" s="650">
        <f>G4</f>
        <v>0</v>
      </c>
      <c r="Y193" s="445">
        <v>18</v>
      </c>
      <c r="CN193" s="109"/>
    </row>
    <row r="194" spans="2:103" ht="13.5" thickBot="1">
      <c r="B194" s="411">
        <v>19</v>
      </c>
      <c r="C194" s="559" t="s">
        <v>204</v>
      </c>
      <c r="D194" s="189">
        <f>'Building Information'!C25</f>
        <v>0</v>
      </c>
      <c r="E194" s="189">
        <f>'Building Information'!D25</f>
        <v>0</v>
      </c>
      <c r="F194" s="189">
        <f>'Building Information'!E25</f>
        <v>0</v>
      </c>
      <c r="G194" s="189">
        <f>'Building Information'!F25</f>
        <v>0</v>
      </c>
      <c r="H194" s="185" t="str">
        <f>'Building Information'!G25</f>
        <v>NY</v>
      </c>
      <c r="I194" s="189">
        <f>'Building Information'!H25</f>
        <v>0</v>
      </c>
      <c r="J194" s="189">
        <f>'Building Information'!I25</f>
        <v>0</v>
      </c>
      <c r="K194" s="189">
        <f>'Building Information'!J25</f>
        <v>0</v>
      </c>
      <c r="L194" s="189">
        <f>'Building Information'!K25</f>
        <v>0</v>
      </c>
      <c r="M194" s="189" t="str">
        <f>CONCATENATE('Building Information'!L25,"/",'Building Information'!M25,"/",'Building Information'!N25)</f>
        <v>//</v>
      </c>
      <c r="N194" s="185">
        <f>'Building Information'!M25</f>
        <v>0</v>
      </c>
      <c r="O194" s="185">
        <f>'Building Information'!N25</f>
        <v>0</v>
      </c>
      <c r="P194" s="189" t="str">
        <f>CONCATENATE('Building Information'!O25,"/",'Building Information'!P25,"/",'Building Information'!Q25)</f>
        <v>//</v>
      </c>
      <c r="Q194" s="185">
        <f>'Building Information'!P25</f>
        <v>0</v>
      </c>
      <c r="R194" s="185">
        <f>'Building Information'!Q25</f>
        <v>0</v>
      </c>
      <c r="S194" s="189" t="str">
        <f>CONCATENATE('Building Information'!R25,"/",'Building Information'!S25,"/",'Building Information'!T25)</f>
        <v>//</v>
      </c>
      <c r="T194" s="185">
        <f>'Building Information'!S25</f>
        <v>0</v>
      </c>
      <c r="U194" s="185">
        <f>'Building Information'!T25</f>
        <v>0</v>
      </c>
      <c r="V194" s="189">
        <f>'Building Information'!U25</f>
        <v>0</v>
      </c>
      <c r="W194" s="642" t="s">
        <v>343</v>
      </c>
      <c r="X194" s="650">
        <f>G4</f>
        <v>0</v>
      </c>
      <c r="Y194" s="445">
        <v>19</v>
      </c>
      <c r="CN194" s="109"/>
    </row>
    <row r="195" spans="2:103">
      <c r="B195" s="411">
        <v>20</v>
      </c>
      <c r="C195" s="559" t="s">
        <v>204</v>
      </c>
      <c r="D195" s="189">
        <f>'Building Information'!C26</f>
        <v>0</v>
      </c>
      <c r="E195" s="189">
        <f>'Building Information'!D26</f>
        <v>0</v>
      </c>
      <c r="F195" s="189">
        <f>'Building Information'!E26</f>
        <v>0</v>
      </c>
      <c r="G195" s="189">
        <f>'Building Information'!F26</f>
        <v>0</v>
      </c>
      <c r="H195" s="185" t="str">
        <f>'Building Information'!G26</f>
        <v>NY</v>
      </c>
      <c r="I195" s="189">
        <f>'Building Information'!H26</f>
        <v>0</v>
      </c>
      <c r="J195" s="189">
        <f>'Building Information'!I26</f>
        <v>0</v>
      </c>
      <c r="K195" s="189">
        <f>'Building Information'!J26</f>
        <v>0</v>
      </c>
      <c r="L195" s="189">
        <f>'Building Information'!K26</f>
        <v>0</v>
      </c>
      <c r="M195" s="189" t="str">
        <f>CONCATENATE('Building Information'!L26,"/",'Building Information'!M26,"/",'Building Information'!N26)</f>
        <v>//</v>
      </c>
      <c r="N195" s="185">
        <f>'Building Information'!M26</f>
        <v>0</v>
      </c>
      <c r="O195" s="185">
        <f>'Building Information'!N26</f>
        <v>0</v>
      </c>
      <c r="P195" s="189" t="str">
        <f>CONCATENATE('Building Information'!O26,"/",'Building Information'!P26,"/",'Building Information'!Q26)</f>
        <v>//</v>
      </c>
      <c r="Q195" s="185">
        <f>'Building Information'!P26</f>
        <v>0</v>
      </c>
      <c r="R195" s="185">
        <f>'Building Information'!Q26</f>
        <v>0</v>
      </c>
      <c r="S195" s="189" t="str">
        <f>CONCATENATE('Building Information'!R26,"/",'Building Information'!S26,"/",'Building Information'!T26)</f>
        <v>//</v>
      </c>
      <c r="T195" s="185">
        <f>'Building Information'!S26</f>
        <v>0</v>
      </c>
      <c r="U195" s="185">
        <f>'Building Information'!T26</f>
        <v>0</v>
      </c>
      <c r="V195" s="189">
        <f>'Building Information'!U26</f>
        <v>0</v>
      </c>
      <c r="W195" s="642" t="s">
        <v>343</v>
      </c>
      <c r="X195" s="650">
        <f>G4</f>
        <v>0</v>
      </c>
      <c r="Y195" s="445">
        <v>20</v>
      </c>
      <c r="CN195" s="109"/>
      <c r="CO195" s="408" t="s">
        <v>156</v>
      </c>
      <c r="CP195" s="111" t="s">
        <v>343</v>
      </c>
      <c r="CQ195" s="407">
        <f>G4</f>
        <v>0</v>
      </c>
      <c r="CR195" s="407"/>
      <c r="CS195" s="409"/>
      <c r="CT195" s="409"/>
    </row>
    <row r="196" spans="2:103">
      <c r="CN196" s="109"/>
      <c r="CO196" s="434" t="s">
        <v>132</v>
      </c>
      <c r="CP196" s="109" t="s">
        <v>96</v>
      </c>
      <c r="CQ196" s="109">
        <f>D179</f>
        <v>0</v>
      </c>
      <c r="CR196" s="411"/>
      <c r="CS196" s="407"/>
      <c r="CT196" s="407"/>
    </row>
    <row r="197" spans="2:103" ht="13.5" thickBot="1">
      <c r="CN197" s="109"/>
      <c r="CO197" s="435">
        <f>'Unit Distribution'!CV8</f>
        <v>0</v>
      </c>
      <c r="CQ197" s="411"/>
      <c r="CR197" s="411"/>
      <c r="CS197" s="407"/>
      <c r="CT197" s="407"/>
    </row>
    <row r="198" spans="2:103">
      <c r="B198" s="111" t="s">
        <v>239</v>
      </c>
      <c r="CN198" s="109"/>
      <c r="CO198" s="412" t="s">
        <v>157</v>
      </c>
      <c r="CP198" s="413"/>
      <c r="CQ198" s="414" t="s">
        <v>158</v>
      </c>
      <c r="CR198" s="414"/>
      <c r="CS198" s="414" t="s">
        <v>159</v>
      </c>
      <c r="CT198" s="414"/>
      <c r="CU198" s="414" t="s">
        <v>177</v>
      </c>
      <c r="CV198" s="414"/>
      <c r="CW198" s="414" t="s">
        <v>160</v>
      </c>
      <c r="CX198" s="415"/>
      <c r="CY198" s="416" t="s">
        <v>161</v>
      </c>
    </row>
    <row r="199" spans="2:103" ht="13.5" thickBot="1">
      <c r="CN199" s="109"/>
      <c r="CO199" s="417" t="str">
        <f>Financing!B198</f>
        <v>HPD Loan</v>
      </c>
      <c r="CP199" s="417"/>
      <c r="CQ199" s="417">
        <f>Financing!D198</f>
        <v>0</v>
      </c>
      <c r="CR199" s="417"/>
      <c r="CS199" s="417">
        <f>Financing!F198</f>
        <v>0</v>
      </c>
      <c r="CT199" s="417"/>
      <c r="CU199" s="417">
        <f>Financing!H198</f>
        <v>0</v>
      </c>
      <c r="CV199" s="417"/>
      <c r="CW199" s="417">
        <f>Financing!J198</f>
        <v>0</v>
      </c>
      <c r="CX199" s="417"/>
      <c r="CY199" s="417">
        <f>Financing!L198</f>
        <v>0</v>
      </c>
    </row>
    <row r="200" spans="2:103">
      <c r="C200" s="560" t="s">
        <v>240</v>
      </c>
      <c r="D200" s="561" t="s">
        <v>292</v>
      </c>
      <c r="E200" s="562"/>
      <c r="F200" s="562"/>
      <c r="G200" s="562"/>
      <c r="H200" s="563"/>
      <c r="I200" s="561" t="s">
        <v>293</v>
      </c>
      <c r="J200" s="562"/>
      <c r="K200" s="562"/>
      <c r="L200" s="562"/>
      <c r="M200" s="563"/>
      <c r="N200" s="561" t="s">
        <v>294</v>
      </c>
      <c r="O200" s="562"/>
      <c r="P200" s="562"/>
      <c r="Q200" s="562"/>
      <c r="R200" s="563"/>
      <c r="S200" s="561" t="s">
        <v>247</v>
      </c>
      <c r="T200" s="562"/>
      <c r="U200" s="562"/>
      <c r="V200" s="562"/>
      <c r="W200" s="563"/>
      <c r="X200" s="561" t="s">
        <v>248</v>
      </c>
      <c r="Y200" s="562"/>
      <c r="Z200" s="562"/>
      <c r="AA200" s="562"/>
      <c r="AB200" s="563"/>
      <c r="AC200" s="561" t="s">
        <v>246</v>
      </c>
      <c r="AD200" s="564" t="s">
        <v>249</v>
      </c>
      <c r="AE200" s="561" t="s">
        <v>250</v>
      </c>
      <c r="AF200" s="564" t="s">
        <v>295</v>
      </c>
      <c r="CN200" s="111"/>
      <c r="CO200" s="417" t="str">
        <f>Financing!B199</f>
        <v>HDC Tax Exempt Bonds</v>
      </c>
      <c r="CP200" s="417"/>
      <c r="CQ200" s="417">
        <f>Financing!D199</f>
        <v>0</v>
      </c>
      <c r="CR200" s="417"/>
      <c r="CS200" s="417" t="str">
        <f>Financing!F199</f>
        <v>Loan</v>
      </c>
      <c r="CT200" s="417"/>
      <c r="CU200" s="417">
        <f>Financing!H199</f>
        <v>2.1999999999999999E-2</v>
      </c>
      <c r="CV200" s="417"/>
      <c r="CW200" s="417">
        <f>Financing!J199</f>
        <v>2</v>
      </c>
      <c r="CX200" s="417"/>
      <c r="CY200" s="417">
        <f>Financing!L199</f>
        <v>0</v>
      </c>
    </row>
    <row r="201" spans="2:103" ht="13.5" thickBot="1">
      <c r="C201" s="536"/>
      <c r="D201" s="536" t="s">
        <v>241</v>
      </c>
      <c r="E201" s="538" t="s">
        <v>242</v>
      </c>
      <c r="F201" s="538" t="s">
        <v>243</v>
      </c>
      <c r="G201" s="538" t="s">
        <v>244</v>
      </c>
      <c r="H201" s="539" t="s">
        <v>245</v>
      </c>
      <c r="I201" s="534" t="s">
        <v>241</v>
      </c>
      <c r="J201" s="445" t="s">
        <v>242</v>
      </c>
      <c r="K201" s="445" t="s">
        <v>243</v>
      </c>
      <c r="L201" s="445" t="s">
        <v>244</v>
      </c>
      <c r="M201" s="535" t="s">
        <v>245</v>
      </c>
      <c r="N201" s="536" t="s">
        <v>241</v>
      </c>
      <c r="O201" s="538" t="s">
        <v>242</v>
      </c>
      <c r="P201" s="538" t="s">
        <v>243</v>
      </c>
      <c r="Q201" s="538" t="s">
        <v>244</v>
      </c>
      <c r="R201" s="539" t="s">
        <v>245</v>
      </c>
      <c r="S201" s="536" t="s">
        <v>241</v>
      </c>
      <c r="T201" s="538" t="s">
        <v>242</v>
      </c>
      <c r="U201" s="538" t="s">
        <v>243</v>
      </c>
      <c r="V201" s="538" t="s">
        <v>244</v>
      </c>
      <c r="W201" s="539" t="s">
        <v>245</v>
      </c>
      <c r="X201" s="536" t="s">
        <v>241</v>
      </c>
      <c r="Y201" s="538" t="s">
        <v>242</v>
      </c>
      <c r="Z201" s="538" t="s">
        <v>243</v>
      </c>
      <c r="AA201" s="538" t="s">
        <v>244</v>
      </c>
      <c r="AB201" s="539" t="s">
        <v>245</v>
      </c>
      <c r="AC201" s="536"/>
      <c r="AD201" s="565"/>
      <c r="AE201" s="536"/>
      <c r="AF201" s="566"/>
      <c r="CN201" s="109"/>
      <c r="CO201" s="417" t="str">
        <f>Financing!B200</f>
        <v>HDC Loan</v>
      </c>
      <c r="CP201" s="417"/>
      <c r="CQ201" s="417">
        <f>Financing!D200</f>
        <v>0</v>
      </c>
      <c r="CR201" s="417"/>
      <c r="CS201" s="417" t="str">
        <f>Financing!F200</f>
        <v>Loan</v>
      </c>
      <c r="CT201" s="417"/>
      <c r="CU201" s="417">
        <f>Financing!H200</f>
        <v>4.3387000000000002E-2</v>
      </c>
      <c r="CV201" s="417"/>
      <c r="CW201" s="417">
        <f>Financing!J200</f>
        <v>2</v>
      </c>
      <c r="CX201" s="417"/>
      <c r="CY201" s="417">
        <f>Financing!L200</f>
        <v>0</v>
      </c>
    </row>
    <row r="202" spans="2:103" ht="13.5" thickBot="1">
      <c r="B202" s="445">
        <v>1</v>
      </c>
      <c r="C202" s="567" t="str">
        <f>CONCATENATE('Building Information'!E203," ",'Building Information'!F203)</f>
        <v xml:space="preserve"> </v>
      </c>
      <c r="D202" s="662">
        <f>'Unit Distribution'!C5</f>
        <v>0</v>
      </c>
      <c r="E202" s="662">
        <f>'Unit Distribution'!D5</f>
        <v>0</v>
      </c>
      <c r="F202" s="662">
        <f>'Unit Distribution'!E5</f>
        <v>0</v>
      </c>
      <c r="G202" s="662">
        <f>'Unit Distribution'!F5</f>
        <v>0</v>
      </c>
      <c r="H202" s="662">
        <f>'Unit Distribution'!G5</f>
        <v>0</v>
      </c>
      <c r="I202" s="662">
        <f>'Unit Distribution'!H5</f>
        <v>0</v>
      </c>
      <c r="J202" s="662">
        <f>'Unit Distribution'!I5</f>
        <v>0</v>
      </c>
      <c r="K202" s="662">
        <f>'Unit Distribution'!J5</f>
        <v>0</v>
      </c>
      <c r="L202" s="662">
        <f>'Unit Distribution'!K5</f>
        <v>0</v>
      </c>
      <c r="M202" s="662">
        <f>'Unit Distribution'!L5</f>
        <v>0</v>
      </c>
      <c r="N202" s="662">
        <f>'Unit Distribution'!M5</f>
        <v>0</v>
      </c>
      <c r="O202" s="662">
        <f>'Unit Distribution'!N5</f>
        <v>0</v>
      </c>
      <c r="P202" s="662">
        <f>'Unit Distribution'!O5</f>
        <v>0</v>
      </c>
      <c r="Q202" s="662">
        <f>'Unit Distribution'!P5</f>
        <v>0</v>
      </c>
      <c r="R202" s="662">
        <f>'Unit Distribution'!Q5</f>
        <v>0</v>
      </c>
      <c r="S202" s="662">
        <f>'Unit Distribution'!R5</f>
        <v>0</v>
      </c>
      <c r="T202" s="662">
        <f>'Unit Distribution'!S5</f>
        <v>0</v>
      </c>
      <c r="U202" s="662">
        <f>'Unit Distribution'!T5</f>
        <v>0</v>
      </c>
      <c r="V202" s="662">
        <f>'Unit Distribution'!U5</f>
        <v>0</v>
      </c>
      <c r="W202" s="662">
        <f>'Unit Distribution'!V5</f>
        <v>0</v>
      </c>
      <c r="X202" s="662">
        <f>'Unit Distribution'!W5</f>
        <v>0</v>
      </c>
      <c r="Y202" s="662">
        <f>'Unit Distribution'!X5</f>
        <v>0</v>
      </c>
      <c r="Z202" s="662">
        <f>'Unit Distribution'!Y5</f>
        <v>0</v>
      </c>
      <c r="AA202" s="662">
        <f>'Unit Distribution'!Z5</f>
        <v>0</v>
      </c>
      <c r="AB202" s="662">
        <f>'Unit Distribution'!AA5</f>
        <v>0</v>
      </c>
      <c r="AC202" s="662">
        <f>'Unit Distribution'!AL5</f>
        <v>0</v>
      </c>
      <c r="AD202" s="368">
        <f>'Unit Distribution'!AM5</f>
        <v>0</v>
      </c>
      <c r="AE202" s="368">
        <f>'Unit Distribution'!AN5</f>
        <v>0</v>
      </c>
      <c r="AF202" s="368">
        <f>'Unit Distribution'!AO5</f>
        <v>0</v>
      </c>
      <c r="AG202" s="642" t="s">
        <v>343</v>
      </c>
      <c r="AH202" s="650">
        <f>G4</f>
        <v>0</v>
      </c>
      <c r="AI202" s="642" t="s">
        <v>96</v>
      </c>
      <c r="AJ202" s="650">
        <f>D176</f>
        <v>0</v>
      </c>
      <c r="CN202" s="423"/>
      <c r="CO202" s="417" t="str">
        <f>Financing!B201</f>
        <v>Deferred Developer Fee</v>
      </c>
      <c r="CP202" s="417"/>
      <c r="CQ202" s="417">
        <f>Financing!D201</f>
        <v>0</v>
      </c>
      <c r="CR202" s="417"/>
      <c r="CS202" s="417" t="str">
        <f>Financing!F201</f>
        <v>Loan</v>
      </c>
      <c r="CT202" s="417"/>
      <c r="CU202" s="417">
        <f>Financing!H201</f>
        <v>0</v>
      </c>
      <c r="CV202" s="417"/>
      <c r="CW202" s="417">
        <f>Financing!J201</f>
        <v>0</v>
      </c>
      <c r="CX202" s="417"/>
      <c r="CY202" s="417">
        <f>Financing!L201</f>
        <v>0</v>
      </c>
    </row>
    <row r="203" spans="2:103" ht="13.5" thickBot="1">
      <c r="B203" s="445">
        <v>2</v>
      </c>
      <c r="C203" s="567" t="str">
        <f>CONCATENATE('Building Information'!E204," ",'Building Information'!F204)</f>
        <v xml:space="preserve"> </v>
      </c>
      <c r="D203" s="662">
        <f>'Unit Distribution'!C6</f>
        <v>0</v>
      </c>
      <c r="E203" s="662">
        <f>'Unit Distribution'!D6</f>
        <v>0</v>
      </c>
      <c r="F203" s="662">
        <f>'Unit Distribution'!E6</f>
        <v>0</v>
      </c>
      <c r="G203" s="662">
        <f>'Unit Distribution'!F6</f>
        <v>0</v>
      </c>
      <c r="H203" s="662">
        <f>'Unit Distribution'!G6</f>
        <v>0</v>
      </c>
      <c r="I203" s="662">
        <f>'Unit Distribution'!H6</f>
        <v>0</v>
      </c>
      <c r="J203" s="662">
        <f>'Unit Distribution'!I6</f>
        <v>0</v>
      </c>
      <c r="K203" s="662">
        <f>'Unit Distribution'!J6</f>
        <v>0</v>
      </c>
      <c r="L203" s="662">
        <f>'Unit Distribution'!K6</f>
        <v>0</v>
      </c>
      <c r="M203" s="662">
        <f>'Unit Distribution'!L6</f>
        <v>0</v>
      </c>
      <c r="N203" s="662">
        <f>'Unit Distribution'!M6</f>
        <v>0</v>
      </c>
      <c r="O203" s="662">
        <f>'Unit Distribution'!N6</f>
        <v>0</v>
      </c>
      <c r="P203" s="662">
        <f>'Unit Distribution'!O6</f>
        <v>0</v>
      </c>
      <c r="Q203" s="662">
        <f>'Unit Distribution'!P6</f>
        <v>0</v>
      </c>
      <c r="R203" s="662">
        <f>'Unit Distribution'!Q6</f>
        <v>0</v>
      </c>
      <c r="S203" s="662">
        <f>'Unit Distribution'!R6</f>
        <v>0</v>
      </c>
      <c r="T203" s="662">
        <f>'Unit Distribution'!S6</f>
        <v>0</v>
      </c>
      <c r="U203" s="662">
        <f>'Unit Distribution'!T6</f>
        <v>0</v>
      </c>
      <c r="V203" s="662">
        <f>'Unit Distribution'!U6</f>
        <v>0</v>
      </c>
      <c r="W203" s="662">
        <f>'Unit Distribution'!V6</f>
        <v>0</v>
      </c>
      <c r="X203" s="662">
        <f>'Unit Distribution'!W6</f>
        <v>0</v>
      </c>
      <c r="Y203" s="662">
        <f>'Unit Distribution'!X6</f>
        <v>0</v>
      </c>
      <c r="Z203" s="662">
        <f>'Unit Distribution'!Y6</f>
        <v>0</v>
      </c>
      <c r="AA203" s="662">
        <f>'Unit Distribution'!Z6</f>
        <v>0</v>
      </c>
      <c r="AB203" s="662">
        <f>'Unit Distribution'!AA6</f>
        <v>0</v>
      </c>
      <c r="AC203" s="662">
        <f>'Unit Distribution'!AL6</f>
        <v>0</v>
      </c>
      <c r="AD203" s="368">
        <f>'Unit Distribution'!AM6</f>
        <v>0</v>
      </c>
      <c r="AE203" s="368">
        <f>'Unit Distribution'!AN6</f>
        <v>0</v>
      </c>
      <c r="AF203" s="368">
        <f>'Unit Distribution'!AO6</f>
        <v>0</v>
      </c>
      <c r="AG203" s="642" t="s">
        <v>343</v>
      </c>
      <c r="AH203" s="650">
        <f>G4</f>
        <v>0</v>
      </c>
      <c r="AI203" s="642" t="s">
        <v>96</v>
      </c>
      <c r="AJ203" s="650">
        <f t="shared" ref="AJ203:AJ221" si="67">D177</f>
        <v>0</v>
      </c>
      <c r="CN203" s="111"/>
      <c r="CO203" s="655" t="str">
        <f>Financing!B202</f>
        <v>Other (Accrued Construction Interest)</v>
      </c>
      <c r="CP203" s="417"/>
      <c r="CQ203" s="417">
        <f>Financing!D202</f>
        <v>0</v>
      </c>
      <c r="CR203" s="417"/>
      <c r="CS203" s="417" t="str">
        <f>Financing!F202</f>
        <v>Loan</v>
      </c>
      <c r="CT203" s="417"/>
      <c r="CU203" s="417">
        <f>Financing!H202</f>
        <v>0</v>
      </c>
      <c r="CV203" s="417"/>
      <c r="CW203" s="417">
        <f>Financing!J202</f>
        <v>0</v>
      </c>
      <c r="CX203" s="417"/>
      <c r="CY203" s="417">
        <f>Financing!L202</f>
        <v>0</v>
      </c>
    </row>
    <row r="204" spans="2:103" ht="13.5" thickBot="1">
      <c r="B204" s="445">
        <v>3</v>
      </c>
      <c r="C204" s="567" t="str">
        <f>CONCATENATE('Building Information'!E205," ",'Building Information'!F205)</f>
        <v xml:space="preserve"> </v>
      </c>
      <c r="D204" s="662">
        <f>'Unit Distribution'!C7</f>
        <v>0</v>
      </c>
      <c r="E204" s="662">
        <f>'Unit Distribution'!D7</f>
        <v>0</v>
      </c>
      <c r="F204" s="662">
        <f>'Unit Distribution'!E7</f>
        <v>0</v>
      </c>
      <c r="G204" s="662">
        <f>'Unit Distribution'!F7</f>
        <v>0</v>
      </c>
      <c r="H204" s="662">
        <f>'Unit Distribution'!G7</f>
        <v>0</v>
      </c>
      <c r="I204" s="662">
        <f>'Unit Distribution'!H7</f>
        <v>0</v>
      </c>
      <c r="J204" s="662">
        <f>'Unit Distribution'!I7</f>
        <v>0</v>
      </c>
      <c r="K204" s="662">
        <f>'Unit Distribution'!J7</f>
        <v>0</v>
      </c>
      <c r="L204" s="662">
        <f>'Unit Distribution'!K7</f>
        <v>0</v>
      </c>
      <c r="M204" s="662">
        <f>'Unit Distribution'!L7</f>
        <v>0</v>
      </c>
      <c r="N204" s="662">
        <f>'Unit Distribution'!M7</f>
        <v>0</v>
      </c>
      <c r="O204" s="662">
        <f>'Unit Distribution'!N7</f>
        <v>0</v>
      </c>
      <c r="P204" s="662">
        <f>'Unit Distribution'!O7</f>
        <v>0</v>
      </c>
      <c r="Q204" s="662">
        <f>'Unit Distribution'!P7</f>
        <v>0</v>
      </c>
      <c r="R204" s="662">
        <f>'Unit Distribution'!Q7</f>
        <v>0</v>
      </c>
      <c r="S204" s="662">
        <f>'Unit Distribution'!R7</f>
        <v>0</v>
      </c>
      <c r="T204" s="662">
        <f>'Unit Distribution'!S7</f>
        <v>0</v>
      </c>
      <c r="U204" s="662">
        <f>'Unit Distribution'!T7</f>
        <v>0</v>
      </c>
      <c r="V204" s="662">
        <f>'Unit Distribution'!U7</f>
        <v>0</v>
      </c>
      <c r="W204" s="662">
        <f>'Unit Distribution'!V7</f>
        <v>0</v>
      </c>
      <c r="X204" s="662">
        <f>'Unit Distribution'!W7</f>
        <v>0</v>
      </c>
      <c r="Y204" s="662">
        <f>'Unit Distribution'!X7</f>
        <v>0</v>
      </c>
      <c r="Z204" s="662">
        <f>'Unit Distribution'!Y7</f>
        <v>0</v>
      </c>
      <c r="AA204" s="662">
        <f>'Unit Distribution'!Z7</f>
        <v>0</v>
      </c>
      <c r="AB204" s="662">
        <f>'Unit Distribution'!AA7</f>
        <v>0</v>
      </c>
      <c r="AC204" s="662">
        <f>'Unit Distribution'!AL7</f>
        <v>0</v>
      </c>
      <c r="AD204" s="368">
        <f>'Unit Distribution'!AM7</f>
        <v>0</v>
      </c>
      <c r="AE204" s="368">
        <f>'Unit Distribution'!AN7</f>
        <v>0</v>
      </c>
      <c r="AF204" s="368">
        <f>'Unit Distribution'!AO7</f>
        <v>0</v>
      </c>
      <c r="AG204" s="642" t="s">
        <v>343</v>
      </c>
      <c r="AH204" s="650">
        <f>G4</f>
        <v>0</v>
      </c>
      <c r="AI204" s="642" t="s">
        <v>96</v>
      </c>
      <c r="AJ204" s="650">
        <f t="shared" si="67"/>
        <v>0</v>
      </c>
      <c r="CN204" s="423"/>
      <c r="CO204" s="655" t="str">
        <f>Financing!B203</f>
        <v>Other (Deferred Reserves)</v>
      </c>
      <c r="CP204" s="417"/>
      <c r="CQ204" s="417">
        <f>Financing!D203</f>
        <v>0</v>
      </c>
      <c r="CR204" s="417"/>
      <c r="CS204" s="417" t="str">
        <f>Financing!F203</f>
        <v>Loan</v>
      </c>
      <c r="CT204" s="417"/>
      <c r="CU204" s="417">
        <f>Financing!H203</f>
        <v>0</v>
      </c>
      <c r="CV204" s="417"/>
      <c r="CW204" s="417">
        <f>Financing!J203</f>
        <v>0</v>
      </c>
      <c r="CX204" s="417"/>
      <c r="CY204" s="417">
        <f>Financing!L203</f>
        <v>0</v>
      </c>
    </row>
    <row r="205" spans="2:103" ht="13.5" thickBot="1">
      <c r="B205" s="445">
        <v>4</v>
      </c>
      <c r="C205" s="567" t="str">
        <f>CONCATENATE('Building Information'!E206," ",'Building Information'!F206)</f>
        <v xml:space="preserve"> </v>
      </c>
      <c r="D205" s="662">
        <f>'Unit Distribution'!C8</f>
        <v>0</v>
      </c>
      <c r="E205" s="662">
        <f>'Unit Distribution'!D8</f>
        <v>0</v>
      </c>
      <c r="F205" s="662">
        <f>'Unit Distribution'!E8</f>
        <v>0</v>
      </c>
      <c r="G205" s="662">
        <f>'Unit Distribution'!F8</f>
        <v>0</v>
      </c>
      <c r="H205" s="662">
        <f>'Unit Distribution'!G8</f>
        <v>0</v>
      </c>
      <c r="I205" s="662">
        <f>'Unit Distribution'!H8</f>
        <v>0</v>
      </c>
      <c r="J205" s="662">
        <f>'Unit Distribution'!I8</f>
        <v>0</v>
      </c>
      <c r="K205" s="662">
        <f>'Unit Distribution'!J8</f>
        <v>0</v>
      </c>
      <c r="L205" s="662">
        <f>'Unit Distribution'!K8</f>
        <v>0</v>
      </c>
      <c r="M205" s="662">
        <f>'Unit Distribution'!L8</f>
        <v>0</v>
      </c>
      <c r="N205" s="662">
        <f>'Unit Distribution'!M8</f>
        <v>0</v>
      </c>
      <c r="O205" s="662">
        <f>'Unit Distribution'!N8</f>
        <v>0</v>
      </c>
      <c r="P205" s="662">
        <f>'Unit Distribution'!O8</f>
        <v>0</v>
      </c>
      <c r="Q205" s="662">
        <f>'Unit Distribution'!P8</f>
        <v>0</v>
      </c>
      <c r="R205" s="662">
        <f>'Unit Distribution'!Q8</f>
        <v>0</v>
      </c>
      <c r="S205" s="662">
        <f>'Unit Distribution'!R8</f>
        <v>0</v>
      </c>
      <c r="T205" s="662">
        <f>'Unit Distribution'!S8</f>
        <v>0</v>
      </c>
      <c r="U205" s="662">
        <f>'Unit Distribution'!T8</f>
        <v>0</v>
      </c>
      <c r="V205" s="662">
        <f>'Unit Distribution'!U8</f>
        <v>0</v>
      </c>
      <c r="W205" s="662">
        <f>'Unit Distribution'!V8</f>
        <v>0</v>
      </c>
      <c r="X205" s="662">
        <f>'Unit Distribution'!W8</f>
        <v>0</v>
      </c>
      <c r="Y205" s="662">
        <f>'Unit Distribution'!X8</f>
        <v>0</v>
      </c>
      <c r="Z205" s="662">
        <f>'Unit Distribution'!Y8</f>
        <v>0</v>
      </c>
      <c r="AA205" s="662">
        <f>'Unit Distribution'!Z8</f>
        <v>0</v>
      </c>
      <c r="AB205" s="662">
        <f>'Unit Distribution'!AA8</f>
        <v>0</v>
      </c>
      <c r="AC205" s="662">
        <f>'Unit Distribution'!AL8</f>
        <v>0</v>
      </c>
      <c r="AD205" s="368">
        <f>'Unit Distribution'!AM8</f>
        <v>0</v>
      </c>
      <c r="AE205" s="368">
        <f>'Unit Distribution'!AN8</f>
        <v>0</v>
      </c>
      <c r="AF205" s="368">
        <f>'Unit Distribution'!AO8</f>
        <v>0</v>
      </c>
      <c r="AG205" s="642" t="s">
        <v>343</v>
      </c>
      <c r="AH205" s="650">
        <f>G4</f>
        <v>0</v>
      </c>
      <c r="AI205" s="642" t="s">
        <v>96</v>
      </c>
      <c r="AJ205" s="650">
        <f t="shared" si="67"/>
        <v>0</v>
      </c>
      <c r="CN205" s="111"/>
      <c r="CO205" s="655" t="str">
        <f>Financing!B204</f>
        <v>Other (Specify)</v>
      </c>
      <c r="CP205" s="417"/>
      <c r="CQ205" s="417">
        <f>Financing!D204</f>
        <v>0</v>
      </c>
      <c r="CR205" s="417"/>
      <c r="CS205" s="417">
        <f>Financing!F204</f>
        <v>0</v>
      </c>
      <c r="CT205" s="417"/>
      <c r="CU205" s="417">
        <f>Financing!H204</f>
        <v>0</v>
      </c>
      <c r="CV205" s="417"/>
      <c r="CW205" s="417">
        <f>Financing!J204</f>
        <v>0</v>
      </c>
      <c r="CX205" s="417"/>
      <c r="CY205" s="417">
        <f>Financing!L204</f>
        <v>0</v>
      </c>
    </row>
    <row r="206" spans="2:103" ht="13.5" thickBot="1">
      <c r="B206" s="445">
        <v>5</v>
      </c>
      <c r="C206" s="567" t="str">
        <f>CONCATENATE('Building Information'!E207," ",'Building Information'!F207)</f>
        <v xml:space="preserve"> </v>
      </c>
      <c r="D206" s="662">
        <f>'Unit Distribution'!C9</f>
        <v>0</v>
      </c>
      <c r="E206" s="662">
        <f>'Unit Distribution'!D9</f>
        <v>0</v>
      </c>
      <c r="F206" s="662">
        <f>'Unit Distribution'!E9</f>
        <v>0</v>
      </c>
      <c r="G206" s="662">
        <f>'Unit Distribution'!F9</f>
        <v>0</v>
      </c>
      <c r="H206" s="662">
        <f>'Unit Distribution'!G9</f>
        <v>0</v>
      </c>
      <c r="I206" s="662">
        <f>'Unit Distribution'!H9</f>
        <v>0</v>
      </c>
      <c r="J206" s="662">
        <f>'Unit Distribution'!I9</f>
        <v>0</v>
      </c>
      <c r="K206" s="662">
        <f>'Unit Distribution'!J9</f>
        <v>0</v>
      </c>
      <c r="L206" s="662">
        <f>'Unit Distribution'!K9</f>
        <v>0</v>
      </c>
      <c r="M206" s="662">
        <f>'Unit Distribution'!L9</f>
        <v>0</v>
      </c>
      <c r="N206" s="662">
        <f>'Unit Distribution'!M9</f>
        <v>0</v>
      </c>
      <c r="O206" s="662">
        <f>'Unit Distribution'!N9</f>
        <v>0</v>
      </c>
      <c r="P206" s="662">
        <f>'Unit Distribution'!O9</f>
        <v>0</v>
      </c>
      <c r="Q206" s="662">
        <f>'Unit Distribution'!P9</f>
        <v>0</v>
      </c>
      <c r="R206" s="662">
        <f>'Unit Distribution'!Q9</f>
        <v>0</v>
      </c>
      <c r="S206" s="662">
        <f>'Unit Distribution'!R9</f>
        <v>0</v>
      </c>
      <c r="T206" s="662">
        <f>'Unit Distribution'!S9</f>
        <v>0</v>
      </c>
      <c r="U206" s="662">
        <f>'Unit Distribution'!T9</f>
        <v>0</v>
      </c>
      <c r="V206" s="662">
        <f>'Unit Distribution'!U9</f>
        <v>0</v>
      </c>
      <c r="W206" s="662">
        <f>'Unit Distribution'!V9</f>
        <v>0</v>
      </c>
      <c r="X206" s="662">
        <f>'Unit Distribution'!W9</f>
        <v>0</v>
      </c>
      <c r="Y206" s="662">
        <f>'Unit Distribution'!X9</f>
        <v>0</v>
      </c>
      <c r="Z206" s="662">
        <f>'Unit Distribution'!Y9</f>
        <v>0</v>
      </c>
      <c r="AA206" s="662">
        <f>'Unit Distribution'!Z9</f>
        <v>0</v>
      </c>
      <c r="AB206" s="662">
        <f>'Unit Distribution'!AA9</f>
        <v>0</v>
      </c>
      <c r="AC206" s="662">
        <f>'Unit Distribution'!AL9</f>
        <v>0</v>
      </c>
      <c r="AD206" s="368">
        <f>'Unit Distribution'!AM9</f>
        <v>0</v>
      </c>
      <c r="AE206" s="368">
        <f>'Unit Distribution'!AN9</f>
        <v>0</v>
      </c>
      <c r="AF206" s="368">
        <f>'Unit Distribution'!AO9</f>
        <v>0</v>
      </c>
      <c r="AG206" s="642" t="s">
        <v>343</v>
      </c>
      <c r="AH206" s="650">
        <f>G4</f>
        <v>0</v>
      </c>
      <c r="AI206" s="642" t="s">
        <v>96</v>
      </c>
      <c r="AJ206" s="650">
        <f t="shared" si="67"/>
        <v>0</v>
      </c>
      <c r="CN206" s="111"/>
      <c r="CO206" s="655" t="str">
        <f>Financing!B205</f>
        <v>Other (Specify)</v>
      </c>
      <c r="CP206" s="417"/>
      <c r="CQ206" s="417">
        <f>Financing!D205</f>
        <v>0</v>
      </c>
      <c r="CR206" s="417"/>
      <c r="CS206" s="417">
        <f>Financing!F205</f>
        <v>0</v>
      </c>
      <c r="CT206" s="417"/>
      <c r="CU206" s="417">
        <f>Financing!H205</f>
        <v>0</v>
      </c>
      <c r="CV206" s="417"/>
      <c r="CW206" s="417">
        <f>Financing!J205</f>
        <v>0</v>
      </c>
      <c r="CX206" s="417"/>
      <c r="CY206" s="417">
        <f>Financing!L205</f>
        <v>0</v>
      </c>
    </row>
    <row r="207" spans="2:103" ht="13.5" thickBot="1">
      <c r="B207" s="445">
        <v>6</v>
      </c>
      <c r="C207" s="567" t="str">
        <f>CONCATENATE('Building Information'!E208," ",'Building Information'!F208)</f>
        <v xml:space="preserve"> </v>
      </c>
      <c r="D207" s="662">
        <f>'Unit Distribution'!C10</f>
        <v>0</v>
      </c>
      <c r="E207" s="662">
        <f>'Unit Distribution'!D10</f>
        <v>0</v>
      </c>
      <c r="F207" s="662">
        <f>'Unit Distribution'!E10</f>
        <v>0</v>
      </c>
      <c r="G207" s="662">
        <f>'Unit Distribution'!F10</f>
        <v>0</v>
      </c>
      <c r="H207" s="662">
        <f>'Unit Distribution'!G10</f>
        <v>0</v>
      </c>
      <c r="I207" s="662">
        <f>'Unit Distribution'!H10</f>
        <v>0</v>
      </c>
      <c r="J207" s="662">
        <f>'Unit Distribution'!I10</f>
        <v>0</v>
      </c>
      <c r="K207" s="662">
        <f>'Unit Distribution'!J10</f>
        <v>0</v>
      </c>
      <c r="L207" s="662">
        <f>'Unit Distribution'!K10</f>
        <v>0</v>
      </c>
      <c r="M207" s="662">
        <f>'Unit Distribution'!L10</f>
        <v>0</v>
      </c>
      <c r="N207" s="662">
        <f>'Unit Distribution'!M10</f>
        <v>0</v>
      </c>
      <c r="O207" s="662">
        <f>'Unit Distribution'!N10</f>
        <v>0</v>
      </c>
      <c r="P207" s="662">
        <f>'Unit Distribution'!O10</f>
        <v>0</v>
      </c>
      <c r="Q207" s="662">
        <f>'Unit Distribution'!P10</f>
        <v>0</v>
      </c>
      <c r="R207" s="662">
        <f>'Unit Distribution'!Q10</f>
        <v>0</v>
      </c>
      <c r="S207" s="662">
        <f>'Unit Distribution'!R10</f>
        <v>0</v>
      </c>
      <c r="T207" s="662">
        <f>'Unit Distribution'!S10</f>
        <v>0</v>
      </c>
      <c r="U207" s="662">
        <f>'Unit Distribution'!T10</f>
        <v>0</v>
      </c>
      <c r="V207" s="662">
        <f>'Unit Distribution'!U10</f>
        <v>0</v>
      </c>
      <c r="W207" s="662">
        <f>'Unit Distribution'!V10</f>
        <v>0</v>
      </c>
      <c r="X207" s="662">
        <f>'Unit Distribution'!W10</f>
        <v>0</v>
      </c>
      <c r="Y207" s="662">
        <f>'Unit Distribution'!X10</f>
        <v>0</v>
      </c>
      <c r="Z207" s="662">
        <f>'Unit Distribution'!Y10</f>
        <v>0</v>
      </c>
      <c r="AA207" s="662">
        <f>'Unit Distribution'!Z10</f>
        <v>0</v>
      </c>
      <c r="AB207" s="662">
        <f>'Unit Distribution'!AA10</f>
        <v>0</v>
      </c>
      <c r="AC207" s="662">
        <f>'Unit Distribution'!AL10</f>
        <v>0</v>
      </c>
      <c r="AD207" s="368">
        <f>'Unit Distribution'!AM10</f>
        <v>0</v>
      </c>
      <c r="AE207" s="368">
        <f>'Unit Distribution'!AN10</f>
        <v>0</v>
      </c>
      <c r="AF207" s="368">
        <f>'Unit Distribution'!AO10</f>
        <v>0</v>
      </c>
      <c r="AG207" s="642" t="s">
        <v>343</v>
      </c>
      <c r="AH207" s="650">
        <f>G4</f>
        <v>0</v>
      </c>
      <c r="AI207" s="642" t="s">
        <v>96</v>
      </c>
      <c r="AJ207" s="650">
        <f t="shared" si="67"/>
        <v>0</v>
      </c>
      <c r="CN207" s="423"/>
      <c r="CO207" s="655" t="str">
        <f>Financing!B206</f>
        <v>Other (Specify)</v>
      </c>
      <c r="CP207" s="417"/>
      <c r="CQ207" s="417">
        <f>Financing!D206</f>
        <v>0</v>
      </c>
      <c r="CR207" s="417"/>
      <c r="CS207" s="417">
        <f>Financing!F206</f>
        <v>0</v>
      </c>
      <c r="CT207" s="417"/>
      <c r="CU207" s="417">
        <f>Financing!H206</f>
        <v>0</v>
      </c>
      <c r="CV207" s="417"/>
      <c r="CW207" s="417">
        <f>Financing!J206</f>
        <v>0</v>
      </c>
      <c r="CX207" s="417"/>
      <c r="CY207" s="417">
        <f>Financing!L206</f>
        <v>0</v>
      </c>
    </row>
    <row r="208" spans="2:103" ht="13.5" thickBot="1">
      <c r="B208" s="445">
        <v>7</v>
      </c>
      <c r="C208" s="567" t="str">
        <f>CONCATENATE('Building Information'!E209," ",'Building Information'!F209)</f>
        <v xml:space="preserve"> </v>
      </c>
      <c r="D208" s="662">
        <f>'Unit Distribution'!C11</f>
        <v>0</v>
      </c>
      <c r="E208" s="662">
        <f>'Unit Distribution'!D11</f>
        <v>0</v>
      </c>
      <c r="F208" s="662">
        <f>'Unit Distribution'!E11</f>
        <v>0</v>
      </c>
      <c r="G208" s="662">
        <f>'Unit Distribution'!F11</f>
        <v>0</v>
      </c>
      <c r="H208" s="662">
        <f>'Unit Distribution'!G11</f>
        <v>0</v>
      </c>
      <c r="I208" s="662">
        <f>'Unit Distribution'!H11</f>
        <v>0</v>
      </c>
      <c r="J208" s="662">
        <f>'Unit Distribution'!I11</f>
        <v>0</v>
      </c>
      <c r="K208" s="662">
        <f>'Unit Distribution'!J11</f>
        <v>0</v>
      </c>
      <c r="L208" s="662">
        <f>'Unit Distribution'!K11</f>
        <v>0</v>
      </c>
      <c r="M208" s="662">
        <f>'Unit Distribution'!L11</f>
        <v>0</v>
      </c>
      <c r="N208" s="662">
        <f>'Unit Distribution'!M11</f>
        <v>0</v>
      </c>
      <c r="O208" s="662">
        <f>'Unit Distribution'!N11</f>
        <v>0</v>
      </c>
      <c r="P208" s="662">
        <f>'Unit Distribution'!O11</f>
        <v>0</v>
      </c>
      <c r="Q208" s="662">
        <f>'Unit Distribution'!P11</f>
        <v>0</v>
      </c>
      <c r="R208" s="662">
        <f>'Unit Distribution'!Q11</f>
        <v>0</v>
      </c>
      <c r="S208" s="662">
        <f>'Unit Distribution'!R11</f>
        <v>0</v>
      </c>
      <c r="T208" s="662">
        <f>'Unit Distribution'!S11</f>
        <v>0</v>
      </c>
      <c r="U208" s="662">
        <f>'Unit Distribution'!T11</f>
        <v>0</v>
      </c>
      <c r="V208" s="662">
        <f>'Unit Distribution'!U11</f>
        <v>0</v>
      </c>
      <c r="W208" s="662">
        <f>'Unit Distribution'!V11</f>
        <v>0</v>
      </c>
      <c r="X208" s="662">
        <f>'Unit Distribution'!W11</f>
        <v>0</v>
      </c>
      <c r="Y208" s="662">
        <f>'Unit Distribution'!X11</f>
        <v>0</v>
      </c>
      <c r="Z208" s="662">
        <f>'Unit Distribution'!Y11</f>
        <v>0</v>
      </c>
      <c r="AA208" s="662">
        <f>'Unit Distribution'!Z11</f>
        <v>0</v>
      </c>
      <c r="AB208" s="662">
        <f>'Unit Distribution'!AA11</f>
        <v>0</v>
      </c>
      <c r="AC208" s="662">
        <f>'Unit Distribution'!AL11</f>
        <v>0</v>
      </c>
      <c r="AD208" s="368">
        <f>'Unit Distribution'!AM11</f>
        <v>0</v>
      </c>
      <c r="AE208" s="368">
        <f>'Unit Distribution'!AN11</f>
        <v>0</v>
      </c>
      <c r="AF208" s="368">
        <f>'Unit Distribution'!AO11</f>
        <v>0</v>
      </c>
      <c r="AG208" s="642" t="s">
        <v>343</v>
      </c>
      <c r="AH208" s="650">
        <f>G4</f>
        <v>0</v>
      </c>
      <c r="AI208" s="642" t="s">
        <v>96</v>
      </c>
      <c r="AJ208" s="650">
        <f t="shared" si="67"/>
        <v>0</v>
      </c>
      <c r="CN208" s="111"/>
      <c r="CO208" s="417" t="str">
        <f>Financing!B207</f>
        <v>Total Construction Financing</v>
      </c>
      <c r="CP208" s="417"/>
      <c r="CQ208" s="417">
        <f>Financing!D207</f>
        <v>0</v>
      </c>
      <c r="CR208" s="417"/>
      <c r="CS208" s="417">
        <f>Financing!F207</f>
        <v>0</v>
      </c>
      <c r="CT208" s="417"/>
      <c r="CU208" s="417">
        <f>Financing!H207</f>
        <v>0</v>
      </c>
      <c r="CV208" s="417"/>
      <c r="CW208" s="417">
        <f>Financing!J207</f>
        <v>0</v>
      </c>
      <c r="CX208" s="417"/>
      <c r="CY208" s="417">
        <f>Financing!L207</f>
        <v>0</v>
      </c>
    </row>
    <row r="209" spans="2:103" ht="13.5" thickBot="1">
      <c r="B209" s="445">
        <v>8</v>
      </c>
      <c r="C209" s="567" t="str">
        <f>CONCATENATE('Building Information'!E210," ",'Building Information'!F210)</f>
        <v xml:space="preserve"> </v>
      </c>
      <c r="D209" s="662">
        <f>'Unit Distribution'!C12</f>
        <v>0</v>
      </c>
      <c r="E209" s="662">
        <f>'Unit Distribution'!D12</f>
        <v>0</v>
      </c>
      <c r="F209" s="662">
        <f>'Unit Distribution'!E12</f>
        <v>0</v>
      </c>
      <c r="G209" s="662">
        <f>'Unit Distribution'!F12</f>
        <v>0</v>
      </c>
      <c r="H209" s="662">
        <f>'Unit Distribution'!G12</f>
        <v>0</v>
      </c>
      <c r="I209" s="662">
        <f>'Unit Distribution'!H12</f>
        <v>0</v>
      </c>
      <c r="J209" s="662">
        <f>'Unit Distribution'!I12</f>
        <v>0</v>
      </c>
      <c r="K209" s="662">
        <f>'Unit Distribution'!J12</f>
        <v>0</v>
      </c>
      <c r="L209" s="662">
        <f>'Unit Distribution'!K12</f>
        <v>0</v>
      </c>
      <c r="M209" s="662">
        <f>'Unit Distribution'!L12</f>
        <v>0</v>
      </c>
      <c r="N209" s="662">
        <f>'Unit Distribution'!M12</f>
        <v>0</v>
      </c>
      <c r="O209" s="662">
        <f>'Unit Distribution'!N12</f>
        <v>0</v>
      </c>
      <c r="P209" s="662">
        <f>'Unit Distribution'!O12</f>
        <v>0</v>
      </c>
      <c r="Q209" s="662">
        <f>'Unit Distribution'!P12</f>
        <v>0</v>
      </c>
      <c r="R209" s="662">
        <f>'Unit Distribution'!Q12</f>
        <v>0</v>
      </c>
      <c r="S209" s="662">
        <f>'Unit Distribution'!R12</f>
        <v>0</v>
      </c>
      <c r="T209" s="662">
        <f>'Unit Distribution'!S12</f>
        <v>0</v>
      </c>
      <c r="U209" s="662">
        <f>'Unit Distribution'!T12</f>
        <v>0</v>
      </c>
      <c r="V209" s="662">
        <f>'Unit Distribution'!U12</f>
        <v>0</v>
      </c>
      <c r="W209" s="662">
        <f>'Unit Distribution'!V12</f>
        <v>0</v>
      </c>
      <c r="X209" s="662">
        <f>'Unit Distribution'!W12</f>
        <v>0</v>
      </c>
      <c r="Y209" s="662">
        <f>'Unit Distribution'!X12</f>
        <v>0</v>
      </c>
      <c r="Z209" s="662">
        <f>'Unit Distribution'!Y12</f>
        <v>0</v>
      </c>
      <c r="AA209" s="662">
        <f>'Unit Distribution'!Z12</f>
        <v>0</v>
      </c>
      <c r="AB209" s="662">
        <f>'Unit Distribution'!AA12</f>
        <v>0</v>
      </c>
      <c r="AC209" s="662">
        <f>'Unit Distribution'!AL12</f>
        <v>0</v>
      </c>
      <c r="AD209" s="368">
        <f>'Unit Distribution'!AM12</f>
        <v>0</v>
      </c>
      <c r="AE209" s="368">
        <f>'Unit Distribution'!AN12</f>
        <v>0</v>
      </c>
      <c r="AF209" s="368">
        <f>'Unit Distribution'!AO12</f>
        <v>0</v>
      </c>
      <c r="AG209" s="642" t="s">
        <v>343</v>
      </c>
      <c r="AH209" s="650">
        <f>G4</f>
        <v>0</v>
      </c>
      <c r="AI209" s="642" t="s">
        <v>96</v>
      </c>
      <c r="AJ209" s="650">
        <f t="shared" si="67"/>
        <v>0</v>
      </c>
      <c r="CN209" s="423"/>
      <c r="CO209" s="417"/>
      <c r="CP209" s="417"/>
      <c r="CQ209" s="417"/>
      <c r="CR209" s="417"/>
      <c r="CS209" s="417"/>
      <c r="CT209" s="417"/>
      <c r="CU209" s="417"/>
      <c r="CV209" s="417"/>
      <c r="CW209" s="417"/>
      <c r="CX209" s="417"/>
      <c r="CY209" s="417"/>
    </row>
    <row r="210" spans="2:103" ht="13.5" thickBot="1">
      <c r="B210" s="445">
        <v>9</v>
      </c>
      <c r="C210" s="567" t="str">
        <f>CONCATENATE('Building Information'!E211," ",'Building Information'!F211)</f>
        <v xml:space="preserve"> </v>
      </c>
      <c r="D210" s="662">
        <f>'Unit Distribution'!C13</f>
        <v>0</v>
      </c>
      <c r="E210" s="662">
        <f>'Unit Distribution'!D13</f>
        <v>0</v>
      </c>
      <c r="F210" s="662">
        <f>'Unit Distribution'!E13</f>
        <v>0</v>
      </c>
      <c r="G210" s="662">
        <f>'Unit Distribution'!F13</f>
        <v>0</v>
      </c>
      <c r="H210" s="662">
        <f>'Unit Distribution'!G13</f>
        <v>0</v>
      </c>
      <c r="I210" s="662">
        <f>'Unit Distribution'!H13</f>
        <v>0</v>
      </c>
      <c r="J210" s="662">
        <f>'Unit Distribution'!I13</f>
        <v>0</v>
      </c>
      <c r="K210" s="662">
        <f>'Unit Distribution'!J13</f>
        <v>0</v>
      </c>
      <c r="L210" s="662">
        <f>'Unit Distribution'!K13</f>
        <v>0</v>
      </c>
      <c r="M210" s="662">
        <f>'Unit Distribution'!L13</f>
        <v>0</v>
      </c>
      <c r="N210" s="662">
        <f>'Unit Distribution'!M13</f>
        <v>0</v>
      </c>
      <c r="O210" s="662">
        <f>'Unit Distribution'!N13</f>
        <v>0</v>
      </c>
      <c r="P210" s="662">
        <f>'Unit Distribution'!O13</f>
        <v>0</v>
      </c>
      <c r="Q210" s="662">
        <f>'Unit Distribution'!P13</f>
        <v>0</v>
      </c>
      <c r="R210" s="662">
        <f>'Unit Distribution'!Q13</f>
        <v>0</v>
      </c>
      <c r="S210" s="662">
        <f>'Unit Distribution'!R13</f>
        <v>0</v>
      </c>
      <c r="T210" s="662">
        <f>'Unit Distribution'!S13</f>
        <v>0</v>
      </c>
      <c r="U210" s="662">
        <f>'Unit Distribution'!T13</f>
        <v>0</v>
      </c>
      <c r="V210" s="662">
        <f>'Unit Distribution'!U13</f>
        <v>0</v>
      </c>
      <c r="W210" s="662">
        <f>'Unit Distribution'!V13</f>
        <v>0</v>
      </c>
      <c r="X210" s="662">
        <f>'Unit Distribution'!W13</f>
        <v>0</v>
      </c>
      <c r="Y210" s="662">
        <f>'Unit Distribution'!X13</f>
        <v>0</v>
      </c>
      <c r="Z210" s="662">
        <f>'Unit Distribution'!Y13</f>
        <v>0</v>
      </c>
      <c r="AA210" s="662">
        <f>'Unit Distribution'!Z13</f>
        <v>0</v>
      </c>
      <c r="AB210" s="662">
        <f>'Unit Distribution'!AA13</f>
        <v>0</v>
      </c>
      <c r="AC210" s="662">
        <f>'Unit Distribution'!AL13</f>
        <v>0</v>
      </c>
      <c r="AD210" s="368">
        <f>'Unit Distribution'!AM13</f>
        <v>0</v>
      </c>
      <c r="AE210" s="368">
        <f>'Unit Distribution'!AN13</f>
        <v>0</v>
      </c>
      <c r="AF210" s="368">
        <f>'Unit Distribution'!AO13</f>
        <v>0</v>
      </c>
      <c r="AG210" s="642" t="s">
        <v>343</v>
      </c>
      <c r="AH210" s="650">
        <f>G4</f>
        <v>0</v>
      </c>
      <c r="AI210" s="642" t="s">
        <v>96</v>
      </c>
      <c r="AJ210" s="650">
        <f t="shared" si="67"/>
        <v>0</v>
      </c>
      <c r="CN210" s="111"/>
      <c r="CO210" s="417" t="str">
        <f>Financing!B209</f>
        <v>Permanent Financing</v>
      </c>
      <c r="CP210" s="111" t="s">
        <v>343</v>
      </c>
      <c r="CQ210" s="417">
        <f>G4</f>
        <v>0</v>
      </c>
      <c r="CR210" s="417"/>
      <c r="CS210" s="417"/>
      <c r="CT210" s="417"/>
      <c r="CU210" s="417"/>
      <c r="CV210" s="417"/>
      <c r="CW210" s="417"/>
      <c r="CX210" s="417"/>
      <c r="CY210" s="417"/>
    </row>
    <row r="211" spans="2:103" ht="13.5" thickBot="1">
      <c r="B211" s="445">
        <v>10</v>
      </c>
      <c r="C211" s="567" t="str">
        <f>CONCATENATE('Building Information'!E212," ",'Building Information'!F212)</f>
        <v xml:space="preserve"> </v>
      </c>
      <c r="D211" s="662">
        <f>'Unit Distribution'!C14</f>
        <v>0</v>
      </c>
      <c r="E211" s="662">
        <f>'Unit Distribution'!D14</f>
        <v>0</v>
      </c>
      <c r="F211" s="662">
        <f>'Unit Distribution'!E14</f>
        <v>0</v>
      </c>
      <c r="G211" s="662">
        <f>'Unit Distribution'!F14</f>
        <v>0</v>
      </c>
      <c r="H211" s="662">
        <f>'Unit Distribution'!G14</f>
        <v>0</v>
      </c>
      <c r="I211" s="662">
        <f>'Unit Distribution'!H14</f>
        <v>0</v>
      </c>
      <c r="J211" s="662">
        <f>'Unit Distribution'!I14</f>
        <v>0</v>
      </c>
      <c r="K211" s="662">
        <f>'Unit Distribution'!J14</f>
        <v>0</v>
      </c>
      <c r="L211" s="662">
        <f>'Unit Distribution'!K14</f>
        <v>0</v>
      </c>
      <c r="M211" s="662">
        <f>'Unit Distribution'!L14</f>
        <v>0</v>
      </c>
      <c r="N211" s="662">
        <f>'Unit Distribution'!M14</f>
        <v>0</v>
      </c>
      <c r="O211" s="662">
        <f>'Unit Distribution'!N14</f>
        <v>0</v>
      </c>
      <c r="P211" s="662">
        <f>'Unit Distribution'!O14</f>
        <v>0</v>
      </c>
      <c r="Q211" s="662">
        <f>'Unit Distribution'!P14</f>
        <v>0</v>
      </c>
      <c r="R211" s="662">
        <f>'Unit Distribution'!Q14</f>
        <v>0</v>
      </c>
      <c r="S211" s="662">
        <f>'Unit Distribution'!R14</f>
        <v>0</v>
      </c>
      <c r="T211" s="662">
        <f>'Unit Distribution'!S14</f>
        <v>0</v>
      </c>
      <c r="U211" s="662">
        <f>'Unit Distribution'!T14</f>
        <v>0</v>
      </c>
      <c r="V211" s="662">
        <f>'Unit Distribution'!U14</f>
        <v>0</v>
      </c>
      <c r="W211" s="662">
        <f>'Unit Distribution'!V14</f>
        <v>0</v>
      </c>
      <c r="X211" s="662">
        <f>'Unit Distribution'!W14</f>
        <v>0</v>
      </c>
      <c r="Y211" s="662">
        <f>'Unit Distribution'!X14</f>
        <v>0</v>
      </c>
      <c r="Z211" s="662">
        <f>'Unit Distribution'!Y14</f>
        <v>0</v>
      </c>
      <c r="AA211" s="662">
        <f>'Unit Distribution'!Z14</f>
        <v>0</v>
      </c>
      <c r="AB211" s="662">
        <f>'Unit Distribution'!AA14</f>
        <v>0</v>
      </c>
      <c r="AC211" s="662">
        <f>'Unit Distribution'!AL14</f>
        <v>0</v>
      </c>
      <c r="AD211" s="368">
        <f>'Unit Distribution'!AM14</f>
        <v>0</v>
      </c>
      <c r="AE211" s="368">
        <f>'Unit Distribution'!AN14</f>
        <v>0</v>
      </c>
      <c r="AF211" s="368">
        <f>'Unit Distribution'!AO14</f>
        <v>0</v>
      </c>
      <c r="AG211" s="642" t="s">
        <v>343</v>
      </c>
      <c r="AH211" s="650">
        <f>G4</f>
        <v>0</v>
      </c>
      <c r="AI211" s="642" t="s">
        <v>96</v>
      </c>
      <c r="AJ211" s="650">
        <f t="shared" si="67"/>
        <v>0</v>
      </c>
      <c r="CN211" s="111"/>
      <c r="CO211" s="417" t="str">
        <f>Financing!B210</f>
        <v>Building 4</v>
      </c>
      <c r="CP211" s="109" t="s">
        <v>96</v>
      </c>
      <c r="CQ211" s="417">
        <f>D179</f>
        <v>0</v>
      </c>
      <c r="CR211" s="417"/>
      <c r="CS211" s="417"/>
      <c r="CT211" s="417"/>
      <c r="CU211" s="417"/>
      <c r="CV211" s="417"/>
      <c r="CW211" s="417"/>
      <c r="CX211" s="417"/>
      <c r="CY211" s="417"/>
    </row>
    <row r="212" spans="2:103" ht="13.5" thickBot="1">
      <c r="B212" s="445">
        <v>11</v>
      </c>
      <c r="C212" s="567" t="str">
        <f>CONCATENATE('Building Information'!E213," ",'Building Information'!F213)</f>
        <v xml:space="preserve"> </v>
      </c>
      <c r="D212" s="662">
        <f>'Unit Distribution'!C15</f>
        <v>0</v>
      </c>
      <c r="E212" s="662">
        <f>'Unit Distribution'!D15</f>
        <v>0</v>
      </c>
      <c r="F212" s="662">
        <f>'Unit Distribution'!E15</f>
        <v>0</v>
      </c>
      <c r="G212" s="662">
        <f>'Unit Distribution'!F15</f>
        <v>0</v>
      </c>
      <c r="H212" s="662">
        <f>'Unit Distribution'!G15</f>
        <v>0</v>
      </c>
      <c r="I212" s="662">
        <f>'Unit Distribution'!H15</f>
        <v>0</v>
      </c>
      <c r="J212" s="662">
        <f>'Unit Distribution'!I15</f>
        <v>0</v>
      </c>
      <c r="K212" s="662">
        <f>'Unit Distribution'!J15</f>
        <v>0</v>
      </c>
      <c r="L212" s="662">
        <f>'Unit Distribution'!K15</f>
        <v>0</v>
      </c>
      <c r="M212" s="662">
        <f>'Unit Distribution'!L15</f>
        <v>0</v>
      </c>
      <c r="N212" s="662">
        <f>'Unit Distribution'!M15</f>
        <v>0</v>
      </c>
      <c r="O212" s="662">
        <f>'Unit Distribution'!N15</f>
        <v>0</v>
      </c>
      <c r="P212" s="662">
        <f>'Unit Distribution'!O15</f>
        <v>0</v>
      </c>
      <c r="Q212" s="662">
        <f>'Unit Distribution'!P15</f>
        <v>0</v>
      </c>
      <c r="R212" s="662">
        <f>'Unit Distribution'!Q15</f>
        <v>0</v>
      </c>
      <c r="S212" s="662">
        <f>'Unit Distribution'!R15</f>
        <v>0</v>
      </c>
      <c r="T212" s="662">
        <f>'Unit Distribution'!S15</f>
        <v>0</v>
      </c>
      <c r="U212" s="662" t="str">
        <f>'Unit Distribution'!T15</f>
        <v xml:space="preserve"> </v>
      </c>
      <c r="V212" s="662">
        <f>'Unit Distribution'!U15</f>
        <v>0</v>
      </c>
      <c r="W212" s="662">
        <f>'Unit Distribution'!V15</f>
        <v>0</v>
      </c>
      <c r="X212" s="662">
        <f>'Unit Distribution'!W15</f>
        <v>0</v>
      </c>
      <c r="Y212" s="662">
        <f>'Unit Distribution'!X15</f>
        <v>0</v>
      </c>
      <c r="Z212" s="662">
        <f>'Unit Distribution'!Y15</f>
        <v>0</v>
      </c>
      <c r="AA212" s="662">
        <f>'Unit Distribution'!Z15</f>
        <v>0</v>
      </c>
      <c r="AB212" s="662">
        <f>'Unit Distribution'!AA15</f>
        <v>0</v>
      </c>
      <c r="AC212" s="662">
        <f>'Unit Distribution'!AL15</f>
        <v>0</v>
      </c>
      <c r="AD212" s="368">
        <f>'Unit Distribution'!AM15</f>
        <v>0</v>
      </c>
      <c r="AE212" s="368">
        <f>'Unit Distribution'!AN15</f>
        <v>0</v>
      </c>
      <c r="AF212" s="368">
        <f>'Unit Distribution'!AO15</f>
        <v>0</v>
      </c>
      <c r="AG212" s="642" t="s">
        <v>343</v>
      </c>
      <c r="AH212" s="650">
        <f>G4</f>
        <v>0</v>
      </c>
      <c r="AI212" s="642" t="s">
        <v>96</v>
      </c>
      <c r="AJ212" s="650">
        <f t="shared" si="67"/>
        <v>0</v>
      </c>
      <c r="CN212" s="111"/>
      <c r="CO212" s="417" t="str">
        <f>Financing!B211</f>
        <v xml:space="preserve"> </v>
      </c>
      <c r="CP212" s="417"/>
      <c r="CQ212" s="417"/>
      <c r="CR212" s="417"/>
      <c r="CS212" s="417"/>
      <c r="CT212" s="417"/>
      <c r="CU212" s="417"/>
      <c r="CV212" s="417"/>
      <c r="CW212" s="417"/>
      <c r="CX212" s="417"/>
      <c r="CY212" s="417"/>
    </row>
    <row r="213" spans="2:103" ht="13.5" thickBot="1">
      <c r="B213" s="445">
        <v>12</v>
      </c>
      <c r="C213" s="567" t="str">
        <f>CONCATENATE('Building Information'!E214," ",'Building Information'!F214)</f>
        <v xml:space="preserve"> </v>
      </c>
      <c r="D213" s="662">
        <f>'Unit Distribution'!C16</f>
        <v>0</v>
      </c>
      <c r="E213" s="662">
        <f>'Unit Distribution'!D16</f>
        <v>0</v>
      </c>
      <c r="F213" s="662">
        <f>'Unit Distribution'!E16</f>
        <v>0</v>
      </c>
      <c r="G213" s="662">
        <f>'Unit Distribution'!F16</f>
        <v>0</v>
      </c>
      <c r="H213" s="662">
        <f>'Unit Distribution'!G16</f>
        <v>0</v>
      </c>
      <c r="I213" s="662">
        <f>'Unit Distribution'!H16</f>
        <v>0</v>
      </c>
      <c r="J213" s="662">
        <f>'Unit Distribution'!I16</f>
        <v>0</v>
      </c>
      <c r="K213" s="662">
        <f>'Unit Distribution'!J16</f>
        <v>0</v>
      </c>
      <c r="L213" s="662">
        <f>'Unit Distribution'!K16</f>
        <v>0</v>
      </c>
      <c r="M213" s="662">
        <f>'Unit Distribution'!L16</f>
        <v>0</v>
      </c>
      <c r="N213" s="662">
        <f>'Unit Distribution'!M16</f>
        <v>0</v>
      </c>
      <c r="O213" s="662">
        <f>'Unit Distribution'!N16</f>
        <v>0</v>
      </c>
      <c r="P213" s="662">
        <f>'Unit Distribution'!O16</f>
        <v>0</v>
      </c>
      <c r="Q213" s="662">
        <f>'Unit Distribution'!P16</f>
        <v>0</v>
      </c>
      <c r="R213" s="662">
        <f>'Unit Distribution'!Q16</f>
        <v>0</v>
      </c>
      <c r="S213" s="662">
        <f>'Unit Distribution'!R16</f>
        <v>0</v>
      </c>
      <c r="T213" s="662">
        <f>'Unit Distribution'!S16</f>
        <v>0</v>
      </c>
      <c r="U213" s="662">
        <f>'Unit Distribution'!T16</f>
        <v>0</v>
      </c>
      <c r="V213" s="662">
        <f>'Unit Distribution'!U16</f>
        <v>0</v>
      </c>
      <c r="W213" s="662">
        <f>'Unit Distribution'!V16</f>
        <v>0</v>
      </c>
      <c r="X213" s="662">
        <f>'Unit Distribution'!W16</f>
        <v>0</v>
      </c>
      <c r="Y213" s="662">
        <f>'Unit Distribution'!X16</f>
        <v>0</v>
      </c>
      <c r="Z213" s="662">
        <f>'Unit Distribution'!Y16</f>
        <v>0</v>
      </c>
      <c r="AA213" s="662">
        <f>'Unit Distribution'!Z16</f>
        <v>0</v>
      </c>
      <c r="AB213" s="662">
        <f>'Unit Distribution'!AA16</f>
        <v>0</v>
      </c>
      <c r="AC213" s="662">
        <f>'Unit Distribution'!AL16</f>
        <v>0</v>
      </c>
      <c r="AD213" s="368">
        <f>'Unit Distribution'!AM16</f>
        <v>0</v>
      </c>
      <c r="AE213" s="368">
        <f>'Unit Distribution'!AN16</f>
        <v>0</v>
      </c>
      <c r="AF213" s="368">
        <f>'Unit Distribution'!AO16</f>
        <v>0</v>
      </c>
      <c r="AG213" s="642" t="s">
        <v>343</v>
      </c>
      <c r="AH213" s="650">
        <f>G4</f>
        <v>0</v>
      </c>
      <c r="AI213" s="642" t="s">
        <v>96</v>
      </c>
      <c r="AJ213" s="650">
        <f t="shared" si="67"/>
        <v>0</v>
      </c>
      <c r="CN213" s="111"/>
      <c r="CO213" s="417" t="str">
        <f>Financing!B212</f>
        <v>Lender/ Source</v>
      </c>
      <c r="CP213" s="417"/>
      <c r="CQ213" s="417" t="str">
        <f>Financing!D212</f>
        <v>Amount of Funds</v>
      </c>
      <c r="CR213" s="417"/>
      <c r="CS213" s="417" t="str">
        <f>Financing!F212</f>
        <v>Type</v>
      </c>
      <c r="CT213" s="417"/>
      <c r="CU213" s="417" t="str">
        <f>Financing!H212</f>
        <v>Interest Rate(%)</v>
      </c>
      <c r="CV213" s="417"/>
      <c r="CW213" s="417" t="str">
        <f>Financing!J212</f>
        <v>Term (yrs.)</v>
      </c>
      <c r="CX213" s="417"/>
      <c r="CY213" s="417" t="str">
        <f>Financing!L212</f>
        <v>Annual Debt Service</v>
      </c>
    </row>
    <row r="214" spans="2:103" ht="13.5" thickBot="1">
      <c r="B214" s="445">
        <v>13</v>
      </c>
      <c r="C214" s="567" t="str">
        <f>CONCATENATE('Building Information'!E215," ",'Building Information'!F215)</f>
        <v xml:space="preserve"> </v>
      </c>
      <c r="D214" s="662">
        <f>'Unit Distribution'!C17</f>
        <v>0</v>
      </c>
      <c r="E214" s="662">
        <f>'Unit Distribution'!D17</f>
        <v>0</v>
      </c>
      <c r="F214" s="662">
        <f>'Unit Distribution'!E17</f>
        <v>0</v>
      </c>
      <c r="G214" s="662">
        <f>'Unit Distribution'!F17</f>
        <v>0</v>
      </c>
      <c r="H214" s="662">
        <f>'Unit Distribution'!G17</f>
        <v>0</v>
      </c>
      <c r="I214" s="662">
        <f>'Unit Distribution'!H17</f>
        <v>0</v>
      </c>
      <c r="J214" s="662">
        <f>'Unit Distribution'!I17</f>
        <v>0</v>
      </c>
      <c r="K214" s="662">
        <f>'Unit Distribution'!J17</f>
        <v>0</v>
      </c>
      <c r="L214" s="662">
        <f>'Unit Distribution'!K17</f>
        <v>0</v>
      </c>
      <c r="M214" s="662">
        <f>'Unit Distribution'!L17</f>
        <v>0</v>
      </c>
      <c r="N214" s="662">
        <f>'Unit Distribution'!M17</f>
        <v>0</v>
      </c>
      <c r="O214" s="662">
        <f>'Unit Distribution'!N17</f>
        <v>0</v>
      </c>
      <c r="P214" s="662">
        <f>'Unit Distribution'!O17</f>
        <v>0</v>
      </c>
      <c r="Q214" s="662">
        <f>'Unit Distribution'!P17</f>
        <v>0</v>
      </c>
      <c r="R214" s="662">
        <f>'Unit Distribution'!Q17</f>
        <v>0</v>
      </c>
      <c r="S214" s="662">
        <f>'Unit Distribution'!R17</f>
        <v>0</v>
      </c>
      <c r="T214" s="662">
        <f>'Unit Distribution'!S17</f>
        <v>0</v>
      </c>
      <c r="U214" s="662">
        <f>'Unit Distribution'!T17</f>
        <v>0</v>
      </c>
      <c r="V214" s="662">
        <f>'Unit Distribution'!U17</f>
        <v>0</v>
      </c>
      <c r="W214" s="662" t="str">
        <f>'Unit Distribution'!V17</f>
        <v xml:space="preserve"> </v>
      </c>
      <c r="X214" s="662">
        <f>'Unit Distribution'!W17</f>
        <v>0</v>
      </c>
      <c r="Y214" s="662">
        <f>'Unit Distribution'!X17</f>
        <v>0</v>
      </c>
      <c r="Z214" s="662">
        <f>'Unit Distribution'!Y17</f>
        <v>0</v>
      </c>
      <c r="AA214" s="662">
        <f>'Unit Distribution'!Z17</f>
        <v>0</v>
      </c>
      <c r="AB214" s="662">
        <f>'Unit Distribution'!AA17</f>
        <v>0</v>
      </c>
      <c r="AC214" s="662">
        <f>'Unit Distribution'!AL17</f>
        <v>0</v>
      </c>
      <c r="AD214" s="368">
        <f>'Unit Distribution'!AM17</f>
        <v>0</v>
      </c>
      <c r="AE214" s="368">
        <f>'Unit Distribution'!AN17</f>
        <v>0</v>
      </c>
      <c r="AF214" s="368">
        <f>'Unit Distribution'!AO17</f>
        <v>0</v>
      </c>
      <c r="AG214" s="642" t="s">
        <v>343</v>
      </c>
      <c r="AH214" s="650">
        <f>G4</f>
        <v>0</v>
      </c>
      <c r="AI214" s="642" t="s">
        <v>96</v>
      </c>
      <c r="AJ214" s="650">
        <f t="shared" si="67"/>
        <v>0</v>
      </c>
      <c r="CN214" s="111"/>
      <c r="CO214" s="417" t="str">
        <f>Financing!B213</f>
        <v>HPD Loan</v>
      </c>
      <c r="CP214" s="417"/>
      <c r="CQ214" s="417">
        <f>Financing!D213</f>
        <v>0</v>
      </c>
      <c r="CR214" s="417"/>
      <c r="CS214" s="417">
        <f>Financing!F213</f>
        <v>0</v>
      </c>
      <c r="CT214" s="417"/>
      <c r="CU214" s="417">
        <f>Financing!H213</f>
        <v>0</v>
      </c>
      <c r="CV214" s="417"/>
      <c r="CW214" s="417">
        <f>Financing!J213</f>
        <v>0</v>
      </c>
      <c r="CX214" s="417"/>
      <c r="CY214" s="417">
        <f>Financing!L213</f>
        <v>0</v>
      </c>
    </row>
    <row r="215" spans="2:103" ht="13.5" thickBot="1">
      <c r="B215" s="445">
        <v>14</v>
      </c>
      <c r="C215" s="567" t="str">
        <f>CONCATENATE('Building Information'!E216," ",'Building Information'!F216)</f>
        <v xml:space="preserve"> </v>
      </c>
      <c r="D215" s="662">
        <f>'Unit Distribution'!C18</f>
        <v>0</v>
      </c>
      <c r="E215" s="662">
        <f>'Unit Distribution'!D18</f>
        <v>0</v>
      </c>
      <c r="F215" s="662">
        <f>'Unit Distribution'!E18</f>
        <v>0</v>
      </c>
      <c r="G215" s="662">
        <f>'Unit Distribution'!F18</f>
        <v>0</v>
      </c>
      <c r="H215" s="662">
        <f>'Unit Distribution'!G18</f>
        <v>0</v>
      </c>
      <c r="I215" s="662">
        <f>'Unit Distribution'!H18</f>
        <v>0</v>
      </c>
      <c r="J215" s="662">
        <f>'Unit Distribution'!I18</f>
        <v>0</v>
      </c>
      <c r="K215" s="662">
        <f>'Unit Distribution'!J18</f>
        <v>0</v>
      </c>
      <c r="L215" s="662">
        <f>'Unit Distribution'!K18</f>
        <v>0</v>
      </c>
      <c r="M215" s="662">
        <f>'Unit Distribution'!L18</f>
        <v>0</v>
      </c>
      <c r="N215" s="662">
        <f>'Unit Distribution'!M18</f>
        <v>0</v>
      </c>
      <c r="O215" s="662">
        <f>'Unit Distribution'!N18</f>
        <v>0</v>
      </c>
      <c r="P215" s="662">
        <f>'Unit Distribution'!O18</f>
        <v>0</v>
      </c>
      <c r="Q215" s="662">
        <f>'Unit Distribution'!P18</f>
        <v>0</v>
      </c>
      <c r="R215" s="662">
        <f>'Unit Distribution'!Q18</f>
        <v>0</v>
      </c>
      <c r="S215" s="662">
        <f>'Unit Distribution'!R18</f>
        <v>0</v>
      </c>
      <c r="T215" s="662">
        <f>'Unit Distribution'!S18</f>
        <v>0</v>
      </c>
      <c r="U215" s="662">
        <f>'Unit Distribution'!T18</f>
        <v>0</v>
      </c>
      <c r="V215" s="662">
        <f>'Unit Distribution'!U18</f>
        <v>0</v>
      </c>
      <c r="W215" s="662">
        <f>'Unit Distribution'!V18</f>
        <v>0</v>
      </c>
      <c r="X215" s="662">
        <f>'Unit Distribution'!W18</f>
        <v>0</v>
      </c>
      <c r="Y215" s="662">
        <f>'Unit Distribution'!X18</f>
        <v>0</v>
      </c>
      <c r="Z215" s="662">
        <f>'Unit Distribution'!Y18</f>
        <v>0</v>
      </c>
      <c r="AA215" s="662">
        <f>'Unit Distribution'!Z18</f>
        <v>0</v>
      </c>
      <c r="AB215" s="662">
        <f>'Unit Distribution'!AA18</f>
        <v>0</v>
      </c>
      <c r="AC215" s="662">
        <f>'Unit Distribution'!AL18</f>
        <v>0</v>
      </c>
      <c r="AD215" s="368">
        <f>'Unit Distribution'!AM18</f>
        <v>0</v>
      </c>
      <c r="AE215" s="368">
        <f>'Unit Distribution'!AN18</f>
        <v>0</v>
      </c>
      <c r="AF215" s="368">
        <f>'Unit Distribution'!AO18</f>
        <v>0</v>
      </c>
      <c r="AG215" s="642" t="s">
        <v>343</v>
      </c>
      <c r="AH215" s="650">
        <f>G4</f>
        <v>0</v>
      </c>
      <c r="AI215" s="642" t="s">
        <v>96</v>
      </c>
      <c r="AJ215" s="650">
        <f t="shared" si="67"/>
        <v>0</v>
      </c>
      <c r="CN215" s="111"/>
      <c r="CO215" s="417" t="str">
        <f>Financing!B214</f>
        <v>HDC Tax Exempt Bonds</v>
      </c>
      <c r="CP215" s="417"/>
      <c r="CQ215" s="417">
        <f>Financing!D214</f>
        <v>0</v>
      </c>
      <c r="CR215" s="417"/>
      <c r="CS215" s="417">
        <f>Financing!F214</f>
        <v>0</v>
      </c>
      <c r="CT215" s="417"/>
      <c r="CU215" s="417">
        <f>Financing!H214</f>
        <v>0</v>
      </c>
      <c r="CV215" s="417"/>
      <c r="CW215" s="417">
        <f>Financing!J214</f>
        <v>0</v>
      </c>
      <c r="CX215" s="417"/>
      <c r="CY215" s="417">
        <f>Financing!L214</f>
        <v>0</v>
      </c>
    </row>
    <row r="216" spans="2:103" ht="13.5" thickBot="1">
      <c r="B216" s="445">
        <v>15</v>
      </c>
      <c r="C216" s="567" t="str">
        <f>CONCATENATE('Building Information'!E217," ",'Building Information'!F217)</f>
        <v xml:space="preserve"> </v>
      </c>
      <c r="D216" s="662">
        <f>'Unit Distribution'!C19</f>
        <v>0</v>
      </c>
      <c r="E216" s="662">
        <f>'Unit Distribution'!D19</f>
        <v>0</v>
      </c>
      <c r="F216" s="662">
        <f>'Unit Distribution'!E19</f>
        <v>0</v>
      </c>
      <c r="G216" s="662">
        <f>'Unit Distribution'!F19</f>
        <v>0</v>
      </c>
      <c r="H216" s="662">
        <f>'Unit Distribution'!G19</f>
        <v>0</v>
      </c>
      <c r="I216" s="662">
        <f>'Unit Distribution'!H19</f>
        <v>0</v>
      </c>
      <c r="J216" s="662">
        <f>'Unit Distribution'!I19</f>
        <v>0</v>
      </c>
      <c r="K216" s="662">
        <f>'Unit Distribution'!J19</f>
        <v>0</v>
      </c>
      <c r="L216" s="662">
        <f>'Unit Distribution'!K19</f>
        <v>0</v>
      </c>
      <c r="M216" s="662">
        <f>'Unit Distribution'!L19</f>
        <v>0</v>
      </c>
      <c r="N216" s="662">
        <f>'Unit Distribution'!M19</f>
        <v>0</v>
      </c>
      <c r="O216" s="662">
        <f>'Unit Distribution'!N19</f>
        <v>0</v>
      </c>
      <c r="P216" s="662">
        <f>'Unit Distribution'!O19</f>
        <v>0</v>
      </c>
      <c r="Q216" s="662">
        <f>'Unit Distribution'!P19</f>
        <v>0</v>
      </c>
      <c r="R216" s="662">
        <f>'Unit Distribution'!Q19</f>
        <v>0</v>
      </c>
      <c r="S216" s="662">
        <f>'Unit Distribution'!R19</f>
        <v>0</v>
      </c>
      <c r="T216" s="662">
        <f>'Unit Distribution'!S19</f>
        <v>0</v>
      </c>
      <c r="U216" s="662">
        <f>'Unit Distribution'!T19</f>
        <v>0</v>
      </c>
      <c r="V216" s="662">
        <f>'Unit Distribution'!U19</f>
        <v>0</v>
      </c>
      <c r="W216" s="662">
        <f>'Unit Distribution'!V19</f>
        <v>0</v>
      </c>
      <c r="X216" s="662">
        <f>'Unit Distribution'!W19</f>
        <v>0</v>
      </c>
      <c r="Y216" s="662">
        <f>'Unit Distribution'!X19</f>
        <v>0</v>
      </c>
      <c r="Z216" s="662">
        <f>'Unit Distribution'!Y19</f>
        <v>0</v>
      </c>
      <c r="AA216" s="662">
        <f>'Unit Distribution'!Z19</f>
        <v>0</v>
      </c>
      <c r="AB216" s="662">
        <f>'Unit Distribution'!AA19</f>
        <v>0</v>
      </c>
      <c r="AC216" s="662">
        <f>'Unit Distribution'!AL19</f>
        <v>0</v>
      </c>
      <c r="AD216" s="368">
        <f>'Unit Distribution'!AM19</f>
        <v>0</v>
      </c>
      <c r="AE216" s="368">
        <f>'Unit Distribution'!AN19</f>
        <v>0</v>
      </c>
      <c r="AF216" s="368">
        <f>'Unit Distribution'!AO19</f>
        <v>0</v>
      </c>
      <c r="AG216" s="642" t="s">
        <v>343</v>
      </c>
      <c r="AH216" s="650">
        <f>G4</f>
        <v>0</v>
      </c>
      <c r="AI216" s="642" t="s">
        <v>96</v>
      </c>
      <c r="AJ216" s="650">
        <f t="shared" si="67"/>
        <v>0</v>
      </c>
      <c r="CN216" s="423"/>
      <c r="CO216" s="417" t="str">
        <f>Financing!B215</f>
        <v>HDC Loan</v>
      </c>
      <c r="CP216" s="417"/>
      <c r="CQ216" s="417">
        <f>Financing!D215</f>
        <v>0</v>
      </c>
      <c r="CR216" s="417"/>
      <c r="CS216" s="417">
        <f>Financing!F215</f>
        <v>0</v>
      </c>
      <c r="CT216" s="417"/>
      <c r="CU216" s="417">
        <f>Financing!H215</f>
        <v>0</v>
      </c>
      <c r="CV216" s="417"/>
      <c r="CW216" s="417">
        <f>Financing!J215</f>
        <v>0</v>
      </c>
      <c r="CX216" s="417"/>
      <c r="CY216" s="417">
        <f>Financing!L215</f>
        <v>0</v>
      </c>
    </row>
    <row r="217" spans="2:103" ht="13.5" thickBot="1">
      <c r="B217" s="445">
        <v>16</v>
      </c>
      <c r="C217" s="567" t="str">
        <f>CONCATENATE('Building Information'!E218," ",'Building Information'!F218)</f>
        <v xml:space="preserve"> </v>
      </c>
      <c r="D217" s="662">
        <f>'Unit Distribution'!C20</f>
        <v>0</v>
      </c>
      <c r="E217" s="662">
        <f>'Unit Distribution'!D20</f>
        <v>0</v>
      </c>
      <c r="F217" s="662">
        <f>'Unit Distribution'!E20</f>
        <v>0</v>
      </c>
      <c r="G217" s="662">
        <f>'Unit Distribution'!F20</f>
        <v>0</v>
      </c>
      <c r="H217" s="662">
        <f>'Unit Distribution'!G20</f>
        <v>0</v>
      </c>
      <c r="I217" s="662">
        <f>'Unit Distribution'!H20</f>
        <v>0</v>
      </c>
      <c r="J217" s="662">
        <f>'Unit Distribution'!I20</f>
        <v>0</v>
      </c>
      <c r="K217" s="662">
        <f>'Unit Distribution'!J20</f>
        <v>0</v>
      </c>
      <c r="L217" s="662">
        <f>'Unit Distribution'!K20</f>
        <v>0</v>
      </c>
      <c r="M217" s="662">
        <f>'Unit Distribution'!L20</f>
        <v>0</v>
      </c>
      <c r="N217" s="662">
        <f>'Unit Distribution'!M20</f>
        <v>0</v>
      </c>
      <c r="O217" s="662">
        <f>'Unit Distribution'!N20</f>
        <v>0</v>
      </c>
      <c r="P217" s="662">
        <f>'Unit Distribution'!O20</f>
        <v>0</v>
      </c>
      <c r="Q217" s="662">
        <f>'Unit Distribution'!P20</f>
        <v>0</v>
      </c>
      <c r="R217" s="662">
        <f>'Unit Distribution'!Q20</f>
        <v>0</v>
      </c>
      <c r="S217" s="662">
        <f>'Unit Distribution'!R20</f>
        <v>0</v>
      </c>
      <c r="T217" s="662">
        <f>'Unit Distribution'!S20</f>
        <v>0</v>
      </c>
      <c r="U217" s="662">
        <f>'Unit Distribution'!T20</f>
        <v>0</v>
      </c>
      <c r="V217" s="662">
        <f>'Unit Distribution'!U20</f>
        <v>0</v>
      </c>
      <c r="W217" s="662">
        <f>'Unit Distribution'!V20</f>
        <v>0</v>
      </c>
      <c r="X217" s="662">
        <f>'Unit Distribution'!W20</f>
        <v>0</v>
      </c>
      <c r="Y217" s="662">
        <f>'Unit Distribution'!X20</f>
        <v>0</v>
      </c>
      <c r="Z217" s="662">
        <f>'Unit Distribution'!Y20</f>
        <v>0</v>
      </c>
      <c r="AA217" s="662">
        <f>'Unit Distribution'!Z20</f>
        <v>0</v>
      </c>
      <c r="AB217" s="662">
        <f>'Unit Distribution'!AA20</f>
        <v>0</v>
      </c>
      <c r="AC217" s="662">
        <f>'Unit Distribution'!AL20</f>
        <v>0</v>
      </c>
      <c r="AD217" s="368">
        <f>'Unit Distribution'!AM20</f>
        <v>0</v>
      </c>
      <c r="AE217" s="368">
        <f>'Unit Distribution'!AN20</f>
        <v>0</v>
      </c>
      <c r="AF217" s="368">
        <f>'Unit Distribution'!AO20</f>
        <v>0</v>
      </c>
      <c r="AG217" s="642" t="s">
        <v>343</v>
      </c>
      <c r="AH217" s="650">
        <f>G4</f>
        <v>0</v>
      </c>
      <c r="AI217" s="642" t="s">
        <v>96</v>
      </c>
      <c r="AJ217" s="650">
        <f t="shared" si="67"/>
        <v>0</v>
      </c>
      <c r="CN217" s="111"/>
      <c r="CO217" s="417" t="str">
        <f>Financing!B216</f>
        <v>Deferred Developer Fee</v>
      </c>
      <c r="CP217" s="417"/>
      <c r="CQ217" s="417">
        <f>Financing!D216</f>
        <v>0</v>
      </c>
      <c r="CR217" s="417"/>
      <c r="CS217" s="417" t="str">
        <f>Financing!F216</f>
        <v>Loan</v>
      </c>
      <c r="CT217" s="417"/>
      <c r="CU217" s="417">
        <f>Financing!H216</f>
        <v>1.12E-2</v>
      </c>
      <c r="CV217" s="417"/>
      <c r="CW217" s="417">
        <f>Financing!J216</f>
        <v>35</v>
      </c>
      <c r="CX217" s="417"/>
      <c r="CY217" s="417">
        <f>Financing!L216</f>
        <v>0</v>
      </c>
    </row>
    <row r="218" spans="2:103" ht="13.5" thickBot="1">
      <c r="B218" s="445">
        <v>17</v>
      </c>
      <c r="C218" s="567" t="str">
        <f>CONCATENATE('Building Information'!E219," ",'Building Information'!F219)</f>
        <v xml:space="preserve"> </v>
      </c>
      <c r="D218" s="662">
        <f>'Unit Distribution'!C21</f>
        <v>0</v>
      </c>
      <c r="E218" s="662">
        <f>'Unit Distribution'!D21</f>
        <v>0</v>
      </c>
      <c r="F218" s="662">
        <f>'Unit Distribution'!E21</f>
        <v>0</v>
      </c>
      <c r="G218" s="662">
        <f>'Unit Distribution'!F21</f>
        <v>0</v>
      </c>
      <c r="H218" s="662">
        <f>'Unit Distribution'!G21</f>
        <v>0</v>
      </c>
      <c r="I218" s="662">
        <f>'Unit Distribution'!H21</f>
        <v>0</v>
      </c>
      <c r="J218" s="662">
        <f>'Unit Distribution'!I21</f>
        <v>0</v>
      </c>
      <c r="K218" s="662">
        <f>'Unit Distribution'!J21</f>
        <v>0</v>
      </c>
      <c r="L218" s="662">
        <f>'Unit Distribution'!K21</f>
        <v>0</v>
      </c>
      <c r="M218" s="662">
        <f>'Unit Distribution'!L21</f>
        <v>0</v>
      </c>
      <c r="N218" s="662">
        <f>'Unit Distribution'!M21</f>
        <v>0</v>
      </c>
      <c r="O218" s="662">
        <f>'Unit Distribution'!N21</f>
        <v>0</v>
      </c>
      <c r="P218" s="662">
        <f>'Unit Distribution'!O21</f>
        <v>0</v>
      </c>
      <c r="Q218" s="662">
        <f>'Unit Distribution'!P21</f>
        <v>0</v>
      </c>
      <c r="R218" s="662">
        <f>'Unit Distribution'!Q21</f>
        <v>0</v>
      </c>
      <c r="S218" s="662">
        <f>'Unit Distribution'!R21</f>
        <v>0</v>
      </c>
      <c r="T218" s="662">
        <f>'Unit Distribution'!S21</f>
        <v>0</v>
      </c>
      <c r="U218" s="662">
        <f>'Unit Distribution'!T21</f>
        <v>0</v>
      </c>
      <c r="V218" s="662">
        <f>'Unit Distribution'!U21</f>
        <v>0</v>
      </c>
      <c r="W218" s="662">
        <f>'Unit Distribution'!V21</f>
        <v>0</v>
      </c>
      <c r="X218" s="662">
        <f>'Unit Distribution'!W21</f>
        <v>0</v>
      </c>
      <c r="Y218" s="662">
        <f>'Unit Distribution'!X21</f>
        <v>0</v>
      </c>
      <c r="Z218" s="662">
        <f>'Unit Distribution'!Y21</f>
        <v>0</v>
      </c>
      <c r="AA218" s="662">
        <f>'Unit Distribution'!Z21</f>
        <v>0</v>
      </c>
      <c r="AB218" s="662">
        <f>'Unit Distribution'!AA21</f>
        <v>0</v>
      </c>
      <c r="AC218" s="662">
        <f>'Unit Distribution'!AL21</f>
        <v>0</v>
      </c>
      <c r="AD218" s="368">
        <f>'Unit Distribution'!AM21</f>
        <v>0</v>
      </c>
      <c r="AE218" s="368">
        <f>'Unit Distribution'!AN21</f>
        <v>0</v>
      </c>
      <c r="AF218" s="368">
        <f>'Unit Distribution'!AO21</f>
        <v>0</v>
      </c>
      <c r="AG218" s="642" t="s">
        <v>343</v>
      </c>
      <c r="AH218" s="650">
        <f>G4</f>
        <v>0</v>
      </c>
      <c r="AI218" s="642" t="s">
        <v>96</v>
      </c>
      <c r="AJ218" s="650">
        <f t="shared" si="67"/>
        <v>0</v>
      </c>
      <c r="CN218" s="423"/>
      <c r="CO218" s="655" t="str">
        <f>Financing!B217</f>
        <v>Other (HDC First Mortgage)</v>
      </c>
      <c r="CP218" s="417"/>
      <c r="CQ218" s="417">
        <f>Financing!D217</f>
        <v>0</v>
      </c>
      <c r="CR218" s="417"/>
      <c r="CS218" s="417" t="str">
        <f>Financing!F217</f>
        <v>Loan</v>
      </c>
      <c r="CT218" s="417"/>
      <c r="CU218" s="417">
        <f>Financing!H217</f>
        <v>5.2499999999999998E-2</v>
      </c>
      <c r="CV218" s="417"/>
      <c r="CW218" s="417">
        <f>Financing!J217</f>
        <v>18</v>
      </c>
      <c r="CX218" s="417"/>
      <c r="CY218" s="417">
        <f>Financing!L217</f>
        <v>0</v>
      </c>
    </row>
    <row r="219" spans="2:103" ht="13.5" thickBot="1">
      <c r="B219" s="445">
        <v>18</v>
      </c>
      <c r="C219" s="567" t="str">
        <f>CONCATENATE('Building Information'!E220," ",'Building Information'!F220)</f>
        <v xml:space="preserve"> </v>
      </c>
      <c r="D219" s="662">
        <f>'Unit Distribution'!C22</f>
        <v>0</v>
      </c>
      <c r="E219" s="662">
        <f>'Unit Distribution'!D22</f>
        <v>0</v>
      </c>
      <c r="F219" s="662">
        <f>'Unit Distribution'!E22</f>
        <v>0</v>
      </c>
      <c r="G219" s="662">
        <f>'Unit Distribution'!F22</f>
        <v>0</v>
      </c>
      <c r="H219" s="662">
        <f>'Unit Distribution'!G22</f>
        <v>0</v>
      </c>
      <c r="I219" s="662">
        <f>'Unit Distribution'!H22</f>
        <v>0</v>
      </c>
      <c r="J219" s="662">
        <f>'Unit Distribution'!I22</f>
        <v>0</v>
      </c>
      <c r="K219" s="662">
        <f>'Unit Distribution'!J22</f>
        <v>0</v>
      </c>
      <c r="L219" s="662">
        <f>'Unit Distribution'!K22</f>
        <v>0</v>
      </c>
      <c r="M219" s="662">
        <f>'Unit Distribution'!L22</f>
        <v>0</v>
      </c>
      <c r="N219" s="662">
        <f>'Unit Distribution'!M22</f>
        <v>0</v>
      </c>
      <c r="O219" s="662">
        <f>'Unit Distribution'!N22</f>
        <v>0</v>
      </c>
      <c r="P219" s="662">
        <f>'Unit Distribution'!O22</f>
        <v>0</v>
      </c>
      <c r="Q219" s="662">
        <f>'Unit Distribution'!P22</f>
        <v>0</v>
      </c>
      <c r="R219" s="662">
        <f>'Unit Distribution'!Q22</f>
        <v>0</v>
      </c>
      <c r="S219" s="662">
        <f>'Unit Distribution'!R22</f>
        <v>0</v>
      </c>
      <c r="T219" s="662">
        <f>'Unit Distribution'!S22</f>
        <v>0</v>
      </c>
      <c r="U219" s="662">
        <f>'Unit Distribution'!T22</f>
        <v>0</v>
      </c>
      <c r="V219" s="662">
        <f>'Unit Distribution'!U22</f>
        <v>0</v>
      </c>
      <c r="W219" s="662">
        <f>'Unit Distribution'!V22</f>
        <v>0</v>
      </c>
      <c r="X219" s="662">
        <f>'Unit Distribution'!W22</f>
        <v>0</v>
      </c>
      <c r="Y219" s="662">
        <f>'Unit Distribution'!X22</f>
        <v>0</v>
      </c>
      <c r="Z219" s="662">
        <f>'Unit Distribution'!Y22</f>
        <v>0</v>
      </c>
      <c r="AA219" s="662">
        <f>'Unit Distribution'!Z22</f>
        <v>0</v>
      </c>
      <c r="AB219" s="662">
        <f>'Unit Distribution'!AA22</f>
        <v>0</v>
      </c>
      <c r="AC219" s="662">
        <f>'Unit Distribution'!AL22</f>
        <v>0</v>
      </c>
      <c r="AD219" s="368">
        <f>'Unit Distribution'!AM22</f>
        <v>0</v>
      </c>
      <c r="AE219" s="368">
        <f>'Unit Distribution'!AN22</f>
        <v>0</v>
      </c>
      <c r="AF219" s="368">
        <f>'Unit Distribution'!AO22</f>
        <v>0</v>
      </c>
      <c r="AG219" s="642" t="s">
        <v>343</v>
      </c>
      <c r="AH219" s="650">
        <f>G4</f>
        <v>0</v>
      </c>
      <c r="AI219" s="642" t="s">
        <v>96</v>
      </c>
      <c r="AJ219" s="650">
        <f t="shared" si="67"/>
        <v>0</v>
      </c>
      <c r="CN219" s="109"/>
      <c r="CO219" s="655" t="str">
        <f>Financing!B218</f>
        <v>Other (HDC Second Mortgage)</v>
      </c>
      <c r="CP219" s="417"/>
      <c r="CQ219" s="417">
        <f>Financing!D218</f>
        <v>0</v>
      </c>
      <c r="CR219" s="417"/>
      <c r="CS219" s="417" t="str">
        <f>Financing!F218</f>
        <v>Loan</v>
      </c>
      <c r="CT219" s="417"/>
      <c r="CU219" s="417">
        <f>Financing!H218</f>
        <v>4.3387000000000002E-2</v>
      </c>
      <c r="CV219" s="417"/>
      <c r="CW219" s="417">
        <f>Financing!J218</f>
        <v>35</v>
      </c>
      <c r="CX219" s="417"/>
      <c r="CY219" s="417">
        <f>Financing!L218</f>
        <v>0</v>
      </c>
    </row>
    <row r="220" spans="2:103" ht="13.5" thickBot="1">
      <c r="B220" s="445">
        <v>19</v>
      </c>
      <c r="C220" s="567" t="str">
        <f>CONCATENATE('Building Information'!E221," ",'Building Information'!F221)</f>
        <v xml:space="preserve"> </v>
      </c>
      <c r="D220" s="662">
        <f>'Unit Distribution'!C23</f>
        <v>0</v>
      </c>
      <c r="E220" s="662">
        <f>'Unit Distribution'!D23</f>
        <v>0</v>
      </c>
      <c r="F220" s="662">
        <f>'Unit Distribution'!E23</f>
        <v>0</v>
      </c>
      <c r="G220" s="662">
        <f>'Unit Distribution'!F23</f>
        <v>0</v>
      </c>
      <c r="H220" s="662">
        <f>'Unit Distribution'!G23</f>
        <v>0</v>
      </c>
      <c r="I220" s="662">
        <f>'Unit Distribution'!H23</f>
        <v>0</v>
      </c>
      <c r="J220" s="662">
        <f>'Unit Distribution'!I23</f>
        <v>0</v>
      </c>
      <c r="K220" s="662">
        <f>'Unit Distribution'!J23</f>
        <v>0</v>
      </c>
      <c r="L220" s="662">
        <f>'Unit Distribution'!K23</f>
        <v>0</v>
      </c>
      <c r="M220" s="662">
        <f>'Unit Distribution'!L23</f>
        <v>0</v>
      </c>
      <c r="N220" s="662">
        <f>'Unit Distribution'!M23</f>
        <v>0</v>
      </c>
      <c r="O220" s="662">
        <f>'Unit Distribution'!N23</f>
        <v>0</v>
      </c>
      <c r="P220" s="662">
        <f>'Unit Distribution'!O23</f>
        <v>0</v>
      </c>
      <c r="Q220" s="662">
        <f>'Unit Distribution'!P23</f>
        <v>0</v>
      </c>
      <c r="R220" s="662">
        <f>'Unit Distribution'!Q23</f>
        <v>0</v>
      </c>
      <c r="S220" s="662">
        <f>'Unit Distribution'!R23</f>
        <v>0</v>
      </c>
      <c r="T220" s="662">
        <f>'Unit Distribution'!S23</f>
        <v>0</v>
      </c>
      <c r="U220" s="662">
        <f>'Unit Distribution'!T23</f>
        <v>0</v>
      </c>
      <c r="V220" s="662">
        <f>'Unit Distribution'!U23</f>
        <v>0</v>
      </c>
      <c r="W220" s="662">
        <f>'Unit Distribution'!V23</f>
        <v>0</v>
      </c>
      <c r="X220" s="662">
        <f>'Unit Distribution'!W23</f>
        <v>0</v>
      </c>
      <c r="Y220" s="662">
        <f>'Unit Distribution'!X23</f>
        <v>0</v>
      </c>
      <c r="Z220" s="662">
        <f>'Unit Distribution'!Y23</f>
        <v>0</v>
      </c>
      <c r="AA220" s="662">
        <f>'Unit Distribution'!Z23</f>
        <v>0</v>
      </c>
      <c r="AB220" s="662">
        <f>'Unit Distribution'!AA23</f>
        <v>0</v>
      </c>
      <c r="AC220" s="662">
        <f>'Unit Distribution'!AL23</f>
        <v>0</v>
      </c>
      <c r="AD220" s="368">
        <f>'Unit Distribution'!AM23</f>
        <v>0</v>
      </c>
      <c r="AE220" s="368">
        <f>'Unit Distribution'!AN23</f>
        <v>0</v>
      </c>
      <c r="AF220" s="368">
        <f>'Unit Distribution'!AO23</f>
        <v>0</v>
      </c>
      <c r="AG220" s="642" t="s">
        <v>343</v>
      </c>
      <c r="AH220" s="650">
        <f>G4</f>
        <v>0</v>
      </c>
      <c r="AI220" s="642" t="s">
        <v>96</v>
      </c>
      <c r="AJ220" s="650">
        <f t="shared" si="67"/>
        <v>0</v>
      </c>
      <c r="CN220" s="111"/>
      <c r="CO220" s="655" t="str">
        <f>Financing!B219</f>
        <v>Other (Accrued Construction Interest)</v>
      </c>
      <c r="CP220" s="417"/>
      <c r="CQ220" s="417">
        <f>Financing!D219</f>
        <v>0</v>
      </c>
      <c r="CR220" s="417"/>
      <c r="CS220" s="417" t="str">
        <f>Financing!F219</f>
        <v>Loan</v>
      </c>
      <c r="CT220" s="417"/>
      <c r="CU220" s="417">
        <f>Financing!H219</f>
        <v>0</v>
      </c>
      <c r="CV220" s="417"/>
      <c r="CW220" s="417">
        <f>Financing!J219</f>
        <v>0</v>
      </c>
      <c r="CX220" s="417"/>
      <c r="CY220" s="417">
        <f>Financing!L219</f>
        <v>0</v>
      </c>
    </row>
    <row r="221" spans="2:103" ht="13.5" thickBot="1">
      <c r="B221" s="445">
        <v>20</v>
      </c>
      <c r="C221" s="568" t="str">
        <f>CONCATENATE('Building Information'!E222," ",'Building Information'!F222)</f>
        <v xml:space="preserve"> </v>
      </c>
      <c r="D221" s="662">
        <f>'Unit Distribution'!C24</f>
        <v>0</v>
      </c>
      <c r="E221" s="662">
        <f>'Unit Distribution'!D24</f>
        <v>0</v>
      </c>
      <c r="F221" s="662">
        <f>'Unit Distribution'!E24</f>
        <v>0</v>
      </c>
      <c r="G221" s="662">
        <f>'Unit Distribution'!F24</f>
        <v>0</v>
      </c>
      <c r="H221" s="662">
        <f>'Unit Distribution'!G24</f>
        <v>0</v>
      </c>
      <c r="I221" s="662">
        <f>'Unit Distribution'!H24</f>
        <v>0</v>
      </c>
      <c r="J221" s="662">
        <f>'Unit Distribution'!I24</f>
        <v>0</v>
      </c>
      <c r="K221" s="662">
        <f>'Unit Distribution'!J24</f>
        <v>0</v>
      </c>
      <c r="L221" s="662">
        <f>'Unit Distribution'!K24</f>
        <v>0</v>
      </c>
      <c r="M221" s="662">
        <f>'Unit Distribution'!L24</f>
        <v>0</v>
      </c>
      <c r="N221" s="662">
        <f>'Unit Distribution'!M24</f>
        <v>0</v>
      </c>
      <c r="O221" s="662">
        <f>'Unit Distribution'!N24</f>
        <v>0</v>
      </c>
      <c r="P221" s="662">
        <f>'Unit Distribution'!O24</f>
        <v>0</v>
      </c>
      <c r="Q221" s="662">
        <f>'Unit Distribution'!P24</f>
        <v>0</v>
      </c>
      <c r="R221" s="662">
        <f>'Unit Distribution'!Q24</f>
        <v>0</v>
      </c>
      <c r="S221" s="662">
        <f>'Unit Distribution'!R24</f>
        <v>0</v>
      </c>
      <c r="T221" s="662">
        <f>'Unit Distribution'!S24</f>
        <v>0</v>
      </c>
      <c r="U221" s="662">
        <f>'Unit Distribution'!T24</f>
        <v>0</v>
      </c>
      <c r="V221" s="662">
        <f>'Unit Distribution'!U24</f>
        <v>0</v>
      </c>
      <c r="W221" s="662">
        <f>'Unit Distribution'!V24</f>
        <v>0</v>
      </c>
      <c r="X221" s="662">
        <f>'Unit Distribution'!W24</f>
        <v>0</v>
      </c>
      <c r="Y221" s="662">
        <f>'Unit Distribution'!X24</f>
        <v>0</v>
      </c>
      <c r="Z221" s="662">
        <f>'Unit Distribution'!Y24</f>
        <v>0</v>
      </c>
      <c r="AA221" s="662">
        <f>'Unit Distribution'!Z24</f>
        <v>0</v>
      </c>
      <c r="AB221" s="662">
        <f>'Unit Distribution'!AA24</f>
        <v>0</v>
      </c>
      <c r="AC221" s="662">
        <f>'Unit Distribution'!AL24</f>
        <v>0</v>
      </c>
      <c r="AD221" s="368">
        <f>'Unit Distribution'!AM24</f>
        <v>0</v>
      </c>
      <c r="AE221" s="368">
        <f>'Unit Distribution'!AN24</f>
        <v>0</v>
      </c>
      <c r="AF221" s="368">
        <f>'Unit Distribution'!AO24</f>
        <v>0</v>
      </c>
      <c r="AG221" s="642" t="s">
        <v>343</v>
      </c>
      <c r="AH221" s="650">
        <f>G4</f>
        <v>0</v>
      </c>
      <c r="AI221" s="642" t="s">
        <v>96</v>
      </c>
      <c r="AJ221" s="650">
        <f t="shared" si="67"/>
        <v>0</v>
      </c>
      <c r="CN221" s="111"/>
      <c r="CO221" s="655" t="str">
        <f>Financing!B220</f>
        <v>Other (Brownfields Tax Credits)</v>
      </c>
      <c r="CP221" s="417"/>
      <c r="CQ221" s="417">
        <f>Financing!D220</f>
        <v>0</v>
      </c>
      <c r="CR221" s="417"/>
      <c r="CS221" s="417" t="str">
        <f>Financing!F220</f>
        <v>Loan</v>
      </c>
      <c r="CT221" s="417"/>
      <c r="CU221" s="417">
        <f>Financing!H220</f>
        <v>0.06</v>
      </c>
      <c r="CV221" s="417"/>
      <c r="CW221" s="417">
        <f>Financing!J220</f>
        <v>35</v>
      </c>
      <c r="CX221" s="417"/>
      <c r="CY221" s="417">
        <f>Financing!L220</f>
        <v>0</v>
      </c>
    </row>
    <row r="222" spans="2:103">
      <c r="CN222" s="111"/>
      <c r="CO222" s="655" t="str">
        <f>Financing!B221</f>
        <v>Other (LIHTC Equity)</v>
      </c>
      <c r="CP222" s="417"/>
      <c r="CQ222" s="417">
        <f>Financing!D221</f>
        <v>0</v>
      </c>
      <c r="CR222" s="417"/>
      <c r="CS222" s="417" t="str">
        <f>Financing!F221</f>
        <v>Loan</v>
      </c>
      <c r="CT222" s="417"/>
      <c r="CU222" s="417">
        <f>Financing!H221</f>
        <v>0</v>
      </c>
      <c r="CV222" s="417"/>
      <c r="CW222" s="417">
        <f>Financing!J221</f>
        <v>0</v>
      </c>
      <c r="CX222" s="417"/>
      <c r="CY222" s="417">
        <f>Financing!L221</f>
        <v>0</v>
      </c>
    </row>
    <row r="223" spans="2:103">
      <c r="CN223" s="111"/>
      <c r="CO223" s="417" t="str">
        <f>Financing!B222</f>
        <v>Total Permanent Financing</v>
      </c>
      <c r="CP223" s="417"/>
      <c r="CQ223" s="417">
        <f>Financing!D222</f>
        <v>0</v>
      </c>
      <c r="CR223" s="417"/>
      <c r="CS223" s="417">
        <f>Financing!F222</f>
        <v>0</v>
      </c>
      <c r="CT223" s="417"/>
      <c r="CU223" s="417">
        <f>Financing!H222</f>
        <v>0</v>
      </c>
      <c r="CV223" s="417"/>
      <c r="CW223" s="417">
        <f>Financing!J222</f>
        <v>0</v>
      </c>
      <c r="CX223" s="417"/>
      <c r="CY223" s="417">
        <f>Financing!L222</f>
        <v>0</v>
      </c>
    </row>
    <row r="224" spans="2:103" ht="15">
      <c r="C224" s="626" t="s">
        <v>279</v>
      </c>
      <c r="D224" s="627"/>
      <c r="E224" s="627"/>
      <c r="F224" s="627"/>
      <c r="G224" s="627"/>
      <c r="H224" s="627" t="s">
        <v>343</v>
      </c>
      <c r="I224" s="611">
        <f>G4</f>
        <v>0</v>
      </c>
      <c r="CN224" s="111"/>
      <c r="CO224" s="420"/>
      <c r="CY224" s="421"/>
    </row>
    <row r="225" spans="3:103">
      <c r="C225" s="614"/>
      <c r="I225" s="615"/>
      <c r="CN225" s="109"/>
      <c r="CO225" s="422" t="s">
        <v>163</v>
      </c>
      <c r="CP225" s="111" t="s">
        <v>343</v>
      </c>
      <c r="CQ225" s="109">
        <f>G4</f>
        <v>0</v>
      </c>
      <c r="CU225" s="423"/>
      <c r="CV225" s="423"/>
      <c r="CY225" s="421"/>
    </row>
    <row r="226" spans="3:103">
      <c r="C226" s="628" t="s">
        <v>63</v>
      </c>
      <c r="D226" s="629">
        <f>'Applicant Information'!E228</f>
        <v>0</v>
      </c>
      <c r="E226" s="109"/>
      <c r="I226" s="615"/>
      <c r="CN226" s="109"/>
      <c r="CO226" s="424" t="s">
        <v>132</v>
      </c>
      <c r="CP226" s="109" t="s">
        <v>96</v>
      </c>
      <c r="CQ226" s="109">
        <f>D179</f>
        <v>0</v>
      </c>
      <c r="CU226" s="423"/>
      <c r="CV226" s="423"/>
      <c r="CY226" s="421"/>
    </row>
    <row r="227" spans="3:103">
      <c r="C227" s="614"/>
      <c r="D227" s="109"/>
      <c r="E227" s="109"/>
      <c r="I227" s="615"/>
      <c r="CN227" s="109"/>
      <c r="CO227" s="420">
        <f>CO197</f>
        <v>0</v>
      </c>
      <c r="CP227" s="111"/>
      <c r="CU227" s="423"/>
      <c r="CV227" s="423"/>
      <c r="CY227" s="421"/>
    </row>
    <row r="228" spans="3:103">
      <c r="C228" s="614"/>
      <c r="D228" s="109"/>
      <c r="E228" s="109"/>
      <c r="I228" s="615"/>
      <c r="CN228" s="109"/>
      <c r="CO228" s="420" t="s">
        <v>171</v>
      </c>
      <c r="CP228" s="111"/>
      <c r="CU228" s="423"/>
      <c r="CV228" s="423"/>
      <c r="CY228" s="421"/>
    </row>
    <row r="229" spans="3:103">
      <c r="C229" s="614"/>
      <c r="D229" s="109"/>
      <c r="E229" s="109"/>
      <c r="I229" s="615"/>
      <c r="CN229" s="109"/>
      <c r="CO229" s="420"/>
      <c r="CP229" s="111"/>
      <c r="CU229" s="423"/>
      <c r="CV229" s="423"/>
      <c r="CY229" s="421"/>
    </row>
    <row r="230" spans="3:103">
      <c r="C230" s="614"/>
      <c r="D230" s="109"/>
      <c r="E230" s="109"/>
      <c r="I230" s="615"/>
      <c r="CN230" s="109"/>
      <c r="CO230" s="425" t="s">
        <v>173</v>
      </c>
      <c r="CP230" s="426"/>
      <c r="CQ230" s="427"/>
      <c r="CR230" s="427"/>
      <c r="CS230" s="427"/>
      <c r="CT230" s="426"/>
      <c r="CU230" s="428" t="s">
        <v>172</v>
      </c>
      <c r="CV230" s="423"/>
      <c r="CY230" s="421"/>
    </row>
    <row r="231" spans="3:103">
      <c r="C231" s="614"/>
      <c r="D231" s="109" t="s">
        <v>280</v>
      </c>
      <c r="E231" s="513">
        <v>0</v>
      </c>
      <c r="I231" s="615"/>
      <c r="CN231" s="109"/>
      <c r="CO231" s="429" t="s">
        <v>164</v>
      </c>
      <c r="CU231" s="404">
        <f>Financing!H230</f>
        <v>0</v>
      </c>
      <c r="CY231" s="421"/>
    </row>
    <row r="232" spans="3:103">
      <c r="C232" s="614"/>
      <c r="D232" s="109"/>
      <c r="E232" s="630"/>
      <c r="I232" s="615"/>
      <c r="CN232" s="111"/>
      <c r="CO232" s="430" t="s">
        <v>110</v>
      </c>
      <c r="CU232" s="404">
        <f>Financing!H231</f>
        <v>0</v>
      </c>
      <c r="CY232" s="421"/>
    </row>
    <row r="233" spans="3:103">
      <c r="C233" s="614"/>
      <c r="D233" s="109" t="s">
        <v>281</v>
      </c>
      <c r="E233" s="229">
        <f>'Development Budget'!K287</f>
        <v>0</v>
      </c>
      <c r="I233" s="615"/>
      <c r="CN233" s="111"/>
      <c r="CO233" s="430" t="s">
        <v>165</v>
      </c>
      <c r="CU233" s="404">
        <f>Financing!H232</f>
        <v>0</v>
      </c>
      <c r="CY233" s="421"/>
    </row>
    <row r="234" spans="3:103">
      <c r="C234" s="614"/>
      <c r="D234" s="109" t="s">
        <v>282</v>
      </c>
      <c r="E234" s="229">
        <f>'Development Budget'!H229</f>
        <v>0</v>
      </c>
      <c r="I234" s="615"/>
      <c r="CN234" s="423"/>
      <c r="CO234" s="430" t="s">
        <v>166</v>
      </c>
      <c r="CU234" s="404">
        <f>Financing!H233</f>
        <v>0</v>
      </c>
      <c r="CY234" s="421"/>
    </row>
    <row r="235" spans="3:103">
      <c r="C235" s="614"/>
      <c r="D235" s="109" t="s">
        <v>283</v>
      </c>
      <c r="E235" s="513">
        <v>0</v>
      </c>
      <c r="I235" s="615"/>
      <c r="CN235" s="423"/>
      <c r="CO235" s="430" t="s">
        <v>167</v>
      </c>
      <c r="CU235" s="404">
        <f>Financing!H234</f>
        <v>0</v>
      </c>
      <c r="CY235" s="421"/>
    </row>
    <row r="236" spans="3:103">
      <c r="C236" s="614"/>
      <c r="D236" s="109"/>
      <c r="E236" s="513"/>
      <c r="I236" s="615"/>
      <c r="CN236" s="109"/>
      <c r="CO236" s="430" t="s">
        <v>169</v>
      </c>
      <c r="CQ236" s="406" t="str">
        <f>Financing!D235</f>
        <v>(Specify Source)</v>
      </c>
      <c r="CR236" s="406"/>
      <c r="CS236" s="406"/>
      <c r="CU236" s="404">
        <f>Financing!H235</f>
        <v>0</v>
      </c>
      <c r="CY236" s="421"/>
    </row>
    <row r="237" spans="3:103">
      <c r="C237" s="614"/>
      <c r="D237" s="109" t="s">
        <v>284</v>
      </c>
      <c r="E237" s="229">
        <f>SUM(E233:E235)</f>
        <v>0</v>
      </c>
      <c r="I237" s="615"/>
      <c r="CN237" s="423"/>
      <c r="CO237" s="430" t="s">
        <v>168</v>
      </c>
      <c r="CQ237" s="406" t="str">
        <f>Financing!D236</f>
        <v>(Specify Source)</v>
      </c>
      <c r="CR237" s="406"/>
      <c r="CS237" s="406"/>
      <c r="CU237" s="404">
        <f>Financing!H236</f>
        <v>0</v>
      </c>
      <c r="CY237" s="421"/>
    </row>
    <row r="238" spans="3:103">
      <c r="C238" s="614"/>
      <c r="D238" s="109"/>
      <c r="E238" s="229"/>
      <c r="I238" s="615"/>
      <c r="CN238" s="111"/>
      <c r="CO238" s="430" t="s">
        <v>168</v>
      </c>
      <c r="CQ238" s="406" t="str">
        <f>Financing!D237</f>
        <v>(Specify Source)</v>
      </c>
      <c r="CR238" s="406"/>
      <c r="CS238" s="406"/>
      <c r="CU238" s="404">
        <f>Financing!H237</f>
        <v>0</v>
      </c>
      <c r="CY238" s="421"/>
    </row>
    <row r="239" spans="3:103">
      <c r="C239" s="631"/>
      <c r="D239" s="635" t="s">
        <v>285</v>
      </c>
      <c r="E239" s="640" t="e">
        <f>E231/E237</f>
        <v>#DIV/0!</v>
      </c>
      <c r="F239" s="357"/>
      <c r="G239" s="357"/>
      <c r="H239" s="357"/>
      <c r="I239" s="632"/>
      <c r="CN239" s="423"/>
      <c r="CO239" s="430" t="s">
        <v>168</v>
      </c>
      <c r="CQ239" s="406" t="str">
        <f>Financing!D238</f>
        <v>(Specify Source)</v>
      </c>
      <c r="CR239" s="406"/>
      <c r="CS239" s="406"/>
      <c r="CU239" s="404">
        <f>Financing!H238</f>
        <v>0</v>
      </c>
      <c r="CY239" s="421"/>
    </row>
    <row r="240" spans="3:103" ht="13.5" thickBot="1">
      <c r="CN240" s="111"/>
      <c r="CO240" s="431" t="s">
        <v>168</v>
      </c>
      <c r="CP240" s="432"/>
      <c r="CQ240" s="406" t="str">
        <f>Financing!D239</f>
        <v>(Specify Source)</v>
      </c>
      <c r="CR240" s="406"/>
      <c r="CS240" s="406"/>
      <c r="CT240" s="432"/>
      <c r="CU240" s="404">
        <f>Financing!H239</f>
        <v>0</v>
      </c>
      <c r="CV240" s="432"/>
      <c r="CW240" s="432"/>
      <c r="CX240" s="432"/>
      <c r="CY240" s="433"/>
    </row>
    <row r="241" spans="3:103">
      <c r="CN241" s="109"/>
    </row>
    <row r="242" spans="3:103" ht="13.5" thickBot="1">
      <c r="C242" s="633" t="s">
        <v>251</v>
      </c>
      <c r="D242" s="634"/>
      <c r="E242" s="627"/>
      <c r="F242" s="627"/>
      <c r="G242" s="627" t="s">
        <v>343</v>
      </c>
      <c r="H242" s="611">
        <f>G4</f>
        <v>0</v>
      </c>
      <c r="CN242" s="109"/>
    </row>
    <row r="243" spans="3:103">
      <c r="C243" s="628"/>
      <c r="D243" s="111"/>
      <c r="H243" s="615"/>
      <c r="CN243" s="109"/>
      <c r="CO243" s="408" t="s">
        <v>156</v>
      </c>
      <c r="CP243" s="111" t="s">
        <v>343</v>
      </c>
      <c r="CQ243" s="407">
        <f>G4</f>
        <v>0</v>
      </c>
      <c r="CR243" s="407"/>
      <c r="CS243" s="409"/>
      <c r="CT243" s="409"/>
    </row>
    <row r="244" spans="3:103">
      <c r="C244" s="614"/>
      <c r="D244" s="111" t="s">
        <v>278</v>
      </c>
      <c r="H244" s="615"/>
      <c r="CN244" s="109"/>
      <c r="CO244" s="434" t="s">
        <v>133</v>
      </c>
      <c r="CP244" s="109" t="s">
        <v>96</v>
      </c>
      <c r="CQ244" s="109">
        <f>D180</f>
        <v>0</v>
      </c>
      <c r="CR244" s="411"/>
      <c r="CS244" s="407"/>
      <c r="CT244" s="407"/>
    </row>
    <row r="245" spans="3:103" ht="13.5" thickBot="1">
      <c r="C245" s="614"/>
      <c r="E245" s="109" t="s">
        <v>252</v>
      </c>
      <c r="F245" s="177">
        <f>'M&amp;O'!D4</f>
        <v>0</v>
      </c>
      <c r="H245" s="615"/>
      <c r="CN245" s="109"/>
      <c r="CO245" s="435">
        <f>'Unit Distribution'!CV9</f>
        <v>0</v>
      </c>
      <c r="CQ245" s="411"/>
      <c r="CR245" s="411"/>
      <c r="CS245" s="407"/>
      <c r="CT245" s="407"/>
    </row>
    <row r="246" spans="3:103">
      <c r="C246" s="614"/>
      <c r="E246" s="445" t="s">
        <v>82</v>
      </c>
      <c r="F246" s="177">
        <f>'M&amp;O'!D5</f>
        <v>0</v>
      </c>
      <c r="H246" s="615"/>
      <c r="CN246" s="109"/>
      <c r="CO246" s="412" t="s">
        <v>157</v>
      </c>
      <c r="CP246" s="413"/>
      <c r="CQ246" s="414" t="s">
        <v>158</v>
      </c>
      <c r="CR246" s="414"/>
      <c r="CS246" s="414" t="s">
        <v>159</v>
      </c>
      <c r="CT246" s="414"/>
      <c r="CU246" s="414" t="s">
        <v>177</v>
      </c>
      <c r="CV246" s="414"/>
      <c r="CW246" s="414" t="s">
        <v>160</v>
      </c>
      <c r="CX246" s="415"/>
      <c r="CY246" s="416" t="s">
        <v>161</v>
      </c>
    </row>
    <row r="247" spans="3:103">
      <c r="C247" s="614"/>
      <c r="E247" s="445" t="s">
        <v>253</v>
      </c>
      <c r="F247" s="177">
        <f>'M&amp;O'!D6</f>
        <v>0</v>
      </c>
      <c r="H247" s="615"/>
      <c r="CN247" s="109"/>
      <c r="CO247" s="417" t="str">
        <f>Financing!B246</f>
        <v>HPD Loan</v>
      </c>
      <c r="CP247" s="417"/>
      <c r="CQ247" s="417">
        <f>Financing!D246</f>
        <v>0</v>
      </c>
      <c r="CR247" s="417"/>
      <c r="CS247" s="417">
        <f>Financing!F246</f>
        <v>0</v>
      </c>
      <c r="CT247" s="417"/>
      <c r="CU247" s="417">
        <f>Financing!H246</f>
        <v>0</v>
      </c>
      <c r="CV247" s="417"/>
      <c r="CW247" s="417">
        <f>Financing!J246</f>
        <v>0</v>
      </c>
      <c r="CX247" s="417"/>
      <c r="CY247" s="417">
        <f>Financing!L246</f>
        <v>0</v>
      </c>
    </row>
    <row r="248" spans="3:103">
      <c r="C248" s="614"/>
      <c r="F248" s="177"/>
      <c r="H248" s="615"/>
      <c r="CN248" s="111"/>
      <c r="CO248" s="417" t="str">
        <f>Financing!B247</f>
        <v>HDC Tax Exempt Bonds</v>
      </c>
      <c r="CP248" s="417"/>
      <c r="CQ248" s="417">
        <f>Financing!D247</f>
        <v>0</v>
      </c>
      <c r="CR248" s="417"/>
      <c r="CS248" s="417" t="str">
        <f>Financing!F247</f>
        <v>Loan</v>
      </c>
      <c r="CT248" s="417"/>
      <c r="CU248" s="417">
        <f>Financing!H247</f>
        <v>2.1999999999999999E-2</v>
      </c>
      <c r="CV248" s="417"/>
      <c r="CW248" s="417">
        <f>Financing!J247</f>
        <v>2</v>
      </c>
      <c r="CX248" s="417"/>
      <c r="CY248" s="417">
        <f>Financing!L247</f>
        <v>0</v>
      </c>
    </row>
    <row r="249" spans="3:103">
      <c r="C249" s="614"/>
      <c r="E249" s="109" t="s">
        <v>254</v>
      </c>
      <c r="F249" s="177">
        <f>'M&amp;O'!D8</f>
        <v>0</v>
      </c>
      <c r="H249" s="615"/>
      <c r="CN249" s="109"/>
      <c r="CO249" s="417" t="str">
        <f>Financing!B248</f>
        <v>HDC Loan</v>
      </c>
      <c r="CP249" s="417"/>
      <c r="CQ249" s="417">
        <f>Financing!D248</f>
        <v>0</v>
      </c>
      <c r="CR249" s="417"/>
      <c r="CS249" s="417" t="str">
        <f>Financing!F248</f>
        <v>Loan</v>
      </c>
      <c r="CT249" s="417"/>
      <c r="CU249" s="417">
        <f>Financing!H248</f>
        <v>4.3387000000000002E-2</v>
      </c>
      <c r="CV249" s="417"/>
      <c r="CW249" s="417">
        <f>Financing!J248</f>
        <v>2</v>
      </c>
      <c r="CX249" s="417"/>
      <c r="CY249" s="417">
        <f>Financing!L248</f>
        <v>0</v>
      </c>
    </row>
    <row r="250" spans="3:103">
      <c r="C250" s="614"/>
      <c r="E250" s="109" t="s">
        <v>84</v>
      </c>
      <c r="F250" s="177">
        <f>'M&amp;O'!D9</f>
        <v>0</v>
      </c>
      <c r="H250" s="615"/>
      <c r="CN250" s="423"/>
      <c r="CO250" s="417" t="str">
        <f>Financing!B249</f>
        <v>Deferred Developer Fee</v>
      </c>
      <c r="CP250" s="417"/>
      <c r="CQ250" s="417">
        <f>Financing!D249</f>
        <v>0</v>
      </c>
      <c r="CR250" s="417"/>
      <c r="CS250" s="417" t="str">
        <f>Financing!F249</f>
        <v>Loan</v>
      </c>
      <c r="CT250" s="417"/>
      <c r="CU250" s="417">
        <f>Financing!H249</f>
        <v>0</v>
      </c>
      <c r="CV250" s="417"/>
      <c r="CW250" s="417">
        <f>Financing!J249</f>
        <v>0</v>
      </c>
      <c r="CX250" s="417"/>
      <c r="CY250" s="417">
        <f>Financing!L249</f>
        <v>0</v>
      </c>
    </row>
    <row r="251" spans="3:103">
      <c r="C251" s="614"/>
      <c r="E251" s="109" t="s">
        <v>255</v>
      </c>
      <c r="F251" s="177">
        <f>'M&amp;O'!D10</f>
        <v>0</v>
      </c>
      <c r="H251" s="615"/>
      <c r="CN251" s="111"/>
      <c r="CO251" s="655" t="str">
        <f>Financing!B250</f>
        <v>Other (Accrued Construction Interest)</v>
      </c>
      <c r="CP251" s="417"/>
      <c r="CQ251" s="417">
        <f>Financing!D250</f>
        <v>0</v>
      </c>
      <c r="CR251" s="417"/>
      <c r="CS251" s="417" t="str">
        <f>Financing!F250</f>
        <v>Loan</v>
      </c>
      <c r="CT251" s="417"/>
      <c r="CU251" s="417">
        <f>Financing!H250</f>
        <v>0</v>
      </c>
      <c r="CV251" s="417"/>
      <c r="CW251" s="417">
        <f>Financing!J250</f>
        <v>0</v>
      </c>
      <c r="CX251" s="417"/>
      <c r="CY251" s="417">
        <f>Financing!L250</f>
        <v>0</v>
      </c>
    </row>
    <row r="252" spans="3:103">
      <c r="C252" s="614"/>
      <c r="E252" s="109" t="s">
        <v>256</v>
      </c>
      <c r="F252" s="177">
        <f>'M&amp;O'!D11</f>
        <v>0</v>
      </c>
      <c r="H252" s="615"/>
      <c r="CN252" s="423"/>
      <c r="CO252" s="655" t="str">
        <f>Financing!B251</f>
        <v>Other (Deferred Reserves)</v>
      </c>
      <c r="CP252" s="417"/>
      <c r="CQ252" s="417">
        <f>Financing!D251</f>
        <v>0</v>
      </c>
      <c r="CR252" s="417"/>
      <c r="CS252" s="417" t="str">
        <f>Financing!F251</f>
        <v>Loan</v>
      </c>
      <c r="CT252" s="417"/>
      <c r="CU252" s="417">
        <f>Financing!H251</f>
        <v>0</v>
      </c>
      <c r="CV252" s="417"/>
      <c r="CW252" s="417">
        <f>Financing!J251</f>
        <v>0</v>
      </c>
      <c r="CX252" s="417"/>
      <c r="CY252" s="417">
        <f>Financing!L251</f>
        <v>0</v>
      </c>
    </row>
    <row r="253" spans="3:103">
      <c r="C253" s="614"/>
      <c r="H253" s="615"/>
      <c r="CN253" s="111"/>
      <c r="CO253" s="655" t="str">
        <f>Financing!B252</f>
        <v>Other (Specify)</v>
      </c>
      <c r="CP253" s="417"/>
      <c r="CQ253" s="417">
        <f>Financing!D252</f>
        <v>0</v>
      </c>
      <c r="CR253" s="417"/>
      <c r="CS253" s="417">
        <f>Financing!F252</f>
        <v>0</v>
      </c>
      <c r="CT253" s="417"/>
      <c r="CU253" s="417">
        <f>Financing!H252</f>
        <v>0</v>
      </c>
      <c r="CV253" s="417"/>
      <c r="CW253" s="417">
        <f>Financing!J252</f>
        <v>0</v>
      </c>
      <c r="CX253" s="417"/>
      <c r="CY253" s="417">
        <f>Financing!L252</f>
        <v>0</v>
      </c>
    </row>
    <row r="254" spans="3:103">
      <c r="C254" s="614"/>
      <c r="D254" s="111" t="s">
        <v>257</v>
      </c>
      <c r="H254" s="615"/>
      <c r="CN254" s="111"/>
      <c r="CO254" s="655" t="str">
        <f>Financing!B253</f>
        <v>Other (Specify)</v>
      </c>
      <c r="CP254" s="417"/>
      <c r="CQ254" s="417">
        <f>Financing!D253</f>
        <v>0</v>
      </c>
      <c r="CR254" s="417"/>
      <c r="CS254" s="417">
        <f>Financing!F253</f>
        <v>0</v>
      </c>
      <c r="CT254" s="417"/>
      <c r="CU254" s="417">
        <f>Financing!H253</f>
        <v>0</v>
      </c>
      <c r="CV254" s="417"/>
      <c r="CW254" s="417">
        <f>Financing!J253</f>
        <v>0</v>
      </c>
      <c r="CX254" s="417"/>
      <c r="CY254" s="417">
        <f>Financing!L253</f>
        <v>0</v>
      </c>
    </row>
    <row r="255" spans="3:103">
      <c r="C255" s="614"/>
      <c r="H255" s="615"/>
      <c r="CN255" s="423"/>
      <c r="CO255" s="655" t="str">
        <f>Financing!B254</f>
        <v>Other (Specify)</v>
      </c>
      <c r="CP255" s="417"/>
      <c r="CQ255" s="417">
        <f>Financing!D254</f>
        <v>0</v>
      </c>
      <c r="CR255" s="417"/>
      <c r="CS255" s="417">
        <f>Financing!F254</f>
        <v>0</v>
      </c>
      <c r="CT255" s="417"/>
      <c r="CU255" s="417">
        <f>Financing!H254</f>
        <v>0</v>
      </c>
      <c r="CV255" s="417"/>
      <c r="CW255" s="417">
        <f>Financing!J254</f>
        <v>0</v>
      </c>
      <c r="CX255" s="417"/>
      <c r="CY255" s="417">
        <f>Financing!L254</f>
        <v>0</v>
      </c>
    </row>
    <row r="256" spans="3:103">
      <c r="C256" s="614"/>
      <c r="E256" s="445" t="s">
        <v>258</v>
      </c>
      <c r="F256" s="177">
        <f>'M&amp;O'!D15</f>
        <v>0</v>
      </c>
      <c r="H256" s="615"/>
      <c r="CN256" s="111"/>
      <c r="CO256" s="417" t="str">
        <f>Financing!B255</f>
        <v>Total Construction Financing</v>
      </c>
      <c r="CP256" s="417"/>
      <c r="CQ256" s="417">
        <f>Financing!D255</f>
        <v>0</v>
      </c>
      <c r="CR256" s="417"/>
      <c r="CS256" s="417">
        <f>Financing!F255</f>
        <v>0</v>
      </c>
      <c r="CT256" s="417"/>
      <c r="CU256" s="417">
        <f>Financing!H255</f>
        <v>0</v>
      </c>
      <c r="CV256" s="417"/>
      <c r="CW256" s="417">
        <f>Financing!J255</f>
        <v>0</v>
      </c>
      <c r="CX256" s="417"/>
      <c r="CY256" s="417">
        <f>Financing!L255</f>
        <v>0</v>
      </c>
    </row>
    <row r="257" spans="3:103">
      <c r="C257" s="614"/>
      <c r="E257" s="445" t="s">
        <v>259</v>
      </c>
      <c r="F257" s="177">
        <f>'M&amp;O'!D16</f>
        <v>0</v>
      </c>
      <c r="H257" s="615"/>
      <c r="CN257" s="423"/>
      <c r="CO257" s="417"/>
      <c r="CP257" s="417"/>
      <c r="CQ257" s="417"/>
      <c r="CR257" s="417"/>
      <c r="CS257" s="417"/>
      <c r="CT257" s="417"/>
      <c r="CU257" s="417"/>
      <c r="CV257" s="417"/>
      <c r="CW257" s="417"/>
      <c r="CX257" s="417"/>
      <c r="CY257" s="417"/>
    </row>
    <row r="258" spans="3:103">
      <c r="C258" s="614"/>
      <c r="E258" s="445" t="s">
        <v>260</v>
      </c>
      <c r="F258" s="177">
        <f>'M&amp;O'!D17</f>
        <v>0</v>
      </c>
      <c r="H258" s="615"/>
      <c r="CN258" s="111"/>
      <c r="CO258" s="417" t="str">
        <f>Financing!B257</f>
        <v>Permanent Financing</v>
      </c>
      <c r="CP258" s="111" t="s">
        <v>343</v>
      </c>
      <c r="CQ258" s="417">
        <f>G4</f>
        <v>0</v>
      </c>
      <c r="CR258" s="417"/>
      <c r="CS258" s="417"/>
      <c r="CT258" s="417"/>
      <c r="CU258" s="417"/>
      <c r="CV258" s="417"/>
      <c r="CW258" s="417"/>
      <c r="CX258" s="417"/>
      <c r="CY258" s="417"/>
    </row>
    <row r="259" spans="3:103">
      <c r="C259" s="614"/>
      <c r="E259" s="445" t="s">
        <v>261</v>
      </c>
      <c r="F259" s="177">
        <f>'M&amp;O'!D18</f>
        <v>0</v>
      </c>
      <c r="H259" s="615"/>
      <c r="CN259" s="111"/>
      <c r="CO259" s="417" t="str">
        <f>Financing!B258</f>
        <v>Building 5</v>
      </c>
      <c r="CP259" s="109" t="s">
        <v>96</v>
      </c>
      <c r="CQ259" s="417">
        <f>D180</f>
        <v>0</v>
      </c>
      <c r="CR259" s="417"/>
      <c r="CS259" s="417"/>
      <c r="CT259" s="417"/>
      <c r="CU259" s="417"/>
      <c r="CV259" s="417"/>
      <c r="CW259" s="417"/>
      <c r="CX259" s="417"/>
      <c r="CY259" s="417"/>
    </row>
    <row r="260" spans="3:103">
      <c r="C260" s="614"/>
      <c r="E260" s="445" t="s">
        <v>262</v>
      </c>
      <c r="F260" s="177">
        <f>'M&amp;O'!D19</f>
        <v>0</v>
      </c>
      <c r="H260" s="615"/>
      <c r="CN260" s="111"/>
      <c r="CO260" s="417" t="str">
        <f>Financing!B259</f>
        <v xml:space="preserve"> </v>
      </c>
      <c r="CP260" s="417"/>
      <c r="CQ260" s="417"/>
      <c r="CR260" s="417"/>
      <c r="CS260" s="417"/>
      <c r="CT260" s="417"/>
      <c r="CU260" s="417"/>
      <c r="CV260" s="417"/>
      <c r="CW260" s="417"/>
      <c r="CX260" s="417"/>
      <c r="CY260" s="417"/>
    </row>
    <row r="261" spans="3:103">
      <c r="C261" s="614"/>
      <c r="E261" s="445" t="s">
        <v>263</v>
      </c>
      <c r="F261" s="177">
        <f>'M&amp;O'!D20</f>
        <v>0</v>
      </c>
      <c r="H261" s="615"/>
      <c r="CN261" s="111"/>
      <c r="CO261" s="417" t="str">
        <f>Financing!B260</f>
        <v>Lender/ Source</v>
      </c>
      <c r="CP261" s="417"/>
      <c r="CQ261" s="417" t="str">
        <f>Financing!D260</f>
        <v>Amount of Funds</v>
      </c>
      <c r="CR261" s="417"/>
      <c r="CS261" s="417" t="str">
        <f>Financing!F260</f>
        <v>Type</v>
      </c>
      <c r="CT261" s="417"/>
      <c r="CU261" s="417" t="str">
        <f>Financing!H260</f>
        <v>Interest Rate(%)</v>
      </c>
      <c r="CV261" s="417"/>
      <c r="CW261" s="417" t="str">
        <f>Financing!J260</f>
        <v>Term (yrs.)</v>
      </c>
      <c r="CX261" s="417"/>
      <c r="CY261" s="417" t="str">
        <f>Financing!L260</f>
        <v>Annual Debt Service</v>
      </c>
    </row>
    <row r="262" spans="3:103">
      <c r="C262" s="614"/>
      <c r="E262" s="445" t="s">
        <v>264</v>
      </c>
      <c r="F262" s="177">
        <f>'M&amp;O'!D21</f>
        <v>0</v>
      </c>
      <c r="H262" s="615"/>
      <c r="CN262" s="111"/>
      <c r="CO262" s="417" t="str">
        <f>Financing!B261</f>
        <v>HPD Loan</v>
      </c>
      <c r="CP262" s="417"/>
      <c r="CQ262" s="417">
        <f>Financing!D261</f>
        <v>0</v>
      </c>
      <c r="CR262" s="417"/>
      <c r="CS262" s="417">
        <f>Financing!F261</f>
        <v>0</v>
      </c>
      <c r="CT262" s="417"/>
      <c r="CU262" s="417">
        <f>Financing!H261</f>
        <v>0</v>
      </c>
      <c r="CV262" s="417"/>
      <c r="CW262" s="417">
        <f>Financing!J261</f>
        <v>0</v>
      </c>
      <c r="CX262" s="417"/>
      <c r="CY262" s="417">
        <f>Financing!L261</f>
        <v>0</v>
      </c>
    </row>
    <row r="263" spans="3:103">
      <c r="C263" s="614"/>
      <c r="E263" s="445" t="s">
        <v>265</v>
      </c>
      <c r="F263" s="177">
        <f>'M&amp;O'!D22</f>
        <v>0</v>
      </c>
      <c r="H263" s="615"/>
      <c r="CN263" s="111"/>
      <c r="CO263" s="417" t="str">
        <f>Financing!B262</f>
        <v>HDC Tax Exempt Bonds</v>
      </c>
      <c r="CP263" s="417"/>
      <c r="CQ263" s="417">
        <f>Financing!D262</f>
        <v>0</v>
      </c>
      <c r="CR263" s="417"/>
      <c r="CS263" s="417">
        <f>Financing!F262</f>
        <v>0</v>
      </c>
      <c r="CT263" s="417"/>
      <c r="CU263" s="417">
        <f>Financing!H262</f>
        <v>0</v>
      </c>
      <c r="CV263" s="417"/>
      <c r="CW263" s="417">
        <f>Financing!J262</f>
        <v>0</v>
      </c>
      <c r="CX263" s="417"/>
      <c r="CY263" s="417">
        <f>Financing!L262</f>
        <v>0</v>
      </c>
    </row>
    <row r="264" spans="3:103">
      <c r="C264" s="614"/>
      <c r="E264" s="445" t="s">
        <v>266</v>
      </c>
      <c r="F264" s="177">
        <f>'M&amp;O'!D23</f>
        <v>0</v>
      </c>
      <c r="H264" s="615"/>
      <c r="CN264" s="423"/>
      <c r="CO264" s="417" t="str">
        <f>Financing!B263</f>
        <v>HDC Loan</v>
      </c>
      <c r="CP264" s="417"/>
      <c r="CQ264" s="417">
        <f>Financing!D263</f>
        <v>0</v>
      </c>
      <c r="CR264" s="417"/>
      <c r="CS264" s="417">
        <f>Financing!F263</f>
        <v>0</v>
      </c>
      <c r="CT264" s="417"/>
      <c r="CU264" s="417">
        <f>Financing!H263</f>
        <v>0</v>
      </c>
      <c r="CV264" s="417"/>
      <c r="CW264" s="417">
        <f>Financing!J263</f>
        <v>0</v>
      </c>
      <c r="CX264" s="417"/>
      <c r="CY264" s="417">
        <f>Financing!L263</f>
        <v>0</v>
      </c>
    </row>
    <row r="265" spans="3:103">
      <c r="C265" s="614"/>
      <c r="E265" s="445" t="s">
        <v>267</v>
      </c>
      <c r="F265" s="177">
        <f>'M&amp;O'!D24</f>
        <v>0</v>
      </c>
      <c r="H265" s="615"/>
      <c r="CN265" s="111"/>
      <c r="CO265" s="417" t="str">
        <f>Financing!B264</f>
        <v>Deferred Developer Fee</v>
      </c>
      <c r="CP265" s="417"/>
      <c r="CQ265" s="417">
        <f>Financing!D264</f>
        <v>0</v>
      </c>
      <c r="CR265" s="417"/>
      <c r="CS265" s="417" t="str">
        <f>Financing!F264</f>
        <v>Loan</v>
      </c>
      <c r="CT265" s="417"/>
      <c r="CU265" s="417">
        <f>Financing!H264</f>
        <v>1.12E-2</v>
      </c>
      <c r="CV265" s="417"/>
      <c r="CW265" s="417">
        <f>Financing!J264</f>
        <v>35</v>
      </c>
      <c r="CX265" s="417"/>
      <c r="CY265" s="417">
        <f>Financing!L264</f>
        <v>0</v>
      </c>
    </row>
    <row r="266" spans="3:103">
      <c r="C266" s="614"/>
      <c r="E266" s="445" t="s">
        <v>268</v>
      </c>
      <c r="F266" s="177">
        <f>'M&amp;O'!D25</f>
        <v>0</v>
      </c>
      <c r="H266" s="615"/>
      <c r="CN266" s="423"/>
      <c r="CO266" s="655" t="str">
        <f>Financing!B265</f>
        <v>Other (HDC First Mortgage)</v>
      </c>
      <c r="CP266" s="417"/>
      <c r="CQ266" s="417">
        <f>Financing!D265</f>
        <v>0</v>
      </c>
      <c r="CR266" s="417"/>
      <c r="CS266" s="417" t="str">
        <f>Financing!F265</f>
        <v>Loan</v>
      </c>
      <c r="CT266" s="417"/>
      <c r="CU266" s="417">
        <f>Financing!H265</f>
        <v>5.2499999999999998E-2</v>
      </c>
      <c r="CV266" s="417"/>
      <c r="CW266" s="417">
        <f>Financing!J265</f>
        <v>18</v>
      </c>
      <c r="CX266" s="417"/>
      <c r="CY266" s="417">
        <f>Financing!L265</f>
        <v>0</v>
      </c>
    </row>
    <row r="267" spans="3:103">
      <c r="C267" s="614"/>
      <c r="E267" s="445" t="s">
        <v>269</v>
      </c>
      <c r="F267" s="177">
        <f>'M&amp;O'!D26</f>
        <v>0</v>
      </c>
      <c r="H267" s="615"/>
      <c r="CN267" s="109"/>
      <c r="CO267" s="655" t="str">
        <f>Financing!B266</f>
        <v>Other (HDC Second Mortgage)</v>
      </c>
      <c r="CP267" s="417"/>
      <c r="CQ267" s="417">
        <f>Financing!D266</f>
        <v>0</v>
      </c>
      <c r="CR267" s="417"/>
      <c r="CS267" s="417" t="str">
        <f>Financing!F266</f>
        <v>Loan</v>
      </c>
      <c r="CT267" s="417"/>
      <c r="CU267" s="417">
        <f>Financing!H266</f>
        <v>4.3387000000000002E-2</v>
      </c>
      <c r="CV267" s="417"/>
      <c r="CW267" s="417">
        <f>Financing!J266</f>
        <v>35</v>
      </c>
      <c r="CX267" s="417"/>
      <c r="CY267" s="417">
        <f>Financing!L266</f>
        <v>0</v>
      </c>
    </row>
    <row r="268" spans="3:103">
      <c r="C268" s="614"/>
      <c r="E268" s="445" t="s">
        <v>270</v>
      </c>
      <c r="F268" s="177">
        <f>'M&amp;O'!D27</f>
        <v>0</v>
      </c>
      <c r="H268" s="615"/>
      <c r="CN268" s="111"/>
      <c r="CO268" s="655" t="str">
        <f>Financing!B267</f>
        <v>Other (Accrued Construction Interest)</v>
      </c>
      <c r="CP268" s="417"/>
      <c r="CQ268" s="417">
        <f>Financing!D267</f>
        <v>0</v>
      </c>
      <c r="CR268" s="417"/>
      <c r="CS268" s="417" t="str">
        <f>Financing!F267</f>
        <v>Loan</v>
      </c>
      <c r="CT268" s="417"/>
      <c r="CU268" s="417">
        <f>Financing!H267</f>
        <v>0</v>
      </c>
      <c r="CV268" s="417"/>
      <c r="CW268" s="417">
        <f>Financing!J267</f>
        <v>0</v>
      </c>
      <c r="CX268" s="417"/>
      <c r="CY268" s="417">
        <f>Financing!L267</f>
        <v>0</v>
      </c>
    </row>
    <row r="269" spans="3:103">
      <c r="C269" s="614"/>
      <c r="E269" s="445" t="s">
        <v>271</v>
      </c>
      <c r="F269" s="177">
        <f>'M&amp;O'!D28</f>
        <v>0</v>
      </c>
      <c r="H269" s="615"/>
      <c r="CN269" s="111"/>
      <c r="CO269" s="655" t="str">
        <f>Financing!B268</f>
        <v>Other (Brownfields Tax Credits)</v>
      </c>
      <c r="CP269" s="417"/>
      <c r="CQ269" s="417">
        <f>Financing!D268</f>
        <v>0</v>
      </c>
      <c r="CR269" s="417"/>
      <c r="CS269" s="417" t="str">
        <f>Financing!F268</f>
        <v>Loan</v>
      </c>
      <c r="CT269" s="417"/>
      <c r="CU269" s="417">
        <f>Financing!H268</f>
        <v>0.06</v>
      </c>
      <c r="CV269" s="417"/>
      <c r="CW269" s="417">
        <f>Financing!J268</f>
        <v>35</v>
      </c>
      <c r="CX269" s="417"/>
      <c r="CY269" s="417">
        <f>Financing!L268</f>
        <v>0</v>
      </c>
    </row>
    <row r="270" spans="3:103">
      <c r="C270" s="614"/>
      <c r="E270" s="445" t="s">
        <v>272</v>
      </c>
      <c r="F270" s="177">
        <f>'M&amp;O'!D29</f>
        <v>0</v>
      </c>
      <c r="H270" s="615"/>
      <c r="CN270" s="111"/>
      <c r="CO270" s="655" t="str">
        <f>Financing!B269</f>
        <v>Other (LIHTC Equity)</v>
      </c>
      <c r="CP270" s="417"/>
      <c r="CQ270" s="417">
        <f>Financing!D269</f>
        <v>0</v>
      </c>
      <c r="CR270" s="417"/>
      <c r="CS270" s="417" t="str">
        <f>Financing!F269</f>
        <v>Loan</v>
      </c>
      <c r="CT270" s="417"/>
      <c r="CU270" s="417">
        <f>Financing!H269</f>
        <v>0</v>
      </c>
      <c r="CV270" s="417"/>
      <c r="CW270" s="417">
        <f>Financing!J269</f>
        <v>0</v>
      </c>
      <c r="CX270" s="417"/>
      <c r="CY270" s="417">
        <f>Financing!L269</f>
        <v>0</v>
      </c>
    </row>
    <row r="271" spans="3:103">
      <c r="C271" s="614"/>
      <c r="E271" s="445" t="s">
        <v>53</v>
      </c>
      <c r="F271" s="177">
        <f>'M&amp;O'!D30</f>
        <v>0</v>
      </c>
      <c r="H271" s="615"/>
      <c r="CN271" s="111"/>
      <c r="CO271" s="417" t="str">
        <f>Financing!B270</f>
        <v>Total Permanent Financing</v>
      </c>
      <c r="CP271" s="417"/>
      <c r="CQ271" s="417">
        <f>Financing!D270</f>
        <v>0</v>
      </c>
      <c r="CR271" s="417"/>
      <c r="CS271" s="417">
        <f>Financing!F270</f>
        <v>0</v>
      </c>
      <c r="CT271" s="417"/>
      <c r="CU271" s="417">
        <f>Financing!H270</f>
        <v>0</v>
      </c>
      <c r="CV271" s="417"/>
      <c r="CW271" s="417">
        <f>Financing!J270</f>
        <v>0</v>
      </c>
      <c r="CX271" s="417"/>
      <c r="CY271" s="417">
        <f>Financing!L270</f>
        <v>0</v>
      </c>
    </row>
    <row r="272" spans="3:103">
      <c r="C272" s="614"/>
      <c r="E272" s="178" t="s">
        <v>273</v>
      </c>
      <c r="F272" s="177">
        <f>'M&amp;O'!D31</f>
        <v>0</v>
      </c>
      <c r="H272" s="615"/>
      <c r="CN272" s="111"/>
      <c r="CO272" s="420"/>
      <c r="CY272" s="421"/>
    </row>
    <row r="273" spans="3:103">
      <c r="C273" s="614"/>
      <c r="E273" s="178" t="s">
        <v>273</v>
      </c>
      <c r="F273" s="177">
        <f>'M&amp;O'!D32</f>
        <v>0</v>
      </c>
      <c r="H273" s="615"/>
      <c r="CN273" s="109"/>
      <c r="CO273" s="422" t="s">
        <v>163</v>
      </c>
      <c r="CP273" s="111" t="s">
        <v>343</v>
      </c>
      <c r="CQ273" s="109">
        <f>G4</f>
        <v>0</v>
      </c>
      <c r="CU273" s="423"/>
      <c r="CV273" s="423"/>
      <c r="CY273" s="421"/>
    </row>
    <row r="274" spans="3:103">
      <c r="C274" s="614"/>
      <c r="E274" s="111" t="s">
        <v>274</v>
      </c>
      <c r="F274" s="177">
        <f>'M&amp;O'!D33</f>
        <v>0</v>
      </c>
      <c r="H274" s="615"/>
      <c r="CN274" s="109"/>
      <c r="CO274" s="424" t="s">
        <v>133</v>
      </c>
      <c r="CP274" s="109" t="s">
        <v>96</v>
      </c>
      <c r="CQ274" s="109">
        <f>D180</f>
        <v>0</v>
      </c>
      <c r="CU274" s="423"/>
      <c r="CV274" s="423"/>
      <c r="CY274" s="421"/>
    </row>
    <row r="275" spans="3:103">
      <c r="C275" s="614"/>
      <c r="H275" s="615"/>
      <c r="CN275" s="109"/>
      <c r="CO275" s="420">
        <f>CO245</f>
        <v>0</v>
      </c>
      <c r="CP275" s="111"/>
      <c r="CU275" s="423"/>
      <c r="CV275" s="423"/>
      <c r="CY275" s="421"/>
    </row>
    <row r="276" spans="3:103">
      <c r="C276" s="631"/>
      <c r="D276" s="635" t="s">
        <v>88</v>
      </c>
      <c r="E276" s="357"/>
      <c r="F276" s="636">
        <f>'M&amp;O'!D35</f>
        <v>0</v>
      </c>
      <c r="G276" s="357"/>
      <c r="H276" s="632"/>
      <c r="CN276" s="109"/>
      <c r="CO276" s="420" t="s">
        <v>171</v>
      </c>
      <c r="CP276" s="111"/>
      <c r="CU276" s="423"/>
      <c r="CV276" s="423"/>
      <c r="CY276" s="421"/>
    </row>
    <row r="277" spans="3:103">
      <c r="CN277" s="109"/>
      <c r="CO277" s="420"/>
      <c r="CP277" s="111"/>
      <c r="CU277" s="423"/>
      <c r="CV277" s="423"/>
      <c r="CY277" s="421"/>
    </row>
    <row r="278" spans="3:103">
      <c r="CN278" s="109"/>
      <c r="CO278" s="425" t="s">
        <v>173</v>
      </c>
      <c r="CP278" s="426"/>
      <c r="CQ278" s="427"/>
      <c r="CR278" s="427"/>
      <c r="CS278" s="427"/>
      <c r="CT278" s="426"/>
      <c r="CU278" s="428" t="s">
        <v>172</v>
      </c>
      <c r="CV278" s="423"/>
      <c r="CY278" s="421"/>
    </row>
    <row r="279" spans="3:103" ht="15.75">
      <c r="C279" s="637" t="s">
        <v>67</v>
      </c>
      <c r="D279" s="627"/>
      <c r="E279" s="627"/>
      <c r="F279" s="627"/>
      <c r="G279" s="627"/>
      <c r="H279" s="611"/>
      <c r="CN279" s="109"/>
      <c r="CO279" s="429" t="s">
        <v>164</v>
      </c>
      <c r="CU279" s="404">
        <f>Financing!H278</f>
        <v>0</v>
      </c>
      <c r="CY279" s="421"/>
    </row>
    <row r="280" spans="3:103" ht="15">
      <c r="C280" s="614"/>
      <c r="D280" s="638"/>
      <c r="H280" s="615"/>
      <c r="Q280" s="499"/>
      <c r="CN280" s="111"/>
      <c r="CO280" s="430" t="s">
        <v>110</v>
      </c>
      <c r="CU280" s="404">
        <f>Financing!H279</f>
        <v>0</v>
      </c>
      <c r="CY280" s="421"/>
    </row>
    <row r="281" spans="3:103" ht="15">
      <c r="C281" s="614" t="s">
        <v>343</v>
      </c>
      <c r="D281" s="638">
        <f>G4</f>
        <v>0</v>
      </c>
      <c r="H281" s="615"/>
      <c r="Q281" s="499"/>
      <c r="CN281" s="111"/>
      <c r="CO281" s="430" t="s">
        <v>165</v>
      </c>
      <c r="CU281" s="404">
        <f>Financing!H280</f>
        <v>0</v>
      </c>
      <c r="CY281" s="421"/>
    </row>
    <row r="282" spans="3:103" ht="15">
      <c r="C282" s="614"/>
      <c r="D282" s="638"/>
      <c r="H282" s="615"/>
      <c r="CN282" s="423"/>
      <c r="CO282" s="430" t="s">
        <v>166</v>
      </c>
      <c r="CU282" s="404">
        <f>Financing!H281</f>
        <v>0</v>
      </c>
      <c r="CY282" s="421"/>
    </row>
    <row r="283" spans="3:103">
      <c r="C283" s="614"/>
      <c r="H283" s="615"/>
      <c r="CN283" s="423"/>
      <c r="CO283" s="430" t="s">
        <v>167</v>
      </c>
      <c r="CU283" s="404">
        <f>Financing!H282</f>
        <v>0</v>
      </c>
      <c r="CY283" s="421"/>
    </row>
    <row r="284" spans="3:103">
      <c r="C284" s="614"/>
      <c r="E284" s="569" t="s">
        <v>277</v>
      </c>
      <c r="F284" s="569" t="s">
        <v>276</v>
      </c>
      <c r="H284" s="615"/>
      <c r="CN284" s="109"/>
      <c r="CO284" s="430" t="s">
        <v>169</v>
      </c>
      <c r="CQ284" s="406" t="str">
        <f>Financing!D283</f>
        <v>(Specify Source)</v>
      </c>
      <c r="CR284" s="406"/>
      <c r="CS284" s="406"/>
      <c r="CU284" s="404">
        <f>Financing!H283</f>
        <v>0</v>
      </c>
      <c r="CY284" s="421"/>
    </row>
    <row r="285" spans="3:103">
      <c r="C285" s="614"/>
      <c r="E285" s="570">
        <f>'Cash Flow'!C7</f>
        <v>0</v>
      </c>
      <c r="F285" s="571">
        <f>E285+1</f>
        <v>1</v>
      </c>
      <c r="G285" s="546"/>
      <c r="H285" s="639"/>
      <c r="I285" s="546"/>
      <c r="J285" s="546"/>
      <c r="K285" s="546"/>
      <c r="L285" s="546"/>
      <c r="M285" s="546"/>
      <c r="N285" s="546"/>
      <c r="O285" s="546"/>
      <c r="P285" s="546"/>
      <c r="Q285" s="546"/>
      <c r="CN285" s="423"/>
      <c r="CO285" s="430" t="s">
        <v>168</v>
      </c>
      <c r="CQ285" s="406" t="str">
        <f>Financing!D284</f>
        <v>(Specify Source)</v>
      </c>
      <c r="CR285" s="406"/>
      <c r="CS285" s="406"/>
      <c r="CU285" s="404">
        <f>Financing!H284</f>
        <v>0</v>
      </c>
      <c r="CY285" s="421"/>
    </row>
    <row r="286" spans="3:103">
      <c r="C286" s="614"/>
      <c r="E286" s="572" t="s">
        <v>68</v>
      </c>
      <c r="F286" s="572" t="s">
        <v>69</v>
      </c>
      <c r="G286" s="546"/>
      <c r="H286" s="639"/>
      <c r="I286" s="546"/>
      <c r="J286" s="546"/>
      <c r="K286" s="546"/>
      <c r="L286" s="546"/>
      <c r="M286" s="546"/>
      <c r="N286" s="546"/>
      <c r="O286" s="546"/>
      <c r="P286" s="546"/>
      <c r="Q286" s="546"/>
      <c r="CN286" s="111"/>
      <c r="CO286" s="430" t="s">
        <v>168</v>
      </c>
      <c r="CQ286" s="406" t="str">
        <f>Financing!D285</f>
        <v>(Specify Source)</v>
      </c>
      <c r="CR286" s="406"/>
      <c r="CS286" s="406"/>
      <c r="CU286" s="404">
        <f>Financing!H285</f>
        <v>0</v>
      </c>
      <c r="CY286" s="421"/>
    </row>
    <row r="287" spans="3:103">
      <c r="C287" s="614"/>
      <c r="D287" s="445" t="s">
        <v>81</v>
      </c>
      <c r="E287" s="573">
        <f>'Cash Flow'!C9</f>
        <v>0</v>
      </c>
      <c r="F287" s="574">
        <f>'M&amp;O'!F281</f>
        <v>0</v>
      </c>
      <c r="H287" s="615"/>
      <c r="CN287" s="423"/>
      <c r="CO287" s="430" t="s">
        <v>168</v>
      </c>
      <c r="CQ287" s="406" t="str">
        <f>Financing!D286</f>
        <v>(Specify Source)</v>
      </c>
      <c r="CR287" s="406"/>
      <c r="CS287" s="406"/>
      <c r="CU287" s="404">
        <f>Financing!H286</f>
        <v>0</v>
      </c>
      <c r="CY287" s="421"/>
    </row>
    <row r="288" spans="3:103" ht="13.5" thickBot="1">
      <c r="C288" s="614"/>
      <c r="D288" s="445" t="s">
        <v>82</v>
      </c>
      <c r="E288" s="573">
        <f>'Cash Flow'!C10</f>
        <v>0</v>
      </c>
      <c r="F288" s="575">
        <f>-F287*0.05</f>
        <v>0</v>
      </c>
      <c r="H288" s="615"/>
      <c r="CN288" s="111"/>
      <c r="CO288" s="431" t="s">
        <v>168</v>
      </c>
      <c r="CP288" s="432"/>
      <c r="CQ288" s="406" t="str">
        <f>Financing!D287</f>
        <v>(Specify Source)</v>
      </c>
      <c r="CR288" s="406"/>
      <c r="CS288" s="406"/>
      <c r="CT288" s="432"/>
      <c r="CU288" s="404">
        <f>Financing!H287</f>
        <v>0</v>
      </c>
      <c r="CV288" s="432"/>
      <c r="CW288" s="432"/>
      <c r="CX288" s="432"/>
      <c r="CY288" s="433"/>
    </row>
    <row r="289" spans="3:103">
      <c r="C289" s="614"/>
      <c r="D289" s="445" t="s">
        <v>83</v>
      </c>
      <c r="E289" s="573">
        <f>'Cash Flow'!C11</f>
        <v>0</v>
      </c>
      <c r="F289" s="575">
        <f>'M&amp;O'!F285</f>
        <v>0</v>
      </c>
      <c r="H289" s="615"/>
      <c r="CN289" s="109"/>
    </row>
    <row r="290" spans="3:103" ht="13.5" thickBot="1">
      <c r="C290" s="614"/>
      <c r="D290" s="445" t="s">
        <v>84</v>
      </c>
      <c r="E290" s="573">
        <f>'Cash Flow'!C12</f>
        <v>0</v>
      </c>
      <c r="F290" s="575">
        <f>-F289*0.1</f>
        <v>0</v>
      </c>
      <c r="G290" s="109"/>
      <c r="H290" s="256"/>
      <c r="I290" s="109"/>
      <c r="J290" s="109"/>
      <c r="K290" s="109"/>
      <c r="L290" s="109"/>
      <c r="M290" s="109"/>
      <c r="N290" s="109"/>
      <c r="O290" s="109"/>
      <c r="P290" s="109"/>
      <c r="Q290" s="109"/>
      <c r="CN290" s="109"/>
    </row>
    <row r="291" spans="3:103">
      <c r="C291" s="614"/>
      <c r="D291" s="445" t="s">
        <v>85</v>
      </c>
      <c r="E291" s="573">
        <f>'Cash Flow'!C13</f>
        <v>0</v>
      </c>
      <c r="F291" s="576">
        <f>'M&amp;O'!F287</f>
        <v>0</v>
      </c>
      <c r="G291" s="109"/>
      <c r="H291" s="256"/>
      <c r="I291" s="109"/>
      <c r="J291" s="109"/>
      <c r="K291" s="109"/>
      <c r="L291" s="109"/>
      <c r="M291" s="109"/>
      <c r="N291" s="109"/>
      <c r="O291" s="109"/>
      <c r="P291" s="109"/>
      <c r="Q291" s="109"/>
      <c r="CN291" s="109"/>
      <c r="CO291" s="408" t="s">
        <v>156</v>
      </c>
      <c r="CP291" s="111" t="s">
        <v>343</v>
      </c>
      <c r="CQ291" s="407">
        <f>G4</f>
        <v>0</v>
      </c>
      <c r="CR291" s="407"/>
      <c r="CS291" s="409"/>
      <c r="CT291" s="409"/>
    </row>
    <row r="292" spans="3:103">
      <c r="C292" s="614"/>
      <c r="D292" s="445" t="s">
        <v>86</v>
      </c>
      <c r="E292" s="573">
        <f>'Cash Flow'!C14</f>
        <v>0</v>
      </c>
      <c r="F292" s="575">
        <f>SUM(F287:F291)</f>
        <v>0</v>
      </c>
      <c r="H292" s="615"/>
      <c r="CN292" s="109"/>
      <c r="CO292" s="434" t="s">
        <v>134</v>
      </c>
      <c r="CP292" s="109" t="s">
        <v>96</v>
      </c>
      <c r="CQ292" s="109">
        <f>D181</f>
        <v>0</v>
      </c>
      <c r="CR292" s="411"/>
      <c r="CS292" s="407"/>
      <c r="CT292" s="407"/>
    </row>
    <row r="293" spans="3:103" ht="13.5" thickBot="1">
      <c r="C293" s="614"/>
      <c r="D293" s="445" t="s">
        <v>87</v>
      </c>
      <c r="E293" s="573">
        <f>'Cash Flow'!C15</f>
        <v>0</v>
      </c>
      <c r="F293" s="577">
        <f>'M&amp;O'!F310</f>
        <v>0</v>
      </c>
      <c r="H293" s="615"/>
      <c r="CN293" s="109"/>
      <c r="CO293" s="435">
        <f>'Unit Distribution'!CV10</f>
        <v>0</v>
      </c>
      <c r="CQ293" s="411"/>
      <c r="CR293" s="411"/>
      <c r="CS293" s="407"/>
      <c r="CT293" s="407"/>
    </row>
    <row r="294" spans="3:103">
      <c r="C294" s="508"/>
      <c r="D294" s="111" t="s">
        <v>88</v>
      </c>
      <c r="E294" s="573">
        <f>'Cash Flow'!C16</f>
        <v>0</v>
      </c>
      <c r="F294" s="578">
        <f>SUM(F292-F293)</f>
        <v>0</v>
      </c>
      <c r="G294" s="109"/>
      <c r="H294" s="256"/>
      <c r="I294" s="109"/>
      <c r="J294" s="109"/>
      <c r="K294" s="109"/>
      <c r="L294" s="109"/>
      <c r="M294" s="109"/>
      <c r="N294" s="109"/>
      <c r="O294" s="109"/>
      <c r="P294" s="109"/>
      <c r="Q294" s="109"/>
      <c r="CN294" s="109"/>
      <c r="CO294" s="412" t="s">
        <v>157</v>
      </c>
      <c r="CP294" s="413"/>
      <c r="CQ294" s="414" t="s">
        <v>158</v>
      </c>
      <c r="CR294" s="414"/>
      <c r="CS294" s="414" t="s">
        <v>159</v>
      </c>
      <c r="CT294" s="414"/>
      <c r="CU294" s="414" t="s">
        <v>177</v>
      </c>
      <c r="CV294" s="414"/>
      <c r="CW294" s="414" t="s">
        <v>160</v>
      </c>
      <c r="CX294" s="415"/>
      <c r="CY294" s="416" t="s">
        <v>161</v>
      </c>
    </row>
    <row r="295" spans="3:103">
      <c r="C295" s="614"/>
      <c r="D295" s="445" t="s">
        <v>89</v>
      </c>
      <c r="E295" s="573">
        <f>'Cash Flow'!C17</f>
        <v>0</v>
      </c>
      <c r="F295" s="579">
        <f>'Cash Flow'!D17</f>
        <v>0</v>
      </c>
      <c r="H295" s="615"/>
      <c r="CN295" s="109"/>
      <c r="CO295" s="417" t="str">
        <f>Financing!B294</f>
        <v>HPD Loan</v>
      </c>
      <c r="CP295" s="417"/>
      <c r="CQ295" s="417">
        <f>Financing!D294</f>
        <v>0</v>
      </c>
      <c r="CR295" s="417"/>
      <c r="CS295" s="417">
        <f>Financing!F294</f>
        <v>0</v>
      </c>
      <c r="CT295" s="417"/>
      <c r="CU295" s="417">
        <f>Financing!H294</f>
        <v>0</v>
      </c>
      <c r="CV295" s="417"/>
      <c r="CW295" s="417">
        <f>Financing!J294</f>
        <v>0</v>
      </c>
      <c r="CX295" s="417"/>
      <c r="CY295" s="417">
        <f>Financing!L294</f>
        <v>0</v>
      </c>
    </row>
    <row r="296" spans="3:103">
      <c r="C296" s="614"/>
      <c r="D296" s="178" t="s">
        <v>275</v>
      </c>
      <c r="E296" s="573">
        <f>'Cash Flow'!C18</f>
        <v>0</v>
      </c>
      <c r="F296" s="579">
        <f>'Cash Flow'!D18</f>
        <v>0</v>
      </c>
      <c r="H296" s="615"/>
      <c r="CN296" s="111"/>
      <c r="CO296" s="417" t="str">
        <f>Financing!B295</f>
        <v>HDC Tax Exempt Bonds</v>
      </c>
      <c r="CP296" s="417"/>
      <c r="CQ296" s="417">
        <f>Financing!D295</f>
        <v>0</v>
      </c>
      <c r="CR296" s="417"/>
      <c r="CS296" s="417" t="str">
        <f>Financing!F295</f>
        <v>Loan</v>
      </c>
      <c r="CT296" s="417"/>
      <c r="CU296" s="417">
        <f>Financing!H295</f>
        <v>2.1999999999999999E-2</v>
      </c>
      <c r="CV296" s="417"/>
      <c r="CW296" s="417">
        <f>Financing!J295</f>
        <v>2</v>
      </c>
      <c r="CX296" s="417"/>
      <c r="CY296" s="417">
        <f>Financing!L295</f>
        <v>0</v>
      </c>
    </row>
    <row r="297" spans="3:103">
      <c r="C297" s="614"/>
      <c r="D297" s="178" t="s">
        <v>275</v>
      </c>
      <c r="E297" s="573">
        <f>'Cash Flow'!C19</f>
        <v>0</v>
      </c>
      <c r="F297" s="579">
        <f>'Cash Flow'!D19</f>
        <v>0</v>
      </c>
      <c r="G297" s="109"/>
      <c r="H297" s="615"/>
      <c r="CN297" s="109"/>
      <c r="CO297" s="417" t="str">
        <f>Financing!B296</f>
        <v>HDC Loan</v>
      </c>
      <c r="CP297" s="417"/>
      <c r="CQ297" s="417">
        <f>Financing!D296</f>
        <v>0</v>
      </c>
      <c r="CR297" s="417"/>
      <c r="CS297" s="417" t="str">
        <f>Financing!F296</f>
        <v>Loan</v>
      </c>
      <c r="CT297" s="417"/>
      <c r="CU297" s="417">
        <f>Financing!H296</f>
        <v>4.3387000000000002E-2</v>
      </c>
      <c r="CV297" s="417"/>
      <c r="CW297" s="417">
        <f>Financing!J296</f>
        <v>2</v>
      </c>
      <c r="CX297" s="417"/>
      <c r="CY297" s="417">
        <f>Financing!L296</f>
        <v>0</v>
      </c>
    </row>
    <row r="298" spans="3:103">
      <c r="C298" s="614"/>
      <c r="D298" s="445" t="s">
        <v>90</v>
      </c>
      <c r="E298" s="573">
        <f>'Cash Flow'!C20</f>
        <v>0</v>
      </c>
      <c r="F298" s="580">
        <f>SUM(F294-F295-F296-F297)</f>
        <v>0</v>
      </c>
      <c r="H298" s="615"/>
      <c r="CN298" s="423"/>
      <c r="CO298" s="417" t="str">
        <f>Financing!B297</f>
        <v>Deferred Developer Fee</v>
      </c>
      <c r="CP298" s="417"/>
      <c r="CQ298" s="417">
        <f>Financing!D297</f>
        <v>0</v>
      </c>
      <c r="CR298" s="417"/>
      <c r="CS298" s="417" t="str">
        <f>Financing!F297</f>
        <v>Loan</v>
      </c>
      <c r="CT298" s="417"/>
      <c r="CU298" s="417">
        <f>Financing!H297</f>
        <v>0</v>
      </c>
      <c r="CV298" s="417"/>
      <c r="CW298" s="417">
        <f>Financing!J297</f>
        <v>0</v>
      </c>
      <c r="CX298" s="417"/>
      <c r="CY298" s="417">
        <f>Financing!L297</f>
        <v>0</v>
      </c>
    </row>
    <row r="299" spans="3:103">
      <c r="C299" s="614"/>
      <c r="D299" s="111" t="s">
        <v>91</v>
      </c>
      <c r="E299" s="581">
        <f>SUM(E298)</f>
        <v>0</v>
      </c>
      <c r="F299" s="582">
        <f>SUM(F298)</f>
        <v>0</v>
      </c>
      <c r="H299" s="615"/>
      <c r="CN299" s="111"/>
      <c r="CO299" s="655" t="str">
        <f>Financing!B298</f>
        <v>Other (Accrued Construction Interest)</v>
      </c>
      <c r="CP299" s="417"/>
      <c r="CQ299" s="417">
        <f>Financing!D298</f>
        <v>0</v>
      </c>
      <c r="CR299" s="417"/>
      <c r="CS299" s="417" t="str">
        <f>Financing!F298</f>
        <v>Loan</v>
      </c>
      <c r="CT299" s="417"/>
      <c r="CU299" s="417">
        <f>Financing!H298</f>
        <v>0</v>
      </c>
      <c r="CV299" s="417"/>
      <c r="CW299" s="417">
        <f>Financing!J298</f>
        <v>0</v>
      </c>
      <c r="CX299" s="417"/>
      <c r="CY299" s="417">
        <f>Financing!L298</f>
        <v>0</v>
      </c>
    </row>
    <row r="300" spans="3:103">
      <c r="C300" s="614"/>
      <c r="H300" s="615"/>
      <c r="CN300" s="423"/>
      <c r="CO300" s="655" t="str">
        <f>Financing!B299</f>
        <v>Other (Deferred Reserves)</v>
      </c>
      <c r="CP300" s="417"/>
      <c r="CQ300" s="417">
        <f>Financing!D299</f>
        <v>0</v>
      </c>
      <c r="CR300" s="417"/>
      <c r="CS300" s="417" t="str">
        <f>Financing!F299</f>
        <v>Loan</v>
      </c>
      <c r="CT300" s="417"/>
      <c r="CU300" s="417">
        <f>Financing!H299</f>
        <v>0</v>
      </c>
      <c r="CV300" s="417"/>
      <c r="CW300" s="417">
        <f>Financing!J299</f>
        <v>0</v>
      </c>
      <c r="CX300" s="417"/>
      <c r="CY300" s="417">
        <f>Financing!L299</f>
        <v>0</v>
      </c>
    </row>
    <row r="301" spans="3:103">
      <c r="C301" s="614"/>
      <c r="H301" s="615"/>
      <c r="CN301" s="111"/>
      <c r="CO301" s="655" t="str">
        <f>Financing!B300</f>
        <v>Other (Specify)</v>
      </c>
      <c r="CP301" s="417"/>
      <c r="CQ301" s="417">
        <f>Financing!D300</f>
        <v>0</v>
      </c>
      <c r="CR301" s="417"/>
      <c r="CS301" s="417">
        <f>Financing!F300</f>
        <v>0</v>
      </c>
      <c r="CT301" s="417"/>
      <c r="CU301" s="417">
        <f>Financing!H300</f>
        <v>0</v>
      </c>
      <c r="CV301" s="417"/>
      <c r="CW301" s="417">
        <f>Financing!J300</f>
        <v>0</v>
      </c>
      <c r="CX301" s="417"/>
      <c r="CY301" s="417">
        <f>Financing!L300</f>
        <v>0</v>
      </c>
    </row>
    <row r="302" spans="3:103">
      <c r="C302" s="614"/>
      <c r="F302" s="499"/>
      <c r="H302" s="615"/>
      <c r="CN302" s="111"/>
      <c r="CO302" s="655" t="str">
        <f>Financing!B301</f>
        <v>Other (Specify)</v>
      </c>
      <c r="CP302" s="417"/>
      <c r="CQ302" s="417">
        <f>Financing!D301</f>
        <v>0</v>
      </c>
      <c r="CR302" s="417"/>
      <c r="CS302" s="417">
        <f>Financing!F301</f>
        <v>0</v>
      </c>
      <c r="CT302" s="417"/>
      <c r="CU302" s="417">
        <f>Financing!H301</f>
        <v>0</v>
      </c>
      <c r="CV302" s="417"/>
      <c r="CW302" s="417">
        <f>Financing!J301</f>
        <v>0</v>
      </c>
      <c r="CX302" s="417"/>
      <c r="CY302" s="417">
        <f>Financing!L301</f>
        <v>0</v>
      </c>
    </row>
    <row r="303" spans="3:103">
      <c r="C303" s="631"/>
      <c r="D303" s="357"/>
      <c r="E303" s="357"/>
      <c r="F303" s="583"/>
      <c r="G303" s="357"/>
      <c r="H303" s="632"/>
      <c r="CN303" s="423"/>
      <c r="CO303" s="655" t="str">
        <f>Financing!B302</f>
        <v>Other (Specify)</v>
      </c>
      <c r="CP303" s="417"/>
      <c r="CQ303" s="417">
        <f>Financing!D302</f>
        <v>0</v>
      </c>
      <c r="CR303" s="417"/>
      <c r="CS303" s="417">
        <f>Financing!F302</f>
        <v>0</v>
      </c>
      <c r="CT303" s="417"/>
      <c r="CU303" s="417">
        <f>Financing!H302</f>
        <v>0</v>
      </c>
      <c r="CV303" s="417"/>
      <c r="CW303" s="417">
        <f>Financing!J302</f>
        <v>0</v>
      </c>
      <c r="CX303" s="417"/>
      <c r="CY303" s="417">
        <f>Financing!L302</f>
        <v>0</v>
      </c>
    </row>
    <row r="304" spans="3:103">
      <c r="D304" s="111"/>
      <c r="E304" s="111"/>
      <c r="F304" s="423"/>
      <c r="CN304" s="111"/>
      <c r="CO304" s="417" t="str">
        <f>Financing!B303</f>
        <v>Total Construction Financing</v>
      </c>
      <c r="CP304" s="655"/>
      <c r="CQ304" s="417">
        <f>Financing!D303</f>
        <v>0</v>
      </c>
      <c r="CR304" s="417"/>
      <c r="CS304" s="417">
        <f>Financing!F303</f>
        <v>0</v>
      </c>
      <c r="CT304" s="417"/>
      <c r="CU304" s="417">
        <f>Financing!H303</f>
        <v>0</v>
      </c>
      <c r="CV304" s="417"/>
      <c r="CW304" s="417">
        <f>Financing!J303</f>
        <v>0</v>
      </c>
      <c r="CX304" s="417"/>
      <c r="CY304" s="417">
        <f>Financing!L303</f>
        <v>0</v>
      </c>
    </row>
    <row r="305" spans="92:103">
      <c r="CN305" s="423"/>
      <c r="CO305" s="417"/>
      <c r="CP305" s="417"/>
      <c r="CQ305" s="417"/>
      <c r="CR305" s="417"/>
      <c r="CS305" s="417"/>
      <c r="CT305" s="417"/>
      <c r="CU305" s="417"/>
      <c r="CV305" s="417"/>
      <c r="CW305" s="417"/>
      <c r="CX305" s="417"/>
      <c r="CY305" s="417"/>
    </row>
    <row r="306" spans="92:103">
      <c r="CN306" s="111"/>
      <c r="CO306" s="417" t="str">
        <f>Financing!B305</f>
        <v>Permanent Financing</v>
      </c>
      <c r="CP306" s="111" t="s">
        <v>343</v>
      </c>
      <c r="CQ306" s="417">
        <f>G4</f>
        <v>0</v>
      </c>
      <c r="CR306" s="417"/>
      <c r="CS306" s="417"/>
      <c r="CT306" s="417"/>
      <c r="CU306" s="417"/>
      <c r="CV306" s="417"/>
      <c r="CW306" s="417"/>
      <c r="CX306" s="417"/>
      <c r="CY306" s="417"/>
    </row>
    <row r="307" spans="92:103">
      <c r="CN307" s="111"/>
      <c r="CO307" s="417" t="str">
        <f>Financing!B306</f>
        <v>Building 6</v>
      </c>
      <c r="CP307" s="109" t="s">
        <v>96</v>
      </c>
      <c r="CQ307" s="664">
        <f>D181</f>
        <v>0</v>
      </c>
      <c r="CR307" s="417"/>
      <c r="CS307" s="417"/>
      <c r="CT307" s="417"/>
      <c r="CU307" s="417"/>
      <c r="CV307" s="417"/>
      <c r="CW307" s="417"/>
      <c r="CX307" s="417"/>
      <c r="CY307" s="417"/>
    </row>
    <row r="308" spans="92:103">
      <c r="CN308" s="111"/>
      <c r="CO308" s="417" t="str">
        <f>Financing!B307</f>
        <v xml:space="preserve"> </v>
      </c>
      <c r="CP308" s="417"/>
      <c r="CQ308" s="417"/>
      <c r="CR308" s="417"/>
      <c r="CS308" s="417"/>
      <c r="CT308" s="417"/>
      <c r="CU308" s="417"/>
      <c r="CV308" s="417"/>
      <c r="CW308" s="417"/>
      <c r="CX308" s="417"/>
      <c r="CY308" s="417"/>
    </row>
    <row r="309" spans="92:103">
      <c r="CN309" s="111"/>
      <c r="CO309" s="417" t="str">
        <f>Financing!B308</f>
        <v>Lender/ Source</v>
      </c>
      <c r="CP309" s="417"/>
      <c r="CQ309" s="417" t="str">
        <f>Financing!D308</f>
        <v>Amount of Funds</v>
      </c>
      <c r="CR309" s="417"/>
      <c r="CS309" s="417" t="str">
        <f>Financing!F308</f>
        <v>Type</v>
      </c>
      <c r="CT309" s="417"/>
      <c r="CU309" s="417" t="str">
        <f>Financing!H308</f>
        <v>Interest Rate(%)</v>
      </c>
      <c r="CV309" s="417"/>
      <c r="CW309" s="417" t="str">
        <f>Financing!J308</f>
        <v>Term (yrs.)</v>
      </c>
      <c r="CX309" s="417"/>
      <c r="CY309" s="417" t="str">
        <f>Financing!L308</f>
        <v>Annual Debt Service</v>
      </c>
    </row>
    <row r="310" spans="92:103">
      <c r="CN310" s="111"/>
      <c r="CO310" s="417" t="str">
        <f>Financing!B309</f>
        <v>HPD Loan</v>
      </c>
      <c r="CP310" s="417"/>
      <c r="CQ310" s="417">
        <f>Financing!D309</f>
        <v>0</v>
      </c>
      <c r="CR310" s="417"/>
      <c r="CS310" s="417">
        <f>Financing!F309</f>
        <v>0</v>
      </c>
      <c r="CT310" s="417"/>
      <c r="CU310" s="417">
        <f>Financing!H309</f>
        <v>0</v>
      </c>
      <c r="CV310" s="417"/>
      <c r="CW310" s="417">
        <f>Financing!J309</f>
        <v>0</v>
      </c>
      <c r="CX310" s="417"/>
      <c r="CY310" s="417">
        <f>Financing!L309</f>
        <v>0</v>
      </c>
    </row>
    <row r="311" spans="92:103">
      <c r="CN311" s="111"/>
      <c r="CO311" s="417" t="str">
        <f>Financing!B310</f>
        <v>HDC Tax Exempt Bonds</v>
      </c>
      <c r="CP311" s="417"/>
      <c r="CQ311" s="417">
        <f>Financing!D310</f>
        <v>0</v>
      </c>
      <c r="CR311" s="417"/>
      <c r="CS311" s="417">
        <f>Financing!F310</f>
        <v>0</v>
      </c>
      <c r="CT311" s="417"/>
      <c r="CU311" s="417">
        <f>Financing!H310</f>
        <v>0</v>
      </c>
      <c r="CV311" s="417"/>
      <c r="CW311" s="417">
        <f>Financing!J310</f>
        <v>0</v>
      </c>
      <c r="CX311" s="417"/>
      <c r="CY311" s="417">
        <f>Financing!L310</f>
        <v>0</v>
      </c>
    </row>
    <row r="312" spans="92:103">
      <c r="CN312" s="423"/>
      <c r="CO312" s="417" t="str">
        <f>Financing!B311</f>
        <v>HDC Loan</v>
      </c>
      <c r="CP312" s="417"/>
      <c r="CQ312" s="417">
        <f>Financing!D311</f>
        <v>0</v>
      </c>
      <c r="CR312" s="417"/>
      <c r="CS312" s="417">
        <f>Financing!F311</f>
        <v>0</v>
      </c>
      <c r="CT312" s="417"/>
      <c r="CU312" s="417">
        <f>Financing!H311</f>
        <v>0</v>
      </c>
      <c r="CV312" s="417"/>
      <c r="CW312" s="417">
        <f>Financing!J311</f>
        <v>0</v>
      </c>
      <c r="CX312" s="417"/>
      <c r="CY312" s="417">
        <f>Financing!L311</f>
        <v>0</v>
      </c>
    </row>
    <row r="313" spans="92:103">
      <c r="CN313" s="111"/>
      <c r="CO313" s="417" t="str">
        <f>Financing!B312</f>
        <v>Deferred Developer Fee</v>
      </c>
      <c r="CP313" s="417"/>
      <c r="CQ313" s="417">
        <f>Financing!D312</f>
        <v>0</v>
      </c>
      <c r="CR313" s="417"/>
      <c r="CS313" s="417" t="str">
        <f>Financing!F312</f>
        <v>Loan</v>
      </c>
      <c r="CT313" s="417"/>
      <c r="CU313" s="417">
        <f>Financing!H312</f>
        <v>1.12E-2</v>
      </c>
      <c r="CV313" s="417"/>
      <c r="CW313" s="417">
        <f>Financing!J312</f>
        <v>35</v>
      </c>
      <c r="CX313" s="417"/>
      <c r="CY313" s="417">
        <f>Financing!L312</f>
        <v>0</v>
      </c>
    </row>
    <row r="314" spans="92:103">
      <c r="CN314" s="423"/>
      <c r="CO314" s="655" t="str">
        <f>Financing!B313</f>
        <v>Other (HDC First Mortgage)</v>
      </c>
      <c r="CP314" s="417"/>
      <c r="CQ314" s="417">
        <f>Financing!D313</f>
        <v>0</v>
      </c>
      <c r="CR314" s="417"/>
      <c r="CS314" s="417" t="str">
        <f>Financing!F313</f>
        <v>Loan</v>
      </c>
      <c r="CT314" s="417"/>
      <c r="CU314" s="417">
        <f>Financing!H313</f>
        <v>5.2499999999999998E-2</v>
      </c>
      <c r="CV314" s="417"/>
      <c r="CW314" s="417">
        <f>Financing!J313</f>
        <v>18</v>
      </c>
      <c r="CX314" s="417"/>
      <c r="CY314" s="417">
        <f>Financing!L313</f>
        <v>0</v>
      </c>
    </row>
    <row r="315" spans="92:103">
      <c r="CN315" s="109"/>
      <c r="CO315" s="655" t="str">
        <f>Financing!B314</f>
        <v>Other (HDC Second Mortgage)</v>
      </c>
      <c r="CP315" s="417"/>
      <c r="CQ315" s="417">
        <f>Financing!D314</f>
        <v>0</v>
      </c>
      <c r="CR315" s="417"/>
      <c r="CS315" s="417" t="str">
        <f>Financing!F314</f>
        <v>Loan</v>
      </c>
      <c r="CT315" s="417"/>
      <c r="CU315" s="417">
        <f>Financing!H314</f>
        <v>4.3387000000000002E-2</v>
      </c>
      <c r="CV315" s="417"/>
      <c r="CW315" s="417">
        <f>Financing!J314</f>
        <v>35</v>
      </c>
      <c r="CX315" s="417"/>
      <c r="CY315" s="417">
        <f>Financing!L314</f>
        <v>0</v>
      </c>
    </row>
    <row r="316" spans="92:103">
      <c r="CN316" s="111"/>
      <c r="CO316" s="655" t="str">
        <f>Financing!B315</f>
        <v>Other (Accrued Construction Interest)</v>
      </c>
      <c r="CP316" s="417"/>
      <c r="CQ316" s="417">
        <f>Financing!D315</f>
        <v>0</v>
      </c>
      <c r="CR316" s="417"/>
      <c r="CS316" s="417" t="str">
        <f>Financing!F315</f>
        <v>Loan</v>
      </c>
      <c r="CT316" s="417"/>
      <c r="CU316" s="417">
        <f>Financing!H315</f>
        <v>0</v>
      </c>
      <c r="CV316" s="417"/>
      <c r="CW316" s="417">
        <f>Financing!J315</f>
        <v>0</v>
      </c>
      <c r="CX316" s="417"/>
      <c r="CY316" s="417">
        <f>Financing!L315</f>
        <v>0</v>
      </c>
    </row>
    <row r="317" spans="92:103">
      <c r="CN317" s="111"/>
      <c r="CO317" s="655" t="str">
        <f>Financing!B316</f>
        <v>Other (Brownfields Tax Credits)</v>
      </c>
      <c r="CP317" s="417"/>
      <c r="CQ317" s="417">
        <f>Financing!D316</f>
        <v>0</v>
      </c>
      <c r="CR317" s="417"/>
      <c r="CS317" s="417" t="str">
        <f>Financing!F316</f>
        <v>Loan</v>
      </c>
      <c r="CT317" s="417"/>
      <c r="CU317" s="417">
        <f>Financing!H316</f>
        <v>0.06</v>
      </c>
      <c r="CV317" s="417"/>
      <c r="CW317" s="417">
        <f>Financing!J316</f>
        <v>35</v>
      </c>
      <c r="CX317" s="417"/>
      <c r="CY317" s="417">
        <f>Financing!L316</f>
        <v>0</v>
      </c>
    </row>
    <row r="318" spans="92:103">
      <c r="CN318" s="111"/>
      <c r="CO318" s="655" t="str">
        <f>Financing!B317</f>
        <v>Other (LIHTC Equity)</v>
      </c>
      <c r="CP318" s="417"/>
      <c r="CQ318" s="417">
        <f>Financing!D317</f>
        <v>0</v>
      </c>
      <c r="CR318" s="417"/>
      <c r="CS318" s="417" t="str">
        <f>Financing!F317</f>
        <v>Loan</v>
      </c>
      <c r="CT318" s="417"/>
      <c r="CU318" s="417">
        <f>Financing!H317</f>
        <v>0</v>
      </c>
      <c r="CV318" s="417"/>
      <c r="CW318" s="417">
        <f>Financing!J317</f>
        <v>0</v>
      </c>
      <c r="CX318" s="417"/>
      <c r="CY318" s="417">
        <f>Financing!L317</f>
        <v>0</v>
      </c>
    </row>
    <row r="319" spans="92:103">
      <c r="CN319" s="111"/>
      <c r="CO319" s="417" t="str">
        <f>Financing!B318</f>
        <v>Total Permanent Financing</v>
      </c>
      <c r="CP319" s="417"/>
      <c r="CQ319" s="417">
        <f>Financing!D318</f>
        <v>0</v>
      </c>
      <c r="CR319" s="417"/>
      <c r="CS319" s="417">
        <f>Financing!F318</f>
        <v>0</v>
      </c>
      <c r="CT319" s="417"/>
      <c r="CU319" s="417">
        <f>Financing!H318</f>
        <v>0</v>
      </c>
      <c r="CV319" s="417"/>
      <c r="CW319" s="417">
        <f>Financing!J318</f>
        <v>0</v>
      </c>
      <c r="CX319" s="417"/>
      <c r="CY319" s="417">
        <f>Financing!L318</f>
        <v>0</v>
      </c>
    </row>
    <row r="320" spans="92:103">
      <c r="CN320" s="111"/>
      <c r="CO320" s="420"/>
      <c r="CY320" s="421"/>
    </row>
    <row r="321" spans="92:103">
      <c r="CN321" s="109"/>
      <c r="CO321" s="422" t="s">
        <v>163</v>
      </c>
      <c r="CP321" s="111" t="s">
        <v>343</v>
      </c>
      <c r="CQ321" s="109">
        <f>G4</f>
        <v>0</v>
      </c>
      <c r="CU321" s="423"/>
      <c r="CV321" s="423"/>
      <c r="CY321" s="421"/>
    </row>
    <row r="322" spans="92:103">
      <c r="CN322" s="109"/>
      <c r="CO322" s="424" t="s">
        <v>134</v>
      </c>
      <c r="CP322" s="109" t="s">
        <v>96</v>
      </c>
      <c r="CQ322" s="109">
        <f>D181</f>
        <v>0</v>
      </c>
      <c r="CU322" s="423"/>
      <c r="CV322" s="423"/>
      <c r="CY322" s="421"/>
    </row>
    <row r="323" spans="92:103">
      <c r="CN323" s="109"/>
      <c r="CO323" s="420">
        <f>CO293</f>
        <v>0</v>
      </c>
      <c r="CP323" s="111"/>
      <c r="CU323" s="423"/>
      <c r="CV323" s="423"/>
      <c r="CY323" s="421"/>
    </row>
    <row r="324" spans="92:103">
      <c r="CN324" s="109"/>
      <c r="CO324" s="420" t="s">
        <v>171</v>
      </c>
      <c r="CP324" s="111"/>
      <c r="CU324" s="423"/>
      <c r="CV324" s="423"/>
      <c r="CY324" s="421"/>
    </row>
    <row r="325" spans="92:103">
      <c r="CN325" s="109"/>
      <c r="CO325" s="420"/>
      <c r="CP325" s="111"/>
      <c r="CU325" s="423"/>
      <c r="CV325" s="423"/>
      <c r="CY325" s="421"/>
    </row>
    <row r="326" spans="92:103">
      <c r="CN326" s="109"/>
      <c r="CO326" s="425" t="s">
        <v>173</v>
      </c>
      <c r="CP326" s="426"/>
      <c r="CQ326" s="427"/>
      <c r="CR326" s="427"/>
      <c r="CS326" s="427"/>
      <c r="CT326" s="426"/>
      <c r="CU326" s="428" t="s">
        <v>172</v>
      </c>
      <c r="CV326" s="423"/>
      <c r="CY326" s="421"/>
    </row>
    <row r="327" spans="92:103">
      <c r="CN327" s="109"/>
      <c r="CO327" s="429" t="s">
        <v>164</v>
      </c>
      <c r="CU327" s="404">
        <f>Financing!H326</f>
        <v>0</v>
      </c>
      <c r="CY327" s="421"/>
    </row>
    <row r="328" spans="92:103">
      <c r="CN328" s="111"/>
      <c r="CO328" s="430" t="s">
        <v>110</v>
      </c>
      <c r="CU328" s="404">
        <f>Financing!H327</f>
        <v>0</v>
      </c>
      <c r="CY328" s="421"/>
    </row>
    <row r="329" spans="92:103">
      <c r="CN329" s="111"/>
      <c r="CO329" s="430" t="s">
        <v>165</v>
      </c>
      <c r="CU329" s="404">
        <f>Financing!H328</f>
        <v>0</v>
      </c>
      <c r="CY329" s="421"/>
    </row>
    <row r="330" spans="92:103">
      <c r="CN330" s="423"/>
      <c r="CO330" s="430" t="s">
        <v>166</v>
      </c>
      <c r="CU330" s="404">
        <f>Financing!H329</f>
        <v>0</v>
      </c>
      <c r="CY330" s="421"/>
    </row>
    <row r="331" spans="92:103">
      <c r="CN331" s="423"/>
      <c r="CO331" s="430" t="s">
        <v>167</v>
      </c>
      <c r="CU331" s="404">
        <f>Financing!H330</f>
        <v>0</v>
      </c>
      <c r="CY331" s="421"/>
    </row>
    <row r="332" spans="92:103">
      <c r="CN332" s="109"/>
      <c r="CO332" s="430" t="s">
        <v>169</v>
      </c>
      <c r="CQ332" s="406" t="str">
        <f>Financing!D331</f>
        <v>(Specify Source)</v>
      </c>
      <c r="CR332" s="406"/>
      <c r="CS332" s="406"/>
      <c r="CU332" s="404">
        <f>Financing!H331</f>
        <v>0</v>
      </c>
      <c r="CY332" s="421"/>
    </row>
    <row r="333" spans="92:103">
      <c r="CN333" s="423"/>
      <c r="CO333" s="430" t="s">
        <v>168</v>
      </c>
      <c r="CQ333" s="406" t="str">
        <f>Financing!D332</f>
        <v>(Specify Source)</v>
      </c>
      <c r="CR333" s="406"/>
      <c r="CS333" s="406"/>
      <c r="CU333" s="404">
        <f>Financing!H332</f>
        <v>0</v>
      </c>
      <c r="CY333" s="421"/>
    </row>
    <row r="334" spans="92:103">
      <c r="CN334" s="111"/>
      <c r="CO334" s="430" t="s">
        <v>168</v>
      </c>
      <c r="CQ334" s="406" t="str">
        <f>Financing!D333</f>
        <v>(Specify Source)</v>
      </c>
      <c r="CR334" s="406"/>
      <c r="CS334" s="406"/>
      <c r="CU334" s="404">
        <f>Financing!H333</f>
        <v>0</v>
      </c>
      <c r="CY334" s="421"/>
    </row>
    <row r="335" spans="92:103">
      <c r="CN335" s="423"/>
      <c r="CO335" s="430" t="s">
        <v>168</v>
      </c>
      <c r="CQ335" s="406" t="str">
        <f>Financing!D334</f>
        <v>(Specify Source)</v>
      </c>
      <c r="CR335" s="406"/>
      <c r="CS335" s="406"/>
      <c r="CU335" s="404">
        <f>Financing!H334</f>
        <v>0</v>
      </c>
      <c r="CY335" s="421"/>
    </row>
    <row r="336" spans="92:103" ht="13.5" thickBot="1">
      <c r="CN336" s="111"/>
      <c r="CO336" s="431" t="s">
        <v>168</v>
      </c>
      <c r="CP336" s="432"/>
      <c r="CQ336" s="406" t="str">
        <f>Financing!D335</f>
        <v>(Specify Source)</v>
      </c>
      <c r="CR336" s="406"/>
      <c r="CS336" s="406"/>
      <c r="CT336" s="432"/>
      <c r="CU336" s="404">
        <f>Financing!H335</f>
        <v>0</v>
      </c>
      <c r="CV336" s="432"/>
      <c r="CW336" s="432"/>
      <c r="CX336" s="432"/>
      <c r="CY336" s="433"/>
    </row>
    <row r="337" spans="92:103">
      <c r="CN337" s="109"/>
    </row>
    <row r="338" spans="92:103" ht="13.5" thickBot="1">
      <c r="CN338" s="109"/>
    </row>
    <row r="339" spans="92:103">
      <c r="CN339" s="109"/>
      <c r="CO339" s="408" t="s">
        <v>156</v>
      </c>
      <c r="CP339" s="111" t="s">
        <v>343</v>
      </c>
      <c r="CQ339" s="407">
        <f>G4</f>
        <v>0</v>
      </c>
      <c r="CR339" s="407"/>
      <c r="CS339" s="409"/>
      <c r="CT339" s="409"/>
    </row>
    <row r="340" spans="92:103">
      <c r="CN340" s="109"/>
      <c r="CO340" s="434" t="s">
        <v>135</v>
      </c>
      <c r="CP340" s="109" t="s">
        <v>96</v>
      </c>
      <c r="CQ340" s="109">
        <f>D182</f>
        <v>0</v>
      </c>
      <c r="CR340" s="411"/>
      <c r="CS340" s="407"/>
      <c r="CT340" s="407"/>
    </row>
    <row r="341" spans="92:103" ht="13.5" thickBot="1">
      <c r="CN341" s="109"/>
      <c r="CO341" s="435">
        <f>'Unit Distribution'!CV11</f>
        <v>0</v>
      </c>
      <c r="CQ341" s="411"/>
      <c r="CR341" s="411"/>
      <c r="CS341" s="407"/>
      <c r="CT341" s="407"/>
    </row>
    <row r="342" spans="92:103">
      <c r="CN342" s="109"/>
      <c r="CO342" s="412" t="s">
        <v>157</v>
      </c>
      <c r="CP342" s="413"/>
      <c r="CQ342" s="414" t="s">
        <v>158</v>
      </c>
      <c r="CR342" s="414"/>
      <c r="CS342" s="414" t="s">
        <v>159</v>
      </c>
      <c r="CT342" s="414"/>
      <c r="CU342" s="414" t="s">
        <v>177</v>
      </c>
      <c r="CV342" s="414"/>
      <c r="CW342" s="414" t="s">
        <v>160</v>
      </c>
      <c r="CX342" s="415"/>
      <c r="CY342" s="416" t="s">
        <v>161</v>
      </c>
    </row>
    <row r="343" spans="92:103">
      <c r="CN343" s="109"/>
      <c r="CO343" s="417" t="str">
        <f>Financing!B342</f>
        <v>HPD Loan</v>
      </c>
      <c r="CP343" s="417"/>
      <c r="CQ343" s="417">
        <f>Financing!D342</f>
        <v>0</v>
      </c>
      <c r="CR343" s="417"/>
      <c r="CS343" s="417">
        <f>Financing!F342</f>
        <v>0</v>
      </c>
      <c r="CT343" s="417"/>
      <c r="CU343" s="417">
        <f>Financing!H342</f>
        <v>0</v>
      </c>
      <c r="CV343" s="417"/>
      <c r="CW343" s="417">
        <f>Financing!J342</f>
        <v>0</v>
      </c>
      <c r="CX343" s="417"/>
      <c r="CY343" s="417">
        <f>Financing!L342</f>
        <v>0</v>
      </c>
    </row>
    <row r="344" spans="92:103">
      <c r="CN344" s="111"/>
      <c r="CO344" s="417" t="str">
        <f>Financing!B343</f>
        <v>HDC Tax Exempt Bonds</v>
      </c>
      <c r="CP344" s="417"/>
      <c r="CQ344" s="417">
        <f>Financing!D343</f>
        <v>0</v>
      </c>
      <c r="CR344" s="417"/>
      <c r="CS344" s="417" t="str">
        <f>Financing!F343</f>
        <v>Loan</v>
      </c>
      <c r="CT344" s="417"/>
      <c r="CU344" s="417">
        <f>Financing!H343</f>
        <v>2.1999999999999999E-2</v>
      </c>
      <c r="CV344" s="417"/>
      <c r="CW344" s="417">
        <f>Financing!J343</f>
        <v>2</v>
      </c>
      <c r="CX344" s="417"/>
      <c r="CY344" s="417">
        <f>Financing!L343</f>
        <v>0</v>
      </c>
    </row>
    <row r="345" spans="92:103">
      <c r="CN345" s="109"/>
      <c r="CO345" s="417" t="str">
        <f>Financing!B344</f>
        <v>HDC Loan</v>
      </c>
      <c r="CP345" s="417"/>
      <c r="CQ345" s="417">
        <f>Financing!D344</f>
        <v>0</v>
      </c>
      <c r="CR345" s="417"/>
      <c r="CS345" s="417" t="str">
        <f>Financing!F344</f>
        <v>Loan</v>
      </c>
      <c r="CT345" s="417"/>
      <c r="CU345" s="417">
        <f>Financing!H344</f>
        <v>4.3387000000000002E-2</v>
      </c>
      <c r="CV345" s="417"/>
      <c r="CW345" s="417">
        <f>Financing!J344</f>
        <v>2</v>
      </c>
      <c r="CX345" s="417"/>
      <c r="CY345" s="417">
        <f>Financing!L344</f>
        <v>0</v>
      </c>
    </row>
    <row r="346" spans="92:103">
      <c r="CN346" s="423"/>
      <c r="CO346" s="417" t="str">
        <f>Financing!B345</f>
        <v>Deferred Developer Fee</v>
      </c>
      <c r="CP346" s="417"/>
      <c r="CQ346" s="417">
        <f>Financing!D345</f>
        <v>0</v>
      </c>
      <c r="CR346" s="417"/>
      <c r="CS346" s="417" t="str">
        <f>Financing!F345</f>
        <v>Loan</v>
      </c>
      <c r="CT346" s="417"/>
      <c r="CU346" s="417">
        <f>Financing!H345</f>
        <v>0</v>
      </c>
      <c r="CV346" s="417"/>
      <c r="CW346" s="417">
        <f>Financing!J345</f>
        <v>0</v>
      </c>
      <c r="CX346" s="417"/>
      <c r="CY346" s="417">
        <f>Financing!L345</f>
        <v>0</v>
      </c>
    </row>
    <row r="347" spans="92:103">
      <c r="CN347" s="111"/>
      <c r="CO347" s="655" t="str">
        <f>Financing!B346</f>
        <v>Other (Accrued Construction Interest)</v>
      </c>
      <c r="CP347" s="417"/>
      <c r="CQ347" s="417">
        <f>Financing!D346</f>
        <v>0</v>
      </c>
      <c r="CR347" s="417"/>
      <c r="CS347" s="417" t="str">
        <f>Financing!F346</f>
        <v>Loan</v>
      </c>
      <c r="CT347" s="417"/>
      <c r="CU347" s="417">
        <f>Financing!H346</f>
        <v>0</v>
      </c>
      <c r="CV347" s="417"/>
      <c r="CW347" s="417">
        <f>Financing!J346</f>
        <v>0</v>
      </c>
      <c r="CX347" s="417"/>
      <c r="CY347" s="417">
        <f>Financing!L346</f>
        <v>0</v>
      </c>
    </row>
    <row r="348" spans="92:103">
      <c r="CN348" s="423"/>
      <c r="CO348" s="655" t="str">
        <f>Financing!B347</f>
        <v>Other (Deferred Reserves)</v>
      </c>
      <c r="CP348" s="417"/>
      <c r="CQ348" s="417">
        <f>Financing!D347</f>
        <v>0</v>
      </c>
      <c r="CR348" s="417"/>
      <c r="CS348" s="417" t="str">
        <f>Financing!F347</f>
        <v>Loan</v>
      </c>
      <c r="CT348" s="417"/>
      <c r="CU348" s="417">
        <f>Financing!H347</f>
        <v>0</v>
      </c>
      <c r="CV348" s="417"/>
      <c r="CW348" s="417">
        <f>Financing!J347</f>
        <v>0</v>
      </c>
      <c r="CX348" s="417"/>
      <c r="CY348" s="417">
        <f>Financing!L347</f>
        <v>0</v>
      </c>
    </row>
    <row r="349" spans="92:103">
      <c r="CN349" s="111"/>
      <c r="CO349" s="655" t="str">
        <f>Financing!B348</f>
        <v>Other (Specify)</v>
      </c>
      <c r="CP349" s="417"/>
      <c r="CQ349" s="417">
        <f>Financing!D348</f>
        <v>0</v>
      </c>
      <c r="CR349" s="417"/>
      <c r="CS349" s="417">
        <f>Financing!F348</f>
        <v>0</v>
      </c>
      <c r="CT349" s="417"/>
      <c r="CU349" s="417">
        <f>Financing!H348</f>
        <v>0</v>
      </c>
      <c r="CV349" s="417"/>
      <c r="CW349" s="417">
        <f>Financing!J348</f>
        <v>0</v>
      </c>
      <c r="CX349" s="417"/>
      <c r="CY349" s="417">
        <f>Financing!L348</f>
        <v>0</v>
      </c>
    </row>
    <row r="350" spans="92:103">
      <c r="CN350" s="111"/>
      <c r="CO350" s="655" t="str">
        <f>Financing!B349</f>
        <v>Other (Specify)</v>
      </c>
      <c r="CP350" s="417"/>
      <c r="CQ350" s="417">
        <f>Financing!D349</f>
        <v>0</v>
      </c>
      <c r="CR350" s="417"/>
      <c r="CS350" s="417">
        <f>Financing!F349</f>
        <v>0</v>
      </c>
      <c r="CT350" s="417"/>
      <c r="CU350" s="417">
        <f>Financing!H349</f>
        <v>0</v>
      </c>
      <c r="CV350" s="417"/>
      <c r="CW350" s="417">
        <f>Financing!J349</f>
        <v>0</v>
      </c>
      <c r="CX350" s="417"/>
      <c r="CY350" s="417">
        <f>Financing!L349</f>
        <v>0</v>
      </c>
    </row>
    <row r="351" spans="92:103">
      <c r="CN351" s="423"/>
      <c r="CO351" s="655" t="str">
        <f>Financing!B350</f>
        <v>Other (Specify)</v>
      </c>
      <c r="CP351" s="417"/>
      <c r="CQ351" s="417">
        <f>Financing!D350</f>
        <v>0</v>
      </c>
      <c r="CR351" s="417"/>
      <c r="CS351" s="417">
        <f>Financing!F350</f>
        <v>0</v>
      </c>
      <c r="CT351" s="417"/>
      <c r="CU351" s="417">
        <f>Financing!H350</f>
        <v>0</v>
      </c>
      <c r="CV351" s="417"/>
      <c r="CW351" s="417">
        <f>Financing!J350</f>
        <v>0</v>
      </c>
      <c r="CX351" s="417"/>
      <c r="CY351" s="417">
        <f>Financing!L350</f>
        <v>0</v>
      </c>
    </row>
    <row r="352" spans="92:103">
      <c r="CN352" s="111"/>
      <c r="CO352" s="417" t="str">
        <f>Financing!B351</f>
        <v>Total Construction Financing</v>
      </c>
      <c r="CP352" s="417"/>
      <c r="CQ352" s="417">
        <f>Financing!D351</f>
        <v>0</v>
      </c>
      <c r="CR352" s="417"/>
      <c r="CS352" s="417">
        <f>Financing!F351</f>
        <v>0</v>
      </c>
      <c r="CT352" s="417"/>
      <c r="CU352" s="417">
        <f>Financing!H351</f>
        <v>0</v>
      </c>
      <c r="CV352" s="417"/>
      <c r="CW352" s="417">
        <f>Financing!J351</f>
        <v>0</v>
      </c>
      <c r="CX352" s="417"/>
      <c r="CY352" s="417">
        <f>Financing!L351</f>
        <v>0</v>
      </c>
    </row>
    <row r="353" spans="92:103">
      <c r="CN353" s="423"/>
      <c r="CO353" s="417"/>
      <c r="CP353" s="417"/>
      <c r="CQ353" s="417"/>
      <c r="CR353" s="417"/>
      <c r="CS353" s="417"/>
      <c r="CT353" s="417"/>
      <c r="CU353" s="417"/>
      <c r="CV353" s="417"/>
      <c r="CW353" s="417"/>
      <c r="CX353" s="417"/>
      <c r="CY353" s="417"/>
    </row>
    <row r="354" spans="92:103">
      <c r="CN354" s="111"/>
      <c r="CO354" s="417" t="str">
        <f>Financing!B353</f>
        <v>Permanent Financing</v>
      </c>
      <c r="CP354" s="111" t="s">
        <v>343</v>
      </c>
      <c r="CQ354" s="417">
        <f>G4</f>
        <v>0</v>
      </c>
      <c r="CR354" s="417"/>
      <c r="CS354" s="417"/>
      <c r="CT354" s="417"/>
      <c r="CU354" s="417"/>
      <c r="CV354" s="417"/>
      <c r="CW354" s="417"/>
      <c r="CX354" s="417"/>
      <c r="CY354" s="417"/>
    </row>
    <row r="355" spans="92:103">
      <c r="CN355" s="111"/>
      <c r="CO355" s="417" t="str">
        <f>Financing!B354</f>
        <v>Building 7</v>
      </c>
      <c r="CP355" s="109" t="s">
        <v>96</v>
      </c>
      <c r="CQ355" s="664">
        <f>D182</f>
        <v>0</v>
      </c>
      <c r="CR355" s="417"/>
      <c r="CS355" s="417"/>
      <c r="CT355" s="417"/>
      <c r="CU355" s="417"/>
      <c r="CV355" s="417"/>
      <c r="CW355" s="417"/>
      <c r="CX355" s="417"/>
      <c r="CY355" s="417"/>
    </row>
    <row r="356" spans="92:103">
      <c r="CN356" s="111"/>
      <c r="CO356" s="417" t="str">
        <f>Financing!B355</f>
        <v xml:space="preserve"> </v>
      </c>
      <c r="CP356" s="417"/>
      <c r="CQ356" s="417"/>
      <c r="CR356" s="417"/>
      <c r="CS356" s="417"/>
      <c r="CT356" s="417"/>
      <c r="CU356" s="417"/>
      <c r="CV356" s="417"/>
      <c r="CW356" s="417"/>
      <c r="CX356" s="417"/>
      <c r="CY356" s="417"/>
    </row>
    <row r="357" spans="92:103">
      <c r="CN357" s="111"/>
      <c r="CO357" s="417" t="str">
        <f>Financing!B356</f>
        <v>Lender/ Source</v>
      </c>
      <c r="CP357" s="417"/>
      <c r="CQ357" s="417" t="str">
        <f>Financing!D356</f>
        <v>Amount of Funds</v>
      </c>
      <c r="CR357" s="417"/>
      <c r="CS357" s="417" t="str">
        <f>Financing!F356</f>
        <v>Type</v>
      </c>
      <c r="CT357" s="417"/>
      <c r="CU357" s="417" t="str">
        <f>Financing!H356</f>
        <v>Interest Rate(%)</v>
      </c>
      <c r="CV357" s="417"/>
      <c r="CW357" s="417" t="str">
        <f>Financing!J356</f>
        <v>Term (yrs.)</v>
      </c>
      <c r="CX357" s="417"/>
      <c r="CY357" s="417" t="str">
        <f>Financing!L356</f>
        <v>Annual Debt Service</v>
      </c>
    </row>
    <row r="358" spans="92:103">
      <c r="CN358" s="111"/>
      <c r="CO358" s="417" t="str">
        <f>Financing!B357</f>
        <v>HPD Loan</v>
      </c>
      <c r="CP358" s="417"/>
      <c r="CQ358" s="417">
        <f>Financing!D357</f>
        <v>0</v>
      </c>
      <c r="CR358" s="417"/>
      <c r="CS358" s="417">
        <f>Financing!F357</f>
        <v>0</v>
      </c>
      <c r="CT358" s="417"/>
      <c r="CU358" s="417">
        <f>Financing!H357</f>
        <v>0</v>
      </c>
      <c r="CV358" s="417"/>
      <c r="CW358" s="417">
        <f>Financing!J357</f>
        <v>0</v>
      </c>
      <c r="CX358" s="417"/>
      <c r="CY358" s="417">
        <f>Financing!L357</f>
        <v>0</v>
      </c>
    </row>
    <row r="359" spans="92:103">
      <c r="CN359" s="111"/>
      <c r="CO359" s="417" t="str">
        <f>Financing!B358</f>
        <v>HDC Tax Exempt Bonds</v>
      </c>
      <c r="CP359" s="417"/>
      <c r="CQ359" s="417">
        <f>Financing!D358</f>
        <v>0</v>
      </c>
      <c r="CR359" s="417"/>
      <c r="CS359" s="417">
        <f>Financing!F358</f>
        <v>0</v>
      </c>
      <c r="CT359" s="417"/>
      <c r="CU359" s="417">
        <f>Financing!H358</f>
        <v>0</v>
      </c>
      <c r="CV359" s="417"/>
      <c r="CW359" s="417">
        <f>Financing!J358</f>
        <v>0</v>
      </c>
      <c r="CX359" s="417"/>
      <c r="CY359" s="417">
        <f>Financing!L358</f>
        <v>0</v>
      </c>
    </row>
    <row r="360" spans="92:103">
      <c r="CN360" s="423"/>
      <c r="CO360" s="417" t="str">
        <f>Financing!B359</f>
        <v>HDC Loan</v>
      </c>
      <c r="CP360" s="417"/>
      <c r="CQ360" s="417">
        <f>Financing!D359</f>
        <v>0</v>
      </c>
      <c r="CR360" s="417"/>
      <c r="CS360" s="417">
        <f>Financing!F359</f>
        <v>0</v>
      </c>
      <c r="CT360" s="417"/>
      <c r="CU360" s="417">
        <f>Financing!H359</f>
        <v>0</v>
      </c>
      <c r="CV360" s="417"/>
      <c r="CW360" s="417">
        <f>Financing!J359</f>
        <v>0</v>
      </c>
      <c r="CX360" s="417"/>
      <c r="CY360" s="417">
        <f>Financing!L359</f>
        <v>0</v>
      </c>
    </row>
    <row r="361" spans="92:103">
      <c r="CN361" s="111"/>
      <c r="CO361" s="417" t="str">
        <f>Financing!B360</f>
        <v>Deferred Developer Fee</v>
      </c>
      <c r="CP361" s="417"/>
      <c r="CQ361" s="417">
        <f>Financing!D360</f>
        <v>0</v>
      </c>
      <c r="CR361" s="417"/>
      <c r="CS361" s="417" t="str">
        <f>Financing!F360</f>
        <v>Loan</v>
      </c>
      <c r="CT361" s="417"/>
      <c r="CU361" s="417">
        <f>Financing!H360</f>
        <v>1.12E-2</v>
      </c>
      <c r="CV361" s="417"/>
      <c r="CW361" s="417">
        <f>Financing!J360</f>
        <v>35</v>
      </c>
      <c r="CX361" s="417"/>
      <c r="CY361" s="417">
        <f>Financing!L360</f>
        <v>0</v>
      </c>
    </row>
    <row r="362" spans="92:103">
      <c r="CN362" s="423"/>
      <c r="CO362" s="655" t="str">
        <f>Financing!B361</f>
        <v>Other (HDC First Mortgage)</v>
      </c>
      <c r="CP362" s="417"/>
      <c r="CQ362" s="417">
        <f>Financing!D361</f>
        <v>0</v>
      </c>
      <c r="CR362" s="417"/>
      <c r="CS362" s="417" t="str">
        <f>Financing!F361</f>
        <v>Loan</v>
      </c>
      <c r="CT362" s="417"/>
      <c r="CU362" s="417">
        <f>Financing!H361</f>
        <v>5.2499999999999998E-2</v>
      </c>
      <c r="CV362" s="417"/>
      <c r="CW362" s="417">
        <f>Financing!J361</f>
        <v>18</v>
      </c>
      <c r="CX362" s="417"/>
      <c r="CY362" s="417">
        <f>Financing!L361</f>
        <v>0</v>
      </c>
    </row>
    <row r="363" spans="92:103">
      <c r="CN363" s="109"/>
      <c r="CO363" s="655" t="str">
        <f>Financing!B362</f>
        <v>Other (HDC Second Mortgage)</v>
      </c>
      <c r="CP363" s="417"/>
      <c r="CQ363" s="417">
        <f>Financing!D362</f>
        <v>0</v>
      </c>
      <c r="CR363" s="417"/>
      <c r="CS363" s="417" t="str">
        <f>Financing!F362</f>
        <v>Loan</v>
      </c>
      <c r="CT363" s="417"/>
      <c r="CU363" s="417">
        <f>Financing!H362</f>
        <v>4.3387000000000002E-2</v>
      </c>
      <c r="CV363" s="417"/>
      <c r="CW363" s="417">
        <f>Financing!J362</f>
        <v>35</v>
      </c>
      <c r="CX363" s="417"/>
      <c r="CY363" s="417">
        <f>Financing!L362</f>
        <v>0</v>
      </c>
    </row>
    <row r="364" spans="92:103">
      <c r="CN364" s="111"/>
      <c r="CO364" s="655" t="str">
        <f>Financing!B363</f>
        <v>Other (Accrued Construction Interest)</v>
      </c>
      <c r="CP364" s="417"/>
      <c r="CQ364" s="417">
        <f>Financing!D363</f>
        <v>0</v>
      </c>
      <c r="CR364" s="417"/>
      <c r="CS364" s="417" t="str">
        <f>Financing!F363</f>
        <v>Loan</v>
      </c>
      <c r="CT364" s="417"/>
      <c r="CU364" s="417">
        <f>Financing!H363</f>
        <v>0</v>
      </c>
      <c r="CV364" s="417"/>
      <c r="CW364" s="417">
        <f>Financing!J363</f>
        <v>0</v>
      </c>
      <c r="CX364" s="417"/>
      <c r="CY364" s="417">
        <f>Financing!L363</f>
        <v>0</v>
      </c>
    </row>
    <row r="365" spans="92:103">
      <c r="CN365" s="111"/>
      <c r="CO365" s="655" t="str">
        <f>Financing!B364</f>
        <v>Other (Brownfields Tax Credits)</v>
      </c>
      <c r="CP365" s="417"/>
      <c r="CQ365" s="417">
        <f>Financing!D364</f>
        <v>0</v>
      </c>
      <c r="CR365" s="417"/>
      <c r="CS365" s="417" t="str">
        <f>Financing!F364</f>
        <v>Loan</v>
      </c>
      <c r="CT365" s="417"/>
      <c r="CU365" s="417">
        <f>Financing!H364</f>
        <v>0.06</v>
      </c>
      <c r="CV365" s="417"/>
      <c r="CW365" s="417">
        <f>Financing!J364</f>
        <v>35</v>
      </c>
      <c r="CX365" s="417"/>
      <c r="CY365" s="417">
        <f>Financing!L364</f>
        <v>0</v>
      </c>
    </row>
    <row r="366" spans="92:103">
      <c r="CN366" s="111"/>
      <c r="CO366" s="655" t="str">
        <f>Financing!B365</f>
        <v>Other (LIHTC Equity)</v>
      </c>
      <c r="CP366" s="417"/>
      <c r="CQ366" s="417">
        <f>Financing!D365</f>
        <v>0</v>
      </c>
      <c r="CR366" s="417"/>
      <c r="CS366" s="417" t="str">
        <f>Financing!F365</f>
        <v>Loan</v>
      </c>
      <c r="CT366" s="417"/>
      <c r="CU366" s="417">
        <f>Financing!H365</f>
        <v>0</v>
      </c>
      <c r="CV366" s="417"/>
      <c r="CW366" s="417">
        <f>Financing!J365</f>
        <v>0</v>
      </c>
      <c r="CX366" s="417"/>
      <c r="CY366" s="417">
        <f>Financing!L365</f>
        <v>0</v>
      </c>
    </row>
    <row r="367" spans="92:103">
      <c r="CN367" s="111"/>
      <c r="CO367" s="417" t="str">
        <f>Financing!B366</f>
        <v>Total Permanent Financing</v>
      </c>
      <c r="CP367" s="417"/>
      <c r="CQ367" s="417">
        <f>Financing!D366</f>
        <v>0</v>
      </c>
      <c r="CR367" s="417"/>
      <c r="CS367" s="417">
        <f>Financing!F366</f>
        <v>0</v>
      </c>
      <c r="CT367" s="417"/>
      <c r="CU367" s="417">
        <f>Financing!H366</f>
        <v>0</v>
      </c>
      <c r="CV367" s="417"/>
      <c r="CW367" s="417">
        <f>Financing!J366</f>
        <v>0</v>
      </c>
      <c r="CX367" s="417"/>
      <c r="CY367" s="417">
        <f>Financing!L366</f>
        <v>0</v>
      </c>
    </row>
    <row r="368" spans="92:103">
      <c r="CN368" s="111"/>
      <c r="CO368" s="420"/>
      <c r="CY368" s="421"/>
    </row>
    <row r="369" spans="92:103">
      <c r="CN369" s="109"/>
      <c r="CO369" s="422" t="s">
        <v>163</v>
      </c>
      <c r="CP369" s="111" t="s">
        <v>343</v>
      </c>
      <c r="CQ369" s="109">
        <f>G4</f>
        <v>0</v>
      </c>
      <c r="CU369" s="423"/>
      <c r="CV369" s="423"/>
      <c r="CY369" s="421"/>
    </row>
    <row r="370" spans="92:103">
      <c r="CN370" s="109"/>
      <c r="CO370" s="424" t="s">
        <v>135</v>
      </c>
      <c r="CP370" s="109" t="s">
        <v>96</v>
      </c>
      <c r="CQ370" s="109">
        <f>D182</f>
        <v>0</v>
      </c>
      <c r="CU370" s="423"/>
      <c r="CV370" s="423"/>
      <c r="CY370" s="421"/>
    </row>
    <row r="371" spans="92:103">
      <c r="CN371" s="109"/>
      <c r="CO371" s="420">
        <f>CO341</f>
        <v>0</v>
      </c>
      <c r="CP371" s="111"/>
      <c r="CU371" s="423"/>
      <c r="CV371" s="423"/>
      <c r="CY371" s="421"/>
    </row>
    <row r="372" spans="92:103">
      <c r="CN372" s="109"/>
      <c r="CO372" s="420" t="s">
        <v>171</v>
      </c>
      <c r="CP372" s="111"/>
      <c r="CU372" s="423"/>
      <c r="CV372" s="423"/>
      <c r="CY372" s="421"/>
    </row>
    <row r="373" spans="92:103">
      <c r="CN373" s="109"/>
      <c r="CO373" s="420"/>
      <c r="CP373" s="111"/>
      <c r="CU373" s="423"/>
      <c r="CV373" s="423"/>
      <c r="CY373" s="421"/>
    </row>
    <row r="374" spans="92:103">
      <c r="CN374" s="109"/>
      <c r="CO374" s="425" t="s">
        <v>173</v>
      </c>
      <c r="CP374" s="426"/>
      <c r="CQ374" s="427"/>
      <c r="CR374" s="427"/>
      <c r="CS374" s="427"/>
      <c r="CT374" s="426"/>
      <c r="CU374" s="428" t="s">
        <v>172</v>
      </c>
      <c r="CV374" s="423"/>
      <c r="CY374" s="421"/>
    </row>
    <row r="375" spans="92:103">
      <c r="CN375" s="109"/>
      <c r="CO375" s="429" t="s">
        <v>164</v>
      </c>
      <c r="CU375" s="404">
        <f>Financing!H374</f>
        <v>0</v>
      </c>
      <c r="CY375" s="421"/>
    </row>
    <row r="376" spans="92:103">
      <c r="CN376" s="111"/>
      <c r="CO376" s="430" t="s">
        <v>110</v>
      </c>
      <c r="CU376" s="404">
        <f>Financing!H375</f>
        <v>0</v>
      </c>
      <c r="CY376" s="421"/>
    </row>
    <row r="377" spans="92:103">
      <c r="CN377" s="111"/>
      <c r="CO377" s="430" t="s">
        <v>165</v>
      </c>
      <c r="CU377" s="404">
        <f>Financing!H376</f>
        <v>0</v>
      </c>
      <c r="CY377" s="421"/>
    </row>
    <row r="378" spans="92:103">
      <c r="CN378" s="423"/>
      <c r="CO378" s="430" t="s">
        <v>166</v>
      </c>
      <c r="CU378" s="404">
        <f>Financing!H377</f>
        <v>0</v>
      </c>
      <c r="CY378" s="421"/>
    </row>
    <row r="379" spans="92:103">
      <c r="CN379" s="423"/>
      <c r="CO379" s="430" t="s">
        <v>167</v>
      </c>
      <c r="CU379" s="404">
        <f>Financing!H378</f>
        <v>0</v>
      </c>
      <c r="CY379" s="421"/>
    </row>
    <row r="380" spans="92:103">
      <c r="CN380" s="109"/>
      <c r="CO380" s="430" t="s">
        <v>169</v>
      </c>
      <c r="CQ380" s="406" t="str">
        <f>Financing!D379</f>
        <v>(Specify Source)</v>
      </c>
      <c r="CR380" s="406"/>
      <c r="CS380" s="406"/>
      <c r="CU380" s="404">
        <f>Financing!H379</f>
        <v>0</v>
      </c>
      <c r="CY380" s="421"/>
    </row>
    <row r="381" spans="92:103">
      <c r="CN381" s="423"/>
      <c r="CO381" s="430" t="s">
        <v>168</v>
      </c>
      <c r="CQ381" s="406" t="str">
        <f>Financing!D380</f>
        <v>(Specify Source)</v>
      </c>
      <c r="CR381" s="406"/>
      <c r="CS381" s="406"/>
      <c r="CU381" s="404">
        <f>Financing!H380</f>
        <v>0</v>
      </c>
      <c r="CY381" s="421"/>
    </row>
    <row r="382" spans="92:103">
      <c r="CN382" s="111"/>
      <c r="CO382" s="430" t="s">
        <v>168</v>
      </c>
      <c r="CQ382" s="406" t="str">
        <f>Financing!D381</f>
        <v>(Specify Source)</v>
      </c>
      <c r="CR382" s="406"/>
      <c r="CS382" s="406"/>
      <c r="CU382" s="404">
        <f>Financing!H381</f>
        <v>0</v>
      </c>
      <c r="CY382" s="421"/>
    </row>
    <row r="383" spans="92:103">
      <c r="CN383" s="423"/>
      <c r="CO383" s="430" t="s">
        <v>168</v>
      </c>
      <c r="CQ383" s="406" t="str">
        <f>Financing!D382</f>
        <v>(Specify Source)</v>
      </c>
      <c r="CR383" s="406"/>
      <c r="CS383" s="406"/>
      <c r="CU383" s="404">
        <f>Financing!H382</f>
        <v>0</v>
      </c>
      <c r="CY383" s="421"/>
    </row>
    <row r="384" spans="92:103" ht="13.5" thickBot="1">
      <c r="CN384" s="111"/>
      <c r="CO384" s="431" t="s">
        <v>168</v>
      </c>
      <c r="CP384" s="432"/>
      <c r="CQ384" s="406" t="str">
        <f>Financing!D383</f>
        <v>(Specify Source)</v>
      </c>
      <c r="CR384" s="406"/>
      <c r="CS384" s="406"/>
      <c r="CT384" s="432"/>
      <c r="CU384" s="404">
        <f>Financing!H383</f>
        <v>0</v>
      </c>
      <c r="CV384" s="432"/>
      <c r="CW384" s="432"/>
      <c r="CX384" s="432"/>
      <c r="CY384" s="433"/>
    </row>
    <row r="385" spans="92:103">
      <c r="CN385" s="109"/>
    </row>
    <row r="386" spans="92:103" ht="13.5" thickBot="1">
      <c r="CN386" s="109"/>
    </row>
    <row r="387" spans="92:103">
      <c r="CN387" s="109"/>
      <c r="CO387" s="408" t="s">
        <v>156</v>
      </c>
      <c r="CP387" s="111" t="s">
        <v>343</v>
      </c>
      <c r="CQ387" s="407">
        <f>G4</f>
        <v>0</v>
      </c>
      <c r="CR387" s="407"/>
      <c r="CS387" s="409"/>
      <c r="CT387" s="409"/>
    </row>
    <row r="388" spans="92:103">
      <c r="CN388" s="109"/>
      <c r="CO388" s="434" t="s">
        <v>136</v>
      </c>
      <c r="CP388" s="109" t="s">
        <v>96</v>
      </c>
      <c r="CQ388" s="109">
        <f>D183</f>
        <v>0</v>
      </c>
      <c r="CR388" s="411"/>
      <c r="CS388" s="407"/>
      <c r="CT388" s="407"/>
    </row>
    <row r="389" spans="92:103" ht="13.5" thickBot="1">
      <c r="CN389" s="109"/>
      <c r="CO389" s="435">
        <f>'Unit Distribution'!CV12</f>
        <v>0</v>
      </c>
      <c r="CQ389" s="411"/>
      <c r="CR389" s="411"/>
      <c r="CS389" s="407"/>
      <c r="CT389" s="407"/>
    </row>
    <row r="390" spans="92:103">
      <c r="CN390" s="109"/>
      <c r="CO390" s="412" t="s">
        <v>157</v>
      </c>
      <c r="CP390" s="413"/>
      <c r="CQ390" s="414" t="s">
        <v>158</v>
      </c>
      <c r="CR390" s="414"/>
      <c r="CS390" s="414" t="s">
        <v>159</v>
      </c>
      <c r="CT390" s="414"/>
      <c r="CU390" s="414" t="s">
        <v>177</v>
      </c>
      <c r="CV390" s="414"/>
      <c r="CW390" s="414" t="s">
        <v>160</v>
      </c>
      <c r="CX390" s="415"/>
      <c r="CY390" s="416" t="s">
        <v>161</v>
      </c>
    </row>
    <row r="391" spans="92:103">
      <c r="CN391" s="109"/>
      <c r="CO391" s="417" t="str">
        <f>Financing!B390</f>
        <v>HPD Loan</v>
      </c>
      <c r="CP391" s="417"/>
      <c r="CQ391" s="417">
        <f>Financing!D390</f>
        <v>0</v>
      </c>
      <c r="CR391" s="417"/>
      <c r="CS391" s="417">
        <f>Financing!F390</f>
        <v>0</v>
      </c>
      <c r="CT391" s="417"/>
      <c r="CU391" s="417">
        <f>Financing!H390</f>
        <v>0</v>
      </c>
      <c r="CV391" s="417"/>
      <c r="CW391" s="417">
        <f>Financing!J390</f>
        <v>0</v>
      </c>
      <c r="CX391" s="417"/>
      <c r="CY391" s="417">
        <f>Financing!L390</f>
        <v>0</v>
      </c>
    </row>
    <row r="392" spans="92:103">
      <c r="CN392" s="111"/>
      <c r="CO392" s="417" t="str">
        <f>Financing!B391</f>
        <v>HDC Tax Exempt Bonds</v>
      </c>
      <c r="CP392" s="417"/>
      <c r="CQ392" s="417">
        <f>Financing!D391</f>
        <v>0</v>
      </c>
      <c r="CR392" s="417"/>
      <c r="CS392" s="417" t="str">
        <f>Financing!F391</f>
        <v>Loan</v>
      </c>
      <c r="CT392" s="417"/>
      <c r="CU392" s="417">
        <f>Financing!H391</f>
        <v>2.1999999999999999E-2</v>
      </c>
      <c r="CV392" s="417"/>
      <c r="CW392" s="417">
        <f>Financing!J391</f>
        <v>2</v>
      </c>
      <c r="CX392" s="417"/>
      <c r="CY392" s="417">
        <f>Financing!L391</f>
        <v>0</v>
      </c>
    </row>
    <row r="393" spans="92:103">
      <c r="CN393" s="109"/>
      <c r="CO393" s="417" t="str">
        <f>Financing!B392</f>
        <v>HDC Loan</v>
      </c>
      <c r="CP393" s="417"/>
      <c r="CQ393" s="417">
        <f>Financing!D392</f>
        <v>0</v>
      </c>
      <c r="CR393" s="417"/>
      <c r="CS393" s="417" t="str">
        <f>Financing!F392</f>
        <v>Loan</v>
      </c>
      <c r="CT393" s="417"/>
      <c r="CU393" s="417">
        <f>Financing!H392</f>
        <v>4.3387000000000002E-2</v>
      </c>
      <c r="CV393" s="417"/>
      <c r="CW393" s="417">
        <f>Financing!J392</f>
        <v>2</v>
      </c>
      <c r="CX393" s="417"/>
      <c r="CY393" s="417">
        <f>Financing!L392</f>
        <v>0</v>
      </c>
    </row>
    <row r="394" spans="92:103">
      <c r="CN394" s="423"/>
      <c r="CO394" s="417" t="str">
        <f>Financing!B393</f>
        <v>Deferred Developer Fee</v>
      </c>
      <c r="CP394" s="417"/>
      <c r="CQ394" s="417">
        <f>Financing!D393</f>
        <v>0</v>
      </c>
      <c r="CR394" s="417"/>
      <c r="CS394" s="417" t="str">
        <f>Financing!F393</f>
        <v>Loan</v>
      </c>
      <c r="CT394" s="417"/>
      <c r="CU394" s="417">
        <f>Financing!H393</f>
        <v>0</v>
      </c>
      <c r="CV394" s="417"/>
      <c r="CW394" s="417">
        <f>Financing!J393</f>
        <v>0</v>
      </c>
      <c r="CX394" s="417"/>
      <c r="CY394" s="417">
        <f>Financing!L393</f>
        <v>0</v>
      </c>
    </row>
    <row r="395" spans="92:103">
      <c r="CN395" s="111"/>
      <c r="CO395" s="655" t="str">
        <f>Financing!B394</f>
        <v>Other (Accrued Construction Interest)</v>
      </c>
      <c r="CP395" s="417"/>
      <c r="CQ395" s="417">
        <f>Financing!D394</f>
        <v>0</v>
      </c>
      <c r="CR395" s="417"/>
      <c r="CS395" s="417" t="str">
        <f>Financing!F394</f>
        <v>Loan</v>
      </c>
      <c r="CT395" s="417"/>
      <c r="CU395" s="417">
        <f>Financing!H394</f>
        <v>0</v>
      </c>
      <c r="CV395" s="417"/>
      <c r="CW395" s="417">
        <f>Financing!J394</f>
        <v>0</v>
      </c>
      <c r="CX395" s="417"/>
      <c r="CY395" s="417">
        <f>Financing!L394</f>
        <v>0</v>
      </c>
    </row>
    <row r="396" spans="92:103">
      <c r="CN396" s="423"/>
      <c r="CO396" s="655" t="str">
        <f>Financing!B395</f>
        <v>Other (Deferred Reserves)</v>
      </c>
      <c r="CP396" s="417"/>
      <c r="CQ396" s="417">
        <f>Financing!D395</f>
        <v>0</v>
      </c>
      <c r="CR396" s="417"/>
      <c r="CS396" s="417" t="str">
        <f>Financing!F395</f>
        <v>Loan</v>
      </c>
      <c r="CT396" s="417"/>
      <c r="CU396" s="417">
        <f>Financing!H395</f>
        <v>0</v>
      </c>
      <c r="CV396" s="417"/>
      <c r="CW396" s="417">
        <f>Financing!J395</f>
        <v>0</v>
      </c>
      <c r="CX396" s="417"/>
      <c r="CY396" s="417">
        <f>Financing!L395</f>
        <v>0</v>
      </c>
    </row>
    <row r="397" spans="92:103">
      <c r="CN397" s="111"/>
      <c r="CO397" s="655" t="str">
        <f>Financing!B396</f>
        <v>Other (Specify)</v>
      </c>
      <c r="CP397" s="417"/>
      <c r="CQ397" s="417">
        <f>Financing!D396</f>
        <v>0</v>
      </c>
      <c r="CR397" s="417"/>
      <c r="CS397" s="417">
        <f>Financing!F396</f>
        <v>0</v>
      </c>
      <c r="CT397" s="417"/>
      <c r="CU397" s="417">
        <f>Financing!H396</f>
        <v>0</v>
      </c>
      <c r="CV397" s="417"/>
      <c r="CW397" s="417">
        <f>Financing!J396</f>
        <v>0</v>
      </c>
      <c r="CX397" s="417"/>
      <c r="CY397" s="417">
        <f>Financing!L396</f>
        <v>0</v>
      </c>
    </row>
    <row r="398" spans="92:103">
      <c r="CN398" s="111"/>
      <c r="CO398" s="655" t="str">
        <f>Financing!B397</f>
        <v>Other (Specify)</v>
      </c>
      <c r="CP398" s="417"/>
      <c r="CQ398" s="417">
        <f>Financing!D397</f>
        <v>0</v>
      </c>
      <c r="CR398" s="417"/>
      <c r="CS398" s="417">
        <f>Financing!F397</f>
        <v>0</v>
      </c>
      <c r="CT398" s="417"/>
      <c r="CU398" s="417">
        <f>Financing!H397</f>
        <v>0</v>
      </c>
      <c r="CV398" s="417"/>
      <c r="CW398" s="417">
        <f>Financing!J397</f>
        <v>0</v>
      </c>
      <c r="CX398" s="417"/>
      <c r="CY398" s="417">
        <f>Financing!L397</f>
        <v>0</v>
      </c>
    </row>
    <row r="399" spans="92:103">
      <c r="CN399" s="423"/>
      <c r="CO399" s="655" t="str">
        <f>Financing!B398</f>
        <v>Other (Specify)</v>
      </c>
      <c r="CP399" s="417"/>
      <c r="CQ399" s="417">
        <f>Financing!D398</f>
        <v>0</v>
      </c>
      <c r="CR399" s="417"/>
      <c r="CS399" s="417">
        <f>Financing!F398</f>
        <v>0</v>
      </c>
      <c r="CT399" s="417"/>
      <c r="CU399" s="417">
        <f>Financing!H398</f>
        <v>0</v>
      </c>
      <c r="CV399" s="417"/>
      <c r="CW399" s="417">
        <f>Financing!J398</f>
        <v>0</v>
      </c>
      <c r="CX399" s="417"/>
      <c r="CY399" s="417">
        <f>Financing!L398</f>
        <v>0</v>
      </c>
    </row>
    <row r="400" spans="92:103">
      <c r="CN400" s="111"/>
      <c r="CO400" s="417" t="str">
        <f>Financing!B399</f>
        <v>Total Construction Financing</v>
      </c>
      <c r="CP400" s="417"/>
      <c r="CQ400" s="417">
        <f>Financing!D399</f>
        <v>0</v>
      </c>
      <c r="CR400" s="417"/>
      <c r="CS400" s="417">
        <f>Financing!F399</f>
        <v>0</v>
      </c>
      <c r="CT400" s="417"/>
      <c r="CU400" s="417">
        <f>Financing!H399</f>
        <v>0</v>
      </c>
      <c r="CV400" s="417"/>
      <c r="CW400" s="417">
        <f>Financing!J399</f>
        <v>0</v>
      </c>
      <c r="CX400" s="417"/>
      <c r="CY400" s="417">
        <f>Financing!L399</f>
        <v>0</v>
      </c>
    </row>
    <row r="401" spans="92:103">
      <c r="CN401" s="423"/>
      <c r="CO401" s="417"/>
      <c r="CP401" s="417"/>
      <c r="CQ401" s="417"/>
      <c r="CR401" s="417"/>
      <c r="CS401" s="417"/>
      <c r="CT401" s="417"/>
      <c r="CU401" s="417"/>
      <c r="CV401" s="417"/>
      <c r="CW401" s="417"/>
      <c r="CX401" s="417"/>
      <c r="CY401" s="417"/>
    </row>
    <row r="402" spans="92:103">
      <c r="CN402" s="111"/>
      <c r="CO402" s="417" t="str">
        <f>Financing!B401</f>
        <v>Permanent Financing</v>
      </c>
      <c r="CP402" s="111" t="s">
        <v>343</v>
      </c>
      <c r="CQ402" s="417">
        <f>G4</f>
        <v>0</v>
      </c>
      <c r="CR402" s="417"/>
      <c r="CS402" s="417"/>
      <c r="CT402" s="417"/>
      <c r="CU402" s="417"/>
      <c r="CV402" s="417"/>
      <c r="CW402" s="417"/>
      <c r="CX402" s="417"/>
      <c r="CY402" s="417"/>
    </row>
    <row r="403" spans="92:103">
      <c r="CN403" s="111"/>
      <c r="CO403" s="417" t="str">
        <f>Financing!B402</f>
        <v>Building 8</v>
      </c>
      <c r="CP403" s="109" t="s">
        <v>96</v>
      </c>
      <c r="CQ403" s="664">
        <f>D183</f>
        <v>0</v>
      </c>
      <c r="CR403" s="417"/>
      <c r="CS403" s="417"/>
      <c r="CT403" s="417"/>
      <c r="CU403" s="417"/>
      <c r="CV403" s="417"/>
      <c r="CW403" s="417"/>
      <c r="CX403" s="417"/>
      <c r="CY403" s="417"/>
    </row>
    <row r="404" spans="92:103">
      <c r="CN404" s="111"/>
      <c r="CO404" s="417" t="str">
        <f>Financing!B403</f>
        <v xml:space="preserve"> </v>
      </c>
      <c r="CP404" s="417"/>
      <c r="CQ404" s="417"/>
      <c r="CR404" s="417"/>
      <c r="CS404" s="417"/>
      <c r="CT404" s="417"/>
      <c r="CU404" s="417"/>
      <c r="CV404" s="417"/>
      <c r="CW404" s="417"/>
      <c r="CX404" s="417"/>
      <c r="CY404" s="417"/>
    </row>
    <row r="405" spans="92:103">
      <c r="CN405" s="111"/>
      <c r="CO405" s="417" t="str">
        <f>Financing!B404</f>
        <v>Lender/ Source</v>
      </c>
      <c r="CP405" s="417"/>
      <c r="CQ405" s="417" t="str">
        <f>Financing!D404</f>
        <v>Amount of Funds</v>
      </c>
      <c r="CR405" s="417"/>
      <c r="CS405" s="417" t="str">
        <f>Financing!F404</f>
        <v>Type</v>
      </c>
      <c r="CT405" s="417"/>
      <c r="CU405" s="417" t="str">
        <f>Financing!H404</f>
        <v>Interest Rate(%)</v>
      </c>
      <c r="CV405" s="417"/>
      <c r="CW405" s="417" t="str">
        <f>Financing!J404</f>
        <v>Term (yrs.)</v>
      </c>
      <c r="CX405" s="417"/>
      <c r="CY405" s="417" t="str">
        <f>Financing!L404</f>
        <v>Annual Debt Service</v>
      </c>
    </row>
    <row r="406" spans="92:103">
      <c r="CN406" s="111"/>
      <c r="CO406" s="417" t="str">
        <f>Financing!B405</f>
        <v>HPD Loan</v>
      </c>
      <c r="CP406" s="417"/>
      <c r="CQ406" s="417">
        <f>Financing!D405</f>
        <v>0</v>
      </c>
      <c r="CR406" s="417"/>
      <c r="CS406" s="417">
        <f>Financing!F405</f>
        <v>0</v>
      </c>
      <c r="CT406" s="417"/>
      <c r="CU406" s="417">
        <f>Financing!H405</f>
        <v>0</v>
      </c>
      <c r="CV406" s="417"/>
      <c r="CW406" s="417">
        <f>Financing!J405</f>
        <v>0</v>
      </c>
      <c r="CX406" s="417"/>
      <c r="CY406" s="417">
        <f>Financing!L405</f>
        <v>0</v>
      </c>
    </row>
    <row r="407" spans="92:103">
      <c r="CN407" s="111"/>
      <c r="CO407" s="417" t="str">
        <f>Financing!B406</f>
        <v>HDC Tax Exempt Bonds</v>
      </c>
      <c r="CP407" s="417"/>
      <c r="CQ407" s="417">
        <f>Financing!D406</f>
        <v>0</v>
      </c>
      <c r="CR407" s="417"/>
      <c r="CS407" s="417">
        <f>Financing!F406</f>
        <v>0</v>
      </c>
      <c r="CT407" s="417"/>
      <c r="CU407" s="417">
        <f>Financing!H406</f>
        <v>0</v>
      </c>
      <c r="CV407" s="417"/>
      <c r="CW407" s="417">
        <f>Financing!J406</f>
        <v>0</v>
      </c>
      <c r="CX407" s="417"/>
      <c r="CY407" s="417">
        <f>Financing!L406</f>
        <v>0</v>
      </c>
    </row>
    <row r="408" spans="92:103">
      <c r="CN408" s="423"/>
      <c r="CO408" s="417" t="str">
        <f>Financing!B407</f>
        <v>HDC Loan</v>
      </c>
      <c r="CP408" s="417"/>
      <c r="CQ408" s="417">
        <f>Financing!D407</f>
        <v>0</v>
      </c>
      <c r="CR408" s="417"/>
      <c r="CS408" s="417">
        <f>Financing!F407</f>
        <v>0</v>
      </c>
      <c r="CT408" s="417"/>
      <c r="CU408" s="417">
        <f>Financing!H407</f>
        <v>0</v>
      </c>
      <c r="CV408" s="417"/>
      <c r="CW408" s="417">
        <f>Financing!J407</f>
        <v>0</v>
      </c>
      <c r="CX408" s="417"/>
      <c r="CY408" s="417">
        <f>Financing!L407</f>
        <v>0</v>
      </c>
    </row>
    <row r="409" spans="92:103">
      <c r="CN409" s="111"/>
      <c r="CO409" s="417" t="str">
        <f>Financing!B408</f>
        <v>Deferred Developer Fee</v>
      </c>
      <c r="CP409" s="417"/>
      <c r="CQ409" s="417">
        <f>Financing!D408</f>
        <v>0</v>
      </c>
      <c r="CR409" s="417"/>
      <c r="CS409" s="417" t="str">
        <f>Financing!F408</f>
        <v>Loan</v>
      </c>
      <c r="CT409" s="417"/>
      <c r="CU409" s="417">
        <f>Financing!H408</f>
        <v>1.12E-2</v>
      </c>
      <c r="CV409" s="417"/>
      <c r="CW409" s="417">
        <f>Financing!J408</f>
        <v>35</v>
      </c>
      <c r="CX409" s="417"/>
      <c r="CY409" s="417">
        <f>Financing!L408</f>
        <v>0</v>
      </c>
    </row>
    <row r="410" spans="92:103">
      <c r="CN410" s="423"/>
      <c r="CO410" s="655" t="str">
        <f>Financing!B409</f>
        <v>Other (HDC First Mortgage)</v>
      </c>
      <c r="CP410" s="417"/>
      <c r="CQ410" s="417">
        <f>Financing!D409</f>
        <v>0</v>
      </c>
      <c r="CR410" s="417"/>
      <c r="CS410" s="417" t="str">
        <f>Financing!F409</f>
        <v>Loan</v>
      </c>
      <c r="CT410" s="417"/>
      <c r="CU410" s="417">
        <f>Financing!H409</f>
        <v>5.2499999999999998E-2</v>
      </c>
      <c r="CV410" s="417"/>
      <c r="CW410" s="417">
        <f>Financing!J409</f>
        <v>18</v>
      </c>
      <c r="CX410" s="417"/>
      <c r="CY410" s="417">
        <f>Financing!L409</f>
        <v>0</v>
      </c>
    </row>
    <row r="411" spans="92:103">
      <c r="CN411" s="109"/>
      <c r="CO411" s="655" t="str">
        <f>Financing!B410</f>
        <v>Other (HDC Second Mortgage)</v>
      </c>
      <c r="CP411" s="417"/>
      <c r="CQ411" s="417">
        <f>Financing!D410</f>
        <v>0</v>
      </c>
      <c r="CR411" s="417"/>
      <c r="CS411" s="417" t="str">
        <f>Financing!F410</f>
        <v>Loan</v>
      </c>
      <c r="CT411" s="417"/>
      <c r="CU411" s="417">
        <f>Financing!H410</f>
        <v>4.3387000000000002E-2</v>
      </c>
      <c r="CV411" s="417"/>
      <c r="CW411" s="417">
        <f>Financing!J410</f>
        <v>35</v>
      </c>
      <c r="CX411" s="417"/>
      <c r="CY411" s="417">
        <f>Financing!L410</f>
        <v>0</v>
      </c>
    </row>
    <row r="412" spans="92:103">
      <c r="CN412" s="111"/>
      <c r="CO412" s="655" t="str">
        <f>Financing!B411</f>
        <v>Other (Accrued Construction Interest)</v>
      </c>
      <c r="CP412" s="417"/>
      <c r="CQ412" s="417">
        <f>Financing!D411</f>
        <v>0</v>
      </c>
      <c r="CR412" s="417"/>
      <c r="CS412" s="417" t="str">
        <f>Financing!F411</f>
        <v>Loan</v>
      </c>
      <c r="CT412" s="417"/>
      <c r="CU412" s="417">
        <f>Financing!H411</f>
        <v>0</v>
      </c>
      <c r="CV412" s="417"/>
      <c r="CW412" s="417">
        <f>Financing!J411</f>
        <v>0</v>
      </c>
      <c r="CX412" s="417"/>
      <c r="CY412" s="417">
        <f>Financing!L411</f>
        <v>0</v>
      </c>
    </row>
    <row r="413" spans="92:103">
      <c r="CN413" s="111"/>
      <c r="CO413" s="655" t="str">
        <f>Financing!B412</f>
        <v>Other (Brownfields Tax Credits)</v>
      </c>
      <c r="CP413" s="417"/>
      <c r="CQ413" s="417">
        <f>Financing!D412</f>
        <v>0</v>
      </c>
      <c r="CR413" s="417"/>
      <c r="CS413" s="417" t="str">
        <f>Financing!F412</f>
        <v>Loan</v>
      </c>
      <c r="CT413" s="417"/>
      <c r="CU413" s="417">
        <f>Financing!H412</f>
        <v>0.06</v>
      </c>
      <c r="CV413" s="417"/>
      <c r="CW413" s="417">
        <f>Financing!J412</f>
        <v>35</v>
      </c>
      <c r="CX413" s="417"/>
      <c r="CY413" s="417">
        <f>Financing!L412</f>
        <v>0</v>
      </c>
    </row>
    <row r="414" spans="92:103">
      <c r="CN414" s="111"/>
      <c r="CO414" s="655" t="str">
        <f>Financing!B413</f>
        <v>Other (LIHTC Equity)</v>
      </c>
      <c r="CP414" s="417"/>
      <c r="CQ414" s="417">
        <f>Financing!D413</f>
        <v>0</v>
      </c>
      <c r="CR414" s="417"/>
      <c r="CS414" s="417" t="str">
        <f>Financing!F413</f>
        <v>Loan</v>
      </c>
      <c r="CT414" s="417"/>
      <c r="CU414" s="417">
        <f>Financing!H413</f>
        <v>0</v>
      </c>
      <c r="CV414" s="417"/>
      <c r="CW414" s="417">
        <f>Financing!J413</f>
        <v>0</v>
      </c>
      <c r="CX414" s="417"/>
      <c r="CY414" s="417">
        <f>Financing!L413</f>
        <v>0</v>
      </c>
    </row>
    <row r="415" spans="92:103">
      <c r="CN415" s="111"/>
      <c r="CO415" s="417" t="str">
        <f>Financing!B414</f>
        <v>Total Permanent Financing</v>
      </c>
      <c r="CP415" s="417"/>
      <c r="CQ415" s="417">
        <f>Financing!D414</f>
        <v>0</v>
      </c>
      <c r="CR415" s="417"/>
      <c r="CS415" s="417">
        <f>Financing!F414</f>
        <v>0</v>
      </c>
      <c r="CT415" s="417"/>
      <c r="CU415" s="417">
        <f>Financing!H414</f>
        <v>0</v>
      </c>
      <c r="CV415" s="417"/>
      <c r="CW415" s="417">
        <f>Financing!J414</f>
        <v>0</v>
      </c>
      <c r="CX415" s="417"/>
      <c r="CY415" s="417">
        <f>Financing!L414</f>
        <v>0</v>
      </c>
    </row>
    <row r="416" spans="92:103">
      <c r="CN416" s="111"/>
      <c r="CO416" s="420"/>
      <c r="CY416" s="421"/>
    </row>
    <row r="417" spans="92:103">
      <c r="CN417" s="109"/>
      <c r="CO417" s="422" t="s">
        <v>163</v>
      </c>
      <c r="CP417" s="111" t="s">
        <v>343</v>
      </c>
      <c r="CQ417" s="109">
        <f>G4</f>
        <v>0</v>
      </c>
      <c r="CU417" s="423"/>
      <c r="CV417" s="423"/>
      <c r="CY417" s="421"/>
    </row>
    <row r="418" spans="92:103">
      <c r="CN418" s="109"/>
      <c r="CO418" s="424" t="s">
        <v>136</v>
      </c>
      <c r="CP418" s="109" t="s">
        <v>96</v>
      </c>
      <c r="CQ418" s="109">
        <f>D183</f>
        <v>0</v>
      </c>
      <c r="CU418" s="423"/>
      <c r="CV418" s="423"/>
      <c r="CY418" s="421"/>
    </row>
    <row r="419" spans="92:103">
      <c r="CN419" s="109"/>
      <c r="CO419" s="420">
        <f>CO389</f>
        <v>0</v>
      </c>
      <c r="CP419" s="111"/>
      <c r="CU419" s="423"/>
      <c r="CV419" s="423"/>
      <c r="CY419" s="421"/>
    </row>
    <row r="420" spans="92:103">
      <c r="CN420" s="109"/>
      <c r="CO420" s="420" t="s">
        <v>171</v>
      </c>
      <c r="CP420" s="111"/>
      <c r="CU420" s="423"/>
      <c r="CV420" s="423"/>
      <c r="CY420" s="421"/>
    </row>
    <row r="421" spans="92:103">
      <c r="CN421" s="109"/>
      <c r="CO421" s="420"/>
      <c r="CP421" s="111"/>
      <c r="CU421" s="423"/>
      <c r="CV421" s="423"/>
      <c r="CY421" s="421"/>
    </row>
    <row r="422" spans="92:103">
      <c r="CN422" s="109"/>
      <c r="CO422" s="425" t="s">
        <v>173</v>
      </c>
      <c r="CP422" s="426"/>
      <c r="CQ422" s="427"/>
      <c r="CR422" s="427"/>
      <c r="CS422" s="427"/>
      <c r="CT422" s="426"/>
      <c r="CU422" s="428" t="s">
        <v>172</v>
      </c>
      <c r="CV422" s="423"/>
      <c r="CY422" s="421"/>
    </row>
    <row r="423" spans="92:103">
      <c r="CN423" s="109"/>
      <c r="CO423" s="429" t="s">
        <v>164</v>
      </c>
      <c r="CU423" s="404">
        <f>Financing!H422</f>
        <v>0</v>
      </c>
      <c r="CY423" s="421"/>
    </row>
    <row r="424" spans="92:103">
      <c r="CN424" s="111"/>
      <c r="CO424" s="430" t="s">
        <v>110</v>
      </c>
      <c r="CU424" s="404">
        <f>Financing!H423</f>
        <v>0</v>
      </c>
      <c r="CY424" s="421"/>
    </row>
    <row r="425" spans="92:103">
      <c r="CN425" s="111"/>
      <c r="CO425" s="430" t="s">
        <v>165</v>
      </c>
      <c r="CU425" s="404">
        <f>Financing!H424</f>
        <v>0</v>
      </c>
      <c r="CY425" s="421"/>
    </row>
    <row r="426" spans="92:103">
      <c r="CN426" s="423"/>
      <c r="CO426" s="430" t="s">
        <v>166</v>
      </c>
      <c r="CU426" s="404">
        <f>Financing!H425</f>
        <v>0</v>
      </c>
      <c r="CY426" s="421"/>
    </row>
    <row r="427" spans="92:103">
      <c r="CN427" s="423"/>
      <c r="CO427" s="430" t="s">
        <v>167</v>
      </c>
      <c r="CU427" s="404">
        <f>Financing!H426</f>
        <v>0</v>
      </c>
      <c r="CY427" s="421"/>
    </row>
    <row r="428" spans="92:103">
      <c r="CN428" s="109"/>
      <c r="CO428" s="430" t="s">
        <v>169</v>
      </c>
      <c r="CQ428" s="406" t="str">
        <f>Financing!D427</f>
        <v>(Specify Source)</v>
      </c>
      <c r="CR428" s="406"/>
      <c r="CS428" s="406"/>
      <c r="CU428" s="404">
        <f>Financing!H427</f>
        <v>0</v>
      </c>
      <c r="CY428" s="421"/>
    </row>
    <row r="429" spans="92:103">
      <c r="CN429" s="423"/>
      <c r="CO429" s="430" t="s">
        <v>168</v>
      </c>
      <c r="CQ429" s="406" t="str">
        <f>Financing!D428</f>
        <v>(Specify Source)</v>
      </c>
      <c r="CR429" s="406"/>
      <c r="CS429" s="406"/>
      <c r="CU429" s="404">
        <f>Financing!H428</f>
        <v>0</v>
      </c>
      <c r="CY429" s="421"/>
    </row>
    <row r="430" spans="92:103">
      <c r="CN430" s="111"/>
      <c r="CO430" s="430" t="s">
        <v>168</v>
      </c>
      <c r="CQ430" s="406" t="str">
        <f>Financing!D429</f>
        <v>(Specify Source)</v>
      </c>
      <c r="CR430" s="406"/>
      <c r="CS430" s="406"/>
      <c r="CU430" s="404">
        <f>Financing!H429</f>
        <v>0</v>
      </c>
      <c r="CY430" s="421"/>
    </row>
    <row r="431" spans="92:103">
      <c r="CN431" s="423"/>
      <c r="CO431" s="430" t="s">
        <v>168</v>
      </c>
      <c r="CQ431" s="406" t="str">
        <f>Financing!D430</f>
        <v>(Specify Source)</v>
      </c>
      <c r="CR431" s="406"/>
      <c r="CS431" s="406"/>
      <c r="CU431" s="404">
        <f>Financing!H430</f>
        <v>0</v>
      </c>
      <c r="CY431" s="421"/>
    </row>
    <row r="432" spans="92:103" ht="13.5" thickBot="1">
      <c r="CN432" s="111"/>
      <c r="CO432" s="431" t="s">
        <v>168</v>
      </c>
      <c r="CP432" s="432"/>
      <c r="CQ432" s="406" t="str">
        <f>Financing!D431</f>
        <v>(Specify Source)</v>
      </c>
      <c r="CR432" s="406"/>
      <c r="CS432" s="406"/>
      <c r="CT432" s="432"/>
      <c r="CU432" s="404">
        <f>Financing!H431</f>
        <v>0</v>
      </c>
      <c r="CV432" s="432"/>
      <c r="CW432" s="432"/>
      <c r="CX432" s="432"/>
      <c r="CY432" s="433"/>
    </row>
    <row r="433" spans="92:103">
      <c r="CN433" s="109"/>
    </row>
    <row r="434" spans="92:103" ht="13.5" thickBot="1">
      <c r="CN434" s="109"/>
    </row>
    <row r="435" spans="92:103">
      <c r="CN435" s="109"/>
      <c r="CO435" s="408" t="s">
        <v>156</v>
      </c>
      <c r="CP435" s="111" t="s">
        <v>343</v>
      </c>
      <c r="CQ435" s="407">
        <f>G4</f>
        <v>0</v>
      </c>
      <c r="CR435" s="407"/>
      <c r="CS435" s="409"/>
      <c r="CT435" s="409"/>
    </row>
    <row r="436" spans="92:103">
      <c r="CN436" s="109"/>
      <c r="CO436" s="434" t="s">
        <v>137</v>
      </c>
      <c r="CP436" s="109" t="s">
        <v>96</v>
      </c>
      <c r="CQ436" s="109">
        <f>D184</f>
        <v>0</v>
      </c>
      <c r="CR436" s="411"/>
      <c r="CS436" s="407"/>
      <c r="CT436" s="407"/>
    </row>
    <row r="437" spans="92:103" ht="13.5" thickBot="1">
      <c r="CN437" s="109"/>
      <c r="CO437" s="435">
        <f>'Unit Distribution'!CV13</f>
        <v>0</v>
      </c>
      <c r="CQ437" s="411"/>
      <c r="CR437" s="411"/>
      <c r="CS437" s="407"/>
      <c r="CT437" s="407"/>
    </row>
    <row r="438" spans="92:103">
      <c r="CN438" s="109"/>
      <c r="CO438" s="412" t="s">
        <v>157</v>
      </c>
      <c r="CP438" s="413"/>
      <c r="CQ438" s="414" t="s">
        <v>158</v>
      </c>
      <c r="CR438" s="414"/>
      <c r="CS438" s="414" t="s">
        <v>159</v>
      </c>
      <c r="CT438" s="414"/>
      <c r="CU438" s="414" t="s">
        <v>177</v>
      </c>
      <c r="CV438" s="414"/>
      <c r="CW438" s="414" t="s">
        <v>160</v>
      </c>
      <c r="CX438" s="415"/>
      <c r="CY438" s="416" t="s">
        <v>161</v>
      </c>
    </row>
    <row r="439" spans="92:103">
      <c r="CN439" s="109"/>
      <c r="CO439" s="417" t="str">
        <f>Financing!B438</f>
        <v>HPD Loan</v>
      </c>
      <c r="CP439" s="417"/>
      <c r="CQ439" s="417">
        <f>Financing!D438</f>
        <v>0</v>
      </c>
      <c r="CR439" s="417"/>
      <c r="CS439" s="417">
        <f>Financing!F438</f>
        <v>0</v>
      </c>
      <c r="CT439" s="417"/>
      <c r="CU439" s="417">
        <f>Financing!H438</f>
        <v>0</v>
      </c>
      <c r="CV439" s="417"/>
      <c r="CW439" s="417">
        <f>Financing!J438</f>
        <v>0</v>
      </c>
      <c r="CX439" s="417"/>
      <c r="CY439" s="417">
        <f>Financing!L438</f>
        <v>0</v>
      </c>
    </row>
    <row r="440" spans="92:103">
      <c r="CN440" s="111"/>
      <c r="CO440" s="417" t="str">
        <f>Financing!B439</f>
        <v>HDC Tax Exempt Bonds</v>
      </c>
      <c r="CP440" s="417"/>
      <c r="CQ440" s="417">
        <f>Financing!D439</f>
        <v>0</v>
      </c>
      <c r="CR440" s="417"/>
      <c r="CS440" s="417" t="str">
        <f>Financing!F439</f>
        <v>Loan</v>
      </c>
      <c r="CT440" s="417"/>
      <c r="CU440" s="417">
        <f>Financing!H439</f>
        <v>2.1999999999999999E-2</v>
      </c>
      <c r="CV440" s="417"/>
      <c r="CW440" s="417">
        <f>Financing!J439</f>
        <v>2</v>
      </c>
      <c r="CX440" s="417"/>
      <c r="CY440" s="417">
        <f>Financing!L439</f>
        <v>0</v>
      </c>
    </row>
    <row r="441" spans="92:103">
      <c r="CN441" s="109"/>
      <c r="CO441" s="417" t="str">
        <f>Financing!B440</f>
        <v>HDC Loan</v>
      </c>
      <c r="CP441" s="417"/>
      <c r="CQ441" s="417">
        <f>Financing!D440</f>
        <v>0</v>
      </c>
      <c r="CR441" s="417"/>
      <c r="CS441" s="417" t="str">
        <f>Financing!F440</f>
        <v>Loan</v>
      </c>
      <c r="CT441" s="417"/>
      <c r="CU441" s="417">
        <f>Financing!H440</f>
        <v>4.3387000000000002E-2</v>
      </c>
      <c r="CV441" s="417"/>
      <c r="CW441" s="417">
        <f>Financing!J440</f>
        <v>2</v>
      </c>
      <c r="CX441" s="417"/>
      <c r="CY441" s="417">
        <f>Financing!L440</f>
        <v>0</v>
      </c>
    </row>
    <row r="442" spans="92:103">
      <c r="CN442" s="423"/>
      <c r="CO442" s="417" t="str">
        <f>Financing!B441</f>
        <v>Deferred Developer Fee</v>
      </c>
      <c r="CP442" s="417"/>
      <c r="CQ442" s="417">
        <f>Financing!D441</f>
        <v>0</v>
      </c>
      <c r="CR442" s="417"/>
      <c r="CS442" s="417" t="str">
        <f>Financing!F441</f>
        <v>Loan</v>
      </c>
      <c r="CT442" s="417"/>
      <c r="CU442" s="417">
        <f>Financing!H441</f>
        <v>0</v>
      </c>
      <c r="CV442" s="417"/>
      <c r="CW442" s="417">
        <f>Financing!J441</f>
        <v>0</v>
      </c>
      <c r="CX442" s="417"/>
      <c r="CY442" s="417">
        <f>Financing!L441</f>
        <v>0</v>
      </c>
    </row>
    <row r="443" spans="92:103">
      <c r="CN443" s="111"/>
      <c r="CO443" s="655" t="str">
        <f>Financing!B442</f>
        <v>Other (Accrued Construction Interest)</v>
      </c>
      <c r="CP443" s="417"/>
      <c r="CQ443" s="417">
        <f>Financing!D442</f>
        <v>0</v>
      </c>
      <c r="CR443" s="417"/>
      <c r="CS443" s="417" t="str">
        <f>Financing!F442</f>
        <v>Loan</v>
      </c>
      <c r="CT443" s="417"/>
      <c r="CU443" s="417">
        <f>Financing!H442</f>
        <v>0</v>
      </c>
      <c r="CV443" s="417"/>
      <c r="CW443" s="417">
        <f>Financing!J442</f>
        <v>0</v>
      </c>
      <c r="CX443" s="417"/>
      <c r="CY443" s="417">
        <f>Financing!L442</f>
        <v>0</v>
      </c>
    </row>
    <row r="444" spans="92:103">
      <c r="CN444" s="423"/>
      <c r="CO444" s="655" t="str">
        <f>Financing!B443</f>
        <v>Other (Deferred Reserves)</v>
      </c>
      <c r="CP444" s="417"/>
      <c r="CQ444" s="417">
        <f>Financing!D443</f>
        <v>0</v>
      </c>
      <c r="CR444" s="417"/>
      <c r="CS444" s="417" t="str">
        <f>Financing!F443</f>
        <v>Loan</v>
      </c>
      <c r="CT444" s="417"/>
      <c r="CU444" s="417">
        <f>Financing!H443</f>
        <v>0</v>
      </c>
      <c r="CV444" s="417"/>
      <c r="CW444" s="417">
        <f>Financing!J443</f>
        <v>0</v>
      </c>
      <c r="CX444" s="417"/>
      <c r="CY444" s="417">
        <f>Financing!L443</f>
        <v>0</v>
      </c>
    </row>
    <row r="445" spans="92:103">
      <c r="CN445" s="111"/>
      <c r="CO445" s="655" t="str">
        <f>Financing!B444</f>
        <v>Other (Specify)</v>
      </c>
      <c r="CP445" s="417"/>
      <c r="CQ445" s="417">
        <f>Financing!D444</f>
        <v>0</v>
      </c>
      <c r="CR445" s="417"/>
      <c r="CS445" s="417">
        <f>Financing!F444</f>
        <v>0</v>
      </c>
      <c r="CT445" s="417"/>
      <c r="CU445" s="417">
        <f>Financing!H444</f>
        <v>0</v>
      </c>
      <c r="CV445" s="417"/>
      <c r="CW445" s="417">
        <f>Financing!J444</f>
        <v>0</v>
      </c>
      <c r="CX445" s="417"/>
      <c r="CY445" s="417">
        <f>Financing!L444</f>
        <v>0</v>
      </c>
    </row>
    <row r="446" spans="92:103">
      <c r="CN446" s="111"/>
      <c r="CO446" s="655" t="str">
        <f>Financing!B445</f>
        <v>Other (Specify)</v>
      </c>
      <c r="CP446" s="417"/>
      <c r="CQ446" s="417">
        <f>Financing!D445</f>
        <v>0</v>
      </c>
      <c r="CR446" s="417"/>
      <c r="CS446" s="417">
        <f>Financing!F445</f>
        <v>0</v>
      </c>
      <c r="CT446" s="417"/>
      <c r="CU446" s="417">
        <f>Financing!H445</f>
        <v>0</v>
      </c>
      <c r="CV446" s="417"/>
      <c r="CW446" s="417">
        <f>Financing!J445</f>
        <v>0</v>
      </c>
      <c r="CX446" s="417"/>
      <c r="CY446" s="417">
        <f>Financing!L445</f>
        <v>0</v>
      </c>
    </row>
    <row r="447" spans="92:103">
      <c r="CN447" s="423"/>
      <c r="CO447" s="655" t="str">
        <f>Financing!B446</f>
        <v>Other (Specify)</v>
      </c>
      <c r="CP447" s="417"/>
      <c r="CQ447" s="417">
        <f>Financing!D446</f>
        <v>0</v>
      </c>
      <c r="CR447" s="417"/>
      <c r="CS447" s="417">
        <f>Financing!F446</f>
        <v>0</v>
      </c>
      <c r="CT447" s="417"/>
      <c r="CU447" s="417">
        <f>Financing!H446</f>
        <v>0</v>
      </c>
      <c r="CV447" s="417"/>
      <c r="CW447" s="417">
        <f>Financing!J446</f>
        <v>0</v>
      </c>
      <c r="CX447" s="417"/>
      <c r="CY447" s="417">
        <f>Financing!L446</f>
        <v>0</v>
      </c>
    </row>
    <row r="448" spans="92:103">
      <c r="CN448" s="111"/>
      <c r="CO448" s="417" t="str">
        <f>Financing!B447</f>
        <v>Total Construction Financing</v>
      </c>
      <c r="CP448" s="417"/>
      <c r="CQ448" s="417">
        <f>Financing!D447</f>
        <v>0</v>
      </c>
      <c r="CR448" s="417"/>
      <c r="CS448" s="417">
        <f>Financing!F447</f>
        <v>0</v>
      </c>
      <c r="CT448" s="417"/>
      <c r="CU448" s="417">
        <f>Financing!H447</f>
        <v>0</v>
      </c>
      <c r="CV448" s="417"/>
      <c r="CW448" s="417">
        <f>Financing!J447</f>
        <v>0</v>
      </c>
      <c r="CX448" s="417"/>
      <c r="CY448" s="417">
        <f>Financing!L447</f>
        <v>0</v>
      </c>
    </row>
    <row r="449" spans="92:103">
      <c r="CN449" s="423"/>
      <c r="CO449" s="417"/>
      <c r="CP449" s="417"/>
      <c r="CQ449" s="417"/>
      <c r="CR449" s="417"/>
      <c r="CS449" s="417"/>
      <c r="CT449" s="417"/>
      <c r="CU449" s="417"/>
      <c r="CV449" s="417"/>
      <c r="CW449" s="417"/>
      <c r="CX449" s="417"/>
      <c r="CY449" s="417"/>
    </row>
    <row r="450" spans="92:103">
      <c r="CN450" s="111"/>
      <c r="CO450" s="417" t="str">
        <f>Financing!B449</f>
        <v>Permanent Financing</v>
      </c>
      <c r="CP450" s="111" t="s">
        <v>343</v>
      </c>
      <c r="CQ450" s="417">
        <f>G4</f>
        <v>0</v>
      </c>
      <c r="CR450" s="417"/>
      <c r="CS450" s="417"/>
      <c r="CT450" s="417"/>
      <c r="CU450" s="417"/>
      <c r="CV450" s="417"/>
      <c r="CW450" s="417"/>
      <c r="CX450" s="417"/>
      <c r="CY450" s="417"/>
    </row>
    <row r="451" spans="92:103">
      <c r="CN451" s="111"/>
      <c r="CO451" s="417" t="str">
        <f>Financing!B450</f>
        <v>Building 9</v>
      </c>
      <c r="CP451" s="109" t="s">
        <v>96</v>
      </c>
      <c r="CQ451" s="664">
        <f>D184</f>
        <v>0</v>
      </c>
      <c r="CR451" s="417"/>
      <c r="CS451" s="417"/>
      <c r="CT451" s="417"/>
      <c r="CU451" s="417"/>
      <c r="CV451" s="417"/>
      <c r="CW451" s="417"/>
      <c r="CX451" s="417"/>
      <c r="CY451" s="417"/>
    </row>
    <row r="452" spans="92:103">
      <c r="CN452" s="111"/>
      <c r="CO452" s="417" t="str">
        <f>Financing!B451</f>
        <v xml:space="preserve"> </v>
      </c>
      <c r="CP452" s="417"/>
      <c r="CQ452" s="417"/>
      <c r="CR452" s="417"/>
      <c r="CS452" s="417"/>
      <c r="CT452" s="417"/>
      <c r="CU452" s="417"/>
      <c r="CV452" s="417"/>
      <c r="CW452" s="417"/>
      <c r="CX452" s="417"/>
      <c r="CY452" s="417"/>
    </row>
    <row r="453" spans="92:103">
      <c r="CN453" s="111"/>
      <c r="CO453" s="417" t="str">
        <f>Financing!B452</f>
        <v>Lender/ Source</v>
      </c>
      <c r="CP453" s="417"/>
      <c r="CQ453" s="417" t="str">
        <f>Financing!D452</f>
        <v>Amount of Funds</v>
      </c>
      <c r="CR453" s="417"/>
      <c r="CS453" s="417" t="str">
        <f>Financing!F452</f>
        <v>Type</v>
      </c>
      <c r="CT453" s="417"/>
      <c r="CU453" s="417" t="str">
        <f>Financing!H452</f>
        <v>Interest Rate(%)</v>
      </c>
      <c r="CV453" s="417"/>
      <c r="CW453" s="417" t="str">
        <f>Financing!J452</f>
        <v>Term (yrs.)</v>
      </c>
      <c r="CX453" s="417"/>
      <c r="CY453" s="417" t="str">
        <f>Financing!L452</f>
        <v>Annual Debt Service</v>
      </c>
    </row>
    <row r="454" spans="92:103">
      <c r="CN454" s="111"/>
      <c r="CO454" s="417" t="str">
        <f>Financing!B453</f>
        <v>HPD Loan</v>
      </c>
      <c r="CP454" s="417"/>
      <c r="CQ454" s="417">
        <f>Financing!D453</f>
        <v>0</v>
      </c>
      <c r="CR454" s="417"/>
      <c r="CS454" s="417">
        <f>Financing!F453</f>
        <v>0</v>
      </c>
      <c r="CT454" s="417"/>
      <c r="CU454" s="417">
        <f>Financing!H453</f>
        <v>0</v>
      </c>
      <c r="CV454" s="417"/>
      <c r="CW454" s="417">
        <f>Financing!J453</f>
        <v>0</v>
      </c>
      <c r="CX454" s="417"/>
      <c r="CY454" s="417">
        <f>Financing!L453</f>
        <v>0</v>
      </c>
    </row>
    <row r="455" spans="92:103">
      <c r="CN455" s="111"/>
      <c r="CO455" s="417" t="str">
        <f>Financing!B454</f>
        <v>HDC Tax Exempt Bonds</v>
      </c>
      <c r="CP455" s="417"/>
      <c r="CQ455" s="417">
        <f>Financing!D454</f>
        <v>0</v>
      </c>
      <c r="CR455" s="417"/>
      <c r="CS455" s="417">
        <f>Financing!F454</f>
        <v>0</v>
      </c>
      <c r="CT455" s="417"/>
      <c r="CU455" s="417">
        <f>Financing!H454</f>
        <v>0</v>
      </c>
      <c r="CV455" s="417"/>
      <c r="CW455" s="417">
        <f>Financing!J454</f>
        <v>0</v>
      </c>
      <c r="CX455" s="417"/>
      <c r="CY455" s="417">
        <f>Financing!L454</f>
        <v>0</v>
      </c>
    </row>
    <row r="456" spans="92:103">
      <c r="CN456" s="423"/>
      <c r="CO456" s="417" t="str">
        <f>Financing!B455</f>
        <v>HDC Loan</v>
      </c>
      <c r="CP456" s="417"/>
      <c r="CQ456" s="417">
        <f>Financing!D455</f>
        <v>0</v>
      </c>
      <c r="CR456" s="417"/>
      <c r="CS456" s="417">
        <f>Financing!F455</f>
        <v>0</v>
      </c>
      <c r="CT456" s="417"/>
      <c r="CU456" s="417">
        <f>Financing!H455</f>
        <v>0</v>
      </c>
      <c r="CV456" s="417"/>
      <c r="CW456" s="417">
        <f>Financing!J455</f>
        <v>0</v>
      </c>
      <c r="CX456" s="417"/>
      <c r="CY456" s="417">
        <f>Financing!L455</f>
        <v>0</v>
      </c>
    </row>
    <row r="457" spans="92:103">
      <c r="CN457" s="111"/>
      <c r="CO457" s="417" t="str">
        <f>Financing!B456</f>
        <v>Deferred Developer Fee</v>
      </c>
      <c r="CP457" s="417"/>
      <c r="CQ457" s="417">
        <f>Financing!D456</f>
        <v>0</v>
      </c>
      <c r="CR457" s="417"/>
      <c r="CS457" s="417" t="str">
        <f>Financing!F456</f>
        <v>Loan</v>
      </c>
      <c r="CT457" s="417"/>
      <c r="CU457" s="417">
        <f>Financing!H456</f>
        <v>1.12E-2</v>
      </c>
      <c r="CV457" s="417"/>
      <c r="CW457" s="417">
        <f>Financing!J456</f>
        <v>35</v>
      </c>
      <c r="CX457" s="417"/>
      <c r="CY457" s="417">
        <f>Financing!L456</f>
        <v>0</v>
      </c>
    </row>
    <row r="458" spans="92:103">
      <c r="CN458" s="423"/>
      <c r="CO458" s="655" t="str">
        <f>Financing!B457</f>
        <v>Other (HDC First Mortgage)</v>
      </c>
      <c r="CP458" s="417"/>
      <c r="CQ458" s="417">
        <f>Financing!D457</f>
        <v>0</v>
      </c>
      <c r="CR458" s="417"/>
      <c r="CS458" s="417" t="str">
        <f>Financing!F457</f>
        <v>Loan</v>
      </c>
      <c r="CT458" s="417"/>
      <c r="CU458" s="417">
        <f>Financing!H457</f>
        <v>5.2499999999999998E-2</v>
      </c>
      <c r="CV458" s="417"/>
      <c r="CW458" s="417">
        <f>Financing!J457</f>
        <v>18</v>
      </c>
      <c r="CX458" s="417"/>
      <c r="CY458" s="417">
        <f>Financing!L457</f>
        <v>0</v>
      </c>
    </row>
    <row r="459" spans="92:103">
      <c r="CN459" s="109"/>
      <c r="CO459" s="655" t="str">
        <f>Financing!B458</f>
        <v>Other (HDC Second Mortgage)</v>
      </c>
      <c r="CP459" s="417"/>
      <c r="CQ459" s="417">
        <f>Financing!D458</f>
        <v>0</v>
      </c>
      <c r="CR459" s="417"/>
      <c r="CS459" s="417" t="str">
        <f>Financing!F458</f>
        <v>Loan</v>
      </c>
      <c r="CT459" s="417"/>
      <c r="CU459" s="417">
        <f>Financing!H458</f>
        <v>4.3387000000000002E-2</v>
      </c>
      <c r="CV459" s="417"/>
      <c r="CW459" s="417">
        <f>Financing!J458</f>
        <v>35</v>
      </c>
      <c r="CX459" s="417"/>
      <c r="CY459" s="417">
        <f>Financing!L458</f>
        <v>0</v>
      </c>
    </row>
    <row r="460" spans="92:103">
      <c r="CN460" s="111"/>
      <c r="CO460" s="655" t="str">
        <f>Financing!B459</f>
        <v>Other (Accrued Construction Interest)</v>
      </c>
      <c r="CP460" s="417"/>
      <c r="CQ460" s="417">
        <f>Financing!D459</f>
        <v>0</v>
      </c>
      <c r="CR460" s="417"/>
      <c r="CS460" s="417" t="str">
        <f>Financing!F459</f>
        <v>Loan</v>
      </c>
      <c r="CT460" s="417"/>
      <c r="CU460" s="417">
        <f>Financing!H459</f>
        <v>0</v>
      </c>
      <c r="CV460" s="417"/>
      <c r="CW460" s="417">
        <f>Financing!J459</f>
        <v>0</v>
      </c>
      <c r="CX460" s="417"/>
      <c r="CY460" s="417">
        <f>Financing!L459</f>
        <v>0</v>
      </c>
    </row>
    <row r="461" spans="92:103">
      <c r="CN461" s="111"/>
      <c r="CO461" s="655" t="str">
        <f>Financing!B460</f>
        <v>Other (Brownfields Tax Credits)</v>
      </c>
      <c r="CP461" s="417"/>
      <c r="CQ461" s="417">
        <f>Financing!D460</f>
        <v>0</v>
      </c>
      <c r="CR461" s="417"/>
      <c r="CS461" s="417" t="str">
        <f>Financing!F460</f>
        <v>Loan</v>
      </c>
      <c r="CT461" s="417"/>
      <c r="CU461" s="417">
        <f>Financing!H460</f>
        <v>0.06</v>
      </c>
      <c r="CV461" s="417"/>
      <c r="CW461" s="417">
        <f>Financing!J460</f>
        <v>35</v>
      </c>
      <c r="CX461" s="417"/>
      <c r="CY461" s="417">
        <f>Financing!L460</f>
        <v>0</v>
      </c>
    </row>
    <row r="462" spans="92:103">
      <c r="CN462" s="111"/>
      <c r="CO462" s="655" t="str">
        <f>Financing!B461</f>
        <v>Other (LIHTC Equity)</v>
      </c>
      <c r="CP462" s="417"/>
      <c r="CQ462" s="417">
        <f>Financing!D461</f>
        <v>0</v>
      </c>
      <c r="CR462" s="417"/>
      <c r="CS462" s="417" t="str">
        <f>Financing!F461</f>
        <v>Loan</v>
      </c>
      <c r="CT462" s="417"/>
      <c r="CU462" s="417">
        <f>Financing!H461</f>
        <v>0</v>
      </c>
      <c r="CV462" s="417"/>
      <c r="CW462" s="417">
        <f>Financing!J461</f>
        <v>0</v>
      </c>
      <c r="CX462" s="417"/>
      <c r="CY462" s="417">
        <f>Financing!L461</f>
        <v>0</v>
      </c>
    </row>
    <row r="463" spans="92:103">
      <c r="CN463" s="111"/>
      <c r="CO463" s="417" t="str">
        <f>Financing!B462</f>
        <v>Total Permanent Financing</v>
      </c>
      <c r="CP463" s="417"/>
      <c r="CQ463" s="417">
        <f>Financing!D462</f>
        <v>0</v>
      </c>
      <c r="CR463" s="417"/>
      <c r="CS463" s="417">
        <f>Financing!F462</f>
        <v>0</v>
      </c>
      <c r="CT463" s="417"/>
      <c r="CU463" s="417">
        <f>Financing!H462</f>
        <v>0</v>
      </c>
      <c r="CV463" s="417"/>
      <c r="CW463" s="417">
        <f>Financing!J462</f>
        <v>0</v>
      </c>
      <c r="CX463" s="417"/>
      <c r="CY463" s="417">
        <f>Financing!L462</f>
        <v>0</v>
      </c>
    </row>
    <row r="464" spans="92:103">
      <c r="CN464" s="111"/>
      <c r="CO464" s="420"/>
      <c r="CY464" s="421"/>
    </row>
    <row r="465" spans="92:103">
      <c r="CN465" s="109"/>
      <c r="CO465" s="422" t="s">
        <v>163</v>
      </c>
      <c r="CP465" s="111" t="s">
        <v>343</v>
      </c>
      <c r="CQ465" s="109">
        <f>G4</f>
        <v>0</v>
      </c>
      <c r="CU465" s="423"/>
      <c r="CV465" s="423"/>
      <c r="CY465" s="421"/>
    </row>
    <row r="466" spans="92:103">
      <c r="CN466" s="109"/>
      <c r="CO466" s="424" t="s">
        <v>137</v>
      </c>
      <c r="CP466" s="109" t="s">
        <v>96</v>
      </c>
      <c r="CQ466" s="109">
        <f>D184</f>
        <v>0</v>
      </c>
      <c r="CU466" s="423"/>
      <c r="CV466" s="423"/>
      <c r="CY466" s="421"/>
    </row>
    <row r="467" spans="92:103">
      <c r="CN467" s="109"/>
      <c r="CO467" s="420">
        <f>CO437</f>
        <v>0</v>
      </c>
      <c r="CP467" s="111"/>
      <c r="CU467" s="423"/>
      <c r="CV467" s="423"/>
      <c r="CY467" s="421"/>
    </row>
    <row r="468" spans="92:103">
      <c r="CN468" s="109"/>
      <c r="CO468" s="420" t="s">
        <v>171</v>
      </c>
      <c r="CP468" s="111"/>
      <c r="CU468" s="423"/>
      <c r="CV468" s="423"/>
      <c r="CY468" s="421"/>
    </row>
    <row r="469" spans="92:103">
      <c r="CN469" s="109"/>
      <c r="CO469" s="420"/>
      <c r="CP469" s="111"/>
      <c r="CU469" s="423"/>
      <c r="CV469" s="423"/>
      <c r="CY469" s="421"/>
    </row>
    <row r="470" spans="92:103">
      <c r="CN470" s="109"/>
      <c r="CO470" s="425" t="s">
        <v>173</v>
      </c>
      <c r="CP470" s="426"/>
      <c r="CQ470" s="427"/>
      <c r="CR470" s="427"/>
      <c r="CS470" s="427"/>
      <c r="CT470" s="426"/>
      <c r="CU470" s="428" t="s">
        <v>172</v>
      </c>
      <c r="CV470" s="423"/>
      <c r="CY470" s="421"/>
    </row>
    <row r="471" spans="92:103">
      <c r="CN471" s="109"/>
      <c r="CO471" s="429" t="s">
        <v>164</v>
      </c>
      <c r="CU471" s="404">
        <f>Financing!H470</f>
        <v>0</v>
      </c>
      <c r="CY471" s="421"/>
    </row>
    <row r="472" spans="92:103">
      <c r="CN472" s="111"/>
      <c r="CO472" s="430" t="s">
        <v>110</v>
      </c>
      <c r="CU472" s="404">
        <f>Financing!H471</f>
        <v>0</v>
      </c>
      <c r="CY472" s="421"/>
    </row>
    <row r="473" spans="92:103">
      <c r="CN473" s="111"/>
      <c r="CO473" s="430" t="s">
        <v>165</v>
      </c>
      <c r="CU473" s="404">
        <f>Financing!H472</f>
        <v>0</v>
      </c>
      <c r="CY473" s="421"/>
    </row>
    <row r="474" spans="92:103">
      <c r="CN474" s="423"/>
      <c r="CO474" s="430" t="s">
        <v>166</v>
      </c>
      <c r="CU474" s="404">
        <f>Financing!H473</f>
        <v>0</v>
      </c>
      <c r="CY474" s="421"/>
    </row>
    <row r="475" spans="92:103">
      <c r="CN475" s="423"/>
      <c r="CO475" s="430" t="s">
        <v>167</v>
      </c>
      <c r="CU475" s="404">
        <f>Financing!H474</f>
        <v>0</v>
      </c>
      <c r="CY475" s="421"/>
    </row>
    <row r="476" spans="92:103">
      <c r="CN476" s="109"/>
      <c r="CO476" s="430" t="s">
        <v>169</v>
      </c>
      <c r="CQ476" s="406" t="str">
        <f>Financing!D475</f>
        <v>(Specify Source)</v>
      </c>
      <c r="CR476" s="406"/>
      <c r="CS476" s="406"/>
      <c r="CU476" s="404">
        <f>Financing!H475</f>
        <v>0</v>
      </c>
      <c r="CY476" s="421"/>
    </row>
    <row r="477" spans="92:103">
      <c r="CN477" s="423"/>
      <c r="CO477" s="430" t="s">
        <v>168</v>
      </c>
      <c r="CQ477" s="406" t="str">
        <f>Financing!D476</f>
        <v>(Specify Source)</v>
      </c>
      <c r="CR477" s="406"/>
      <c r="CS477" s="406"/>
      <c r="CU477" s="404">
        <f>Financing!H476</f>
        <v>0</v>
      </c>
      <c r="CY477" s="421"/>
    </row>
    <row r="478" spans="92:103">
      <c r="CN478" s="111"/>
      <c r="CO478" s="430" t="s">
        <v>168</v>
      </c>
      <c r="CQ478" s="406" t="str">
        <f>Financing!D477</f>
        <v>(Specify Source)</v>
      </c>
      <c r="CR478" s="406"/>
      <c r="CS478" s="406"/>
      <c r="CU478" s="404">
        <f>Financing!H477</f>
        <v>0</v>
      </c>
      <c r="CY478" s="421"/>
    </row>
    <row r="479" spans="92:103">
      <c r="CN479" s="423"/>
      <c r="CO479" s="430" t="s">
        <v>168</v>
      </c>
      <c r="CQ479" s="406" t="str">
        <f>Financing!D478</f>
        <v>(Specify Source)</v>
      </c>
      <c r="CR479" s="406"/>
      <c r="CS479" s="406"/>
      <c r="CU479" s="404">
        <f>Financing!H478</f>
        <v>0</v>
      </c>
      <c r="CY479" s="421"/>
    </row>
    <row r="480" spans="92:103" ht="13.5" thickBot="1">
      <c r="CN480" s="111"/>
      <c r="CO480" s="431" t="s">
        <v>168</v>
      </c>
      <c r="CP480" s="432"/>
      <c r="CQ480" s="406" t="str">
        <f>Financing!D479</f>
        <v>(Specify Source)</v>
      </c>
      <c r="CR480" s="406"/>
      <c r="CS480" s="406"/>
      <c r="CT480" s="432"/>
      <c r="CU480" s="404">
        <f>Financing!H479</f>
        <v>0</v>
      </c>
      <c r="CV480" s="432"/>
      <c r="CW480" s="432"/>
      <c r="CX480" s="432"/>
      <c r="CY480" s="433"/>
    </row>
    <row r="481" spans="92:103">
      <c r="CN481" s="109"/>
    </row>
    <row r="482" spans="92:103" ht="13.5" thickBot="1">
      <c r="CN482" s="109"/>
    </row>
    <row r="483" spans="92:103">
      <c r="CN483" s="109"/>
      <c r="CO483" s="408" t="s">
        <v>156</v>
      </c>
      <c r="CP483" s="111" t="s">
        <v>343</v>
      </c>
      <c r="CQ483" s="407">
        <f>G4</f>
        <v>0</v>
      </c>
      <c r="CR483" s="407"/>
      <c r="CS483" s="409"/>
      <c r="CT483" s="409"/>
    </row>
    <row r="484" spans="92:103">
      <c r="CN484" s="109"/>
      <c r="CO484" s="434" t="s">
        <v>138</v>
      </c>
      <c r="CP484" s="109" t="s">
        <v>96</v>
      </c>
      <c r="CQ484" s="229">
        <f>D185</f>
        <v>0</v>
      </c>
      <c r="CR484" s="411"/>
      <c r="CS484" s="407"/>
      <c r="CT484" s="407"/>
    </row>
    <row r="485" spans="92:103" ht="13.5" thickBot="1">
      <c r="CN485" s="109"/>
      <c r="CO485" s="435">
        <f>'Unit Distribution'!CV14</f>
        <v>0</v>
      </c>
      <c r="CQ485" s="411"/>
      <c r="CR485" s="411"/>
      <c r="CS485" s="407"/>
      <c r="CT485" s="407"/>
    </row>
    <row r="486" spans="92:103">
      <c r="CN486" s="109"/>
      <c r="CO486" s="412" t="s">
        <v>157</v>
      </c>
      <c r="CP486" s="413"/>
      <c r="CQ486" s="414" t="s">
        <v>158</v>
      </c>
      <c r="CR486" s="414"/>
      <c r="CS486" s="414" t="s">
        <v>159</v>
      </c>
      <c r="CT486" s="414"/>
      <c r="CU486" s="414" t="s">
        <v>177</v>
      </c>
      <c r="CV486" s="414"/>
      <c r="CW486" s="414" t="s">
        <v>160</v>
      </c>
      <c r="CX486" s="415"/>
      <c r="CY486" s="416" t="s">
        <v>161</v>
      </c>
    </row>
    <row r="487" spans="92:103">
      <c r="CN487" s="109"/>
      <c r="CO487" s="417" t="str">
        <f>Financing!B486</f>
        <v>HPD Loan</v>
      </c>
      <c r="CP487" s="417"/>
      <c r="CQ487" s="417">
        <f>Financing!D486</f>
        <v>0</v>
      </c>
      <c r="CR487" s="417"/>
      <c r="CS487" s="417">
        <f>Financing!F486</f>
        <v>0</v>
      </c>
      <c r="CT487" s="417"/>
      <c r="CU487" s="417">
        <f>Financing!H486</f>
        <v>0</v>
      </c>
      <c r="CV487" s="417"/>
      <c r="CW487" s="417">
        <f>Financing!J486</f>
        <v>0</v>
      </c>
      <c r="CX487" s="417"/>
      <c r="CY487" s="417">
        <f>Financing!L486</f>
        <v>0</v>
      </c>
    </row>
    <row r="488" spans="92:103">
      <c r="CN488" s="111"/>
      <c r="CO488" s="417" t="str">
        <f>Financing!B487</f>
        <v>HDC Tax Exempt Bonds</v>
      </c>
      <c r="CP488" s="417"/>
      <c r="CQ488" s="417">
        <f>Financing!D487</f>
        <v>0</v>
      </c>
      <c r="CR488" s="417"/>
      <c r="CS488" s="417" t="str">
        <f>Financing!F487</f>
        <v>Loan</v>
      </c>
      <c r="CT488" s="417"/>
      <c r="CU488" s="417">
        <f>Financing!H487</f>
        <v>2.1999999999999999E-2</v>
      </c>
      <c r="CV488" s="417"/>
      <c r="CW488" s="417">
        <f>Financing!J487</f>
        <v>2</v>
      </c>
      <c r="CX488" s="417"/>
      <c r="CY488" s="417">
        <f>Financing!L487</f>
        <v>0</v>
      </c>
    </row>
    <row r="489" spans="92:103">
      <c r="CN489" s="109"/>
      <c r="CO489" s="417" t="str">
        <f>Financing!B488</f>
        <v>HDC Loan</v>
      </c>
      <c r="CP489" s="417"/>
      <c r="CQ489" s="417">
        <f>Financing!D488</f>
        <v>0</v>
      </c>
      <c r="CR489" s="417"/>
      <c r="CS489" s="417" t="str">
        <f>Financing!F488</f>
        <v>Loan</v>
      </c>
      <c r="CT489" s="417"/>
      <c r="CU489" s="417">
        <f>Financing!H488</f>
        <v>4.3387000000000002E-2</v>
      </c>
      <c r="CV489" s="417"/>
      <c r="CW489" s="417">
        <f>Financing!J488</f>
        <v>2</v>
      </c>
      <c r="CX489" s="417"/>
      <c r="CY489" s="417">
        <f>Financing!L488</f>
        <v>0</v>
      </c>
    </row>
    <row r="490" spans="92:103">
      <c r="CN490" s="423"/>
      <c r="CO490" s="417" t="str">
        <f>Financing!B489</f>
        <v>Deferred Developer Fee</v>
      </c>
      <c r="CP490" s="417"/>
      <c r="CQ490" s="417">
        <f>Financing!D489</f>
        <v>0</v>
      </c>
      <c r="CR490" s="417"/>
      <c r="CS490" s="417" t="str">
        <f>Financing!F489</f>
        <v>Loan</v>
      </c>
      <c r="CT490" s="417"/>
      <c r="CU490" s="417">
        <f>Financing!H489</f>
        <v>0</v>
      </c>
      <c r="CV490" s="417"/>
      <c r="CW490" s="417">
        <f>Financing!J489</f>
        <v>0</v>
      </c>
      <c r="CX490" s="417"/>
      <c r="CY490" s="417">
        <f>Financing!L489</f>
        <v>0</v>
      </c>
    </row>
    <row r="491" spans="92:103">
      <c r="CN491" s="111"/>
      <c r="CO491" s="655" t="str">
        <f>Financing!B490</f>
        <v>Other (Accrued Construction Interest)</v>
      </c>
      <c r="CP491" s="417"/>
      <c r="CQ491" s="417">
        <f>Financing!D490</f>
        <v>0</v>
      </c>
      <c r="CR491" s="417"/>
      <c r="CS491" s="417" t="str">
        <f>Financing!F490</f>
        <v>Loan</v>
      </c>
      <c r="CT491" s="417"/>
      <c r="CU491" s="417">
        <f>Financing!H490</f>
        <v>0</v>
      </c>
      <c r="CV491" s="417"/>
      <c r="CW491" s="417">
        <f>Financing!J490</f>
        <v>0</v>
      </c>
      <c r="CX491" s="417"/>
      <c r="CY491" s="417">
        <f>Financing!L490</f>
        <v>0</v>
      </c>
    </row>
    <row r="492" spans="92:103">
      <c r="CN492" s="423"/>
      <c r="CO492" s="655" t="str">
        <f>Financing!B491</f>
        <v>Other (Deferred Reserves)</v>
      </c>
      <c r="CP492" s="417"/>
      <c r="CQ492" s="417">
        <f>Financing!D491</f>
        <v>0</v>
      </c>
      <c r="CR492" s="417"/>
      <c r="CS492" s="417" t="str">
        <f>Financing!F491</f>
        <v>Loan</v>
      </c>
      <c r="CT492" s="417"/>
      <c r="CU492" s="417">
        <f>Financing!H491</f>
        <v>0</v>
      </c>
      <c r="CV492" s="417"/>
      <c r="CW492" s="417">
        <f>Financing!J491</f>
        <v>0</v>
      </c>
      <c r="CX492" s="417"/>
      <c r="CY492" s="417">
        <f>Financing!L491</f>
        <v>0</v>
      </c>
    </row>
    <row r="493" spans="92:103">
      <c r="CN493" s="111"/>
      <c r="CO493" s="655" t="str">
        <f>Financing!B492</f>
        <v>Other (Specify)</v>
      </c>
      <c r="CP493" s="417"/>
      <c r="CQ493" s="417">
        <f>Financing!D492</f>
        <v>0</v>
      </c>
      <c r="CR493" s="417"/>
      <c r="CS493" s="417">
        <f>Financing!F492</f>
        <v>0</v>
      </c>
      <c r="CT493" s="417"/>
      <c r="CU493" s="417">
        <f>Financing!H492</f>
        <v>0</v>
      </c>
      <c r="CV493" s="417"/>
      <c r="CW493" s="417">
        <f>Financing!J492</f>
        <v>0</v>
      </c>
      <c r="CX493" s="417"/>
      <c r="CY493" s="417">
        <f>Financing!L492</f>
        <v>0</v>
      </c>
    </row>
    <row r="494" spans="92:103">
      <c r="CN494" s="111"/>
      <c r="CO494" s="655" t="str">
        <f>Financing!B493</f>
        <v>Other (Specify)</v>
      </c>
      <c r="CP494" s="417"/>
      <c r="CQ494" s="417">
        <f>Financing!D493</f>
        <v>0</v>
      </c>
      <c r="CR494" s="417"/>
      <c r="CS494" s="417">
        <f>Financing!F493</f>
        <v>0</v>
      </c>
      <c r="CT494" s="417"/>
      <c r="CU494" s="417">
        <f>Financing!H493</f>
        <v>0</v>
      </c>
      <c r="CV494" s="417"/>
      <c r="CW494" s="417">
        <f>Financing!J493</f>
        <v>0</v>
      </c>
      <c r="CX494" s="417"/>
      <c r="CY494" s="417">
        <f>Financing!L493</f>
        <v>0</v>
      </c>
    </row>
    <row r="495" spans="92:103">
      <c r="CN495" s="423"/>
      <c r="CO495" s="655" t="str">
        <f>Financing!B494</f>
        <v>Other (Specify)</v>
      </c>
      <c r="CP495" s="417"/>
      <c r="CQ495" s="417">
        <f>Financing!D494</f>
        <v>0</v>
      </c>
      <c r="CR495" s="417"/>
      <c r="CS495" s="417">
        <f>Financing!F494</f>
        <v>0</v>
      </c>
      <c r="CT495" s="417"/>
      <c r="CU495" s="417">
        <f>Financing!H494</f>
        <v>0</v>
      </c>
      <c r="CV495" s="417"/>
      <c r="CW495" s="417">
        <f>Financing!J494</f>
        <v>0</v>
      </c>
      <c r="CX495" s="417"/>
      <c r="CY495" s="417">
        <f>Financing!L494</f>
        <v>0</v>
      </c>
    </row>
    <row r="496" spans="92:103">
      <c r="CN496" s="111"/>
      <c r="CO496" s="417" t="str">
        <f>Financing!B495</f>
        <v>Total Construction Financing</v>
      </c>
      <c r="CP496" s="417"/>
      <c r="CQ496" s="417">
        <f>Financing!D495</f>
        <v>0</v>
      </c>
      <c r="CR496" s="417"/>
      <c r="CS496" s="417">
        <f>Financing!F495</f>
        <v>0</v>
      </c>
      <c r="CT496" s="417"/>
      <c r="CU496" s="417">
        <f>Financing!H495</f>
        <v>0</v>
      </c>
      <c r="CV496" s="417"/>
      <c r="CW496" s="417">
        <f>Financing!J495</f>
        <v>0</v>
      </c>
      <c r="CX496" s="417"/>
      <c r="CY496" s="417">
        <f>Financing!L495</f>
        <v>0</v>
      </c>
    </row>
    <row r="497" spans="92:103">
      <c r="CN497" s="423"/>
      <c r="CO497" s="417"/>
      <c r="CP497" s="417"/>
      <c r="CQ497" s="417"/>
      <c r="CR497" s="417"/>
      <c r="CS497" s="417"/>
      <c r="CT497" s="417"/>
      <c r="CU497" s="417"/>
      <c r="CV497" s="417"/>
      <c r="CW497" s="417"/>
      <c r="CX497" s="417"/>
      <c r="CY497" s="417"/>
    </row>
    <row r="498" spans="92:103">
      <c r="CN498" s="111"/>
      <c r="CO498" s="417" t="str">
        <f>Financing!B497</f>
        <v>Permanent Financing</v>
      </c>
      <c r="CP498" s="111" t="s">
        <v>343</v>
      </c>
      <c r="CQ498" s="417">
        <f>G4</f>
        <v>0</v>
      </c>
      <c r="CR498" s="417"/>
      <c r="CS498" s="417"/>
      <c r="CT498" s="417"/>
      <c r="CU498" s="417"/>
      <c r="CV498" s="417"/>
      <c r="CW498" s="417"/>
      <c r="CX498" s="417"/>
      <c r="CY498" s="417"/>
    </row>
    <row r="499" spans="92:103">
      <c r="CN499" s="111"/>
      <c r="CO499" s="417" t="str">
        <f>Financing!B498</f>
        <v>Building 10</v>
      </c>
      <c r="CP499" s="109" t="s">
        <v>96</v>
      </c>
      <c r="CQ499" s="417">
        <f>D185</f>
        <v>0</v>
      </c>
      <c r="CR499" s="417"/>
      <c r="CS499" s="417"/>
      <c r="CT499" s="417"/>
      <c r="CU499" s="417"/>
      <c r="CV499" s="417"/>
      <c r="CW499" s="417"/>
      <c r="CX499" s="417"/>
      <c r="CY499" s="417"/>
    </row>
    <row r="500" spans="92:103">
      <c r="CN500" s="111"/>
      <c r="CO500" s="417" t="str">
        <f>Financing!B499</f>
        <v xml:space="preserve"> </v>
      </c>
      <c r="CP500" s="417"/>
      <c r="CQ500" s="417"/>
      <c r="CR500" s="417"/>
      <c r="CS500" s="417"/>
      <c r="CT500" s="417"/>
      <c r="CU500" s="417"/>
      <c r="CV500" s="417"/>
      <c r="CW500" s="417"/>
      <c r="CX500" s="417"/>
      <c r="CY500" s="417"/>
    </row>
    <row r="501" spans="92:103">
      <c r="CN501" s="111"/>
      <c r="CO501" s="417" t="str">
        <f>Financing!B500</f>
        <v>Lender/ Source</v>
      </c>
      <c r="CP501" s="417"/>
      <c r="CQ501" s="417" t="str">
        <f>Financing!D500</f>
        <v>Amount of Funds</v>
      </c>
      <c r="CR501" s="417"/>
      <c r="CS501" s="417" t="str">
        <f>Financing!F500</f>
        <v>Type</v>
      </c>
      <c r="CT501" s="417"/>
      <c r="CU501" s="417" t="str">
        <f>Financing!H500</f>
        <v>Interest Rate(%)</v>
      </c>
      <c r="CV501" s="417"/>
      <c r="CW501" s="417" t="str">
        <f>Financing!J500</f>
        <v>Term (yrs.)</v>
      </c>
      <c r="CX501" s="417"/>
      <c r="CY501" s="417" t="str">
        <f>Financing!L500</f>
        <v>Annual Debt Service</v>
      </c>
    </row>
    <row r="502" spans="92:103">
      <c r="CN502" s="111"/>
      <c r="CO502" s="417" t="str">
        <f>Financing!B501</f>
        <v>HPD Loan</v>
      </c>
      <c r="CP502" s="417"/>
      <c r="CQ502" s="417">
        <f>Financing!D501</f>
        <v>0</v>
      </c>
      <c r="CR502" s="417"/>
      <c r="CS502" s="417">
        <f>Financing!F501</f>
        <v>0</v>
      </c>
      <c r="CT502" s="417"/>
      <c r="CU502" s="417">
        <f>Financing!H501</f>
        <v>0</v>
      </c>
      <c r="CV502" s="417"/>
      <c r="CW502" s="417">
        <f>Financing!J501</f>
        <v>0</v>
      </c>
      <c r="CX502" s="417"/>
      <c r="CY502" s="417">
        <f>Financing!L501</f>
        <v>0</v>
      </c>
    </row>
    <row r="503" spans="92:103">
      <c r="CN503" s="111"/>
      <c r="CO503" s="417" t="str">
        <f>Financing!B502</f>
        <v>HDC Tax Exempt Bonds</v>
      </c>
      <c r="CP503" s="417"/>
      <c r="CQ503" s="417">
        <f>Financing!D502</f>
        <v>0</v>
      </c>
      <c r="CR503" s="417"/>
      <c r="CS503" s="417">
        <f>Financing!F502</f>
        <v>0</v>
      </c>
      <c r="CT503" s="417"/>
      <c r="CU503" s="417">
        <f>Financing!H502</f>
        <v>0</v>
      </c>
      <c r="CV503" s="417"/>
      <c r="CW503" s="417">
        <f>Financing!J502</f>
        <v>0</v>
      </c>
      <c r="CX503" s="417"/>
      <c r="CY503" s="417">
        <f>Financing!L502</f>
        <v>0</v>
      </c>
    </row>
    <row r="504" spans="92:103">
      <c r="CN504" s="423"/>
      <c r="CO504" s="417" t="str">
        <f>Financing!B503</f>
        <v>HDC Loan</v>
      </c>
      <c r="CP504" s="417"/>
      <c r="CQ504" s="417">
        <f>Financing!D503</f>
        <v>0</v>
      </c>
      <c r="CR504" s="417"/>
      <c r="CS504" s="417">
        <f>Financing!F503</f>
        <v>0</v>
      </c>
      <c r="CT504" s="417"/>
      <c r="CU504" s="417">
        <f>Financing!H503</f>
        <v>0</v>
      </c>
      <c r="CV504" s="417"/>
      <c r="CW504" s="417">
        <f>Financing!J503</f>
        <v>0</v>
      </c>
      <c r="CX504" s="417"/>
      <c r="CY504" s="417">
        <f>Financing!L503</f>
        <v>0</v>
      </c>
    </row>
    <row r="505" spans="92:103">
      <c r="CN505" s="111"/>
      <c r="CO505" s="417" t="str">
        <f>Financing!B504</f>
        <v>Deferred Developer Fee</v>
      </c>
      <c r="CP505" s="417"/>
      <c r="CQ505" s="417">
        <f>Financing!D504</f>
        <v>0</v>
      </c>
      <c r="CR505" s="417"/>
      <c r="CS505" s="417" t="str">
        <f>Financing!F504</f>
        <v>Loan</v>
      </c>
      <c r="CT505" s="417"/>
      <c r="CU505" s="417">
        <f>Financing!H504</f>
        <v>1.12E-2</v>
      </c>
      <c r="CV505" s="417"/>
      <c r="CW505" s="417">
        <f>Financing!J504</f>
        <v>35</v>
      </c>
      <c r="CX505" s="417"/>
      <c r="CY505" s="417">
        <f>Financing!L504</f>
        <v>0</v>
      </c>
    </row>
    <row r="506" spans="92:103">
      <c r="CN506" s="423"/>
      <c r="CO506" s="655" t="str">
        <f>Financing!B505</f>
        <v>Other (HDC First Mortgage)</v>
      </c>
      <c r="CP506" s="417"/>
      <c r="CQ506" s="417">
        <f>Financing!D505</f>
        <v>0</v>
      </c>
      <c r="CR506" s="417"/>
      <c r="CS506" s="417" t="str">
        <f>Financing!F505</f>
        <v>Loan</v>
      </c>
      <c r="CT506" s="417"/>
      <c r="CU506" s="417">
        <f>Financing!H505</f>
        <v>5.2499999999999998E-2</v>
      </c>
      <c r="CV506" s="417"/>
      <c r="CW506" s="417">
        <f>Financing!J505</f>
        <v>18</v>
      </c>
      <c r="CX506" s="417"/>
      <c r="CY506" s="417">
        <f>Financing!L505</f>
        <v>0</v>
      </c>
    </row>
    <row r="507" spans="92:103">
      <c r="CN507" s="109"/>
      <c r="CO507" s="655" t="str">
        <f>Financing!B506</f>
        <v>Other (HDC Second Mortgage)</v>
      </c>
      <c r="CP507" s="417"/>
      <c r="CQ507" s="417">
        <f>Financing!D506</f>
        <v>0</v>
      </c>
      <c r="CR507" s="417"/>
      <c r="CS507" s="417" t="str">
        <f>Financing!F506</f>
        <v>Loan</v>
      </c>
      <c r="CT507" s="417"/>
      <c r="CU507" s="417">
        <f>Financing!H506</f>
        <v>4.3387000000000002E-2</v>
      </c>
      <c r="CV507" s="417"/>
      <c r="CW507" s="417">
        <f>Financing!J506</f>
        <v>35</v>
      </c>
      <c r="CX507" s="417"/>
      <c r="CY507" s="417">
        <f>Financing!L506</f>
        <v>0</v>
      </c>
    </row>
    <row r="508" spans="92:103">
      <c r="CN508" s="111"/>
      <c r="CO508" s="655" t="str">
        <f>Financing!B507</f>
        <v>Other (Accrued Construction Interest)</v>
      </c>
      <c r="CP508" s="417"/>
      <c r="CQ508" s="417">
        <f>Financing!D507</f>
        <v>0</v>
      </c>
      <c r="CR508" s="417"/>
      <c r="CS508" s="417" t="str">
        <f>Financing!F507</f>
        <v>Loan</v>
      </c>
      <c r="CT508" s="417"/>
      <c r="CU508" s="417">
        <f>Financing!H507</f>
        <v>0</v>
      </c>
      <c r="CV508" s="417"/>
      <c r="CW508" s="417">
        <f>Financing!J507</f>
        <v>0</v>
      </c>
      <c r="CX508" s="417"/>
      <c r="CY508" s="417">
        <f>Financing!L507</f>
        <v>0</v>
      </c>
    </row>
    <row r="509" spans="92:103">
      <c r="CN509" s="111"/>
      <c r="CO509" s="655" t="str">
        <f>Financing!B508</f>
        <v>Other (Brownfields Tax Credits)</v>
      </c>
      <c r="CP509" s="417"/>
      <c r="CQ509" s="417">
        <f>Financing!D508</f>
        <v>0</v>
      </c>
      <c r="CR509" s="417"/>
      <c r="CS509" s="417" t="str">
        <f>Financing!F508</f>
        <v>Loan</v>
      </c>
      <c r="CT509" s="417"/>
      <c r="CU509" s="417">
        <f>Financing!H508</f>
        <v>0.06</v>
      </c>
      <c r="CV509" s="417"/>
      <c r="CW509" s="417">
        <f>Financing!J508</f>
        <v>35</v>
      </c>
      <c r="CX509" s="417"/>
      <c r="CY509" s="417">
        <f>Financing!L508</f>
        <v>0</v>
      </c>
    </row>
    <row r="510" spans="92:103">
      <c r="CN510" s="111"/>
      <c r="CO510" s="655" t="str">
        <f>Financing!B509</f>
        <v>Other (LIHTC Equity)</v>
      </c>
      <c r="CP510" s="417"/>
      <c r="CQ510" s="417">
        <f>Financing!D509</f>
        <v>0</v>
      </c>
      <c r="CR510" s="417"/>
      <c r="CS510" s="417" t="str">
        <f>Financing!F509</f>
        <v>Loan</v>
      </c>
      <c r="CT510" s="417"/>
      <c r="CU510" s="417">
        <f>Financing!H509</f>
        <v>0</v>
      </c>
      <c r="CV510" s="417"/>
      <c r="CW510" s="417">
        <f>Financing!J509</f>
        <v>0</v>
      </c>
      <c r="CX510" s="417"/>
      <c r="CY510" s="417">
        <f>Financing!L509</f>
        <v>0</v>
      </c>
    </row>
    <row r="511" spans="92:103">
      <c r="CN511" s="111"/>
      <c r="CO511" s="417" t="str">
        <f>Financing!B510</f>
        <v>Total Permanent Financing</v>
      </c>
      <c r="CP511" s="417"/>
      <c r="CQ511" s="417">
        <f>Financing!D510</f>
        <v>0</v>
      </c>
      <c r="CR511" s="417"/>
      <c r="CS511" s="417">
        <f>Financing!F510</f>
        <v>0</v>
      </c>
      <c r="CT511" s="417"/>
      <c r="CU511" s="417">
        <f>Financing!H510</f>
        <v>0</v>
      </c>
      <c r="CV511" s="417"/>
      <c r="CW511" s="417">
        <f>Financing!J510</f>
        <v>0</v>
      </c>
      <c r="CX511" s="417"/>
      <c r="CY511" s="417">
        <f>Financing!L510</f>
        <v>0</v>
      </c>
    </row>
    <row r="512" spans="92:103">
      <c r="CN512" s="111"/>
      <c r="CO512" s="420"/>
      <c r="CY512" s="421"/>
    </row>
    <row r="513" spans="92:103">
      <c r="CN513" s="109"/>
      <c r="CO513" s="422" t="s">
        <v>163</v>
      </c>
      <c r="CP513" s="111" t="s">
        <v>343</v>
      </c>
      <c r="CQ513" s="109">
        <f>G4</f>
        <v>0</v>
      </c>
      <c r="CU513" s="423"/>
      <c r="CV513" s="423"/>
      <c r="CY513" s="421"/>
    </row>
    <row r="514" spans="92:103">
      <c r="CN514" s="109"/>
      <c r="CO514" s="424" t="s">
        <v>138</v>
      </c>
      <c r="CP514" s="109" t="s">
        <v>96</v>
      </c>
      <c r="CQ514" s="109">
        <f>D185</f>
        <v>0</v>
      </c>
      <c r="CU514" s="423"/>
      <c r="CV514" s="423"/>
      <c r="CY514" s="421"/>
    </row>
    <row r="515" spans="92:103">
      <c r="CN515" s="109"/>
      <c r="CO515" s="420">
        <f>CO485</f>
        <v>0</v>
      </c>
      <c r="CP515" s="111"/>
      <c r="CU515" s="423"/>
      <c r="CV515" s="423"/>
      <c r="CY515" s="421"/>
    </row>
    <row r="516" spans="92:103">
      <c r="CN516" s="109"/>
      <c r="CO516" s="420" t="s">
        <v>171</v>
      </c>
      <c r="CP516" s="111"/>
      <c r="CU516" s="423"/>
      <c r="CV516" s="423"/>
      <c r="CY516" s="421"/>
    </row>
    <row r="517" spans="92:103">
      <c r="CN517" s="109"/>
      <c r="CO517" s="420"/>
      <c r="CP517" s="111"/>
      <c r="CU517" s="423"/>
      <c r="CV517" s="423"/>
      <c r="CY517" s="421"/>
    </row>
    <row r="518" spans="92:103">
      <c r="CN518" s="109"/>
      <c r="CO518" s="425" t="s">
        <v>173</v>
      </c>
      <c r="CP518" s="426"/>
      <c r="CQ518" s="427"/>
      <c r="CR518" s="427"/>
      <c r="CS518" s="427"/>
      <c r="CT518" s="426"/>
      <c r="CU518" s="428" t="s">
        <v>172</v>
      </c>
      <c r="CV518" s="423"/>
      <c r="CY518" s="421"/>
    </row>
    <row r="519" spans="92:103">
      <c r="CN519" s="109"/>
      <c r="CO519" s="429" t="s">
        <v>164</v>
      </c>
      <c r="CU519" s="404">
        <f>Financing!H518</f>
        <v>0</v>
      </c>
      <c r="CY519" s="421"/>
    </row>
    <row r="520" spans="92:103">
      <c r="CN520" s="111"/>
      <c r="CO520" s="430" t="s">
        <v>110</v>
      </c>
      <c r="CU520" s="404">
        <f>Financing!H519</f>
        <v>0</v>
      </c>
      <c r="CY520" s="421"/>
    </row>
    <row r="521" spans="92:103">
      <c r="CN521" s="111"/>
      <c r="CO521" s="430" t="s">
        <v>165</v>
      </c>
      <c r="CU521" s="404">
        <f>Financing!H520</f>
        <v>0</v>
      </c>
      <c r="CY521" s="421"/>
    </row>
    <row r="522" spans="92:103">
      <c r="CN522" s="423"/>
      <c r="CO522" s="430" t="s">
        <v>166</v>
      </c>
      <c r="CU522" s="404">
        <f>Financing!H521</f>
        <v>0</v>
      </c>
      <c r="CY522" s="421"/>
    </row>
    <row r="523" spans="92:103">
      <c r="CN523" s="423"/>
      <c r="CO523" s="430" t="s">
        <v>167</v>
      </c>
      <c r="CU523" s="404">
        <f>Financing!H522</f>
        <v>0</v>
      </c>
      <c r="CY523" s="421"/>
    </row>
    <row r="524" spans="92:103">
      <c r="CN524" s="109"/>
      <c r="CO524" s="430" t="s">
        <v>169</v>
      </c>
      <c r="CQ524" s="406" t="str">
        <f>Financing!D523</f>
        <v>(Specify Source)</v>
      </c>
      <c r="CR524" s="406"/>
      <c r="CS524" s="406"/>
      <c r="CU524" s="404">
        <f>Financing!H523</f>
        <v>0</v>
      </c>
      <c r="CY524" s="421"/>
    </row>
    <row r="525" spans="92:103">
      <c r="CN525" s="423"/>
      <c r="CO525" s="430" t="s">
        <v>168</v>
      </c>
      <c r="CQ525" s="406" t="str">
        <f>Financing!D524</f>
        <v>(Specify Source)</v>
      </c>
      <c r="CR525" s="406"/>
      <c r="CS525" s="406"/>
      <c r="CU525" s="404">
        <f>Financing!H524</f>
        <v>0</v>
      </c>
      <c r="CY525" s="421"/>
    </row>
    <row r="526" spans="92:103">
      <c r="CN526" s="111"/>
      <c r="CO526" s="430" t="s">
        <v>168</v>
      </c>
      <c r="CQ526" s="406" t="str">
        <f>Financing!D525</f>
        <v>(Specify Source)</v>
      </c>
      <c r="CR526" s="406"/>
      <c r="CS526" s="406"/>
      <c r="CU526" s="404">
        <f>Financing!H525</f>
        <v>0</v>
      </c>
      <c r="CY526" s="421"/>
    </row>
    <row r="527" spans="92:103">
      <c r="CN527" s="423"/>
      <c r="CO527" s="430" t="s">
        <v>168</v>
      </c>
      <c r="CQ527" s="406" t="str">
        <f>Financing!D526</f>
        <v>(Specify Source)</v>
      </c>
      <c r="CR527" s="406"/>
      <c r="CS527" s="406"/>
      <c r="CU527" s="404">
        <f>Financing!H526</f>
        <v>0</v>
      </c>
      <c r="CY527" s="421"/>
    </row>
    <row r="528" spans="92:103" ht="13.5" thickBot="1">
      <c r="CN528" s="111"/>
      <c r="CO528" s="431" t="s">
        <v>168</v>
      </c>
      <c r="CP528" s="432"/>
      <c r="CQ528" s="406" t="str">
        <f>Financing!D527</f>
        <v>(Specify Source)</v>
      </c>
      <c r="CR528" s="406"/>
      <c r="CS528" s="406"/>
      <c r="CT528" s="432"/>
      <c r="CU528" s="404">
        <f>Financing!H527</f>
        <v>0</v>
      </c>
      <c r="CV528" s="432"/>
      <c r="CW528" s="432"/>
      <c r="CX528" s="432"/>
      <c r="CY528" s="433"/>
    </row>
    <row r="529" spans="92:103">
      <c r="CN529" s="109"/>
    </row>
    <row r="530" spans="92:103" ht="13.5" thickBot="1">
      <c r="CN530" s="109"/>
    </row>
    <row r="531" spans="92:103">
      <c r="CN531" s="109"/>
      <c r="CO531" s="408" t="s">
        <v>156</v>
      </c>
      <c r="CP531" s="111" t="s">
        <v>343</v>
      </c>
      <c r="CQ531" s="407">
        <f>G4</f>
        <v>0</v>
      </c>
      <c r="CR531" s="407"/>
      <c r="CS531" s="409"/>
      <c r="CT531" s="409"/>
    </row>
    <row r="532" spans="92:103">
      <c r="CN532" s="109"/>
      <c r="CO532" s="434" t="s">
        <v>139</v>
      </c>
      <c r="CP532" s="109" t="s">
        <v>96</v>
      </c>
      <c r="CQ532" s="665">
        <f>D186</f>
        <v>0</v>
      </c>
      <c r="CR532" s="411"/>
      <c r="CS532" s="407"/>
      <c r="CT532" s="407"/>
    </row>
    <row r="533" spans="92:103" ht="13.5" thickBot="1">
      <c r="CN533" s="109"/>
      <c r="CO533" s="435">
        <f>'Unit Distribution'!CV15</f>
        <v>0</v>
      </c>
      <c r="CQ533" s="411"/>
      <c r="CR533" s="411"/>
      <c r="CS533" s="407"/>
      <c r="CT533" s="407"/>
    </row>
    <row r="534" spans="92:103">
      <c r="CN534" s="109"/>
      <c r="CO534" s="412" t="s">
        <v>157</v>
      </c>
      <c r="CP534" s="413"/>
      <c r="CQ534" s="414" t="s">
        <v>158</v>
      </c>
      <c r="CR534" s="414"/>
      <c r="CS534" s="414" t="s">
        <v>159</v>
      </c>
      <c r="CT534" s="414"/>
      <c r="CU534" s="414" t="s">
        <v>177</v>
      </c>
      <c r="CV534" s="414"/>
      <c r="CW534" s="414" t="s">
        <v>160</v>
      </c>
      <c r="CX534" s="415"/>
      <c r="CY534" s="416" t="s">
        <v>161</v>
      </c>
    </row>
    <row r="535" spans="92:103">
      <c r="CN535" s="109"/>
      <c r="CO535" s="417" t="str">
        <f>Financing!B534</f>
        <v>HPD Loan</v>
      </c>
      <c r="CP535" s="417"/>
      <c r="CQ535" s="417">
        <f>Financing!D534</f>
        <v>0</v>
      </c>
      <c r="CR535" s="417"/>
      <c r="CS535" s="417">
        <f>Financing!F534</f>
        <v>0</v>
      </c>
      <c r="CT535" s="417"/>
      <c r="CU535" s="417">
        <f>Financing!H534</f>
        <v>0</v>
      </c>
      <c r="CV535" s="417"/>
      <c r="CW535" s="417">
        <f>Financing!J534</f>
        <v>0</v>
      </c>
      <c r="CX535" s="417"/>
      <c r="CY535" s="417">
        <f>Financing!L534</f>
        <v>0</v>
      </c>
    </row>
    <row r="536" spans="92:103">
      <c r="CN536" s="111"/>
      <c r="CO536" s="417" t="str">
        <f>Financing!B535</f>
        <v>HDC Tax Exempt Bonds</v>
      </c>
      <c r="CP536" s="417"/>
      <c r="CQ536" s="417">
        <f>Financing!D535</f>
        <v>0</v>
      </c>
      <c r="CR536" s="417"/>
      <c r="CS536" s="417" t="str">
        <f>Financing!F535</f>
        <v>Loan</v>
      </c>
      <c r="CT536" s="417"/>
      <c r="CU536" s="417">
        <f>Financing!H535</f>
        <v>2.1999999999999999E-2</v>
      </c>
      <c r="CV536" s="417"/>
      <c r="CW536" s="417">
        <f>Financing!J535</f>
        <v>2</v>
      </c>
      <c r="CX536" s="417"/>
      <c r="CY536" s="417">
        <f>Financing!L535</f>
        <v>0</v>
      </c>
    </row>
    <row r="537" spans="92:103">
      <c r="CN537" s="109"/>
      <c r="CO537" s="417" t="str">
        <f>Financing!B536</f>
        <v>HDC Loan</v>
      </c>
      <c r="CP537" s="417"/>
      <c r="CQ537" s="417">
        <f>Financing!D536</f>
        <v>0</v>
      </c>
      <c r="CR537" s="417"/>
      <c r="CS537" s="417" t="str">
        <f>Financing!F536</f>
        <v>Loan</v>
      </c>
      <c r="CT537" s="417"/>
      <c r="CU537" s="417">
        <f>Financing!H536</f>
        <v>4.3387000000000002E-2</v>
      </c>
      <c r="CV537" s="417"/>
      <c r="CW537" s="417">
        <f>Financing!J536</f>
        <v>2</v>
      </c>
      <c r="CX537" s="417"/>
      <c r="CY537" s="417">
        <f>Financing!L536</f>
        <v>0</v>
      </c>
    </row>
    <row r="538" spans="92:103">
      <c r="CN538" s="423"/>
      <c r="CO538" s="417" t="str">
        <f>Financing!B537</f>
        <v>Deferred Developer Fee</v>
      </c>
      <c r="CP538" s="417"/>
      <c r="CQ538" s="417">
        <f>Financing!D537</f>
        <v>0</v>
      </c>
      <c r="CR538" s="417"/>
      <c r="CS538" s="417" t="str">
        <f>Financing!F537</f>
        <v>Loan</v>
      </c>
      <c r="CT538" s="417"/>
      <c r="CU538" s="417">
        <f>Financing!H537</f>
        <v>0</v>
      </c>
      <c r="CV538" s="417"/>
      <c r="CW538" s="417">
        <f>Financing!J537</f>
        <v>0</v>
      </c>
      <c r="CX538" s="417"/>
      <c r="CY538" s="417">
        <f>Financing!L537</f>
        <v>0</v>
      </c>
    </row>
    <row r="539" spans="92:103">
      <c r="CN539" s="111"/>
      <c r="CO539" s="655" t="str">
        <f>Financing!B538</f>
        <v>Other (Accrued Construction Interest)</v>
      </c>
      <c r="CP539" s="417"/>
      <c r="CQ539" s="417">
        <f>Financing!D538</f>
        <v>0</v>
      </c>
      <c r="CR539" s="417"/>
      <c r="CS539" s="417" t="str">
        <f>Financing!F538</f>
        <v>Loan</v>
      </c>
      <c r="CT539" s="417"/>
      <c r="CU539" s="417">
        <f>Financing!H538</f>
        <v>0</v>
      </c>
      <c r="CV539" s="417"/>
      <c r="CW539" s="417">
        <f>Financing!J538</f>
        <v>0</v>
      </c>
      <c r="CX539" s="417"/>
      <c r="CY539" s="417">
        <f>Financing!L538</f>
        <v>0</v>
      </c>
    </row>
    <row r="540" spans="92:103">
      <c r="CN540" s="423"/>
      <c r="CO540" s="655" t="str">
        <f>Financing!B539</f>
        <v>Other (Deferred Reserves)</v>
      </c>
      <c r="CP540" s="417"/>
      <c r="CQ540" s="417">
        <f>Financing!D539</f>
        <v>0</v>
      </c>
      <c r="CR540" s="417"/>
      <c r="CS540" s="417" t="str">
        <f>Financing!F539</f>
        <v>Loan</v>
      </c>
      <c r="CT540" s="417"/>
      <c r="CU540" s="417">
        <f>Financing!H539</f>
        <v>0</v>
      </c>
      <c r="CV540" s="417"/>
      <c r="CW540" s="417">
        <f>Financing!J539</f>
        <v>0</v>
      </c>
      <c r="CX540" s="417"/>
      <c r="CY540" s="417">
        <f>Financing!L539</f>
        <v>0</v>
      </c>
    </row>
    <row r="541" spans="92:103">
      <c r="CN541" s="111"/>
      <c r="CO541" s="655" t="str">
        <f>Financing!B540</f>
        <v>Other (Specify)</v>
      </c>
      <c r="CP541" s="417"/>
      <c r="CQ541" s="417">
        <f>Financing!D540</f>
        <v>0</v>
      </c>
      <c r="CR541" s="417"/>
      <c r="CS541" s="417">
        <f>Financing!F540</f>
        <v>0</v>
      </c>
      <c r="CT541" s="417"/>
      <c r="CU541" s="417">
        <f>Financing!H540</f>
        <v>0</v>
      </c>
      <c r="CV541" s="417"/>
      <c r="CW541" s="417">
        <f>Financing!J540</f>
        <v>0</v>
      </c>
      <c r="CX541" s="417"/>
      <c r="CY541" s="417">
        <f>Financing!L540</f>
        <v>0</v>
      </c>
    </row>
    <row r="542" spans="92:103">
      <c r="CN542" s="111"/>
      <c r="CO542" s="655" t="str">
        <f>Financing!B541</f>
        <v>Other (Specify)</v>
      </c>
      <c r="CP542" s="417"/>
      <c r="CQ542" s="417">
        <f>Financing!D541</f>
        <v>0</v>
      </c>
      <c r="CR542" s="417"/>
      <c r="CS542" s="417">
        <f>Financing!F541</f>
        <v>0</v>
      </c>
      <c r="CT542" s="417"/>
      <c r="CU542" s="417">
        <f>Financing!H541</f>
        <v>0</v>
      </c>
      <c r="CV542" s="417"/>
      <c r="CW542" s="417">
        <f>Financing!J541</f>
        <v>0</v>
      </c>
      <c r="CX542" s="417"/>
      <c r="CY542" s="417">
        <f>Financing!L541</f>
        <v>0</v>
      </c>
    </row>
    <row r="543" spans="92:103">
      <c r="CN543" s="423"/>
      <c r="CO543" s="655" t="str">
        <f>Financing!B542</f>
        <v>Other (Specify)</v>
      </c>
      <c r="CP543" s="417"/>
      <c r="CQ543" s="417">
        <f>Financing!D542</f>
        <v>0</v>
      </c>
      <c r="CR543" s="417"/>
      <c r="CS543" s="417">
        <f>Financing!F542</f>
        <v>0</v>
      </c>
      <c r="CT543" s="417"/>
      <c r="CU543" s="417">
        <f>Financing!H542</f>
        <v>0</v>
      </c>
      <c r="CV543" s="417"/>
      <c r="CW543" s="417">
        <f>Financing!J542</f>
        <v>0</v>
      </c>
      <c r="CX543" s="417"/>
      <c r="CY543" s="417">
        <f>Financing!L542</f>
        <v>0</v>
      </c>
    </row>
    <row r="544" spans="92:103">
      <c r="CN544" s="111"/>
      <c r="CO544" s="417" t="str">
        <f>Financing!B543</f>
        <v>Total Construction Financing</v>
      </c>
      <c r="CP544" s="417"/>
      <c r="CQ544" s="417">
        <f>Financing!D543</f>
        <v>0</v>
      </c>
      <c r="CR544" s="417"/>
      <c r="CS544" s="417">
        <f>Financing!F543</f>
        <v>0</v>
      </c>
      <c r="CT544" s="417"/>
      <c r="CU544" s="417">
        <f>Financing!H543</f>
        <v>0</v>
      </c>
      <c r="CV544" s="417"/>
      <c r="CW544" s="417">
        <f>Financing!J543</f>
        <v>0</v>
      </c>
      <c r="CX544" s="417"/>
      <c r="CY544" s="417">
        <f>Financing!L543</f>
        <v>0</v>
      </c>
    </row>
    <row r="545" spans="92:103">
      <c r="CN545" s="423"/>
      <c r="CO545" s="417"/>
      <c r="CP545" s="417"/>
      <c r="CQ545" s="417"/>
      <c r="CR545" s="417"/>
      <c r="CS545" s="417"/>
      <c r="CT545" s="417"/>
      <c r="CU545" s="417"/>
      <c r="CV545" s="417"/>
      <c r="CW545" s="417"/>
      <c r="CX545" s="417"/>
      <c r="CY545" s="417"/>
    </row>
    <row r="546" spans="92:103">
      <c r="CN546" s="111"/>
      <c r="CO546" s="417" t="str">
        <f>Financing!B545</f>
        <v>Permanent Financing</v>
      </c>
      <c r="CP546" s="111" t="s">
        <v>343</v>
      </c>
      <c r="CQ546" s="417">
        <f>G4</f>
        <v>0</v>
      </c>
      <c r="CR546" s="417"/>
      <c r="CS546" s="417"/>
      <c r="CT546" s="417"/>
      <c r="CU546" s="417"/>
      <c r="CV546" s="417"/>
      <c r="CW546" s="417"/>
      <c r="CX546" s="417"/>
      <c r="CY546" s="417"/>
    </row>
    <row r="547" spans="92:103">
      <c r="CN547" s="111"/>
      <c r="CO547" s="417" t="str">
        <f>Financing!B546</f>
        <v>Building 11</v>
      </c>
      <c r="CP547" s="109" t="s">
        <v>96</v>
      </c>
      <c r="CQ547" s="666">
        <f>D186</f>
        <v>0</v>
      </c>
      <c r="CR547" s="417"/>
      <c r="CS547" s="417"/>
      <c r="CT547" s="417"/>
      <c r="CU547" s="417"/>
      <c r="CV547" s="417"/>
      <c r="CW547" s="417"/>
      <c r="CX547" s="417"/>
      <c r="CY547" s="417"/>
    </row>
    <row r="548" spans="92:103">
      <c r="CN548" s="111"/>
      <c r="CO548" s="417" t="str">
        <f>Financing!B547</f>
        <v xml:space="preserve"> </v>
      </c>
      <c r="CP548" s="417"/>
      <c r="CQ548" s="417"/>
      <c r="CR548" s="417"/>
      <c r="CS548" s="417"/>
      <c r="CT548" s="417"/>
      <c r="CU548" s="417"/>
      <c r="CV548" s="417"/>
      <c r="CW548" s="417"/>
      <c r="CX548" s="417"/>
      <c r="CY548" s="417"/>
    </row>
    <row r="549" spans="92:103">
      <c r="CN549" s="111"/>
      <c r="CO549" s="417" t="str">
        <f>Financing!B548</f>
        <v>Lender/ Source</v>
      </c>
      <c r="CP549" s="417"/>
      <c r="CQ549" s="417" t="str">
        <f>Financing!D548</f>
        <v>Amount of Funds</v>
      </c>
      <c r="CR549" s="417"/>
      <c r="CS549" s="417" t="str">
        <f>Financing!F548</f>
        <v>Type</v>
      </c>
      <c r="CT549" s="417"/>
      <c r="CU549" s="417" t="str">
        <f>Financing!H548</f>
        <v>Interest Rate(%)</v>
      </c>
      <c r="CV549" s="417"/>
      <c r="CW549" s="417" t="str">
        <f>Financing!J548</f>
        <v>Term (yrs.)</v>
      </c>
      <c r="CX549" s="417"/>
      <c r="CY549" s="417" t="str">
        <f>Financing!L548</f>
        <v>Annual Debt Service</v>
      </c>
    </row>
    <row r="550" spans="92:103">
      <c r="CN550" s="111"/>
      <c r="CO550" s="417" t="str">
        <f>Financing!B549</f>
        <v>HPD Loan</v>
      </c>
      <c r="CP550" s="417"/>
      <c r="CQ550" s="417">
        <f>Financing!D549</f>
        <v>0</v>
      </c>
      <c r="CR550" s="417"/>
      <c r="CS550" s="417">
        <f>Financing!F549</f>
        <v>0</v>
      </c>
      <c r="CT550" s="417"/>
      <c r="CU550" s="417">
        <f>Financing!H549</f>
        <v>0</v>
      </c>
      <c r="CV550" s="417"/>
      <c r="CW550" s="417">
        <f>Financing!J549</f>
        <v>0</v>
      </c>
      <c r="CX550" s="417"/>
      <c r="CY550" s="417">
        <f>Financing!L549</f>
        <v>0</v>
      </c>
    </row>
    <row r="551" spans="92:103">
      <c r="CN551" s="111"/>
      <c r="CO551" s="417" t="str">
        <f>Financing!B550</f>
        <v>HDC Tax Exempt Bonds</v>
      </c>
      <c r="CP551" s="417"/>
      <c r="CQ551" s="417">
        <f>Financing!D550</f>
        <v>0</v>
      </c>
      <c r="CR551" s="417"/>
      <c r="CS551" s="417">
        <f>Financing!F550</f>
        <v>0</v>
      </c>
      <c r="CT551" s="417"/>
      <c r="CU551" s="417">
        <f>Financing!H550</f>
        <v>0</v>
      </c>
      <c r="CV551" s="417"/>
      <c r="CW551" s="417">
        <f>Financing!J550</f>
        <v>0</v>
      </c>
      <c r="CX551" s="417"/>
      <c r="CY551" s="417">
        <f>Financing!L550</f>
        <v>0</v>
      </c>
    </row>
    <row r="552" spans="92:103">
      <c r="CN552" s="423"/>
      <c r="CO552" s="417" t="str">
        <f>Financing!B551</f>
        <v>HDC Loan</v>
      </c>
      <c r="CP552" s="417"/>
      <c r="CQ552" s="417">
        <f>Financing!D551</f>
        <v>0</v>
      </c>
      <c r="CR552" s="417"/>
      <c r="CS552" s="417">
        <f>Financing!F551</f>
        <v>0</v>
      </c>
      <c r="CT552" s="417"/>
      <c r="CU552" s="417">
        <f>Financing!H551</f>
        <v>0</v>
      </c>
      <c r="CV552" s="417"/>
      <c r="CW552" s="417">
        <f>Financing!J551</f>
        <v>0</v>
      </c>
      <c r="CX552" s="417"/>
      <c r="CY552" s="417">
        <f>Financing!L551</f>
        <v>0</v>
      </c>
    </row>
    <row r="553" spans="92:103">
      <c r="CN553" s="111"/>
      <c r="CO553" s="417" t="str">
        <f>Financing!B552</f>
        <v>Deferred Developer Fee</v>
      </c>
      <c r="CP553" s="417"/>
      <c r="CQ553" s="417">
        <f>Financing!D552</f>
        <v>0</v>
      </c>
      <c r="CR553" s="417"/>
      <c r="CS553" s="417" t="str">
        <f>Financing!F552</f>
        <v>Loan</v>
      </c>
      <c r="CT553" s="417"/>
      <c r="CU553" s="417">
        <f>Financing!H552</f>
        <v>1.12E-2</v>
      </c>
      <c r="CV553" s="417"/>
      <c r="CW553" s="417">
        <f>Financing!J552</f>
        <v>35</v>
      </c>
      <c r="CX553" s="417"/>
      <c r="CY553" s="417">
        <f>Financing!L552</f>
        <v>0</v>
      </c>
    </row>
    <row r="554" spans="92:103">
      <c r="CN554" s="423"/>
      <c r="CO554" s="655" t="str">
        <f>Financing!B553</f>
        <v>Other (HDC First Mortgage)</v>
      </c>
      <c r="CP554" s="417"/>
      <c r="CQ554" s="417">
        <f>Financing!D553</f>
        <v>0</v>
      </c>
      <c r="CR554" s="417"/>
      <c r="CS554" s="417" t="str">
        <f>Financing!F553</f>
        <v>Loan</v>
      </c>
      <c r="CT554" s="417"/>
      <c r="CU554" s="417">
        <f>Financing!H553</f>
        <v>5.2499999999999998E-2</v>
      </c>
      <c r="CV554" s="417"/>
      <c r="CW554" s="417">
        <f>Financing!J553</f>
        <v>18</v>
      </c>
      <c r="CX554" s="417"/>
      <c r="CY554" s="417">
        <f>Financing!L553</f>
        <v>0</v>
      </c>
    </row>
    <row r="555" spans="92:103">
      <c r="CN555" s="109"/>
      <c r="CO555" s="655" t="str">
        <f>Financing!B554</f>
        <v>Other (HDC Second Mortgage)</v>
      </c>
      <c r="CP555" s="417"/>
      <c r="CQ555" s="417">
        <f>Financing!D554</f>
        <v>0</v>
      </c>
      <c r="CR555" s="417"/>
      <c r="CS555" s="417" t="str">
        <f>Financing!F554</f>
        <v>Loan</v>
      </c>
      <c r="CT555" s="417"/>
      <c r="CU555" s="417">
        <f>Financing!H554</f>
        <v>4.3387000000000002E-2</v>
      </c>
      <c r="CV555" s="417"/>
      <c r="CW555" s="417">
        <f>Financing!J554</f>
        <v>35</v>
      </c>
      <c r="CX555" s="417"/>
      <c r="CY555" s="417">
        <f>Financing!L554</f>
        <v>0</v>
      </c>
    </row>
    <row r="556" spans="92:103">
      <c r="CN556" s="111"/>
      <c r="CO556" s="655" t="str">
        <f>Financing!B555</f>
        <v>Other (Accrued Construction Interest)</v>
      </c>
      <c r="CP556" s="417"/>
      <c r="CQ556" s="417">
        <f>Financing!D555</f>
        <v>0</v>
      </c>
      <c r="CR556" s="417"/>
      <c r="CS556" s="417" t="str">
        <f>Financing!F555</f>
        <v>Loan</v>
      </c>
      <c r="CT556" s="417"/>
      <c r="CU556" s="417">
        <f>Financing!H555</f>
        <v>0</v>
      </c>
      <c r="CV556" s="417"/>
      <c r="CW556" s="417">
        <f>Financing!J555</f>
        <v>0</v>
      </c>
      <c r="CX556" s="417"/>
      <c r="CY556" s="417">
        <f>Financing!L555</f>
        <v>0</v>
      </c>
    </row>
    <row r="557" spans="92:103">
      <c r="CN557" s="111"/>
      <c r="CO557" s="655" t="str">
        <f>Financing!B556</f>
        <v>Other (Brownfields Tax Credits)</v>
      </c>
      <c r="CP557" s="417"/>
      <c r="CQ557" s="417">
        <f>Financing!D556</f>
        <v>0</v>
      </c>
      <c r="CR557" s="417"/>
      <c r="CS557" s="417" t="str">
        <f>Financing!F556</f>
        <v>Loan</v>
      </c>
      <c r="CT557" s="417"/>
      <c r="CU557" s="417">
        <f>Financing!H556</f>
        <v>0.06</v>
      </c>
      <c r="CV557" s="417"/>
      <c r="CW557" s="417">
        <f>Financing!J556</f>
        <v>35</v>
      </c>
      <c r="CX557" s="417"/>
      <c r="CY557" s="417">
        <f>Financing!L556</f>
        <v>0</v>
      </c>
    </row>
    <row r="558" spans="92:103">
      <c r="CN558" s="111"/>
      <c r="CO558" s="655" t="str">
        <f>Financing!B557</f>
        <v>Other (LIHTC Equity)</v>
      </c>
      <c r="CP558" s="417"/>
      <c r="CQ558" s="417">
        <f>Financing!D557</f>
        <v>0</v>
      </c>
      <c r="CR558" s="417"/>
      <c r="CS558" s="417" t="str">
        <f>Financing!F557</f>
        <v>Loan</v>
      </c>
      <c r="CT558" s="417"/>
      <c r="CU558" s="417">
        <f>Financing!H557</f>
        <v>0</v>
      </c>
      <c r="CV558" s="417"/>
      <c r="CW558" s="417">
        <f>Financing!J557</f>
        <v>0</v>
      </c>
      <c r="CX558" s="417"/>
      <c r="CY558" s="417">
        <f>Financing!L557</f>
        <v>0</v>
      </c>
    </row>
    <row r="559" spans="92:103">
      <c r="CN559" s="111"/>
      <c r="CO559" s="417" t="str">
        <f>Financing!B558</f>
        <v>Total Permanent Financing</v>
      </c>
      <c r="CP559" s="417"/>
      <c r="CQ559" s="417">
        <f>Financing!D558</f>
        <v>0</v>
      </c>
      <c r="CR559" s="417"/>
      <c r="CS559" s="417">
        <f>Financing!F558</f>
        <v>0</v>
      </c>
      <c r="CT559" s="417"/>
      <c r="CU559" s="417">
        <f>Financing!H558</f>
        <v>0</v>
      </c>
      <c r="CV559" s="417"/>
      <c r="CW559" s="417">
        <f>Financing!J558</f>
        <v>0</v>
      </c>
      <c r="CX559" s="417"/>
      <c r="CY559" s="417">
        <f>Financing!L558</f>
        <v>0</v>
      </c>
    </row>
    <row r="560" spans="92:103">
      <c r="CN560" s="111"/>
      <c r="CO560" s="420"/>
      <c r="CY560" s="421"/>
    </row>
    <row r="561" spans="92:103">
      <c r="CN561" s="109"/>
      <c r="CO561" s="422" t="s">
        <v>163</v>
      </c>
      <c r="CP561" s="111" t="s">
        <v>343</v>
      </c>
      <c r="CQ561" s="109">
        <f>G4</f>
        <v>0</v>
      </c>
      <c r="CU561" s="423"/>
      <c r="CV561" s="423"/>
      <c r="CY561" s="421"/>
    </row>
    <row r="562" spans="92:103">
      <c r="CN562" s="109"/>
      <c r="CO562" s="424" t="s">
        <v>139</v>
      </c>
      <c r="CP562" s="109" t="s">
        <v>96</v>
      </c>
      <c r="CQ562" s="229">
        <f>D186</f>
        <v>0</v>
      </c>
      <c r="CU562" s="423"/>
      <c r="CV562" s="423"/>
      <c r="CY562" s="421"/>
    </row>
    <row r="563" spans="92:103">
      <c r="CN563" s="109"/>
      <c r="CO563" s="420">
        <f>CO533</f>
        <v>0</v>
      </c>
      <c r="CP563" s="111"/>
      <c r="CU563" s="423"/>
      <c r="CV563" s="423"/>
      <c r="CY563" s="421"/>
    </row>
    <row r="564" spans="92:103">
      <c r="CN564" s="109"/>
      <c r="CO564" s="420" t="s">
        <v>171</v>
      </c>
      <c r="CP564" s="111"/>
      <c r="CU564" s="423"/>
      <c r="CV564" s="423"/>
      <c r="CY564" s="421"/>
    </row>
    <row r="565" spans="92:103">
      <c r="CN565" s="109"/>
      <c r="CO565" s="420"/>
      <c r="CP565" s="111"/>
      <c r="CU565" s="423"/>
      <c r="CV565" s="423"/>
      <c r="CY565" s="421"/>
    </row>
    <row r="566" spans="92:103">
      <c r="CN566" s="109"/>
      <c r="CO566" s="425" t="s">
        <v>173</v>
      </c>
      <c r="CP566" s="426"/>
      <c r="CQ566" s="427"/>
      <c r="CR566" s="427"/>
      <c r="CS566" s="427"/>
      <c r="CT566" s="426"/>
      <c r="CU566" s="428" t="s">
        <v>172</v>
      </c>
      <c r="CV566" s="423"/>
      <c r="CY566" s="421"/>
    </row>
    <row r="567" spans="92:103">
      <c r="CN567" s="109"/>
      <c r="CO567" s="429" t="s">
        <v>164</v>
      </c>
      <c r="CU567" s="404">
        <f>Financing!H566</f>
        <v>0</v>
      </c>
      <c r="CY567" s="421"/>
    </row>
    <row r="568" spans="92:103">
      <c r="CN568" s="111"/>
      <c r="CO568" s="430" t="s">
        <v>110</v>
      </c>
      <c r="CU568" s="404">
        <f>Financing!H567</f>
        <v>0</v>
      </c>
      <c r="CY568" s="421"/>
    </row>
    <row r="569" spans="92:103">
      <c r="CN569" s="111"/>
      <c r="CO569" s="430" t="s">
        <v>165</v>
      </c>
      <c r="CU569" s="404">
        <f>Financing!H568</f>
        <v>0</v>
      </c>
      <c r="CY569" s="421"/>
    </row>
    <row r="570" spans="92:103">
      <c r="CN570" s="423"/>
      <c r="CO570" s="430" t="s">
        <v>166</v>
      </c>
      <c r="CU570" s="404">
        <f>Financing!H569</f>
        <v>0</v>
      </c>
      <c r="CY570" s="421"/>
    </row>
    <row r="571" spans="92:103">
      <c r="CN571" s="423"/>
      <c r="CO571" s="430" t="s">
        <v>167</v>
      </c>
      <c r="CU571" s="404">
        <f>Financing!H570</f>
        <v>0</v>
      </c>
      <c r="CY571" s="421"/>
    </row>
    <row r="572" spans="92:103">
      <c r="CN572" s="109"/>
      <c r="CO572" s="430" t="s">
        <v>169</v>
      </c>
      <c r="CQ572" s="406" t="str">
        <f>Financing!D571</f>
        <v>(Specify Source)</v>
      </c>
      <c r="CR572" s="406"/>
      <c r="CS572" s="406"/>
      <c r="CU572" s="404">
        <f>Financing!H571</f>
        <v>0</v>
      </c>
      <c r="CY572" s="421"/>
    </row>
    <row r="573" spans="92:103">
      <c r="CN573" s="423"/>
      <c r="CO573" s="430" t="s">
        <v>168</v>
      </c>
      <c r="CQ573" s="406" t="str">
        <f>Financing!D572</f>
        <v>(Specify Source)</v>
      </c>
      <c r="CR573" s="406"/>
      <c r="CS573" s="406"/>
      <c r="CU573" s="404">
        <f>Financing!H572</f>
        <v>0</v>
      </c>
      <c r="CY573" s="421"/>
    </row>
    <row r="574" spans="92:103">
      <c r="CN574" s="111"/>
      <c r="CO574" s="430" t="s">
        <v>168</v>
      </c>
      <c r="CQ574" s="406" t="str">
        <f>Financing!D573</f>
        <v>(Specify Source)</v>
      </c>
      <c r="CR574" s="406"/>
      <c r="CS574" s="406"/>
      <c r="CU574" s="404">
        <f>Financing!H573</f>
        <v>0</v>
      </c>
      <c r="CY574" s="421"/>
    </row>
    <row r="575" spans="92:103">
      <c r="CN575" s="423"/>
      <c r="CO575" s="430" t="s">
        <v>168</v>
      </c>
      <c r="CQ575" s="406" t="str">
        <f>Financing!D574</f>
        <v>(Specify Source)</v>
      </c>
      <c r="CR575" s="406"/>
      <c r="CS575" s="406"/>
      <c r="CU575" s="404">
        <f>Financing!H574</f>
        <v>0</v>
      </c>
      <c r="CY575" s="421"/>
    </row>
    <row r="576" spans="92:103" ht="13.5" thickBot="1">
      <c r="CN576" s="111"/>
      <c r="CO576" s="431" t="s">
        <v>168</v>
      </c>
      <c r="CP576" s="432"/>
      <c r="CQ576" s="406" t="str">
        <f>Financing!D575</f>
        <v>(Specify Source)</v>
      </c>
      <c r="CR576" s="406"/>
      <c r="CS576" s="406"/>
      <c r="CT576" s="432"/>
      <c r="CU576" s="404">
        <f>Financing!H575</f>
        <v>0</v>
      </c>
      <c r="CV576" s="432"/>
      <c r="CW576" s="432"/>
      <c r="CX576" s="432"/>
      <c r="CY576" s="433"/>
    </row>
    <row r="577" spans="92:103">
      <c r="CN577" s="109"/>
    </row>
    <row r="578" spans="92:103" ht="13.5" thickBot="1">
      <c r="CN578" s="109"/>
    </row>
    <row r="579" spans="92:103">
      <c r="CN579" s="109"/>
      <c r="CO579" s="408" t="s">
        <v>156</v>
      </c>
      <c r="CP579" s="111" t="s">
        <v>343</v>
      </c>
      <c r="CQ579" s="407">
        <f>G4</f>
        <v>0</v>
      </c>
      <c r="CR579" s="407"/>
      <c r="CS579" s="409"/>
      <c r="CT579" s="409"/>
    </row>
    <row r="580" spans="92:103">
      <c r="CN580" s="109"/>
      <c r="CO580" s="434" t="s">
        <v>140</v>
      </c>
      <c r="CP580" s="109" t="s">
        <v>96</v>
      </c>
      <c r="CQ580" s="656">
        <f>D187</f>
        <v>0</v>
      </c>
      <c r="CR580" s="411"/>
      <c r="CS580" s="407"/>
      <c r="CT580" s="407"/>
    </row>
    <row r="581" spans="92:103" ht="13.5" thickBot="1">
      <c r="CN581" s="109"/>
      <c r="CO581" s="435">
        <f>'Unit Distribution'!CV16</f>
        <v>0</v>
      </c>
      <c r="CQ581" s="411"/>
      <c r="CR581" s="411"/>
      <c r="CS581" s="407"/>
      <c r="CT581" s="407"/>
    </row>
    <row r="582" spans="92:103">
      <c r="CN582" s="109"/>
      <c r="CO582" s="412" t="s">
        <v>157</v>
      </c>
      <c r="CP582" s="413"/>
      <c r="CQ582" s="414" t="s">
        <v>158</v>
      </c>
      <c r="CR582" s="414"/>
      <c r="CS582" s="414" t="s">
        <v>159</v>
      </c>
      <c r="CT582" s="414"/>
      <c r="CU582" s="414" t="s">
        <v>177</v>
      </c>
      <c r="CV582" s="414"/>
      <c r="CW582" s="414" t="s">
        <v>160</v>
      </c>
      <c r="CX582" s="415"/>
      <c r="CY582" s="416" t="s">
        <v>161</v>
      </c>
    </row>
    <row r="583" spans="92:103">
      <c r="CN583" s="109"/>
      <c r="CO583" s="417" t="str">
        <f>Financing!B582</f>
        <v>HPD Loan</v>
      </c>
      <c r="CP583" s="417"/>
      <c r="CQ583" s="417">
        <f>Financing!D582</f>
        <v>0</v>
      </c>
      <c r="CR583" s="417"/>
      <c r="CS583" s="417">
        <f>Financing!F582</f>
        <v>0</v>
      </c>
      <c r="CT583" s="417"/>
      <c r="CU583" s="417">
        <f>Financing!H582</f>
        <v>0</v>
      </c>
      <c r="CV583" s="417"/>
      <c r="CW583" s="417">
        <f>Financing!J582</f>
        <v>0</v>
      </c>
      <c r="CX583" s="417"/>
      <c r="CY583" s="417">
        <f>Financing!L582</f>
        <v>0</v>
      </c>
    </row>
    <row r="584" spans="92:103">
      <c r="CN584" s="111"/>
      <c r="CO584" s="417" t="str">
        <f>Financing!B583</f>
        <v>HDC Tax Exempt Bonds</v>
      </c>
      <c r="CP584" s="417"/>
      <c r="CQ584" s="417">
        <f>Financing!D583</f>
        <v>0</v>
      </c>
      <c r="CR584" s="417"/>
      <c r="CS584" s="417" t="str">
        <f>Financing!F583</f>
        <v>Loan</v>
      </c>
      <c r="CT584" s="417"/>
      <c r="CU584" s="417">
        <f>Financing!H583</f>
        <v>2.1999999999999999E-2</v>
      </c>
      <c r="CV584" s="417"/>
      <c r="CW584" s="417">
        <f>Financing!J583</f>
        <v>2</v>
      </c>
      <c r="CX584" s="417"/>
      <c r="CY584" s="417">
        <f>Financing!L583</f>
        <v>0</v>
      </c>
    </row>
    <row r="585" spans="92:103">
      <c r="CN585" s="109"/>
      <c r="CO585" s="417" t="str">
        <f>Financing!B584</f>
        <v>HDC Loan</v>
      </c>
      <c r="CP585" s="417"/>
      <c r="CQ585" s="417">
        <f>Financing!D584</f>
        <v>0</v>
      </c>
      <c r="CR585" s="417"/>
      <c r="CS585" s="417" t="str">
        <f>Financing!F584</f>
        <v>Loan</v>
      </c>
      <c r="CT585" s="417"/>
      <c r="CU585" s="417">
        <f>Financing!H584</f>
        <v>4.3387000000000002E-2</v>
      </c>
      <c r="CV585" s="417"/>
      <c r="CW585" s="417">
        <f>Financing!J584</f>
        <v>2</v>
      </c>
      <c r="CX585" s="417"/>
      <c r="CY585" s="417">
        <f>Financing!L584</f>
        <v>0</v>
      </c>
    </row>
    <row r="586" spans="92:103">
      <c r="CN586" s="423"/>
      <c r="CO586" s="417" t="str">
        <f>Financing!B585</f>
        <v>Deferred Developer Fee</v>
      </c>
      <c r="CP586" s="417"/>
      <c r="CQ586" s="417">
        <f>Financing!D585</f>
        <v>0</v>
      </c>
      <c r="CR586" s="417"/>
      <c r="CS586" s="417" t="str">
        <f>Financing!F585</f>
        <v>Loan</v>
      </c>
      <c r="CT586" s="417"/>
      <c r="CU586" s="417">
        <f>Financing!H585</f>
        <v>0</v>
      </c>
      <c r="CV586" s="417"/>
      <c r="CW586" s="417">
        <f>Financing!J585</f>
        <v>0</v>
      </c>
      <c r="CX586" s="417"/>
      <c r="CY586" s="417">
        <f>Financing!L585</f>
        <v>0</v>
      </c>
    </row>
    <row r="587" spans="92:103">
      <c r="CN587" s="111"/>
      <c r="CO587" s="655" t="str">
        <f>Financing!B586</f>
        <v>Other (Accrued Construction Interest)</v>
      </c>
      <c r="CP587" s="417"/>
      <c r="CQ587" s="417">
        <f>Financing!D586</f>
        <v>0</v>
      </c>
      <c r="CR587" s="417"/>
      <c r="CS587" s="417" t="str">
        <f>Financing!F586</f>
        <v>Loan</v>
      </c>
      <c r="CT587" s="417"/>
      <c r="CU587" s="417">
        <f>Financing!H586</f>
        <v>0</v>
      </c>
      <c r="CV587" s="417"/>
      <c r="CW587" s="417">
        <f>Financing!J586</f>
        <v>0</v>
      </c>
      <c r="CX587" s="417"/>
      <c r="CY587" s="417">
        <f>Financing!L586</f>
        <v>0</v>
      </c>
    </row>
    <row r="588" spans="92:103">
      <c r="CN588" s="423"/>
      <c r="CO588" s="655" t="str">
        <f>Financing!B587</f>
        <v>Other (Deferred Reserves)</v>
      </c>
      <c r="CP588" s="417"/>
      <c r="CQ588" s="417">
        <f>Financing!D587</f>
        <v>0</v>
      </c>
      <c r="CR588" s="417"/>
      <c r="CS588" s="417" t="str">
        <f>Financing!F587</f>
        <v>Loan</v>
      </c>
      <c r="CT588" s="417"/>
      <c r="CU588" s="417">
        <f>Financing!H587</f>
        <v>0</v>
      </c>
      <c r="CV588" s="417"/>
      <c r="CW588" s="417">
        <f>Financing!J587</f>
        <v>0</v>
      </c>
      <c r="CX588" s="417"/>
      <c r="CY588" s="417">
        <f>Financing!L587</f>
        <v>0</v>
      </c>
    </row>
    <row r="589" spans="92:103">
      <c r="CN589" s="111"/>
      <c r="CO589" s="655" t="str">
        <f>Financing!B588</f>
        <v>Other (Specify)</v>
      </c>
      <c r="CP589" s="417"/>
      <c r="CQ589" s="417">
        <f>Financing!D588</f>
        <v>0</v>
      </c>
      <c r="CR589" s="417"/>
      <c r="CS589" s="417">
        <f>Financing!F588</f>
        <v>0</v>
      </c>
      <c r="CT589" s="417"/>
      <c r="CU589" s="417">
        <f>Financing!H588</f>
        <v>0</v>
      </c>
      <c r="CV589" s="417"/>
      <c r="CW589" s="417">
        <f>Financing!J588</f>
        <v>0</v>
      </c>
      <c r="CX589" s="417"/>
      <c r="CY589" s="417">
        <f>Financing!L588</f>
        <v>0</v>
      </c>
    </row>
    <row r="590" spans="92:103">
      <c r="CN590" s="111"/>
      <c r="CO590" s="655" t="str">
        <f>Financing!B589</f>
        <v>Other (Specify)</v>
      </c>
      <c r="CP590" s="417"/>
      <c r="CQ590" s="417">
        <f>Financing!D589</f>
        <v>0</v>
      </c>
      <c r="CR590" s="417"/>
      <c r="CS590" s="417">
        <f>Financing!F589</f>
        <v>0</v>
      </c>
      <c r="CT590" s="417"/>
      <c r="CU590" s="417">
        <f>Financing!H589</f>
        <v>0</v>
      </c>
      <c r="CV590" s="417"/>
      <c r="CW590" s="417">
        <f>Financing!J589</f>
        <v>0</v>
      </c>
      <c r="CX590" s="417"/>
      <c r="CY590" s="417">
        <f>Financing!L589</f>
        <v>0</v>
      </c>
    </row>
    <row r="591" spans="92:103">
      <c r="CN591" s="423"/>
      <c r="CO591" s="655" t="str">
        <f>Financing!B590</f>
        <v>Other (Specify)</v>
      </c>
      <c r="CP591" s="417"/>
      <c r="CQ591" s="417">
        <f>Financing!D590</f>
        <v>0</v>
      </c>
      <c r="CR591" s="417"/>
      <c r="CS591" s="417">
        <f>Financing!F590</f>
        <v>0</v>
      </c>
      <c r="CT591" s="417"/>
      <c r="CU591" s="417">
        <f>Financing!H590</f>
        <v>0</v>
      </c>
      <c r="CV591" s="417"/>
      <c r="CW591" s="417">
        <f>Financing!J590</f>
        <v>0</v>
      </c>
      <c r="CX591" s="417"/>
      <c r="CY591" s="417">
        <f>Financing!L590</f>
        <v>0</v>
      </c>
    </row>
    <row r="592" spans="92:103">
      <c r="CN592" s="111"/>
      <c r="CO592" s="417" t="str">
        <f>Financing!B591</f>
        <v>Total Construction Financing</v>
      </c>
      <c r="CP592" s="417"/>
      <c r="CQ592" s="417">
        <f>Financing!D591</f>
        <v>0</v>
      </c>
      <c r="CR592" s="417"/>
      <c r="CS592" s="417">
        <f>Financing!F591</f>
        <v>0</v>
      </c>
      <c r="CT592" s="417"/>
      <c r="CU592" s="417">
        <f>Financing!H591</f>
        <v>0</v>
      </c>
      <c r="CV592" s="417"/>
      <c r="CW592" s="417">
        <f>Financing!J591</f>
        <v>0</v>
      </c>
      <c r="CX592" s="417"/>
      <c r="CY592" s="417">
        <f>Financing!L591</f>
        <v>0</v>
      </c>
    </row>
    <row r="593" spans="92:103">
      <c r="CN593" s="423"/>
      <c r="CO593" s="417"/>
      <c r="CP593" s="417"/>
      <c r="CQ593" s="417"/>
      <c r="CR593" s="417"/>
      <c r="CS593" s="417"/>
      <c r="CT593" s="417"/>
      <c r="CU593" s="417"/>
      <c r="CV593" s="417"/>
      <c r="CW593" s="417"/>
      <c r="CX593" s="417"/>
      <c r="CY593" s="417"/>
    </row>
    <row r="594" spans="92:103">
      <c r="CN594" s="111"/>
      <c r="CO594" s="417" t="str">
        <f>Financing!B593</f>
        <v>Permanent Financing</v>
      </c>
      <c r="CP594" s="111" t="s">
        <v>343</v>
      </c>
      <c r="CQ594" s="417">
        <f>G4</f>
        <v>0</v>
      </c>
      <c r="CR594" s="417"/>
      <c r="CS594" s="417"/>
      <c r="CT594" s="417"/>
      <c r="CU594" s="417"/>
      <c r="CV594" s="417"/>
      <c r="CW594" s="417"/>
      <c r="CX594" s="417"/>
      <c r="CY594" s="417"/>
    </row>
    <row r="595" spans="92:103">
      <c r="CN595" s="111"/>
      <c r="CO595" s="417" t="str">
        <f>Financing!B594</f>
        <v>Building 12</v>
      </c>
      <c r="CP595" s="109" t="s">
        <v>96</v>
      </c>
      <c r="CQ595" s="655">
        <f>D187</f>
        <v>0</v>
      </c>
      <c r="CR595" s="417"/>
      <c r="CS595" s="417"/>
      <c r="CT595" s="417"/>
      <c r="CU595" s="417"/>
      <c r="CV595" s="417"/>
      <c r="CW595" s="417"/>
      <c r="CX595" s="417"/>
      <c r="CY595" s="417"/>
    </row>
    <row r="596" spans="92:103">
      <c r="CN596" s="111"/>
      <c r="CO596" s="417" t="str">
        <f>Financing!B595</f>
        <v xml:space="preserve"> </v>
      </c>
      <c r="CP596" s="417"/>
      <c r="CQ596" s="417"/>
      <c r="CR596" s="417"/>
      <c r="CS596" s="417"/>
      <c r="CT596" s="417"/>
      <c r="CU596" s="417"/>
      <c r="CV596" s="417"/>
      <c r="CW596" s="417"/>
      <c r="CX596" s="417"/>
      <c r="CY596" s="417"/>
    </row>
    <row r="597" spans="92:103">
      <c r="CN597" s="111"/>
      <c r="CO597" s="417" t="str">
        <f>Financing!B596</f>
        <v>Lender/ Source</v>
      </c>
      <c r="CP597" s="417"/>
      <c r="CQ597" s="417" t="str">
        <f>Financing!D596</f>
        <v>Amount of Funds</v>
      </c>
      <c r="CR597" s="417"/>
      <c r="CS597" s="417" t="str">
        <f>Financing!F596</f>
        <v>Type</v>
      </c>
      <c r="CT597" s="417"/>
      <c r="CU597" s="417" t="str">
        <f>Financing!H596</f>
        <v>Interest Rate(%)</v>
      </c>
      <c r="CV597" s="417"/>
      <c r="CW597" s="417" t="str">
        <f>Financing!J596</f>
        <v>Term (yrs.)</v>
      </c>
      <c r="CX597" s="417"/>
      <c r="CY597" s="417" t="str">
        <f>Financing!L596</f>
        <v>Annual Debt Service</v>
      </c>
    </row>
    <row r="598" spans="92:103">
      <c r="CN598" s="111"/>
      <c r="CO598" s="417" t="str">
        <f>Financing!B597</f>
        <v>HPD Loan</v>
      </c>
      <c r="CP598" s="417"/>
      <c r="CQ598" s="417">
        <f>Financing!D597</f>
        <v>0</v>
      </c>
      <c r="CR598" s="417"/>
      <c r="CS598" s="417">
        <f>Financing!F597</f>
        <v>0</v>
      </c>
      <c r="CT598" s="417"/>
      <c r="CU598" s="417">
        <f>Financing!H597</f>
        <v>0</v>
      </c>
      <c r="CV598" s="417"/>
      <c r="CW598" s="417">
        <f>Financing!J597</f>
        <v>0</v>
      </c>
      <c r="CX598" s="417"/>
      <c r="CY598" s="417">
        <f>Financing!L597</f>
        <v>0</v>
      </c>
    </row>
    <row r="599" spans="92:103">
      <c r="CN599" s="111"/>
      <c r="CO599" s="417" t="str">
        <f>Financing!B598</f>
        <v>HDC Tax Exempt Bonds</v>
      </c>
      <c r="CP599" s="417"/>
      <c r="CQ599" s="417">
        <f>Financing!D598</f>
        <v>0</v>
      </c>
      <c r="CR599" s="417"/>
      <c r="CS599" s="417">
        <f>Financing!F598</f>
        <v>0</v>
      </c>
      <c r="CT599" s="417"/>
      <c r="CU599" s="417">
        <f>Financing!H598</f>
        <v>0</v>
      </c>
      <c r="CV599" s="417"/>
      <c r="CW599" s="417">
        <f>Financing!J598</f>
        <v>0</v>
      </c>
      <c r="CX599" s="417"/>
      <c r="CY599" s="417">
        <f>Financing!L598</f>
        <v>0</v>
      </c>
    </row>
    <row r="600" spans="92:103">
      <c r="CN600" s="423"/>
      <c r="CO600" s="417" t="str">
        <f>Financing!B599</f>
        <v>HDC Loan</v>
      </c>
      <c r="CP600" s="417"/>
      <c r="CQ600" s="417">
        <f>Financing!D599</f>
        <v>0</v>
      </c>
      <c r="CR600" s="417"/>
      <c r="CS600" s="417">
        <f>Financing!F599</f>
        <v>0</v>
      </c>
      <c r="CT600" s="417"/>
      <c r="CU600" s="417">
        <f>Financing!H599</f>
        <v>0</v>
      </c>
      <c r="CV600" s="417"/>
      <c r="CW600" s="417">
        <f>Financing!J599</f>
        <v>0</v>
      </c>
      <c r="CX600" s="417"/>
      <c r="CY600" s="417">
        <f>Financing!L599</f>
        <v>0</v>
      </c>
    </row>
    <row r="601" spans="92:103">
      <c r="CN601" s="111"/>
      <c r="CO601" s="417" t="str">
        <f>Financing!B600</f>
        <v>Deferred Developer Fee</v>
      </c>
      <c r="CP601" s="417"/>
      <c r="CQ601" s="417">
        <f>Financing!D600</f>
        <v>0</v>
      </c>
      <c r="CR601" s="417"/>
      <c r="CS601" s="417" t="str">
        <f>Financing!F600</f>
        <v>Loan</v>
      </c>
      <c r="CT601" s="417"/>
      <c r="CU601" s="417">
        <f>Financing!H600</f>
        <v>1.12E-2</v>
      </c>
      <c r="CV601" s="417"/>
      <c r="CW601" s="417">
        <f>Financing!J600</f>
        <v>35</v>
      </c>
      <c r="CX601" s="417"/>
      <c r="CY601" s="417">
        <f>Financing!L600</f>
        <v>0</v>
      </c>
    </row>
    <row r="602" spans="92:103">
      <c r="CN602" s="423"/>
      <c r="CO602" s="655" t="str">
        <f>Financing!B601</f>
        <v>Other (HDC First Mortgage)</v>
      </c>
      <c r="CP602" s="417"/>
      <c r="CQ602" s="417">
        <f>Financing!D601</f>
        <v>0</v>
      </c>
      <c r="CR602" s="417"/>
      <c r="CS602" s="417" t="str">
        <f>Financing!F601</f>
        <v>Loan</v>
      </c>
      <c r="CT602" s="417"/>
      <c r="CU602" s="417">
        <f>Financing!H601</f>
        <v>5.2499999999999998E-2</v>
      </c>
      <c r="CV602" s="417"/>
      <c r="CW602" s="417">
        <f>Financing!J601</f>
        <v>18</v>
      </c>
      <c r="CX602" s="417"/>
      <c r="CY602" s="417">
        <f>Financing!L601</f>
        <v>0</v>
      </c>
    </row>
    <row r="603" spans="92:103">
      <c r="CN603" s="109"/>
      <c r="CO603" s="655" t="str">
        <f>Financing!B602</f>
        <v>Other (HDC Second Mortgage)</v>
      </c>
      <c r="CP603" s="417"/>
      <c r="CQ603" s="417">
        <f>Financing!D602</f>
        <v>0</v>
      </c>
      <c r="CR603" s="417"/>
      <c r="CS603" s="417" t="str">
        <f>Financing!F602</f>
        <v>Loan</v>
      </c>
      <c r="CT603" s="417"/>
      <c r="CU603" s="417">
        <f>Financing!H602</f>
        <v>4.3387000000000002E-2</v>
      </c>
      <c r="CV603" s="417"/>
      <c r="CW603" s="417">
        <f>Financing!J602</f>
        <v>35</v>
      </c>
      <c r="CX603" s="417"/>
      <c r="CY603" s="417">
        <f>Financing!L602</f>
        <v>0</v>
      </c>
    </row>
    <row r="604" spans="92:103">
      <c r="CN604" s="111"/>
      <c r="CO604" s="655" t="str">
        <f>Financing!B603</f>
        <v>Other (Accrued Construction Interest)</v>
      </c>
      <c r="CP604" s="417"/>
      <c r="CQ604" s="417">
        <f>Financing!D603</f>
        <v>0</v>
      </c>
      <c r="CR604" s="417"/>
      <c r="CS604" s="417" t="str">
        <f>Financing!F603</f>
        <v>Loan</v>
      </c>
      <c r="CT604" s="417"/>
      <c r="CU604" s="417">
        <f>Financing!H603</f>
        <v>0</v>
      </c>
      <c r="CV604" s="417"/>
      <c r="CW604" s="417">
        <f>Financing!J603</f>
        <v>0</v>
      </c>
      <c r="CX604" s="417"/>
      <c r="CY604" s="417">
        <f>Financing!L603</f>
        <v>0</v>
      </c>
    </row>
    <row r="605" spans="92:103">
      <c r="CN605" s="111"/>
      <c r="CO605" s="655" t="str">
        <f>Financing!B604</f>
        <v>Other (Brownfields Tax Credits)</v>
      </c>
      <c r="CP605" s="417"/>
      <c r="CQ605" s="417">
        <f>Financing!D604</f>
        <v>0</v>
      </c>
      <c r="CR605" s="417"/>
      <c r="CS605" s="417" t="str">
        <f>Financing!F604</f>
        <v>Loan</v>
      </c>
      <c r="CT605" s="417"/>
      <c r="CU605" s="417">
        <f>Financing!H604</f>
        <v>0.06</v>
      </c>
      <c r="CV605" s="417"/>
      <c r="CW605" s="417">
        <f>Financing!J604</f>
        <v>35</v>
      </c>
      <c r="CX605" s="417"/>
      <c r="CY605" s="417">
        <f>Financing!L604</f>
        <v>0</v>
      </c>
    </row>
    <row r="606" spans="92:103">
      <c r="CN606" s="111"/>
      <c r="CO606" s="655" t="str">
        <f>Financing!B605</f>
        <v>Other (LIHTC Equity)</v>
      </c>
      <c r="CP606" s="417"/>
      <c r="CQ606" s="417">
        <f>Financing!D605</f>
        <v>0</v>
      </c>
      <c r="CR606" s="417"/>
      <c r="CS606" s="417" t="str">
        <f>Financing!F605</f>
        <v>Loan</v>
      </c>
      <c r="CT606" s="417"/>
      <c r="CU606" s="417">
        <f>Financing!H605</f>
        <v>0</v>
      </c>
      <c r="CV606" s="417"/>
      <c r="CW606" s="417">
        <f>Financing!J605</f>
        <v>0</v>
      </c>
      <c r="CX606" s="417"/>
      <c r="CY606" s="417">
        <f>Financing!L605</f>
        <v>0</v>
      </c>
    </row>
    <row r="607" spans="92:103">
      <c r="CN607" s="111"/>
      <c r="CO607" s="417" t="str">
        <f>Financing!B606</f>
        <v>Total Permanent Financing</v>
      </c>
      <c r="CP607" s="417"/>
      <c r="CQ607" s="417">
        <f>Financing!D606</f>
        <v>0</v>
      </c>
      <c r="CR607" s="417"/>
      <c r="CS607" s="417">
        <f>Financing!F606</f>
        <v>0</v>
      </c>
      <c r="CT607" s="417"/>
      <c r="CU607" s="417">
        <f>Financing!H606</f>
        <v>0</v>
      </c>
      <c r="CV607" s="417"/>
      <c r="CW607" s="417">
        <f>Financing!J606</f>
        <v>0</v>
      </c>
      <c r="CX607" s="417"/>
      <c r="CY607" s="417">
        <f>Financing!L606</f>
        <v>0</v>
      </c>
    </row>
    <row r="608" spans="92:103">
      <c r="CN608" s="111"/>
      <c r="CO608" s="420"/>
      <c r="CY608" s="421"/>
    </row>
    <row r="609" spans="92:103">
      <c r="CN609" s="109"/>
      <c r="CO609" s="422" t="s">
        <v>163</v>
      </c>
      <c r="CP609" s="111" t="s">
        <v>343</v>
      </c>
      <c r="CQ609" s="109">
        <f>G4</f>
        <v>0</v>
      </c>
      <c r="CU609" s="423"/>
      <c r="CV609" s="423"/>
      <c r="CY609" s="421"/>
    </row>
    <row r="610" spans="92:103">
      <c r="CN610" s="109"/>
      <c r="CO610" s="424" t="s">
        <v>140</v>
      </c>
      <c r="CP610" s="109" t="s">
        <v>96</v>
      </c>
      <c r="CQ610" s="656">
        <f>D187</f>
        <v>0</v>
      </c>
      <c r="CU610" s="423"/>
      <c r="CV610" s="423"/>
      <c r="CY610" s="421"/>
    </row>
    <row r="611" spans="92:103">
      <c r="CN611" s="109"/>
      <c r="CO611" s="420">
        <f>CO581</f>
        <v>0</v>
      </c>
      <c r="CP611" s="111"/>
      <c r="CU611" s="423"/>
      <c r="CV611" s="423"/>
      <c r="CY611" s="421"/>
    </row>
    <row r="612" spans="92:103">
      <c r="CN612" s="109"/>
      <c r="CO612" s="420" t="s">
        <v>171</v>
      </c>
      <c r="CP612" s="111"/>
      <c r="CU612" s="423"/>
      <c r="CV612" s="423"/>
      <c r="CY612" s="421"/>
    </row>
    <row r="613" spans="92:103">
      <c r="CN613" s="109"/>
      <c r="CO613" s="420"/>
      <c r="CP613" s="111"/>
      <c r="CU613" s="423"/>
      <c r="CV613" s="423"/>
      <c r="CY613" s="421"/>
    </row>
    <row r="614" spans="92:103">
      <c r="CN614" s="109"/>
      <c r="CO614" s="425" t="s">
        <v>173</v>
      </c>
      <c r="CP614" s="426"/>
      <c r="CQ614" s="427"/>
      <c r="CR614" s="427"/>
      <c r="CS614" s="427"/>
      <c r="CT614" s="426"/>
      <c r="CU614" s="428" t="s">
        <v>172</v>
      </c>
      <c r="CV614" s="423"/>
      <c r="CY614" s="421"/>
    </row>
    <row r="615" spans="92:103">
      <c r="CN615" s="109"/>
      <c r="CO615" s="429" t="s">
        <v>164</v>
      </c>
      <c r="CU615" s="404">
        <f>Financing!H614</f>
        <v>0</v>
      </c>
      <c r="CY615" s="421"/>
    </row>
    <row r="616" spans="92:103">
      <c r="CN616" s="111"/>
      <c r="CO616" s="430" t="s">
        <v>110</v>
      </c>
      <c r="CU616" s="404">
        <f>Financing!H615</f>
        <v>0</v>
      </c>
      <c r="CY616" s="421"/>
    </row>
    <row r="617" spans="92:103">
      <c r="CN617" s="111"/>
      <c r="CO617" s="430" t="s">
        <v>165</v>
      </c>
      <c r="CU617" s="404">
        <f>Financing!H616</f>
        <v>0</v>
      </c>
      <c r="CY617" s="421"/>
    </row>
    <row r="618" spans="92:103">
      <c r="CN618" s="423"/>
      <c r="CO618" s="430" t="s">
        <v>166</v>
      </c>
      <c r="CU618" s="404">
        <f>Financing!H617</f>
        <v>0</v>
      </c>
      <c r="CY618" s="421"/>
    </row>
    <row r="619" spans="92:103">
      <c r="CN619" s="423"/>
      <c r="CO619" s="430" t="s">
        <v>167</v>
      </c>
      <c r="CU619" s="404">
        <f>Financing!H618</f>
        <v>0</v>
      </c>
      <c r="CY619" s="421"/>
    </row>
    <row r="620" spans="92:103">
      <c r="CN620" s="109"/>
      <c r="CO620" s="430" t="s">
        <v>169</v>
      </c>
      <c r="CQ620" s="406" t="str">
        <f>Financing!D619</f>
        <v>(Specify Source)</v>
      </c>
      <c r="CR620" s="406"/>
      <c r="CS620" s="406"/>
      <c r="CU620" s="404">
        <f>Financing!H619</f>
        <v>0</v>
      </c>
      <c r="CY620" s="421"/>
    </row>
    <row r="621" spans="92:103">
      <c r="CN621" s="423"/>
      <c r="CO621" s="430" t="s">
        <v>168</v>
      </c>
      <c r="CQ621" s="406" t="str">
        <f>Financing!D620</f>
        <v>(Specify Source)</v>
      </c>
      <c r="CR621" s="406"/>
      <c r="CS621" s="406"/>
      <c r="CU621" s="404">
        <f>Financing!H620</f>
        <v>0</v>
      </c>
      <c r="CY621" s="421"/>
    </row>
    <row r="622" spans="92:103">
      <c r="CN622" s="111"/>
      <c r="CO622" s="430" t="s">
        <v>168</v>
      </c>
      <c r="CQ622" s="406" t="str">
        <f>Financing!D621</f>
        <v>(Specify Source)</v>
      </c>
      <c r="CR622" s="406"/>
      <c r="CS622" s="406"/>
      <c r="CU622" s="404">
        <f>Financing!H621</f>
        <v>0</v>
      </c>
      <c r="CY622" s="421"/>
    </row>
    <row r="623" spans="92:103">
      <c r="CN623" s="423"/>
      <c r="CO623" s="430" t="s">
        <v>168</v>
      </c>
      <c r="CQ623" s="406" t="str">
        <f>Financing!D622</f>
        <v>(Specify Source)</v>
      </c>
      <c r="CR623" s="406"/>
      <c r="CS623" s="406"/>
      <c r="CU623" s="404">
        <f>Financing!H622</f>
        <v>0</v>
      </c>
      <c r="CY623" s="421"/>
    </row>
    <row r="624" spans="92:103" ht="13.5" thickBot="1">
      <c r="CN624" s="111"/>
      <c r="CO624" s="431" t="s">
        <v>168</v>
      </c>
      <c r="CP624" s="432"/>
      <c r="CQ624" s="406" t="str">
        <f>Financing!D623</f>
        <v>(Specify Source)</v>
      </c>
      <c r="CR624" s="406"/>
      <c r="CS624" s="406"/>
      <c r="CT624" s="432"/>
      <c r="CU624" s="404">
        <f>Financing!H623</f>
        <v>0</v>
      </c>
      <c r="CV624" s="432"/>
      <c r="CW624" s="432"/>
      <c r="CX624" s="432"/>
      <c r="CY624" s="433"/>
    </row>
    <row r="625" spans="92:103">
      <c r="CN625" s="109"/>
    </row>
    <row r="626" spans="92:103" ht="13.5" thickBot="1">
      <c r="CN626" s="109"/>
    </row>
    <row r="627" spans="92:103">
      <c r="CN627" s="109"/>
      <c r="CO627" s="408" t="s">
        <v>156</v>
      </c>
      <c r="CP627" s="111" t="s">
        <v>343</v>
      </c>
      <c r="CQ627" s="654">
        <f>G4</f>
        <v>0</v>
      </c>
      <c r="CR627" s="407"/>
      <c r="CS627" s="409"/>
      <c r="CT627" s="409"/>
    </row>
    <row r="628" spans="92:103">
      <c r="CN628" s="109"/>
      <c r="CO628" s="434" t="s">
        <v>141</v>
      </c>
      <c r="CP628" s="109" t="s">
        <v>96</v>
      </c>
      <c r="CQ628" s="665">
        <f>D188</f>
        <v>0</v>
      </c>
      <c r="CR628" s="411"/>
      <c r="CS628" s="407"/>
      <c r="CT628" s="407"/>
    </row>
    <row r="629" spans="92:103" ht="13.5" thickBot="1">
      <c r="CN629" s="109"/>
      <c r="CO629" s="435">
        <f>'Unit Distribution'!CV17</f>
        <v>0</v>
      </c>
      <c r="CQ629" s="411"/>
      <c r="CR629" s="411"/>
      <c r="CS629" s="407"/>
      <c r="CT629" s="407"/>
    </row>
    <row r="630" spans="92:103">
      <c r="CN630" s="109"/>
      <c r="CO630" s="412" t="s">
        <v>157</v>
      </c>
      <c r="CP630" s="413"/>
      <c r="CQ630" s="414" t="s">
        <v>158</v>
      </c>
      <c r="CR630" s="414"/>
      <c r="CS630" s="414" t="s">
        <v>159</v>
      </c>
      <c r="CT630" s="414"/>
      <c r="CU630" s="414" t="s">
        <v>177</v>
      </c>
      <c r="CV630" s="414"/>
      <c r="CW630" s="414" t="s">
        <v>160</v>
      </c>
      <c r="CX630" s="415"/>
      <c r="CY630" s="416" t="s">
        <v>161</v>
      </c>
    </row>
    <row r="631" spans="92:103">
      <c r="CN631" s="109"/>
      <c r="CO631" s="417" t="str">
        <f>Financing!B630</f>
        <v>HPD Loan</v>
      </c>
      <c r="CP631" s="417"/>
      <c r="CQ631" s="655">
        <f>Financing!D630</f>
        <v>0</v>
      </c>
      <c r="CR631" s="417"/>
      <c r="CS631" s="417">
        <f>Financing!F630</f>
        <v>0</v>
      </c>
      <c r="CT631" s="417"/>
      <c r="CU631" s="417">
        <f>Financing!H630</f>
        <v>0</v>
      </c>
      <c r="CV631" s="417"/>
      <c r="CW631" s="417">
        <f>Financing!J630</f>
        <v>0</v>
      </c>
      <c r="CX631" s="417"/>
      <c r="CY631" s="417">
        <f>Financing!L630</f>
        <v>0</v>
      </c>
    </row>
    <row r="632" spans="92:103">
      <c r="CN632" s="111"/>
      <c r="CO632" s="417" t="str">
        <f>Financing!B631</f>
        <v>HDC Tax Exempt Bonds</v>
      </c>
      <c r="CP632" s="417"/>
      <c r="CQ632" s="655">
        <f>Financing!D631</f>
        <v>0</v>
      </c>
      <c r="CR632" s="417"/>
      <c r="CS632" s="417" t="str">
        <f>Financing!F631</f>
        <v>Loan</v>
      </c>
      <c r="CT632" s="417"/>
      <c r="CU632" s="417">
        <f>Financing!H631</f>
        <v>2.1999999999999999E-2</v>
      </c>
      <c r="CV632" s="417"/>
      <c r="CW632" s="417">
        <f>Financing!J631</f>
        <v>2</v>
      </c>
      <c r="CX632" s="417"/>
      <c r="CY632" s="417">
        <f>Financing!L631</f>
        <v>0</v>
      </c>
    </row>
    <row r="633" spans="92:103">
      <c r="CN633" s="109"/>
      <c r="CO633" s="417" t="str">
        <f>Financing!B632</f>
        <v>HDC Loan</v>
      </c>
      <c r="CP633" s="417"/>
      <c r="CQ633" s="655">
        <f>Financing!D632</f>
        <v>0</v>
      </c>
      <c r="CR633" s="417"/>
      <c r="CS633" s="417" t="str">
        <f>Financing!F632</f>
        <v>Loan</v>
      </c>
      <c r="CT633" s="417"/>
      <c r="CU633" s="417">
        <f>Financing!H632</f>
        <v>4.3387000000000002E-2</v>
      </c>
      <c r="CV633" s="417"/>
      <c r="CW633" s="417">
        <f>Financing!J632</f>
        <v>2</v>
      </c>
      <c r="CX633" s="417"/>
      <c r="CY633" s="417">
        <f>Financing!L632</f>
        <v>0</v>
      </c>
    </row>
    <row r="634" spans="92:103">
      <c r="CN634" s="423"/>
      <c r="CO634" s="417" t="str">
        <f>Financing!B633</f>
        <v>Deferred Developer Fee</v>
      </c>
      <c r="CP634" s="417"/>
      <c r="CQ634" s="655">
        <f>Financing!D633</f>
        <v>0</v>
      </c>
      <c r="CR634" s="417"/>
      <c r="CS634" s="417" t="str">
        <f>Financing!F633</f>
        <v>Loan</v>
      </c>
      <c r="CT634" s="417"/>
      <c r="CU634" s="417">
        <f>Financing!H633</f>
        <v>0</v>
      </c>
      <c r="CV634" s="417"/>
      <c r="CW634" s="417">
        <f>Financing!J633</f>
        <v>0</v>
      </c>
      <c r="CX634" s="417"/>
      <c r="CY634" s="417">
        <f>Financing!L633</f>
        <v>0</v>
      </c>
    </row>
    <row r="635" spans="92:103">
      <c r="CN635" s="111"/>
      <c r="CO635" s="655" t="str">
        <f>Financing!B634</f>
        <v>Other (Accrued Construction Interest)</v>
      </c>
      <c r="CP635" s="417"/>
      <c r="CQ635" s="655">
        <f>Financing!D634</f>
        <v>0</v>
      </c>
      <c r="CR635" s="417"/>
      <c r="CS635" s="417" t="str">
        <f>Financing!F634</f>
        <v>Loan</v>
      </c>
      <c r="CT635" s="417"/>
      <c r="CU635" s="417">
        <f>Financing!H634</f>
        <v>0</v>
      </c>
      <c r="CV635" s="417"/>
      <c r="CW635" s="417">
        <f>Financing!J634</f>
        <v>0</v>
      </c>
      <c r="CX635" s="417"/>
      <c r="CY635" s="417">
        <f>Financing!L634</f>
        <v>0</v>
      </c>
    </row>
    <row r="636" spans="92:103">
      <c r="CN636" s="423"/>
      <c r="CO636" s="655" t="str">
        <f>Financing!B635</f>
        <v>Other (Deferred Reserves)</v>
      </c>
      <c r="CP636" s="417"/>
      <c r="CQ636" s="655">
        <f>Financing!D635</f>
        <v>0</v>
      </c>
      <c r="CR636" s="417"/>
      <c r="CS636" s="417" t="str">
        <f>Financing!F635</f>
        <v>Loan</v>
      </c>
      <c r="CT636" s="417"/>
      <c r="CU636" s="417">
        <f>Financing!H635</f>
        <v>0</v>
      </c>
      <c r="CV636" s="417"/>
      <c r="CW636" s="417">
        <f>Financing!J635</f>
        <v>0</v>
      </c>
      <c r="CX636" s="417"/>
      <c r="CY636" s="417">
        <f>Financing!L635</f>
        <v>0</v>
      </c>
    </row>
    <row r="637" spans="92:103">
      <c r="CN637" s="111"/>
      <c r="CO637" s="655" t="str">
        <f>Financing!B636</f>
        <v>Other (Specify)</v>
      </c>
      <c r="CP637" s="417"/>
      <c r="CQ637" s="655">
        <f>Financing!D636</f>
        <v>0</v>
      </c>
      <c r="CR637" s="417"/>
      <c r="CS637" s="417">
        <f>Financing!F636</f>
        <v>0</v>
      </c>
      <c r="CT637" s="417"/>
      <c r="CU637" s="417">
        <f>Financing!H636</f>
        <v>0</v>
      </c>
      <c r="CV637" s="417"/>
      <c r="CW637" s="417">
        <f>Financing!J636</f>
        <v>0</v>
      </c>
      <c r="CX637" s="417"/>
      <c r="CY637" s="417">
        <f>Financing!L636</f>
        <v>0</v>
      </c>
    </row>
    <row r="638" spans="92:103">
      <c r="CN638" s="111"/>
      <c r="CO638" s="655" t="str">
        <f>Financing!B637</f>
        <v>Other (Specify)</v>
      </c>
      <c r="CP638" s="417"/>
      <c r="CQ638" s="655">
        <f>Financing!D637</f>
        <v>0</v>
      </c>
      <c r="CR638" s="417"/>
      <c r="CS638" s="417">
        <f>Financing!F637</f>
        <v>0</v>
      </c>
      <c r="CT638" s="417"/>
      <c r="CU638" s="417">
        <f>Financing!H637</f>
        <v>0</v>
      </c>
      <c r="CV638" s="417"/>
      <c r="CW638" s="417">
        <f>Financing!J637</f>
        <v>0</v>
      </c>
      <c r="CX638" s="417"/>
      <c r="CY638" s="417">
        <f>Financing!L637</f>
        <v>0</v>
      </c>
    </row>
    <row r="639" spans="92:103">
      <c r="CN639" s="423"/>
      <c r="CO639" s="655" t="str">
        <f>Financing!B638</f>
        <v>Other (Specify)</v>
      </c>
      <c r="CP639" s="417"/>
      <c r="CQ639" s="655">
        <f>Financing!D638</f>
        <v>0</v>
      </c>
      <c r="CR639" s="417"/>
      <c r="CS639" s="417">
        <f>Financing!F638</f>
        <v>0</v>
      </c>
      <c r="CT639" s="417"/>
      <c r="CU639" s="417">
        <f>Financing!H638</f>
        <v>0</v>
      </c>
      <c r="CV639" s="417"/>
      <c r="CW639" s="417">
        <f>Financing!J638</f>
        <v>0</v>
      </c>
      <c r="CX639" s="417"/>
      <c r="CY639" s="417">
        <f>Financing!L638</f>
        <v>0</v>
      </c>
    </row>
    <row r="640" spans="92:103">
      <c r="CN640" s="111"/>
      <c r="CO640" s="417" t="str">
        <f>Financing!B639</f>
        <v>Total Construction Financing</v>
      </c>
      <c r="CP640" s="417"/>
      <c r="CQ640" s="655">
        <f>Financing!D639</f>
        <v>0</v>
      </c>
      <c r="CR640" s="417"/>
      <c r="CS640" s="417">
        <f>Financing!F639</f>
        <v>0</v>
      </c>
      <c r="CT640" s="417"/>
      <c r="CU640" s="417">
        <f>Financing!H639</f>
        <v>0</v>
      </c>
      <c r="CV640" s="417"/>
      <c r="CW640" s="417">
        <f>Financing!J639</f>
        <v>0</v>
      </c>
      <c r="CX640" s="417"/>
      <c r="CY640" s="417">
        <f>Financing!L639</f>
        <v>0</v>
      </c>
    </row>
    <row r="641" spans="92:103">
      <c r="CN641" s="423"/>
      <c r="CO641" s="417"/>
      <c r="CP641" s="417"/>
      <c r="CQ641" s="417"/>
      <c r="CR641" s="417"/>
      <c r="CS641" s="417"/>
      <c r="CT641" s="417"/>
      <c r="CU641" s="417"/>
      <c r="CV641" s="417"/>
      <c r="CW641" s="417"/>
      <c r="CX641" s="417"/>
      <c r="CY641" s="417"/>
    </row>
    <row r="642" spans="92:103">
      <c r="CN642" s="111"/>
      <c r="CO642" s="417" t="str">
        <f>Financing!B641</f>
        <v>Permanent Financing</v>
      </c>
      <c r="CP642" s="111" t="s">
        <v>343</v>
      </c>
      <c r="CQ642" s="655">
        <f>G4</f>
        <v>0</v>
      </c>
      <c r="CR642" s="417"/>
      <c r="CS642" s="417"/>
      <c r="CT642" s="417"/>
      <c r="CU642" s="417"/>
      <c r="CV642" s="417"/>
      <c r="CW642" s="417"/>
      <c r="CX642" s="417"/>
      <c r="CY642" s="417"/>
    </row>
    <row r="643" spans="92:103">
      <c r="CN643" s="111"/>
      <c r="CO643" s="417" t="str">
        <f>Financing!B642</f>
        <v>Building 13</v>
      </c>
      <c r="CP643" s="109" t="s">
        <v>96</v>
      </c>
      <c r="CQ643" s="667">
        <f>D188</f>
        <v>0</v>
      </c>
      <c r="CR643" s="417"/>
      <c r="CS643" s="417"/>
      <c r="CT643" s="417"/>
      <c r="CU643" s="417"/>
      <c r="CV643" s="417"/>
      <c r="CW643" s="417"/>
      <c r="CX643" s="417"/>
      <c r="CY643" s="417"/>
    </row>
    <row r="644" spans="92:103">
      <c r="CN644" s="111"/>
      <c r="CO644" s="417" t="str">
        <f>Financing!B643</f>
        <v xml:space="preserve"> </v>
      </c>
      <c r="CP644" s="417"/>
      <c r="CQ644" s="417"/>
      <c r="CR644" s="417"/>
      <c r="CS644" s="417"/>
      <c r="CT644" s="417"/>
      <c r="CU644" s="417"/>
      <c r="CV644" s="417"/>
      <c r="CW644" s="417"/>
      <c r="CX644" s="417"/>
      <c r="CY644" s="417"/>
    </row>
    <row r="645" spans="92:103">
      <c r="CN645" s="111"/>
      <c r="CO645" s="417" t="str">
        <f>Financing!B644</f>
        <v>Lender/ Source</v>
      </c>
      <c r="CP645" s="417"/>
      <c r="CQ645" s="417" t="str">
        <f>Financing!D644</f>
        <v>Amount of Funds</v>
      </c>
      <c r="CR645" s="417"/>
      <c r="CS645" s="417" t="str">
        <f>Financing!F644</f>
        <v>Type</v>
      </c>
      <c r="CT645" s="417"/>
      <c r="CU645" s="417" t="str">
        <f>Financing!H644</f>
        <v>Interest Rate(%)</v>
      </c>
      <c r="CV645" s="417"/>
      <c r="CW645" s="417" t="str">
        <f>Financing!J644</f>
        <v>Term (yrs.)</v>
      </c>
      <c r="CX645" s="417"/>
      <c r="CY645" s="417" t="str">
        <f>Financing!L644</f>
        <v>Annual Debt Service</v>
      </c>
    </row>
    <row r="646" spans="92:103">
      <c r="CN646" s="111"/>
      <c r="CO646" s="417" t="str">
        <f>Financing!B645</f>
        <v>HPD Loan</v>
      </c>
      <c r="CP646" s="417"/>
      <c r="CQ646" s="655">
        <f>Financing!D645</f>
        <v>0</v>
      </c>
      <c r="CR646" s="417"/>
      <c r="CS646" s="417">
        <f>Financing!F645</f>
        <v>0</v>
      </c>
      <c r="CT646" s="417"/>
      <c r="CU646" s="417">
        <f>Financing!H645</f>
        <v>0</v>
      </c>
      <c r="CV646" s="417"/>
      <c r="CW646" s="417">
        <f>Financing!J645</f>
        <v>0</v>
      </c>
      <c r="CX646" s="417"/>
      <c r="CY646" s="417">
        <f>Financing!L645</f>
        <v>0</v>
      </c>
    </row>
    <row r="647" spans="92:103">
      <c r="CN647" s="111"/>
      <c r="CO647" s="417" t="str">
        <f>Financing!B646</f>
        <v>HDC Tax Exempt Bonds</v>
      </c>
      <c r="CP647" s="417"/>
      <c r="CQ647" s="655">
        <f>Financing!D646</f>
        <v>0</v>
      </c>
      <c r="CR647" s="417"/>
      <c r="CS647" s="417">
        <f>Financing!F646</f>
        <v>0</v>
      </c>
      <c r="CT647" s="417"/>
      <c r="CU647" s="417">
        <f>Financing!H646</f>
        <v>0</v>
      </c>
      <c r="CV647" s="417"/>
      <c r="CW647" s="417">
        <f>Financing!J646</f>
        <v>0</v>
      </c>
      <c r="CX647" s="417"/>
      <c r="CY647" s="417">
        <f>Financing!L646</f>
        <v>0</v>
      </c>
    </row>
    <row r="648" spans="92:103">
      <c r="CN648" s="423"/>
      <c r="CO648" s="417" t="str">
        <f>Financing!B647</f>
        <v>HDC Loan</v>
      </c>
      <c r="CP648" s="417"/>
      <c r="CQ648" s="655">
        <f>Financing!D647</f>
        <v>0</v>
      </c>
      <c r="CR648" s="417"/>
      <c r="CS648" s="417">
        <f>Financing!F647</f>
        <v>0</v>
      </c>
      <c r="CT648" s="417"/>
      <c r="CU648" s="417">
        <f>Financing!H647</f>
        <v>0</v>
      </c>
      <c r="CV648" s="417"/>
      <c r="CW648" s="417">
        <f>Financing!J647</f>
        <v>0</v>
      </c>
      <c r="CX648" s="417"/>
      <c r="CY648" s="417">
        <f>Financing!L647</f>
        <v>0</v>
      </c>
    </row>
    <row r="649" spans="92:103">
      <c r="CN649" s="111"/>
      <c r="CO649" s="417" t="str">
        <f>Financing!B648</f>
        <v>Deferred Developer Fee</v>
      </c>
      <c r="CP649" s="417"/>
      <c r="CQ649" s="655">
        <f>Financing!D648</f>
        <v>0</v>
      </c>
      <c r="CR649" s="417"/>
      <c r="CS649" s="417" t="str">
        <f>Financing!F648</f>
        <v>Loan</v>
      </c>
      <c r="CT649" s="417"/>
      <c r="CU649" s="417">
        <f>Financing!H648</f>
        <v>1.12E-2</v>
      </c>
      <c r="CV649" s="417"/>
      <c r="CW649" s="417">
        <f>Financing!J648</f>
        <v>35</v>
      </c>
      <c r="CX649" s="417"/>
      <c r="CY649" s="417">
        <f>Financing!L648</f>
        <v>0</v>
      </c>
    </row>
    <row r="650" spans="92:103">
      <c r="CN650" s="423"/>
      <c r="CO650" s="655" t="str">
        <f>Financing!B649</f>
        <v>Other (HDC First Mortgage)</v>
      </c>
      <c r="CP650" s="417"/>
      <c r="CQ650" s="655">
        <f>Financing!D649</f>
        <v>0</v>
      </c>
      <c r="CR650" s="417"/>
      <c r="CS650" s="417" t="str">
        <f>Financing!F649</f>
        <v>Loan</v>
      </c>
      <c r="CT650" s="417"/>
      <c r="CU650" s="417">
        <f>Financing!H649</f>
        <v>5.2499999999999998E-2</v>
      </c>
      <c r="CV650" s="417"/>
      <c r="CW650" s="417">
        <f>Financing!J649</f>
        <v>18</v>
      </c>
      <c r="CX650" s="417"/>
      <c r="CY650" s="417">
        <f>Financing!L649</f>
        <v>0</v>
      </c>
    </row>
    <row r="651" spans="92:103">
      <c r="CN651" s="109"/>
      <c r="CO651" s="655" t="str">
        <f>Financing!B650</f>
        <v>Other (HDC Second Mortgage)</v>
      </c>
      <c r="CP651" s="417"/>
      <c r="CQ651" s="655">
        <f>Financing!D650</f>
        <v>0</v>
      </c>
      <c r="CR651" s="417"/>
      <c r="CS651" s="417" t="str">
        <f>Financing!F650</f>
        <v>Loan</v>
      </c>
      <c r="CT651" s="417"/>
      <c r="CU651" s="417">
        <f>Financing!H650</f>
        <v>4.3387000000000002E-2</v>
      </c>
      <c r="CV651" s="417"/>
      <c r="CW651" s="417">
        <f>Financing!J650</f>
        <v>35</v>
      </c>
      <c r="CX651" s="417"/>
      <c r="CY651" s="417">
        <f>Financing!L650</f>
        <v>0</v>
      </c>
    </row>
    <row r="652" spans="92:103">
      <c r="CN652" s="111"/>
      <c r="CO652" s="655" t="str">
        <f>Financing!B651</f>
        <v>Other (Accrued Construction Interest)</v>
      </c>
      <c r="CP652" s="417"/>
      <c r="CQ652" s="655">
        <f>Financing!D651</f>
        <v>0</v>
      </c>
      <c r="CR652" s="417"/>
      <c r="CS652" s="417" t="str">
        <f>Financing!F651</f>
        <v>Loan</v>
      </c>
      <c r="CT652" s="417"/>
      <c r="CU652" s="417">
        <f>Financing!H651</f>
        <v>0</v>
      </c>
      <c r="CV652" s="417"/>
      <c r="CW652" s="417">
        <f>Financing!J651</f>
        <v>0</v>
      </c>
      <c r="CX652" s="417"/>
      <c r="CY652" s="417">
        <f>Financing!L651</f>
        <v>0</v>
      </c>
    </row>
    <row r="653" spans="92:103">
      <c r="CN653" s="111"/>
      <c r="CO653" s="655" t="str">
        <f>Financing!B652</f>
        <v>Other (Brownfields Tax Credits)</v>
      </c>
      <c r="CP653" s="417"/>
      <c r="CQ653" s="655">
        <f>Financing!D652</f>
        <v>0</v>
      </c>
      <c r="CR653" s="417"/>
      <c r="CS653" s="417" t="str">
        <f>Financing!F652</f>
        <v>Loan</v>
      </c>
      <c r="CT653" s="417"/>
      <c r="CU653" s="417">
        <f>Financing!H652</f>
        <v>0.06</v>
      </c>
      <c r="CV653" s="417"/>
      <c r="CW653" s="417">
        <f>Financing!J652</f>
        <v>35</v>
      </c>
      <c r="CX653" s="417"/>
      <c r="CY653" s="417">
        <f>Financing!L652</f>
        <v>0</v>
      </c>
    </row>
    <row r="654" spans="92:103">
      <c r="CN654" s="111"/>
      <c r="CO654" s="655" t="str">
        <f>Financing!B653</f>
        <v>Other (LIHTC Equity)</v>
      </c>
      <c r="CP654" s="417"/>
      <c r="CQ654" s="655">
        <f>Financing!D653</f>
        <v>0</v>
      </c>
      <c r="CR654" s="417"/>
      <c r="CS654" s="417" t="str">
        <f>Financing!F653</f>
        <v>Loan</v>
      </c>
      <c r="CT654" s="417"/>
      <c r="CU654" s="417">
        <f>Financing!H653</f>
        <v>0</v>
      </c>
      <c r="CV654" s="417"/>
      <c r="CW654" s="417">
        <f>Financing!J653</f>
        <v>0</v>
      </c>
      <c r="CX654" s="417"/>
      <c r="CY654" s="417">
        <f>Financing!L653</f>
        <v>0</v>
      </c>
    </row>
    <row r="655" spans="92:103">
      <c r="CN655" s="111"/>
      <c r="CO655" s="417" t="str">
        <f>Financing!B654</f>
        <v>Total Permanent Financing</v>
      </c>
      <c r="CP655" s="417"/>
      <c r="CQ655" s="655">
        <f>Financing!D654</f>
        <v>0</v>
      </c>
      <c r="CR655" s="417"/>
      <c r="CS655" s="417">
        <f>Financing!F654</f>
        <v>0</v>
      </c>
      <c r="CT655" s="417"/>
      <c r="CU655" s="417">
        <f>Financing!H654</f>
        <v>0</v>
      </c>
      <c r="CV655" s="417"/>
      <c r="CW655" s="417">
        <f>Financing!J654</f>
        <v>0</v>
      </c>
      <c r="CX655" s="417"/>
      <c r="CY655" s="417">
        <f>Financing!L654</f>
        <v>0</v>
      </c>
    </row>
    <row r="656" spans="92:103">
      <c r="CN656" s="111"/>
      <c r="CO656" s="420"/>
      <c r="CY656" s="421"/>
    </row>
    <row r="657" spans="92:103">
      <c r="CN657" s="109"/>
      <c r="CO657" s="422" t="s">
        <v>163</v>
      </c>
      <c r="CP657" s="111" t="s">
        <v>343</v>
      </c>
      <c r="CQ657" s="109">
        <f>G4</f>
        <v>0</v>
      </c>
      <c r="CU657" s="423"/>
      <c r="CV657" s="423"/>
      <c r="CY657" s="421"/>
    </row>
    <row r="658" spans="92:103">
      <c r="CN658" s="109"/>
      <c r="CO658" s="424" t="s">
        <v>141</v>
      </c>
      <c r="CP658" s="109" t="s">
        <v>96</v>
      </c>
      <c r="CQ658" s="665">
        <f>D188</f>
        <v>0</v>
      </c>
      <c r="CU658" s="423"/>
      <c r="CV658" s="423"/>
      <c r="CY658" s="421"/>
    </row>
    <row r="659" spans="92:103">
      <c r="CN659" s="109"/>
      <c r="CO659" s="420">
        <f>CO629</f>
        <v>0</v>
      </c>
      <c r="CP659" s="111"/>
      <c r="CU659" s="423"/>
      <c r="CV659" s="423"/>
      <c r="CY659" s="421"/>
    </row>
    <row r="660" spans="92:103">
      <c r="CN660" s="109"/>
      <c r="CO660" s="420" t="s">
        <v>171</v>
      </c>
      <c r="CP660" s="111"/>
      <c r="CU660" s="423"/>
      <c r="CV660" s="423"/>
      <c r="CY660" s="421"/>
    </row>
    <row r="661" spans="92:103">
      <c r="CN661" s="109"/>
      <c r="CO661" s="420"/>
      <c r="CP661" s="111"/>
      <c r="CU661" s="423"/>
      <c r="CV661" s="423"/>
      <c r="CY661" s="421"/>
    </row>
    <row r="662" spans="92:103">
      <c r="CN662" s="109"/>
      <c r="CO662" s="425" t="s">
        <v>173</v>
      </c>
      <c r="CP662" s="426"/>
      <c r="CQ662" s="427"/>
      <c r="CR662" s="427"/>
      <c r="CS662" s="427"/>
      <c r="CT662" s="426"/>
      <c r="CU662" s="428" t="s">
        <v>172</v>
      </c>
      <c r="CV662" s="423"/>
      <c r="CY662" s="421"/>
    </row>
    <row r="663" spans="92:103">
      <c r="CN663" s="109"/>
      <c r="CO663" s="429" t="s">
        <v>164</v>
      </c>
      <c r="CU663" s="404">
        <f>Financing!H662</f>
        <v>0</v>
      </c>
      <c r="CY663" s="421"/>
    </row>
    <row r="664" spans="92:103">
      <c r="CN664" s="111"/>
      <c r="CO664" s="430" t="s">
        <v>110</v>
      </c>
      <c r="CU664" s="404">
        <f>Financing!H663</f>
        <v>0</v>
      </c>
      <c r="CY664" s="421"/>
    </row>
    <row r="665" spans="92:103">
      <c r="CN665" s="111"/>
      <c r="CO665" s="430" t="s">
        <v>165</v>
      </c>
      <c r="CU665" s="404">
        <f>Financing!H664</f>
        <v>0</v>
      </c>
      <c r="CY665" s="421"/>
    </row>
    <row r="666" spans="92:103">
      <c r="CN666" s="423"/>
      <c r="CO666" s="430" t="s">
        <v>166</v>
      </c>
      <c r="CU666" s="404">
        <f>Financing!H665</f>
        <v>0</v>
      </c>
      <c r="CY666" s="421"/>
    </row>
    <row r="667" spans="92:103">
      <c r="CN667" s="423"/>
      <c r="CO667" s="430" t="s">
        <v>167</v>
      </c>
      <c r="CU667" s="404">
        <f>Financing!H666</f>
        <v>0</v>
      </c>
      <c r="CY667" s="421"/>
    </row>
    <row r="668" spans="92:103">
      <c r="CN668" s="109"/>
      <c r="CO668" s="430" t="s">
        <v>169</v>
      </c>
      <c r="CQ668" s="406" t="str">
        <f>Financing!D667</f>
        <v>(Specify Source)</v>
      </c>
      <c r="CR668" s="406"/>
      <c r="CS668" s="406"/>
      <c r="CU668" s="404">
        <f>Financing!H667</f>
        <v>0</v>
      </c>
      <c r="CY668" s="421"/>
    </row>
    <row r="669" spans="92:103">
      <c r="CN669" s="423"/>
      <c r="CO669" s="430" t="s">
        <v>168</v>
      </c>
      <c r="CQ669" s="406" t="str">
        <f>Financing!D668</f>
        <v>(Specify Source)</v>
      </c>
      <c r="CR669" s="406"/>
      <c r="CS669" s="406"/>
      <c r="CU669" s="404">
        <f>Financing!H668</f>
        <v>0</v>
      </c>
      <c r="CY669" s="421"/>
    </row>
    <row r="670" spans="92:103">
      <c r="CN670" s="111"/>
      <c r="CO670" s="430" t="s">
        <v>168</v>
      </c>
      <c r="CQ670" s="406" t="str">
        <f>Financing!D669</f>
        <v>(Specify Source)</v>
      </c>
      <c r="CR670" s="406"/>
      <c r="CS670" s="406"/>
      <c r="CU670" s="404">
        <f>Financing!H669</f>
        <v>0</v>
      </c>
      <c r="CY670" s="421"/>
    </row>
    <row r="671" spans="92:103">
      <c r="CN671" s="423"/>
      <c r="CO671" s="430" t="s">
        <v>168</v>
      </c>
      <c r="CQ671" s="406" t="str">
        <f>Financing!D670</f>
        <v>(Specify Source)</v>
      </c>
      <c r="CR671" s="406"/>
      <c r="CS671" s="406"/>
      <c r="CU671" s="404">
        <f>Financing!H670</f>
        <v>0</v>
      </c>
      <c r="CY671" s="421"/>
    </row>
    <row r="672" spans="92:103" ht="13.5" thickBot="1">
      <c r="CN672" s="111"/>
      <c r="CO672" s="431" t="s">
        <v>168</v>
      </c>
      <c r="CP672" s="432"/>
      <c r="CQ672" s="406" t="str">
        <f>Financing!D671</f>
        <v>(Specify Source)</v>
      </c>
      <c r="CR672" s="406"/>
      <c r="CS672" s="406"/>
      <c r="CT672" s="432"/>
      <c r="CU672" s="404">
        <f>Financing!H671</f>
        <v>0</v>
      </c>
      <c r="CV672" s="432"/>
      <c r="CW672" s="432"/>
      <c r="CX672" s="432"/>
      <c r="CY672" s="433"/>
    </row>
    <row r="673" spans="92:103">
      <c r="CN673" s="109"/>
    </row>
    <row r="674" spans="92:103" ht="13.5" thickBot="1">
      <c r="CN674" s="109"/>
    </row>
    <row r="675" spans="92:103">
      <c r="CN675" s="109"/>
      <c r="CO675" s="408" t="s">
        <v>156</v>
      </c>
      <c r="CP675" s="111" t="s">
        <v>343</v>
      </c>
      <c r="CQ675" s="654">
        <f>G4</f>
        <v>0</v>
      </c>
      <c r="CR675" s="407"/>
      <c r="CS675" s="409"/>
      <c r="CT675" s="409"/>
    </row>
    <row r="676" spans="92:103">
      <c r="CN676" s="109"/>
      <c r="CO676" s="434" t="s">
        <v>142</v>
      </c>
      <c r="CP676" s="109" t="s">
        <v>96</v>
      </c>
      <c r="CQ676" s="656">
        <f>D189</f>
        <v>0</v>
      </c>
      <c r="CR676" s="411"/>
      <c r="CS676" s="407"/>
      <c r="CT676" s="407"/>
    </row>
    <row r="677" spans="92:103" ht="13.5" thickBot="1">
      <c r="CN677" s="109"/>
      <c r="CO677" s="435">
        <f>'Unit Distribution'!CV18</f>
        <v>0</v>
      </c>
      <c r="CQ677" s="411"/>
      <c r="CR677" s="411"/>
      <c r="CS677" s="407"/>
      <c r="CT677" s="407"/>
    </row>
    <row r="678" spans="92:103">
      <c r="CN678" s="109"/>
      <c r="CO678" s="412" t="s">
        <v>157</v>
      </c>
      <c r="CP678" s="413"/>
      <c r="CQ678" s="414" t="s">
        <v>158</v>
      </c>
      <c r="CR678" s="414"/>
      <c r="CS678" s="414" t="s">
        <v>159</v>
      </c>
      <c r="CT678" s="414"/>
      <c r="CU678" s="414" t="s">
        <v>177</v>
      </c>
      <c r="CV678" s="414"/>
      <c r="CW678" s="414" t="s">
        <v>160</v>
      </c>
      <c r="CX678" s="415"/>
      <c r="CY678" s="416" t="s">
        <v>161</v>
      </c>
    </row>
    <row r="679" spans="92:103">
      <c r="CN679" s="109"/>
      <c r="CO679" s="417" t="str">
        <f>Financing!B678</f>
        <v>HPD Loan</v>
      </c>
      <c r="CP679" s="417"/>
      <c r="CQ679" s="655">
        <f>Financing!D678</f>
        <v>0</v>
      </c>
      <c r="CR679" s="417"/>
      <c r="CS679" s="417">
        <f>Financing!F678</f>
        <v>0</v>
      </c>
      <c r="CT679" s="417"/>
      <c r="CU679" s="417">
        <f>Financing!H678</f>
        <v>0</v>
      </c>
      <c r="CV679" s="417"/>
      <c r="CW679" s="417">
        <f>Financing!J678</f>
        <v>0</v>
      </c>
      <c r="CX679" s="417"/>
      <c r="CY679" s="417">
        <f>Financing!L678</f>
        <v>0</v>
      </c>
    </row>
    <row r="680" spans="92:103">
      <c r="CN680" s="111"/>
      <c r="CO680" s="417" t="str">
        <f>Financing!B679</f>
        <v>HDC Tax Exempt Bonds</v>
      </c>
      <c r="CP680" s="417"/>
      <c r="CQ680" s="655">
        <f>Financing!D679</f>
        <v>0</v>
      </c>
      <c r="CR680" s="417"/>
      <c r="CS680" s="417" t="str">
        <f>Financing!F679</f>
        <v>Loan</v>
      </c>
      <c r="CT680" s="417"/>
      <c r="CU680" s="417">
        <f>Financing!H679</f>
        <v>2.1999999999999999E-2</v>
      </c>
      <c r="CV680" s="417"/>
      <c r="CW680" s="417">
        <f>Financing!J679</f>
        <v>2</v>
      </c>
      <c r="CX680" s="417"/>
      <c r="CY680" s="417">
        <f>Financing!L679</f>
        <v>0</v>
      </c>
    </row>
    <row r="681" spans="92:103">
      <c r="CN681" s="109"/>
      <c r="CO681" s="417" t="str">
        <f>Financing!B680</f>
        <v>HDC Loan</v>
      </c>
      <c r="CP681" s="417"/>
      <c r="CQ681" s="655">
        <f>Financing!D680</f>
        <v>0</v>
      </c>
      <c r="CR681" s="417"/>
      <c r="CS681" s="417" t="str">
        <f>Financing!F680</f>
        <v>Loan</v>
      </c>
      <c r="CT681" s="417"/>
      <c r="CU681" s="417">
        <f>Financing!H680</f>
        <v>4.3387000000000002E-2</v>
      </c>
      <c r="CV681" s="417"/>
      <c r="CW681" s="417">
        <f>Financing!J680</f>
        <v>2</v>
      </c>
      <c r="CX681" s="417"/>
      <c r="CY681" s="417">
        <f>Financing!L680</f>
        <v>0</v>
      </c>
    </row>
    <row r="682" spans="92:103">
      <c r="CN682" s="423"/>
      <c r="CO682" s="417" t="str">
        <f>Financing!B681</f>
        <v>Deferred Developer Fee</v>
      </c>
      <c r="CP682" s="417"/>
      <c r="CQ682" s="655">
        <f>Financing!D681</f>
        <v>0</v>
      </c>
      <c r="CR682" s="417"/>
      <c r="CS682" s="417" t="str">
        <f>Financing!F681</f>
        <v>Loan</v>
      </c>
      <c r="CT682" s="417"/>
      <c r="CU682" s="417">
        <f>Financing!H681</f>
        <v>0</v>
      </c>
      <c r="CV682" s="417"/>
      <c r="CW682" s="417">
        <f>Financing!J681</f>
        <v>0</v>
      </c>
      <c r="CX682" s="417"/>
      <c r="CY682" s="417">
        <f>Financing!L681</f>
        <v>0</v>
      </c>
    </row>
    <row r="683" spans="92:103">
      <c r="CN683" s="111"/>
      <c r="CO683" s="655" t="str">
        <f>Financing!B682</f>
        <v>Other (Accrued Construction Interest)</v>
      </c>
      <c r="CP683" s="417"/>
      <c r="CQ683" s="655">
        <f>Financing!D682</f>
        <v>0</v>
      </c>
      <c r="CR683" s="417"/>
      <c r="CS683" s="417" t="str">
        <f>Financing!F682</f>
        <v>Loan</v>
      </c>
      <c r="CT683" s="417"/>
      <c r="CU683" s="417">
        <f>Financing!H682</f>
        <v>0</v>
      </c>
      <c r="CV683" s="417"/>
      <c r="CW683" s="417">
        <f>Financing!J682</f>
        <v>0</v>
      </c>
      <c r="CX683" s="417"/>
      <c r="CY683" s="417">
        <f>Financing!L682</f>
        <v>0</v>
      </c>
    </row>
    <row r="684" spans="92:103">
      <c r="CN684" s="423"/>
      <c r="CO684" s="655" t="str">
        <f>Financing!B683</f>
        <v>Other (Deferred Reserves)</v>
      </c>
      <c r="CP684" s="417"/>
      <c r="CQ684" s="655">
        <f>Financing!D683</f>
        <v>0</v>
      </c>
      <c r="CR684" s="417"/>
      <c r="CS684" s="417" t="str">
        <f>Financing!F683</f>
        <v>Loan</v>
      </c>
      <c r="CT684" s="417"/>
      <c r="CU684" s="417">
        <f>Financing!H683</f>
        <v>0</v>
      </c>
      <c r="CV684" s="417"/>
      <c r="CW684" s="417">
        <f>Financing!J683</f>
        <v>0</v>
      </c>
      <c r="CX684" s="417"/>
      <c r="CY684" s="417">
        <f>Financing!L683</f>
        <v>0</v>
      </c>
    </row>
    <row r="685" spans="92:103">
      <c r="CN685" s="111"/>
      <c r="CO685" s="655" t="str">
        <f>Financing!B684</f>
        <v>Other (Specify)</v>
      </c>
      <c r="CP685" s="417"/>
      <c r="CQ685" s="655">
        <f>Financing!D684</f>
        <v>0</v>
      </c>
      <c r="CR685" s="417"/>
      <c r="CS685" s="417">
        <f>Financing!F684</f>
        <v>0</v>
      </c>
      <c r="CT685" s="417"/>
      <c r="CU685" s="417">
        <f>Financing!H684</f>
        <v>0</v>
      </c>
      <c r="CV685" s="417"/>
      <c r="CW685" s="417">
        <f>Financing!J684</f>
        <v>0</v>
      </c>
      <c r="CX685" s="417"/>
      <c r="CY685" s="417">
        <f>Financing!L684</f>
        <v>0</v>
      </c>
    </row>
    <row r="686" spans="92:103">
      <c r="CN686" s="111"/>
      <c r="CO686" s="655" t="str">
        <f>Financing!B685</f>
        <v>Other (Specify)</v>
      </c>
      <c r="CP686" s="417"/>
      <c r="CQ686" s="655">
        <f>Financing!D685</f>
        <v>0</v>
      </c>
      <c r="CR686" s="417"/>
      <c r="CS686" s="417">
        <f>Financing!F685</f>
        <v>0</v>
      </c>
      <c r="CT686" s="417"/>
      <c r="CU686" s="417">
        <f>Financing!H685</f>
        <v>0</v>
      </c>
      <c r="CV686" s="417"/>
      <c r="CW686" s="417">
        <f>Financing!J685</f>
        <v>0</v>
      </c>
      <c r="CX686" s="417"/>
      <c r="CY686" s="417">
        <f>Financing!L685</f>
        <v>0</v>
      </c>
    </row>
    <row r="687" spans="92:103">
      <c r="CN687" s="423"/>
      <c r="CO687" s="655" t="str">
        <f>Financing!B686</f>
        <v>Other (Specify)</v>
      </c>
      <c r="CP687" s="417"/>
      <c r="CQ687" s="655">
        <f>Financing!D686</f>
        <v>0</v>
      </c>
      <c r="CR687" s="417"/>
      <c r="CS687" s="417">
        <f>Financing!F686</f>
        <v>0</v>
      </c>
      <c r="CT687" s="417"/>
      <c r="CU687" s="417">
        <f>Financing!H686</f>
        <v>0</v>
      </c>
      <c r="CV687" s="417"/>
      <c r="CW687" s="417">
        <f>Financing!J686</f>
        <v>0</v>
      </c>
      <c r="CX687" s="417"/>
      <c r="CY687" s="417">
        <f>Financing!L686</f>
        <v>0</v>
      </c>
    </row>
    <row r="688" spans="92:103">
      <c r="CN688" s="111"/>
      <c r="CO688" s="417" t="str">
        <f>Financing!B687</f>
        <v>Total Construction Financing</v>
      </c>
      <c r="CP688" s="417"/>
      <c r="CQ688" s="655">
        <f>Financing!D687</f>
        <v>0</v>
      </c>
      <c r="CR688" s="417"/>
      <c r="CS688" s="417">
        <f>Financing!F687</f>
        <v>0</v>
      </c>
      <c r="CT688" s="417"/>
      <c r="CU688" s="417">
        <f>Financing!H687</f>
        <v>0</v>
      </c>
      <c r="CV688" s="417"/>
      <c r="CW688" s="417">
        <f>Financing!J687</f>
        <v>0</v>
      </c>
      <c r="CX688" s="417"/>
      <c r="CY688" s="417">
        <f>Financing!L687</f>
        <v>0</v>
      </c>
    </row>
    <row r="689" spans="92:103">
      <c r="CN689" s="423"/>
      <c r="CO689" s="417"/>
      <c r="CP689" s="417"/>
      <c r="CQ689" s="417"/>
      <c r="CR689" s="417"/>
      <c r="CS689" s="417"/>
      <c r="CT689" s="417"/>
      <c r="CU689" s="417"/>
      <c r="CV689" s="417"/>
      <c r="CW689" s="417"/>
      <c r="CX689" s="417"/>
      <c r="CY689" s="417"/>
    </row>
    <row r="690" spans="92:103">
      <c r="CN690" s="111"/>
      <c r="CO690" s="417" t="str">
        <f>Financing!B689</f>
        <v>Permanent Financing</v>
      </c>
      <c r="CP690" s="111" t="s">
        <v>343</v>
      </c>
      <c r="CQ690" s="655">
        <f>G4</f>
        <v>0</v>
      </c>
      <c r="CR690" s="417"/>
      <c r="CS690" s="417"/>
      <c r="CT690" s="417"/>
      <c r="CU690" s="417"/>
      <c r="CV690" s="417"/>
      <c r="CW690" s="417"/>
      <c r="CX690" s="417"/>
      <c r="CY690" s="417"/>
    </row>
    <row r="691" spans="92:103">
      <c r="CN691" s="111"/>
      <c r="CO691" s="417" t="str">
        <f>Financing!B690</f>
        <v>Building 14</v>
      </c>
      <c r="CP691" s="109" t="s">
        <v>96</v>
      </c>
      <c r="CQ691" s="655">
        <f>D189</f>
        <v>0</v>
      </c>
      <c r="CR691" s="417"/>
      <c r="CS691" s="417"/>
      <c r="CT691" s="417"/>
      <c r="CU691" s="417"/>
      <c r="CV691" s="417"/>
      <c r="CW691" s="417"/>
      <c r="CX691" s="417"/>
      <c r="CY691" s="417"/>
    </row>
    <row r="692" spans="92:103">
      <c r="CN692" s="111"/>
      <c r="CO692" s="417" t="str">
        <f>Financing!B691</f>
        <v xml:space="preserve"> </v>
      </c>
      <c r="CP692" s="417"/>
      <c r="CQ692" s="417"/>
      <c r="CR692" s="417"/>
      <c r="CS692" s="417"/>
      <c r="CT692" s="417"/>
      <c r="CU692" s="417"/>
      <c r="CV692" s="417"/>
      <c r="CW692" s="417"/>
      <c r="CX692" s="417"/>
      <c r="CY692" s="417"/>
    </row>
    <row r="693" spans="92:103">
      <c r="CN693" s="111"/>
      <c r="CO693" s="417" t="str">
        <f>Financing!B692</f>
        <v>Lender/ Source</v>
      </c>
      <c r="CP693" s="417"/>
      <c r="CQ693" s="417" t="str">
        <f>Financing!D692</f>
        <v>Amount of Funds</v>
      </c>
      <c r="CR693" s="417"/>
      <c r="CS693" s="417" t="str">
        <f>Financing!F692</f>
        <v>Type</v>
      </c>
      <c r="CT693" s="417"/>
      <c r="CU693" s="417" t="str">
        <f>Financing!H692</f>
        <v>Interest Rate(%)</v>
      </c>
      <c r="CV693" s="417"/>
      <c r="CW693" s="417" t="str">
        <f>Financing!J692</f>
        <v>Term (yrs.)</v>
      </c>
      <c r="CX693" s="417"/>
      <c r="CY693" s="417" t="str">
        <f>Financing!L692</f>
        <v>Annual Debt Service</v>
      </c>
    </row>
    <row r="694" spans="92:103">
      <c r="CN694" s="111"/>
      <c r="CO694" s="417" t="str">
        <f>Financing!B693</f>
        <v>HPD Loan</v>
      </c>
      <c r="CP694" s="417"/>
      <c r="CQ694" s="655">
        <f>Financing!D693</f>
        <v>0</v>
      </c>
      <c r="CR694" s="417"/>
      <c r="CS694" s="417">
        <f>Financing!F693</f>
        <v>0</v>
      </c>
      <c r="CT694" s="417"/>
      <c r="CU694" s="417">
        <f>Financing!H693</f>
        <v>0</v>
      </c>
      <c r="CV694" s="417"/>
      <c r="CW694" s="417">
        <f>Financing!J693</f>
        <v>0</v>
      </c>
      <c r="CX694" s="417"/>
      <c r="CY694" s="417">
        <f>Financing!L693</f>
        <v>0</v>
      </c>
    </row>
    <row r="695" spans="92:103">
      <c r="CN695" s="111"/>
      <c r="CO695" s="417" t="str">
        <f>Financing!B694</f>
        <v>HDC Tax Exempt Bonds</v>
      </c>
      <c r="CP695" s="417"/>
      <c r="CQ695" s="655">
        <f>Financing!D694</f>
        <v>0</v>
      </c>
      <c r="CR695" s="417"/>
      <c r="CS695" s="417">
        <f>Financing!F694</f>
        <v>0</v>
      </c>
      <c r="CT695" s="417"/>
      <c r="CU695" s="417">
        <f>Financing!H694</f>
        <v>0</v>
      </c>
      <c r="CV695" s="417"/>
      <c r="CW695" s="417">
        <f>Financing!J694</f>
        <v>0</v>
      </c>
      <c r="CX695" s="417"/>
      <c r="CY695" s="417">
        <f>Financing!L694</f>
        <v>0</v>
      </c>
    </row>
    <row r="696" spans="92:103">
      <c r="CN696" s="423"/>
      <c r="CO696" s="417" t="str">
        <f>Financing!B695</f>
        <v>HDC Loan</v>
      </c>
      <c r="CP696" s="417"/>
      <c r="CQ696" s="655">
        <f>Financing!D695</f>
        <v>0</v>
      </c>
      <c r="CR696" s="417"/>
      <c r="CS696" s="417">
        <f>Financing!F695</f>
        <v>0</v>
      </c>
      <c r="CT696" s="417"/>
      <c r="CU696" s="417">
        <f>Financing!H695</f>
        <v>0</v>
      </c>
      <c r="CV696" s="417"/>
      <c r="CW696" s="417">
        <f>Financing!J695</f>
        <v>0</v>
      </c>
      <c r="CX696" s="417"/>
      <c r="CY696" s="417">
        <f>Financing!L695</f>
        <v>0</v>
      </c>
    </row>
    <row r="697" spans="92:103">
      <c r="CN697" s="111"/>
      <c r="CO697" s="417" t="str">
        <f>Financing!B696</f>
        <v>Deferred Developer Fee</v>
      </c>
      <c r="CP697" s="417"/>
      <c r="CQ697" s="655">
        <f>Financing!D696</f>
        <v>0</v>
      </c>
      <c r="CR697" s="417"/>
      <c r="CS697" s="417" t="str">
        <f>Financing!F696</f>
        <v>Loan</v>
      </c>
      <c r="CT697" s="417"/>
      <c r="CU697" s="417">
        <f>Financing!H696</f>
        <v>1.12E-2</v>
      </c>
      <c r="CV697" s="417"/>
      <c r="CW697" s="417">
        <f>Financing!J696</f>
        <v>35</v>
      </c>
      <c r="CX697" s="417"/>
      <c r="CY697" s="417">
        <f>Financing!L696</f>
        <v>0</v>
      </c>
    </row>
    <row r="698" spans="92:103">
      <c r="CN698" s="423"/>
      <c r="CO698" s="655" t="str">
        <f>Financing!B697</f>
        <v>Other (HDC First Mortgage)</v>
      </c>
      <c r="CP698" s="417"/>
      <c r="CQ698" s="655">
        <f>Financing!D697</f>
        <v>0</v>
      </c>
      <c r="CR698" s="417"/>
      <c r="CS698" s="417" t="str">
        <f>Financing!F697</f>
        <v>Loan</v>
      </c>
      <c r="CT698" s="417"/>
      <c r="CU698" s="417">
        <f>Financing!H697</f>
        <v>5.2499999999999998E-2</v>
      </c>
      <c r="CV698" s="417"/>
      <c r="CW698" s="417">
        <f>Financing!J697</f>
        <v>18</v>
      </c>
      <c r="CX698" s="417"/>
      <c r="CY698" s="417">
        <f>Financing!L697</f>
        <v>0</v>
      </c>
    </row>
    <row r="699" spans="92:103">
      <c r="CN699" s="109"/>
      <c r="CO699" s="655" t="str">
        <f>Financing!B698</f>
        <v>Other (HDC Second Mortgage)</v>
      </c>
      <c r="CP699" s="417"/>
      <c r="CQ699" s="655">
        <f>Financing!D698</f>
        <v>0</v>
      </c>
      <c r="CR699" s="417"/>
      <c r="CS699" s="417" t="str">
        <f>Financing!F698</f>
        <v>Loan</v>
      </c>
      <c r="CT699" s="417"/>
      <c r="CU699" s="417">
        <f>Financing!H698</f>
        <v>4.3387000000000002E-2</v>
      </c>
      <c r="CV699" s="417"/>
      <c r="CW699" s="417">
        <f>Financing!J698</f>
        <v>35</v>
      </c>
      <c r="CX699" s="417"/>
      <c r="CY699" s="417">
        <f>Financing!L698</f>
        <v>0</v>
      </c>
    </row>
    <row r="700" spans="92:103">
      <c r="CN700" s="111"/>
      <c r="CO700" s="655" t="str">
        <f>Financing!B699</f>
        <v>Other (Accrued Construction Interest)</v>
      </c>
      <c r="CP700" s="417"/>
      <c r="CQ700" s="655">
        <f>Financing!D699</f>
        <v>0</v>
      </c>
      <c r="CR700" s="417"/>
      <c r="CS700" s="417" t="str">
        <f>Financing!F699</f>
        <v>Loan</v>
      </c>
      <c r="CT700" s="417"/>
      <c r="CU700" s="417">
        <f>Financing!H699</f>
        <v>0</v>
      </c>
      <c r="CV700" s="417"/>
      <c r="CW700" s="417">
        <f>Financing!J699</f>
        <v>0</v>
      </c>
      <c r="CX700" s="417"/>
      <c r="CY700" s="417">
        <f>Financing!L699</f>
        <v>0</v>
      </c>
    </row>
    <row r="701" spans="92:103">
      <c r="CN701" s="111"/>
      <c r="CO701" s="655" t="str">
        <f>Financing!B700</f>
        <v>Other (Brownfields Tax Credits)</v>
      </c>
      <c r="CP701" s="417"/>
      <c r="CQ701" s="655">
        <f>Financing!D700</f>
        <v>0</v>
      </c>
      <c r="CR701" s="417"/>
      <c r="CS701" s="417" t="str">
        <f>Financing!F700</f>
        <v>Loan</v>
      </c>
      <c r="CT701" s="417"/>
      <c r="CU701" s="417">
        <f>Financing!H700</f>
        <v>0.06</v>
      </c>
      <c r="CV701" s="417"/>
      <c r="CW701" s="417">
        <f>Financing!J700</f>
        <v>35</v>
      </c>
      <c r="CX701" s="417"/>
      <c r="CY701" s="417">
        <f>Financing!L700</f>
        <v>0</v>
      </c>
    </row>
    <row r="702" spans="92:103">
      <c r="CN702" s="111"/>
      <c r="CO702" s="655" t="str">
        <f>Financing!B701</f>
        <v>Other (LIHTC Equity)</v>
      </c>
      <c r="CP702" s="417"/>
      <c r="CQ702" s="655">
        <f>Financing!D701</f>
        <v>0</v>
      </c>
      <c r="CR702" s="417"/>
      <c r="CS702" s="417" t="str">
        <f>Financing!F701</f>
        <v>Loan</v>
      </c>
      <c r="CT702" s="417"/>
      <c r="CU702" s="417">
        <f>Financing!H701</f>
        <v>0</v>
      </c>
      <c r="CV702" s="417"/>
      <c r="CW702" s="417">
        <f>Financing!J701</f>
        <v>0</v>
      </c>
      <c r="CX702" s="417"/>
      <c r="CY702" s="417">
        <f>Financing!L701</f>
        <v>0</v>
      </c>
    </row>
    <row r="703" spans="92:103">
      <c r="CN703" s="111"/>
      <c r="CO703" s="417" t="str">
        <f>Financing!B702</f>
        <v>Total Permanent Financing</v>
      </c>
      <c r="CP703" s="417"/>
      <c r="CQ703" s="655">
        <f>Financing!D702</f>
        <v>0</v>
      </c>
      <c r="CR703" s="417"/>
      <c r="CS703" s="417">
        <f>Financing!F702</f>
        <v>0</v>
      </c>
      <c r="CT703" s="417"/>
      <c r="CU703" s="417">
        <f>Financing!H702</f>
        <v>0</v>
      </c>
      <c r="CV703" s="417"/>
      <c r="CW703" s="417">
        <f>Financing!J702</f>
        <v>0</v>
      </c>
      <c r="CX703" s="417"/>
      <c r="CY703" s="417">
        <f>Financing!L702</f>
        <v>0</v>
      </c>
    </row>
    <row r="704" spans="92:103">
      <c r="CN704" s="111"/>
      <c r="CO704" s="420"/>
      <c r="CY704" s="421"/>
    </row>
    <row r="705" spans="92:103">
      <c r="CN705" s="109"/>
      <c r="CO705" s="422" t="s">
        <v>163</v>
      </c>
      <c r="CP705" s="111" t="s">
        <v>343</v>
      </c>
      <c r="CQ705" s="109">
        <f>G4</f>
        <v>0</v>
      </c>
      <c r="CU705" s="423"/>
      <c r="CV705" s="423"/>
      <c r="CY705" s="421"/>
    </row>
    <row r="706" spans="92:103">
      <c r="CN706" s="109"/>
      <c r="CO706" s="424" t="s">
        <v>142</v>
      </c>
      <c r="CP706" s="109" t="s">
        <v>96</v>
      </c>
      <c r="CQ706" s="656">
        <f>D189</f>
        <v>0</v>
      </c>
      <c r="CU706" s="423"/>
      <c r="CV706" s="423"/>
      <c r="CY706" s="421"/>
    </row>
    <row r="707" spans="92:103">
      <c r="CN707" s="109"/>
      <c r="CO707" s="420">
        <f>CO677</f>
        <v>0</v>
      </c>
      <c r="CP707" s="111"/>
      <c r="CU707" s="423"/>
      <c r="CV707" s="423"/>
      <c r="CY707" s="421"/>
    </row>
    <row r="708" spans="92:103">
      <c r="CN708" s="109"/>
      <c r="CO708" s="420" t="s">
        <v>171</v>
      </c>
      <c r="CP708" s="111"/>
      <c r="CU708" s="423"/>
      <c r="CV708" s="423"/>
      <c r="CY708" s="421"/>
    </row>
    <row r="709" spans="92:103">
      <c r="CN709" s="109"/>
      <c r="CO709" s="420"/>
      <c r="CP709" s="111"/>
      <c r="CU709" s="423"/>
      <c r="CV709" s="423"/>
      <c r="CY709" s="421"/>
    </row>
    <row r="710" spans="92:103">
      <c r="CN710" s="109"/>
      <c r="CO710" s="425" t="s">
        <v>173</v>
      </c>
      <c r="CP710" s="426"/>
      <c r="CQ710" s="427"/>
      <c r="CR710" s="427"/>
      <c r="CS710" s="427"/>
      <c r="CT710" s="426"/>
      <c r="CU710" s="428" t="s">
        <v>172</v>
      </c>
      <c r="CV710" s="423"/>
      <c r="CY710" s="421"/>
    </row>
    <row r="711" spans="92:103">
      <c r="CN711" s="109"/>
      <c r="CO711" s="429" t="s">
        <v>164</v>
      </c>
      <c r="CU711" s="404">
        <f>Financing!H710</f>
        <v>0</v>
      </c>
      <c r="CY711" s="421"/>
    </row>
    <row r="712" spans="92:103">
      <c r="CN712" s="111"/>
      <c r="CO712" s="430" t="s">
        <v>110</v>
      </c>
      <c r="CU712" s="404">
        <f>Financing!H711</f>
        <v>0</v>
      </c>
      <c r="CY712" s="421"/>
    </row>
    <row r="713" spans="92:103">
      <c r="CN713" s="111"/>
      <c r="CO713" s="430" t="s">
        <v>165</v>
      </c>
      <c r="CU713" s="404">
        <f>Financing!H712</f>
        <v>0</v>
      </c>
      <c r="CY713" s="421"/>
    </row>
    <row r="714" spans="92:103">
      <c r="CN714" s="423"/>
      <c r="CO714" s="430" t="s">
        <v>166</v>
      </c>
      <c r="CU714" s="404">
        <f>Financing!H713</f>
        <v>0</v>
      </c>
      <c r="CY714" s="421"/>
    </row>
    <row r="715" spans="92:103">
      <c r="CN715" s="423"/>
      <c r="CO715" s="430" t="s">
        <v>167</v>
      </c>
      <c r="CU715" s="404">
        <f>Financing!H714</f>
        <v>0</v>
      </c>
      <c r="CY715" s="421"/>
    </row>
    <row r="716" spans="92:103">
      <c r="CN716" s="109"/>
      <c r="CO716" s="430" t="s">
        <v>169</v>
      </c>
      <c r="CQ716" s="406" t="str">
        <f>Financing!D715</f>
        <v>(Specify Source)</v>
      </c>
      <c r="CR716" s="406"/>
      <c r="CS716" s="406"/>
      <c r="CU716" s="404">
        <f>Financing!H715</f>
        <v>0</v>
      </c>
      <c r="CY716" s="421"/>
    </row>
    <row r="717" spans="92:103">
      <c r="CN717" s="423"/>
      <c r="CO717" s="430" t="s">
        <v>168</v>
      </c>
      <c r="CQ717" s="406" t="str">
        <f>Financing!D716</f>
        <v>(Specify Source)</v>
      </c>
      <c r="CR717" s="406"/>
      <c r="CS717" s="406"/>
      <c r="CU717" s="404">
        <f>Financing!H716</f>
        <v>0</v>
      </c>
      <c r="CY717" s="421"/>
    </row>
    <row r="718" spans="92:103">
      <c r="CN718" s="111"/>
      <c r="CO718" s="430" t="s">
        <v>168</v>
      </c>
      <c r="CQ718" s="406" t="str">
        <f>Financing!D717</f>
        <v>(Specify Source)</v>
      </c>
      <c r="CR718" s="406"/>
      <c r="CS718" s="406"/>
      <c r="CU718" s="404">
        <f>Financing!H717</f>
        <v>0</v>
      </c>
      <c r="CY718" s="421"/>
    </row>
    <row r="719" spans="92:103">
      <c r="CN719" s="423"/>
      <c r="CO719" s="430" t="s">
        <v>168</v>
      </c>
      <c r="CQ719" s="406" t="str">
        <f>Financing!D718</f>
        <v>(Specify Source)</v>
      </c>
      <c r="CR719" s="406"/>
      <c r="CS719" s="406"/>
      <c r="CU719" s="404">
        <f>Financing!H718</f>
        <v>0</v>
      </c>
      <c r="CY719" s="421"/>
    </row>
    <row r="720" spans="92:103" ht="13.5" thickBot="1">
      <c r="CN720" s="111"/>
      <c r="CO720" s="431" t="s">
        <v>168</v>
      </c>
      <c r="CP720" s="432"/>
      <c r="CQ720" s="406" t="str">
        <f>Financing!D719</f>
        <v>(Specify Source)</v>
      </c>
      <c r="CR720" s="406"/>
      <c r="CS720" s="406"/>
      <c r="CT720" s="432"/>
      <c r="CU720" s="404">
        <f>Financing!H719</f>
        <v>0</v>
      </c>
      <c r="CV720" s="432"/>
      <c r="CW720" s="432"/>
      <c r="CX720" s="432"/>
      <c r="CY720" s="433"/>
    </row>
    <row r="721" spans="92:103">
      <c r="CN721" s="109"/>
    </row>
    <row r="722" spans="92:103" ht="13.5" thickBot="1">
      <c r="CN722" s="109"/>
    </row>
    <row r="723" spans="92:103">
      <c r="CN723" s="109"/>
      <c r="CO723" s="408" t="s">
        <v>156</v>
      </c>
      <c r="CP723" s="111" t="s">
        <v>343</v>
      </c>
      <c r="CQ723" s="654">
        <f>G4</f>
        <v>0</v>
      </c>
      <c r="CR723" s="407"/>
      <c r="CS723" s="409"/>
      <c r="CT723" s="409"/>
    </row>
    <row r="724" spans="92:103">
      <c r="CN724" s="109"/>
      <c r="CO724" s="434" t="s">
        <v>143</v>
      </c>
      <c r="CP724" s="109" t="s">
        <v>96</v>
      </c>
      <c r="CQ724" s="656">
        <f>D190</f>
        <v>0</v>
      </c>
      <c r="CR724" s="411"/>
      <c r="CS724" s="407"/>
      <c r="CT724" s="407"/>
    </row>
    <row r="725" spans="92:103" ht="13.5" thickBot="1">
      <c r="CN725" s="109"/>
      <c r="CO725" s="435">
        <f>'Unit Distribution'!CV19</f>
        <v>0</v>
      </c>
      <c r="CQ725" s="411"/>
      <c r="CR725" s="411"/>
      <c r="CS725" s="407"/>
      <c r="CT725" s="407"/>
    </row>
    <row r="726" spans="92:103">
      <c r="CN726" s="109"/>
      <c r="CO726" s="412" t="s">
        <v>157</v>
      </c>
      <c r="CP726" s="413"/>
      <c r="CQ726" s="414" t="s">
        <v>158</v>
      </c>
      <c r="CR726" s="414"/>
      <c r="CS726" s="414" t="s">
        <v>159</v>
      </c>
      <c r="CT726" s="414"/>
      <c r="CU726" s="414" t="s">
        <v>177</v>
      </c>
      <c r="CV726" s="414"/>
      <c r="CW726" s="414" t="s">
        <v>160</v>
      </c>
      <c r="CX726" s="415"/>
      <c r="CY726" s="416" t="s">
        <v>161</v>
      </c>
    </row>
    <row r="727" spans="92:103">
      <c r="CN727" s="109"/>
      <c r="CO727" s="417" t="str">
        <f>Financing!B726</f>
        <v>HPD Loan</v>
      </c>
      <c r="CP727" s="417"/>
      <c r="CQ727" s="655">
        <f>Financing!D726</f>
        <v>0</v>
      </c>
      <c r="CR727" s="417"/>
      <c r="CS727" s="417">
        <f>Financing!F726</f>
        <v>0</v>
      </c>
      <c r="CT727" s="417"/>
      <c r="CU727" s="417">
        <f>Financing!H726</f>
        <v>0</v>
      </c>
      <c r="CV727" s="417"/>
      <c r="CW727" s="417">
        <f>Financing!J726</f>
        <v>0</v>
      </c>
      <c r="CX727" s="417"/>
      <c r="CY727" s="417">
        <f>Financing!L726</f>
        <v>0</v>
      </c>
    </row>
    <row r="728" spans="92:103">
      <c r="CN728" s="111"/>
      <c r="CO728" s="417" t="str">
        <f>Financing!B727</f>
        <v>HDC Tax Exempt Bonds</v>
      </c>
      <c r="CP728" s="417"/>
      <c r="CQ728" s="655">
        <f>Financing!D727</f>
        <v>0</v>
      </c>
      <c r="CR728" s="417"/>
      <c r="CS728" s="417" t="str">
        <f>Financing!F727</f>
        <v>Loan</v>
      </c>
      <c r="CT728" s="417"/>
      <c r="CU728" s="417">
        <f>Financing!H727</f>
        <v>2.1999999999999999E-2</v>
      </c>
      <c r="CV728" s="417"/>
      <c r="CW728" s="417">
        <f>Financing!J727</f>
        <v>2</v>
      </c>
      <c r="CX728" s="417"/>
      <c r="CY728" s="417">
        <f>Financing!L727</f>
        <v>0</v>
      </c>
    </row>
    <row r="729" spans="92:103">
      <c r="CN729" s="109"/>
      <c r="CO729" s="417" t="str">
        <f>Financing!B728</f>
        <v>HDC Loan</v>
      </c>
      <c r="CP729" s="417"/>
      <c r="CQ729" s="655">
        <f>Financing!D728</f>
        <v>0</v>
      </c>
      <c r="CR729" s="417"/>
      <c r="CS729" s="417" t="str">
        <f>Financing!F728</f>
        <v>Loan</v>
      </c>
      <c r="CT729" s="417"/>
      <c r="CU729" s="417">
        <f>Financing!H728</f>
        <v>4.3387000000000002E-2</v>
      </c>
      <c r="CV729" s="417"/>
      <c r="CW729" s="417">
        <f>Financing!J728</f>
        <v>2</v>
      </c>
      <c r="CX729" s="417"/>
      <c r="CY729" s="417">
        <f>Financing!L728</f>
        <v>0</v>
      </c>
    </row>
    <row r="730" spans="92:103">
      <c r="CN730" s="423"/>
      <c r="CO730" s="417" t="str">
        <f>Financing!B729</f>
        <v>Deferred Developer Fee</v>
      </c>
      <c r="CP730" s="417"/>
      <c r="CQ730" s="655">
        <f>Financing!D729</f>
        <v>0</v>
      </c>
      <c r="CR730" s="417"/>
      <c r="CS730" s="417" t="str">
        <f>Financing!F729</f>
        <v>Loan</v>
      </c>
      <c r="CT730" s="417"/>
      <c r="CU730" s="417">
        <f>Financing!H729</f>
        <v>0</v>
      </c>
      <c r="CV730" s="417"/>
      <c r="CW730" s="417">
        <f>Financing!J729</f>
        <v>0</v>
      </c>
      <c r="CX730" s="417"/>
      <c r="CY730" s="417">
        <f>Financing!L729</f>
        <v>0</v>
      </c>
    </row>
    <row r="731" spans="92:103">
      <c r="CN731" s="111"/>
      <c r="CO731" s="655" t="str">
        <f>Financing!B730</f>
        <v>Other (Accrued Construction Interest)</v>
      </c>
      <c r="CP731" s="417"/>
      <c r="CQ731" s="655">
        <f>Financing!D730</f>
        <v>0</v>
      </c>
      <c r="CR731" s="417"/>
      <c r="CS731" s="417" t="str">
        <f>Financing!F730</f>
        <v>Loan</v>
      </c>
      <c r="CT731" s="417"/>
      <c r="CU731" s="417">
        <f>Financing!H730</f>
        <v>0</v>
      </c>
      <c r="CV731" s="417"/>
      <c r="CW731" s="417">
        <f>Financing!J730</f>
        <v>0</v>
      </c>
      <c r="CX731" s="417"/>
      <c r="CY731" s="417">
        <f>Financing!L730</f>
        <v>0</v>
      </c>
    </row>
    <row r="732" spans="92:103">
      <c r="CN732" s="423"/>
      <c r="CO732" s="655" t="str">
        <f>Financing!B731</f>
        <v>Other (Deferred Reserves)</v>
      </c>
      <c r="CP732" s="417"/>
      <c r="CQ732" s="655">
        <f>Financing!D731</f>
        <v>0</v>
      </c>
      <c r="CR732" s="417"/>
      <c r="CS732" s="417" t="str">
        <f>Financing!F731</f>
        <v>Loan</v>
      </c>
      <c r="CT732" s="417"/>
      <c r="CU732" s="417">
        <f>Financing!H731</f>
        <v>0</v>
      </c>
      <c r="CV732" s="417"/>
      <c r="CW732" s="417">
        <f>Financing!J731</f>
        <v>0</v>
      </c>
      <c r="CX732" s="417"/>
      <c r="CY732" s="417">
        <f>Financing!L731</f>
        <v>0</v>
      </c>
    </row>
    <row r="733" spans="92:103">
      <c r="CN733" s="111"/>
      <c r="CO733" s="655" t="str">
        <f>Financing!B732</f>
        <v>Other (Specify)</v>
      </c>
      <c r="CP733" s="417"/>
      <c r="CQ733" s="655">
        <f>Financing!D732</f>
        <v>0</v>
      </c>
      <c r="CR733" s="417"/>
      <c r="CS733" s="417">
        <f>Financing!F732</f>
        <v>0</v>
      </c>
      <c r="CT733" s="417"/>
      <c r="CU733" s="417">
        <f>Financing!H732</f>
        <v>0</v>
      </c>
      <c r="CV733" s="417"/>
      <c r="CW733" s="417">
        <f>Financing!J732</f>
        <v>0</v>
      </c>
      <c r="CX733" s="417"/>
      <c r="CY733" s="417">
        <f>Financing!L732</f>
        <v>0</v>
      </c>
    </row>
    <row r="734" spans="92:103">
      <c r="CN734" s="111"/>
      <c r="CO734" s="655" t="str">
        <f>Financing!B733</f>
        <v>Other (Specify)</v>
      </c>
      <c r="CP734" s="417"/>
      <c r="CQ734" s="655">
        <f>Financing!D733</f>
        <v>0</v>
      </c>
      <c r="CR734" s="417"/>
      <c r="CS734" s="417">
        <f>Financing!F733</f>
        <v>0</v>
      </c>
      <c r="CT734" s="417"/>
      <c r="CU734" s="417">
        <f>Financing!H733</f>
        <v>0</v>
      </c>
      <c r="CV734" s="417"/>
      <c r="CW734" s="417">
        <f>Financing!J733</f>
        <v>0</v>
      </c>
      <c r="CX734" s="417"/>
      <c r="CY734" s="417">
        <f>Financing!L733</f>
        <v>0</v>
      </c>
    </row>
    <row r="735" spans="92:103">
      <c r="CN735" s="423"/>
      <c r="CO735" s="655" t="str">
        <f>Financing!B734</f>
        <v>Other (Specify)</v>
      </c>
      <c r="CP735" s="417"/>
      <c r="CQ735" s="655">
        <f>Financing!D734</f>
        <v>0</v>
      </c>
      <c r="CR735" s="417"/>
      <c r="CS735" s="417">
        <f>Financing!F734</f>
        <v>0</v>
      </c>
      <c r="CT735" s="417"/>
      <c r="CU735" s="417">
        <f>Financing!H734</f>
        <v>0</v>
      </c>
      <c r="CV735" s="417"/>
      <c r="CW735" s="417">
        <f>Financing!J734</f>
        <v>0</v>
      </c>
      <c r="CX735" s="417"/>
      <c r="CY735" s="417">
        <f>Financing!L734</f>
        <v>0</v>
      </c>
    </row>
    <row r="736" spans="92:103">
      <c r="CN736" s="111"/>
      <c r="CO736" s="417" t="str">
        <f>Financing!B735</f>
        <v>Total Construction Financing</v>
      </c>
      <c r="CP736" s="417"/>
      <c r="CQ736" s="655">
        <f>Financing!D735</f>
        <v>0</v>
      </c>
      <c r="CR736" s="417"/>
      <c r="CS736" s="417">
        <f>Financing!F735</f>
        <v>0</v>
      </c>
      <c r="CT736" s="417"/>
      <c r="CU736" s="417">
        <f>Financing!H735</f>
        <v>0</v>
      </c>
      <c r="CV736" s="417"/>
      <c r="CW736" s="417">
        <f>Financing!J735</f>
        <v>0</v>
      </c>
      <c r="CX736" s="417"/>
      <c r="CY736" s="417">
        <f>Financing!L735</f>
        <v>0</v>
      </c>
    </row>
    <row r="737" spans="92:103">
      <c r="CN737" s="423"/>
      <c r="CO737" s="417"/>
      <c r="CP737" s="417"/>
      <c r="CQ737" s="417"/>
      <c r="CR737" s="417"/>
      <c r="CS737" s="417"/>
      <c r="CT737" s="417"/>
      <c r="CU737" s="417"/>
      <c r="CV737" s="417"/>
      <c r="CW737" s="417"/>
      <c r="CX737" s="417"/>
      <c r="CY737" s="417"/>
    </row>
    <row r="738" spans="92:103">
      <c r="CN738" s="111"/>
      <c r="CO738" s="417" t="str">
        <f>Financing!B737</f>
        <v>Permanent Financing</v>
      </c>
      <c r="CP738" s="111" t="s">
        <v>343</v>
      </c>
      <c r="CQ738" s="655">
        <f>G4</f>
        <v>0</v>
      </c>
      <c r="CR738" s="417"/>
      <c r="CS738" s="417"/>
      <c r="CT738" s="417"/>
      <c r="CU738" s="417"/>
      <c r="CV738" s="417"/>
      <c r="CW738" s="417"/>
      <c r="CX738" s="417"/>
      <c r="CY738" s="417"/>
    </row>
    <row r="739" spans="92:103">
      <c r="CN739" s="111"/>
      <c r="CO739" s="417" t="str">
        <f>Financing!B738</f>
        <v>Building 15</v>
      </c>
      <c r="CP739" s="109" t="s">
        <v>96</v>
      </c>
      <c r="CQ739" s="655">
        <f>D190</f>
        <v>0</v>
      </c>
      <c r="CR739" s="417"/>
      <c r="CS739" s="417"/>
      <c r="CT739" s="417"/>
      <c r="CU739" s="417"/>
      <c r="CV739" s="417"/>
      <c r="CW739" s="417"/>
      <c r="CX739" s="417"/>
      <c r="CY739" s="417"/>
    </row>
    <row r="740" spans="92:103">
      <c r="CN740" s="111"/>
      <c r="CO740" s="417" t="str">
        <f>Financing!B739</f>
        <v xml:space="preserve"> </v>
      </c>
      <c r="CP740" s="417"/>
      <c r="CQ740" s="417"/>
      <c r="CR740" s="417"/>
      <c r="CS740" s="417"/>
      <c r="CT740" s="417"/>
      <c r="CU740" s="417"/>
      <c r="CV740" s="417"/>
      <c r="CW740" s="417"/>
      <c r="CX740" s="417"/>
      <c r="CY740" s="417"/>
    </row>
    <row r="741" spans="92:103">
      <c r="CN741" s="111"/>
      <c r="CO741" s="417" t="str">
        <f>Financing!B740</f>
        <v>Lender/ Source</v>
      </c>
      <c r="CP741" s="417"/>
      <c r="CQ741" s="417" t="str">
        <f>Financing!D740</f>
        <v>Amount of Funds</v>
      </c>
      <c r="CR741" s="417"/>
      <c r="CS741" s="417" t="str">
        <f>Financing!F740</f>
        <v>Type</v>
      </c>
      <c r="CT741" s="417"/>
      <c r="CU741" s="417" t="str">
        <f>Financing!H740</f>
        <v>Interest Rate(%)</v>
      </c>
      <c r="CV741" s="417"/>
      <c r="CW741" s="417" t="str">
        <f>Financing!J740</f>
        <v>Term (yrs.)</v>
      </c>
      <c r="CX741" s="417"/>
      <c r="CY741" s="417" t="str">
        <f>Financing!L740</f>
        <v>Annual Debt Service</v>
      </c>
    </row>
    <row r="742" spans="92:103">
      <c r="CN742" s="111"/>
      <c r="CO742" s="417" t="str">
        <f>Financing!B741</f>
        <v>HPD Loan</v>
      </c>
      <c r="CP742" s="417"/>
      <c r="CQ742" s="655">
        <f>Financing!D741</f>
        <v>0</v>
      </c>
      <c r="CR742" s="417"/>
      <c r="CS742" s="417">
        <f>Financing!F741</f>
        <v>0</v>
      </c>
      <c r="CT742" s="417"/>
      <c r="CU742" s="417">
        <f>Financing!H741</f>
        <v>0</v>
      </c>
      <c r="CV742" s="417"/>
      <c r="CW742" s="417">
        <f>Financing!J741</f>
        <v>0</v>
      </c>
      <c r="CX742" s="417"/>
      <c r="CY742" s="417">
        <f>Financing!L741</f>
        <v>0</v>
      </c>
    </row>
    <row r="743" spans="92:103">
      <c r="CN743" s="111"/>
      <c r="CO743" s="417" t="str">
        <f>Financing!B742</f>
        <v>HDC Tax Exempt Bonds</v>
      </c>
      <c r="CP743" s="417"/>
      <c r="CQ743" s="655">
        <f>Financing!D742</f>
        <v>0</v>
      </c>
      <c r="CR743" s="417"/>
      <c r="CS743" s="417">
        <f>Financing!F742</f>
        <v>0</v>
      </c>
      <c r="CT743" s="417"/>
      <c r="CU743" s="417">
        <f>Financing!H742</f>
        <v>0</v>
      </c>
      <c r="CV743" s="417"/>
      <c r="CW743" s="417">
        <f>Financing!J742</f>
        <v>0</v>
      </c>
      <c r="CX743" s="417"/>
      <c r="CY743" s="417">
        <f>Financing!L742</f>
        <v>0</v>
      </c>
    </row>
    <row r="744" spans="92:103">
      <c r="CN744" s="423"/>
      <c r="CO744" s="417" t="str">
        <f>Financing!B743</f>
        <v>HDC Loan</v>
      </c>
      <c r="CP744" s="417"/>
      <c r="CQ744" s="655">
        <f>Financing!D743</f>
        <v>0</v>
      </c>
      <c r="CR744" s="417"/>
      <c r="CS744" s="417">
        <f>Financing!F743</f>
        <v>0</v>
      </c>
      <c r="CT744" s="417"/>
      <c r="CU744" s="417">
        <f>Financing!H743</f>
        <v>0</v>
      </c>
      <c r="CV744" s="417"/>
      <c r="CW744" s="417">
        <f>Financing!J743</f>
        <v>0</v>
      </c>
      <c r="CX744" s="417"/>
      <c r="CY744" s="417">
        <f>Financing!L743</f>
        <v>0</v>
      </c>
    </row>
    <row r="745" spans="92:103">
      <c r="CN745" s="111"/>
      <c r="CO745" s="417" t="str">
        <f>Financing!B744</f>
        <v>Deferred Developer Fee</v>
      </c>
      <c r="CP745" s="417"/>
      <c r="CQ745" s="655">
        <f>Financing!D744</f>
        <v>0</v>
      </c>
      <c r="CR745" s="417"/>
      <c r="CS745" s="417" t="str">
        <f>Financing!F744</f>
        <v>Loan</v>
      </c>
      <c r="CT745" s="417"/>
      <c r="CU745" s="417">
        <f>Financing!H744</f>
        <v>1.12E-2</v>
      </c>
      <c r="CV745" s="417"/>
      <c r="CW745" s="417">
        <f>Financing!J744</f>
        <v>35</v>
      </c>
      <c r="CX745" s="417"/>
      <c r="CY745" s="417">
        <f>Financing!L744</f>
        <v>0</v>
      </c>
    </row>
    <row r="746" spans="92:103">
      <c r="CN746" s="423"/>
      <c r="CO746" s="655" t="str">
        <f>Financing!B745</f>
        <v>Other (HDC First Mortgage)</v>
      </c>
      <c r="CP746" s="417"/>
      <c r="CQ746" s="655">
        <f>Financing!D745</f>
        <v>0</v>
      </c>
      <c r="CR746" s="417"/>
      <c r="CS746" s="417" t="str">
        <f>Financing!F745</f>
        <v>Loan</v>
      </c>
      <c r="CT746" s="417"/>
      <c r="CU746" s="417">
        <f>Financing!H745</f>
        <v>5.2499999999999998E-2</v>
      </c>
      <c r="CV746" s="417"/>
      <c r="CW746" s="417">
        <f>Financing!J745</f>
        <v>18</v>
      </c>
      <c r="CX746" s="417"/>
      <c r="CY746" s="417">
        <f>Financing!L745</f>
        <v>0</v>
      </c>
    </row>
    <row r="747" spans="92:103">
      <c r="CN747" s="109"/>
      <c r="CO747" s="655" t="str">
        <f>Financing!B746</f>
        <v>Other (HDC Second Mortgage)</v>
      </c>
      <c r="CP747" s="417"/>
      <c r="CQ747" s="655">
        <f>Financing!D746</f>
        <v>0</v>
      </c>
      <c r="CR747" s="417"/>
      <c r="CS747" s="417" t="str">
        <f>Financing!F746</f>
        <v>Loan</v>
      </c>
      <c r="CT747" s="417"/>
      <c r="CU747" s="417">
        <f>Financing!H746</f>
        <v>4.3387000000000002E-2</v>
      </c>
      <c r="CV747" s="417"/>
      <c r="CW747" s="417">
        <f>Financing!J746</f>
        <v>35</v>
      </c>
      <c r="CX747" s="417"/>
      <c r="CY747" s="417">
        <f>Financing!L746</f>
        <v>0</v>
      </c>
    </row>
    <row r="748" spans="92:103">
      <c r="CN748" s="111"/>
      <c r="CO748" s="655" t="str">
        <f>Financing!B747</f>
        <v>Other (Accrued Construction Interest)</v>
      </c>
      <c r="CP748" s="417"/>
      <c r="CQ748" s="655">
        <f>Financing!D747</f>
        <v>0</v>
      </c>
      <c r="CR748" s="417"/>
      <c r="CS748" s="417" t="str">
        <f>Financing!F747</f>
        <v>Loan</v>
      </c>
      <c r="CT748" s="417"/>
      <c r="CU748" s="417">
        <f>Financing!H747</f>
        <v>0</v>
      </c>
      <c r="CV748" s="417"/>
      <c r="CW748" s="417">
        <f>Financing!J747</f>
        <v>0</v>
      </c>
      <c r="CX748" s="417"/>
      <c r="CY748" s="417">
        <f>Financing!L747</f>
        <v>0</v>
      </c>
    </row>
    <row r="749" spans="92:103">
      <c r="CN749" s="111"/>
      <c r="CO749" s="655" t="str">
        <f>Financing!B748</f>
        <v>Other (Brownfields Tax Credits)</v>
      </c>
      <c r="CP749" s="417"/>
      <c r="CQ749" s="655">
        <f>Financing!D748</f>
        <v>0</v>
      </c>
      <c r="CR749" s="417"/>
      <c r="CS749" s="417" t="str">
        <f>Financing!F748</f>
        <v>Loan</v>
      </c>
      <c r="CT749" s="417"/>
      <c r="CU749" s="417">
        <f>Financing!H748</f>
        <v>0.06</v>
      </c>
      <c r="CV749" s="417"/>
      <c r="CW749" s="417">
        <f>Financing!J748</f>
        <v>35</v>
      </c>
      <c r="CX749" s="417"/>
      <c r="CY749" s="417">
        <f>Financing!L748</f>
        <v>0</v>
      </c>
    </row>
    <row r="750" spans="92:103">
      <c r="CN750" s="111"/>
      <c r="CO750" s="655" t="str">
        <f>Financing!B749</f>
        <v>Other (LIHTC Equity)</v>
      </c>
      <c r="CP750" s="417"/>
      <c r="CQ750" s="655">
        <f>Financing!D749</f>
        <v>0</v>
      </c>
      <c r="CR750" s="417"/>
      <c r="CS750" s="417" t="str">
        <f>Financing!F749</f>
        <v>Loan</v>
      </c>
      <c r="CT750" s="417"/>
      <c r="CU750" s="417">
        <f>Financing!H749</f>
        <v>0</v>
      </c>
      <c r="CV750" s="417"/>
      <c r="CW750" s="417">
        <f>Financing!J749</f>
        <v>0</v>
      </c>
      <c r="CX750" s="417"/>
      <c r="CY750" s="417">
        <f>Financing!L749</f>
        <v>0</v>
      </c>
    </row>
    <row r="751" spans="92:103">
      <c r="CN751" s="111"/>
      <c r="CO751" s="417" t="str">
        <f>Financing!B750</f>
        <v>Total Permanent Financing</v>
      </c>
      <c r="CP751" s="417"/>
      <c r="CQ751" s="655">
        <f>Financing!D750</f>
        <v>0</v>
      </c>
      <c r="CR751" s="417"/>
      <c r="CS751" s="417">
        <f>Financing!F750</f>
        <v>0</v>
      </c>
      <c r="CT751" s="417"/>
      <c r="CU751" s="417">
        <f>Financing!H750</f>
        <v>0</v>
      </c>
      <c r="CV751" s="417"/>
      <c r="CW751" s="417">
        <f>Financing!J750</f>
        <v>0</v>
      </c>
      <c r="CX751" s="417"/>
      <c r="CY751" s="417">
        <f>Financing!L750</f>
        <v>0</v>
      </c>
    </row>
    <row r="752" spans="92:103">
      <c r="CN752" s="111"/>
      <c r="CO752" s="420"/>
      <c r="CY752" s="421"/>
    </row>
    <row r="753" spans="92:103">
      <c r="CN753" s="109"/>
      <c r="CO753" s="422" t="s">
        <v>163</v>
      </c>
      <c r="CP753" s="111" t="s">
        <v>343</v>
      </c>
      <c r="CQ753" s="656">
        <f>G4</f>
        <v>0</v>
      </c>
      <c r="CU753" s="423"/>
      <c r="CV753" s="423"/>
      <c r="CY753" s="421"/>
    </row>
    <row r="754" spans="92:103">
      <c r="CN754" s="109"/>
      <c r="CO754" s="424" t="s">
        <v>143</v>
      </c>
      <c r="CP754" s="109" t="s">
        <v>96</v>
      </c>
      <c r="CQ754" s="666">
        <f>D190</f>
        <v>0</v>
      </c>
      <c r="CU754" s="423"/>
      <c r="CV754" s="423"/>
      <c r="CY754" s="421"/>
    </row>
    <row r="755" spans="92:103">
      <c r="CN755" s="109"/>
      <c r="CO755" s="420">
        <f>CO725</f>
        <v>0</v>
      </c>
      <c r="CP755" s="111"/>
      <c r="CU755" s="423"/>
      <c r="CV755" s="423"/>
      <c r="CY755" s="421"/>
    </row>
    <row r="756" spans="92:103">
      <c r="CN756" s="109"/>
      <c r="CO756" s="420" t="s">
        <v>171</v>
      </c>
      <c r="CP756" s="111"/>
      <c r="CU756" s="423"/>
      <c r="CV756" s="423"/>
      <c r="CY756" s="421"/>
    </row>
    <row r="757" spans="92:103">
      <c r="CN757" s="109"/>
      <c r="CO757" s="420"/>
      <c r="CP757" s="111"/>
      <c r="CU757" s="423"/>
      <c r="CV757" s="423"/>
      <c r="CY757" s="421"/>
    </row>
    <row r="758" spans="92:103">
      <c r="CN758" s="109"/>
      <c r="CO758" s="425" t="s">
        <v>173</v>
      </c>
      <c r="CP758" s="426"/>
      <c r="CQ758" s="427"/>
      <c r="CR758" s="427"/>
      <c r="CS758" s="427"/>
      <c r="CT758" s="426"/>
      <c r="CU758" s="428" t="s">
        <v>172</v>
      </c>
      <c r="CV758" s="423"/>
      <c r="CY758" s="421"/>
    </row>
    <row r="759" spans="92:103">
      <c r="CN759" s="109"/>
      <c r="CO759" s="429" t="s">
        <v>164</v>
      </c>
      <c r="CU759" s="404">
        <f>Financing!H758</f>
        <v>0</v>
      </c>
      <c r="CY759" s="421"/>
    </row>
    <row r="760" spans="92:103">
      <c r="CN760" s="111"/>
      <c r="CO760" s="430" t="s">
        <v>110</v>
      </c>
      <c r="CU760" s="404">
        <f>Financing!H759</f>
        <v>0</v>
      </c>
      <c r="CY760" s="421"/>
    </row>
    <row r="761" spans="92:103">
      <c r="CN761" s="111"/>
      <c r="CO761" s="430" t="s">
        <v>165</v>
      </c>
      <c r="CU761" s="404">
        <f>Financing!H760</f>
        <v>0</v>
      </c>
      <c r="CY761" s="421"/>
    </row>
    <row r="762" spans="92:103">
      <c r="CN762" s="423"/>
      <c r="CO762" s="430" t="s">
        <v>166</v>
      </c>
      <c r="CU762" s="404">
        <f>Financing!H761</f>
        <v>0</v>
      </c>
      <c r="CY762" s="421"/>
    </row>
    <row r="763" spans="92:103">
      <c r="CN763" s="423"/>
      <c r="CO763" s="430" t="s">
        <v>167</v>
      </c>
      <c r="CU763" s="404">
        <f>Financing!H762</f>
        <v>0</v>
      </c>
      <c r="CY763" s="421"/>
    </row>
    <row r="764" spans="92:103">
      <c r="CN764" s="109"/>
      <c r="CO764" s="430" t="s">
        <v>169</v>
      </c>
      <c r="CQ764" s="406" t="str">
        <f>Financing!D763</f>
        <v>(Specify Source)</v>
      </c>
      <c r="CR764" s="406"/>
      <c r="CS764" s="406"/>
      <c r="CU764" s="404">
        <f>Financing!H763</f>
        <v>0</v>
      </c>
      <c r="CY764" s="421"/>
    </row>
    <row r="765" spans="92:103">
      <c r="CN765" s="423"/>
      <c r="CO765" s="430" t="s">
        <v>168</v>
      </c>
      <c r="CQ765" s="406" t="str">
        <f>Financing!D764</f>
        <v>(Specify Source)</v>
      </c>
      <c r="CR765" s="406"/>
      <c r="CS765" s="406"/>
      <c r="CU765" s="404">
        <f>Financing!H764</f>
        <v>0</v>
      </c>
      <c r="CY765" s="421"/>
    </row>
    <row r="766" spans="92:103">
      <c r="CN766" s="111"/>
      <c r="CO766" s="430" t="s">
        <v>168</v>
      </c>
      <c r="CQ766" s="406" t="str">
        <f>Financing!D765</f>
        <v>(Specify Source)</v>
      </c>
      <c r="CR766" s="406"/>
      <c r="CS766" s="406"/>
      <c r="CU766" s="404">
        <f>Financing!H765</f>
        <v>0</v>
      </c>
      <c r="CY766" s="421"/>
    </row>
    <row r="767" spans="92:103">
      <c r="CN767" s="423"/>
      <c r="CO767" s="430" t="s">
        <v>168</v>
      </c>
      <c r="CQ767" s="406" t="str">
        <f>Financing!D766</f>
        <v>(Specify Source)</v>
      </c>
      <c r="CR767" s="406"/>
      <c r="CS767" s="406"/>
      <c r="CU767" s="404">
        <f>Financing!H766</f>
        <v>0</v>
      </c>
      <c r="CY767" s="421"/>
    </row>
    <row r="768" spans="92:103" ht="13.5" thickBot="1">
      <c r="CN768" s="111"/>
      <c r="CO768" s="431" t="s">
        <v>168</v>
      </c>
      <c r="CP768" s="432"/>
      <c r="CQ768" s="406" t="str">
        <f>Financing!D767</f>
        <v>(Specify Source)</v>
      </c>
      <c r="CR768" s="406"/>
      <c r="CS768" s="406"/>
      <c r="CT768" s="432"/>
      <c r="CU768" s="404">
        <f>Financing!H767</f>
        <v>0</v>
      </c>
      <c r="CV768" s="432"/>
      <c r="CW768" s="432"/>
      <c r="CX768" s="432"/>
      <c r="CY768" s="433"/>
    </row>
    <row r="769" spans="92:103">
      <c r="CN769" s="109"/>
    </row>
    <row r="770" spans="92:103" ht="13.5" thickBot="1">
      <c r="CN770" s="109"/>
    </row>
    <row r="771" spans="92:103">
      <c r="CN771" s="109"/>
      <c r="CO771" s="408" t="s">
        <v>156</v>
      </c>
      <c r="CP771" s="111" t="s">
        <v>343</v>
      </c>
      <c r="CQ771" s="654">
        <f>G4</f>
        <v>0</v>
      </c>
      <c r="CR771" s="407"/>
      <c r="CS771" s="409"/>
      <c r="CT771" s="409"/>
    </row>
    <row r="772" spans="92:103">
      <c r="CN772" s="109"/>
      <c r="CO772" s="434" t="s">
        <v>144</v>
      </c>
      <c r="CP772" s="109" t="s">
        <v>96</v>
      </c>
      <c r="CQ772" s="656">
        <f>D191</f>
        <v>0</v>
      </c>
      <c r="CR772" s="411"/>
      <c r="CS772" s="407"/>
      <c r="CT772" s="407"/>
    </row>
    <row r="773" spans="92:103" ht="13.5" thickBot="1">
      <c r="CN773" s="109"/>
      <c r="CO773" s="435">
        <f>'Unit Distribution'!CV20</f>
        <v>0</v>
      </c>
      <c r="CQ773" s="411"/>
      <c r="CR773" s="411"/>
      <c r="CS773" s="407"/>
      <c r="CT773" s="407"/>
    </row>
    <row r="774" spans="92:103">
      <c r="CN774" s="109"/>
      <c r="CO774" s="412" t="s">
        <v>157</v>
      </c>
      <c r="CP774" s="413"/>
      <c r="CQ774" s="414" t="s">
        <v>158</v>
      </c>
      <c r="CR774" s="414"/>
      <c r="CS774" s="414" t="s">
        <v>159</v>
      </c>
      <c r="CT774" s="414"/>
      <c r="CU774" s="414" t="s">
        <v>177</v>
      </c>
      <c r="CV774" s="414"/>
      <c r="CW774" s="414" t="s">
        <v>160</v>
      </c>
      <c r="CX774" s="415"/>
      <c r="CY774" s="416" t="s">
        <v>161</v>
      </c>
    </row>
    <row r="775" spans="92:103">
      <c r="CN775" s="109"/>
      <c r="CO775" s="417" t="str">
        <f>Financing!B774</f>
        <v>HPD Loan</v>
      </c>
      <c r="CP775" s="417"/>
      <c r="CQ775" s="655">
        <f>Financing!D774</f>
        <v>0</v>
      </c>
      <c r="CR775" s="417"/>
      <c r="CS775" s="417">
        <f>Financing!F774</f>
        <v>0</v>
      </c>
      <c r="CT775" s="417"/>
      <c r="CU775" s="417">
        <f>Financing!H774</f>
        <v>0</v>
      </c>
      <c r="CV775" s="417"/>
      <c r="CW775" s="417">
        <f>Financing!J774</f>
        <v>0</v>
      </c>
      <c r="CX775" s="417"/>
      <c r="CY775" s="417">
        <f>Financing!L774</f>
        <v>0</v>
      </c>
    </row>
    <row r="776" spans="92:103">
      <c r="CN776" s="111"/>
      <c r="CO776" s="417" t="str">
        <f>Financing!B775</f>
        <v>HDC Tax Exempt Bonds</v>
      </c>
      <c r="CP776" s="417"/>
      <c r="CQ776" s="655">
        <f>Financing!D775</f>
        <v>0</v>
      </c>
      <c r="CR776" s="417"/>
      <c r="CS776" s="417" t="str">
        <f>Financing!F775</f>
        <v>Loan</v>
      </c>
      <c r="CT776" s="417"/>
      <c r="CU776" s="417">
        <f>Financing!H775</f>
        <v>2.1999999999999999E-2</v>
      </c>
      <c r="CV776" s="417"/>
      <c r="CW776" s="417">
        <f>Financing!J775</f>
        <v>2</v>
      </c>
      <c r="CX776" s="417"/>
      <c r="CY776" s="417">
        <f>Financing!L775</f>
        <v>0</v>
      </c>
    </row>
    <row r="777" spans="92:103">
      <c r="CN777" s="109"/>
      <c r="CO777" s="417" t="str">
        <f>Financing!B776</f>
        <v>HDC Loan</v>
      </c>
      <c r="CP777" s="417"/>
      <c r="CQ777" s="655">
        <f>Financing!D776</f>
        <v>0</v>
      </c>
      <c r="CR777" s="417"/>
      <c r="CS777" s="417" t="str">
        <f>Financing!F776</f>
        <v>Loan</v>
      </c>
      <c r="CT777" s="417"/>
      <c r="CU777" s="417">
        <f>Financing!H776</f>
        <v>4.3387000000000002E-2</v>
      </c>
      <c r="CV777" s="417"/>
      <c r="CW777" s="417">
        <f>Financing!J776</f>
        <v>2</v>
      </c>
      <c r="CX777" s="417"/>
      <c r="CY777" s="417">
        <f>Financing!L776</f>
        <v>0</v>
      </c>
    </row>
    <row r="778" spans="92:103">
      <c r="CN778" s="423"/>
      <c r="CO778" s="417" t="str">
        <f>Financing!B777</f>
        <v>Deferred Developer Fee</v>
      </c>
      <c r="CP778" s="417"/>
      <c r="CQ778" s="655">
        <f>Financing!D777</f>
        <v>0</v>
      </c>
      <c r="CR778" s="417"/>
      <c r="CS778" s="417" t="str">
        <f>Financing!F777</f>
        <v>Loan</v>
      </c>
      <c r="CT778" s="417"/>
      <c r="CU778" s="417">
        <f>Financing!H777</f>
        <v>0</v>
      </c>
      <c r="CV778" s="417"/>
      <c r="CW778" s="417">
        <f>Financing!J777</f>
        <v>0</v>
      </c>
      <c r="CX778" s="417"/>
      <c r="CY778" s="417">
        <f>Financing!L777</f>
        <v>0</v>
      </c>
    </row>
    <row r="779" spans="92:103">
      <c r="CN779" s="111"/>
      <c r="CO779" s="655" t="str">
        <f>Financing!B778</f>
        <v>Other (Accrued Construction Interest)</v>
      </c>
      <c r="CP779" s="417"/>
      <c r="CQ779" s="655">
        <f>Financing!D778</f>
        <v>0</v>
      </c>
      <c r="CR779" s="417"/>
      <c r="CS779" s="417" t="str">
        <f>Financing!F778</f>
        <v>Loan</v>
      </c>
      <c r="CT779" s="417"/>
      <c r="CU779" s="417">
        <f>Financing!H778</f>
        <v>0</v>
      </c>
      <c r="CV779" s="417"/>
      <c r="CW779" s="417">
        <f>Financing!J778</f>
        <v>0</v>
      </c>
      <c r="CX779" s="417"/>
      <c r="CY779" s="417">
        <f>Financing!L778</f>
        <v>0</v>
      </c>
    </row>
    <row r="780" spans="92:103">
      <c r="CN780" s="423"/>
      <c r="CO780" s="655" t="str">
        <f>Financing!B779</f>
        <v>Other (Deferred Reserves)</v>
      </c>
      <c r="CP780" s="417"/>
      <c r="CQ780" s="655">
        <f>Financing!D779</f>
        <v>0</v>
      </c>
      <c r="CR780" s="417"/>
      <c r="CS780" s="417" t="str">
        <f>Financing!F779</f>
        <v>Loan</v>
      </c>
      <c r="CT780" s="417"/>
      <c r="CU780" s="417">
        <f>Financing!H779</f>
        <v>0</v>
      </c>
      <c r="CV780" s="417"/>
      <c r="CW780" s="417">
        <f>Financing!J779</f>
        <v>0</v>
      </c>
      <c r="CX780" s="417"/>
      <c r="CY780" s="417">
        <f>Financing!L779</f>
        <v>0</v>
      </c>
    </row>
    <row r="781" spans="92:103">
      <c r="CN781" s="111"/>
      <c r="CO781" s="655" t="str">
        <f>Financing!B780</f>
        <v>Other (Specify)</v>
      </c>
      <c r="CP781" s="417"/>
      <c r="CQ781" s="655">
        <f>Financing!D780</f>
        <v>0</v>
      </c>
      <c r="CR781" s="417"/>
      <c r="CS781" s="417">
        <f>Financing!F780</f>
        <v>0</v>
      </c>
      <c r="CT781" s="417"/>
      <c r="CU781" s="417">
        <f>Financing!H780</f>
        <v>0</v>
      </c>
      <c r="CV781" s="417"/>
      <c r="CW781" s="417">
        <f>Financing!J780</f>
        <v>0</v>
      </c>
      <c r="CX781" s="417"/>
      <c r="CY781" s="417">
        <f>Financing!L780</f>
        <v>0</v>
      </c>
    </row>
    <row r="782" spans="92:103">
      <c r="CN782" s="111"/>
      <c r="CO782" s="655" t="str">
        <f>Financing!B781</f>
        <v>Other (Specify)</v>
      </c>
      <c r="CP782" s="417"/>
      <c r="CQ782" s="655">
        <f>Financing!D781</f>
        <v>0</v>
      </c>
      <c r="CR782" s="417"/>
      <c r="CS782" s="417">
        <f>Financing!F781</f>
        <v>0</v>
      </c>
      <c r="CT782" s="417"/>
      <c r="CU782" s="417">
        <f>Financing!H781</f>
        <v>0</v>
      </c>
      <c r="CV782" s="417"/>
      <c r="CW782" s="417">
        <f>Financing!J781</f>
        <v>0</v>
      </c>
      <c r="CX782" s="417"/>
      <c r="CY782" s="417">
        <f>Financing!L781</f>
        <v>0</v>
      </c>
    </row>
    <row r="783" spans="92:103">
      <c r="CN783" s="423"/>
      <c r="CO783" s="655" t="str">
        <f>Financing!B782</f>
        <v>Other (Specify)</v>
      </c>
      <c r="CP783" s="417"/>
      <c r="CQ783" s="655">
        <f>Financing!D782</f>
        <v>0</v>
      </c>
      <c r="CR783" s="417"/>
      <c r="CS783" s="417">
        <f>Financing!F782</f>
        <v>0</v>
      </c>
      <c r="CT783" s="417"/>
      <c r="CU783" s="417">
        <f>Financing!H782</f>
        <v>0</v>
      </c>
      <c r="CV783" s="417"/>
      <c r="CW783" s="417">
        <f>Financing!J782</f>
        <v>0</v>
      </c>
      <c r="CX783" s="417"/>
      <c r="CY783" s="417">
        <f>Financing!L782</f>
        <v>0</v>
      </c>
    </row>
    <row r="784" spans="92:103">
      <c r="CN784" s="111"/>
      <c r="CO784" s="417" t="str">
        <f>Financing!B783</f>
        <v>Total Construction Financing</v>
      </c>
      <c r="CP784" s="417"/>
      <c r="CQ784" s="655">
        <f>Financing!D783</f>
        <v>0</v>
      </c>
      <c r="CR784" s="417"/>
      <c r="CS784" s="417">
        <f>Financing!F783</f>
        <v>0</v>
      </c>
      <c r="CT784" s="417"/>
      <c r="CU784" s="417">
        <f>Financing!H783</f>
        <v>0</v>
      </c>
      <c r="CV784" s="417"/>
      <c r="CW784" s="417">
        <f>Financing!J783</f>
        <v>0</v>
      </c>
      <c r="CX784" s="417"/>
      <c r="CY784" s="417">
        <f>Financing!L783</f>
        <v>0</v>
      </c>
    </row>
    <row r="785" spans="92:103">
      <c r="CN785" s="423"/>
      <c r="CO785" s="417"/>
      <c r="CP785" s="417"/>
      <c r="CQ785" s="417"/>
      <c r="CR785" s="417"/>
      <c r="CS785" s="417"/>
      <c r="CT785" s="417"/>
      <c r="CU785" s="417"/>
      <c r="CV785" s="417"/>
      <c r="CW785" s="417"/>
      <c r="CX785" s="417"/>
      <c r="CY785" s="417"/>
    </row>
    <row r="786" spans="92:103">
      <c r="CN786" s="111"/>
      <c r="CO786" s="417" t="str">
        <f>Financing!B785</f>
        <v>Permanent Financing</v>
      </c>
      <c r="CP786" s="111" t="s">
        <v>343</v>
      </c>
      <c r="CQ786" s="655">
        <f>G4</f>
        <v>0</v>
      </c>
      <c r="CR786" s="417"/>
      <c r="CS786" s="417"/>
      <c r="CT786" s="417"/>
      <c r="CU786" s="417"/>
      <c r="CV786" s="417"/>
      <c r="CW786" s="417"/>
      <c r="CX786" s="417"/>
      <c r="CY786" s="417"/>
    </row>
    <row r="787" spans="92:103">
      <c r="CN787" s="111"/>
      <c r="CO787" s="417" t="str">
        <f>Financing!B786</f>
        <v>Building 16</v>
      </c>
      <c r="CP787" s="109" t="s">
        <v>96</v>
      </c>
      <c r="CQ787" s="655">
        <f>D191</f>
        <v>0</v>
      </c>
      <c r="CR787" s="417"/>
      <c r="CS787" s="417"/>
      <c r="CT787" s="417"/>
      <c r="CU787" s="417"/>
      <c r="CV787" s="417"/>
      <c r="CW787" s="417"/>
      <c r="CX787" s="417"/>
      <c r="CY787" s="417"/>
    </row>
    <row r="788" spans="92:103">
      <c r="CN788" s="111"/>
      <c r="CO788" s="417" t="str">
        <f>Financing!B787</f>
        <v xml:space="preserve"> </v>
      </c>
      <c r="CP788" s="417"/>
      <c r="CQ788" s="417"/>
      <c r="CR788" s="417"/>
      <c r="CS788" s="417"/>
      <c r="CT788" s="417"/>
      <c r="CU788" s="417"/>
      <c r="CV788" s="417"/>
      <c r="CW788" s="417"/>
      <c r="CX788" s="417"/>
      <c r="CY788" s="417"/>
    </row>
    <row r="789" spans="92:103">
      <c r="CN789" s="111"/>
      <c r="CO789" s="417" t="str">
        <f>Financing!B788</f>
        <v>Lender/ Source</v>
      </c>
      <c r="CP789" s="417"/>
      <c r="CQ789" s="417" t="str">
        <f>Financing!D788</f>
        <v>Amount of Funds</v>
      </c>
      <c r="CR789" s="417"/>
      <c r="CS789" s="417" t="str">
        <f>Financing!F788</f>
        <v>Type</v>
      </c>
      <c r="CT789" s="417"/>
      <c r="CU789" s="417" t="str">
        <f>Financing!H788</f>
        <v>Interest Rate(%)</v>
      </c>
      <c r="CV789" s="417"/>
      <c r="CW789" s="417" t="str">
        <f>Financing!J788</f>
        <v>Term (yrs.)</v>
      </c>
      <c r="CX789" s="417"/>
      <c r="CY789" s="417" t="str">
        <f>Financing!L788</f>
        <v>Annual Debt Service</v>
      </c>
    </row>
    <row r="790" spans="92:103">
      <c r="CN790" s="111"/>
      <c r="CO790" s="417" t="str">
        <f>Financing!B789</f>
        <v>HPD Loan</v>
      </c>
      <c r="CP790" s="417"/>
      <c r="CQ790" s="655">
        <f>Financing!D789</f>
        <v>0</v>
      </c>
      <c r="CR790" s="417"/>
      <c r="CS790" s="417">
        <f>Financing!F789</f>
        <v>0</v>
      </c>
      <c r="CT790" s="417"/>
      <c r="CU790" s="417">
        <f>Financing!H789</f>
        <v>0</v>
      </c>
      <c r="CV790" s="417"/>
      <c r="CW790" s="417">
        <f>Financing!J789</f>
        <v>0</v>
      </c>
      <c r="CX790" s="417"/>
      <c r="CY790" s="417">
        <f>Financing!L789</f>
        <v>0</v>
      </c>
    </row>
    <row r="791" spans="92:103">
      <c r="CN791" s="111"/>
      <c r="CO791" s="417" t="str">
        <f>Financing!B790</f>
        <v>HDC Tax Exempt Bonds</v>
      </c>
      <c r="CP791" s="417"/>
      <c r="CQ791" s="655">
        <f>Financing!D790</f>
        <v>0</v>
      </c>
      <c r="CR791" s="417"/>
      <c r="CS791" s="417">
        <f>Financing!F790</f>
        <v>0</v>
      </c>
      <c r="CT791" s="417"/>
      <c r="CU791" s="417">
        <f>Financing!H790</f>
        <v>0</v>
      </c>
      <c r="CV791" s="417"/>
      <c r="CW791" s="417">
        <f>Financing!J790</f>
        <v>0</v>
      </c>
      <c r="CX791" s="417"/>
      <c r="CY791" s="417">
        <f>Financing!L790</f>
        <v>0</v>
      </c>
    </row>
    <row r="792" spans="92:103">
      <c r="CN792" s="423"/>
      <c r="CO792" s="417" t="str">
        <f>Financing!B791</f>
        <v>HDC Loan</v>
      </c>
      <c r="CP792" s="417"/>
      <c r="CQ792" s="655">
        <f>Financing!D791</f>
        <v>0</v>
      </c>
      <c r="CR792" s="417"/>
      <c r="CS792" s="417">
        <f>Financing!F791</f>
        <v>0</v>
      </c>
      <c r="CT792" s="417"/>
      <c r="CU792" s="417">
        <f>Financing!H791</f>
        <v>0</v>
      </c>
      <c r="CV792" s="417"/>
      <c r="CW792" s="417">
        <f>Financing!J791</f>
        <v>0</v>
      </c>
      <c r="CX792" s="417"/>
      <c r="CY792" s="417">
        <f>Financing!L791</f>
        <v>0</v>
      </c>
    </row>
    <row r="793" spans="92:103">
      <c r="CN793" s="111"/>
      <c r="CO793" s="417" t="str">
        <f>Financing!B792</f>
        <v>Deferred Developer Fee</v>
      </c>
      <c r="CP793" s="417"/>
      <c r="CQ793" s="655">
        <f>Financing!D792</f>
        <v>0</v>
      </c>
      <c r="CR793" s="417"/>
      <c r="CS793" s="417" t="str">
        <f>Financing!F792</f>
        <v>Loan</v>
      </c>
      <c r="CT793" s="417"/>
      <c r="CU793" s="417">
        <f>Financing!H792</f>
        <v>1.12E-2</v>
      </c>
      <c r="CV793" s="417"/>
      <c r="CW793" s="417">
        <f>Financing!J792</f>
        <v>35</v>
      </c>
      <c r="CX793" s="417"/>
      <c r="CY793" s="417">
        <f>Financing!L792</f>
        <v>0</v>
      </c>
    </row>
    <row r="794" spans="92:103">
      <c r="CN794" s="423"/>
      <c r="CO794" s="655" t="str">
        <f>Financing!B793</f>
        <v>Other (HDC First Mortgage)</v>
      </c>
      <c r="CP794" s="417"/>
      <c r="CQ794" s="655">
        <f>Financing!D793</f>
        <v>0</v>
      </c>
      <c r="CR794" s="417"/>
      <c r="CS794" s="417" t="str">
        <f>Financing!F793</f>
        <v>Loan</v>
      </c>
      <c r="CT794" s="417"/>
      <c r="CU794" s="417">
        <f>Financing!H793</f>
        <v>5.2499999999999998E-2</v>
      </c>
      <c r="CV794" s="417"/>
      <c r="CW794" s="417">
        <f>Financing!J793</f>
        <v>18</v>
      </c>
      <c r="CX794" s="417"/>
      <c r="CY794" s="417">
        <f>Financing!L793</f>
        <v>0</v>
      </c>
    </row>
    <row r="795" spans="92:103">
      <c r="CN795" s="109"/>
      <c r="CO795" s="655" t="str">
        <f>Financing!B794</f>
        <v>Other (HDC Second Mortgage)</v>
      </c>
      <c r="CP795" s="417"/>
      <c r="CQ795" s="655">
        <f>Financing!D794</f>
        <v>0</v>
      </c>
      <c r="CR795" s="417"/>
      <c r="CS795" s="417" t="str">
        <f>Financing!F794</f>
        <v>Loan</v>
      </c>
      <c r="CT795" s="417"/>
      <c r="CU795" s="417">
        <f>Financing!H794</f>
        <v>4.3387000000000002E-2</v>
      </c>
      <c r="CV795" s="417"/>
      <c r="CW795" s="417">
        <f>Financing!J794</f>
        <v>35</v>
      </c>
      <c r="CX795" s="417"/>
      <c r="CY795" s="417">
        <f>Financing!L794</f>
        <v>0</v>
      </c>
    </row>
    <row r="796" spans="92:103">
      <c r="CN796" s="111"/>
      <c r="CO796" s="655" t="str">
        <f>Financing!B795</f>
        <v>Other (Accrued Construction Interest)</v>
      </c>
      <c r="CP796" s="417"/>
      <c r="CQ796" s="655">
        <f>Financing!D795</f>
        <v>0</v>
      </c>
      <c r="CR796" s="417"/>
      <c r="CS796" s="417" t="str">
        <f>Financing!F795</f>
        <v>Loan</v>
      </c>
      <c r="CT796" s="417"/>
      <c r="CU796" s="417">
        <f>Financing!H795</f>
        <v>0</v>
      </c>
      <c r="CV796" s="417"/>
      <c r="CW796" s="417">
        <f>Financing!J795</f>
        <v>0</v>
      </c>
      <c r="CX796" s="417"/>
      <c r="CY796" s="417">
        <f>Financing!L795</f>
        <v>0</v>
      </c>
    </row>
    <row r="797" spans="92:103">
      <c r="CN797" s="111"/>
      <c r="CO797" s="655" t="str">
        <f>Financing!B796</f>
        <v>Other (Brownfields Tax Credits)</v>
      </c>
      <c r="CP797" s="417"/>
      <c r="CQ797" s="655">
        <f>Financing!D796</f>
        <v>0</v>
      </c>
      <c r="CR797" s="417"/>
      <c r="CS797" s="417" t="str">
        <f>Financing!F796</f>
        <v>Loan</v>
      </c>
      <c r="CT797" s="417"/>
      <c r="CU797" s="417">
        <f>Financing!H796</f>
        <v>0.06</v>
      </c>
      <c r="CV797" s="417"/>
      <c r="CW797" s="417">
        <f>Financing!J796</f>
        <v>35</v>
      </c>
      <c r="CX797" s="417"/>
      <c r="CY797" s="417">
        <f>Financing!L796</f>
        <v>0</v>
      </c>
    </row>
    <row r="798" spans="92:103">
      <c r="CN798" s="111"/>
      <c r="CO798" s="655" t="str">
        <f>Financing!B797</f>
        <v>Other (LIHTC Equity)</v>
      </c>
      <c r="CP798" s="417"/>
      <c r="CQ798" s="655">
        <f>Financing!D797</f>
        <v>0</v>
      </c>
      <c r="CR798" s="417"/>
      <c r="CS798" s="417" t="str">
        <f>Financing!F797</f>
        <v>Loan</v>
      </c>
      <c r="CT798" s="417"/>
      <c r="CU798" s="417">
        <f>Financing!H797</f>
        <v>0</v>
      </c>
      <c r="CV798" s="417"/>
      <c r="CW798" s="417">
        <f>Financing!J797</f>
        <v>0</v>
      </c>
      <c r="CX798" s="417"/>
      <c r="CY798" s="417">
        <f>Financing!L797</f>
        <v>0</v>
      </c>
    </row>
    <row r="799" spans="92:103">
      <c r="CN799" s="111"/>
      <c r="CO799" s="417" t="str">
        <f>Financing!B798</f>
        <v>Total Permanent Financing</v>
      </c>
      <c r="CP799" s="417"/>
      <c r="CQ799" s="655">
        <f>Financing!D798</f>
        <v>0</v>
      </c>
      <c r="CR799" s="417"/>
      <c r="CS799" s="417">
        <f>Financing!F798</f>
        <v>0</v>
      </c>
      <c r="CT799" s="417"/>
      <c r="CU799" s="417">
        <f>Financing!H798</f>
        <v>0</v>
      </c>
      <c r="CV799" s="417"/>
      <c r="CW799" s="417">
        <f>Financing!J798</f>
        <v>0</v>
      </c>
      <c r="CX799" s="417"/>
      <c r="CY799" s="417">
        <f>Financing!L798</f>
        <v>0</v>
      </c>
    </row>
    <row r="800" spans="92:103">
      <c r="CN800" s="111"/>
      <c r="CO800" s="420"/>
      <c r="CY800" s="421"/>
    </row>
    <row r="801" spans="92:103">
      <c r="CN801" s="109"/>
      <c r="CO801" s="422" t="s">
        <v>163</v>
      </c>
      <c r="CP801" s="111" t="s">
        <v>343</v>
      </c>
      <c r="CQ801" s="109">
        <f>G4</f>
        <v>0</v>
      </c>
      <c r="CU801" s="423"/>
      <c r="CV801" s="423"/>
      <c r="CY801" s="421"/>
    </row>
    <row r="802" spans="92:103">
      <c r="CN802" s="109"/>
      <c r="CO802" s="424" t="s">
        <v>144</v>
      </c>
      <c r="CP802" s="109" t="s">
        <v>96</v>
      </c>
      <c r="CQ802" s="656">
        <f>D191</f>
        <v>0</v>
      </c>
      <c r="CU802" s="423"/>
      <c r="CV802" s="423"/>
      <c r="CY802" s="421"/>
    </row>
    <row r="803" spans="92:103">
      <c r="CN803" s="109"/>
      <c r="CO803" s="420">
        <f>CO773</f>
        <v>0</v>
      </c>
      <c r="CP803" s="111"/>
      <c r="CU803" s="423"/>
      <c r="CV803" s="423"/>
      <c r="CY803" s="421"/>
    </row>
    <row r="804" spans="92:103">
      <c r="CN804" s="109"/>
      <c r="CO804" s="420" t="s">
        <v>171</v>
      </c>
      <c r="CP804" s="111"/>
      <c r="CU804" s="423"/>
      <c r="CV804" s="423"/>
      <c r="CY804" s="421"/>
    </row>
    <row r="805" spans="92:103">
      <c r="CN805" s="109"/>
      <c r="CO805" s="420"/>
      <c r="CP805" s="111"/>
      <c r="CU805" s="423"/>
      <c r="CV805" s="423"/>
      <c r="CY805" s="421"/>
    </row>
    <row r="806" spans="92:103">
      <c r="CN806" s="109"/>
      <c r="CO806" s="425" t="s">
        <v>173</v>
      </c>
      <c r="CP806" s="426"/>
      <c r="CQ806" s="427"/>
      <c r="CR806" s="427"/>
      <c r="CS806" s="427"/>
      <c r="CT806" s="426"/>
      <c r="CU806" s="428" t="s">
        <v>172</v>
      </c>
      <c r="CV806" s="423"/>
      <c r="CY806" s="421"/>
    </row>
    <row r="807" spans="92:103">
      <c r="CN807" s="109"/>
      <c r="CO807" s="429" t="s">
        <v>164</v>
      </c>
      <c r="CU807" s="404">
        <f>Financing!H806</f>
        <v>0</v>
      </c>
      <c r="CY807" s="421"/>
    </row>
    <row r="808" spans="92:103">
      <c r="CN808" s="111"/>
      <c r="CO808" s="430" t="s">
        <v>110</v>
      </c>
      <c r="CU808" s="404">
        <f>Financing!H807</f>
        <v>0</v>
      </c>
      <c r="CY808" s="421"/>
    </row>
    <row r="809" spans="92:103">
      <c r="CN809" s="111"/>
      <c r="CO809" s="430" t="s">
        <v>165</v>
      </c>
      <c r="CU809" s="404">
        <f>Financing!H808</f>
        <v>0</v>
      </c>
      <c r="CY809" s="421"/>
    </row>
    <row r="810" spans="92:103">
      <c r="CN810" s="423"/>
      <c r="CO810" s="430" t="s">
        <v>166</v>
      </c>
      <c r="CU810" s="404">
        <f>Financing!H809</f>
        <v>0</v>
      </c>
      <c r="CY810" s="421"/>
    </row>
    <row r="811" spans="92:103">
      <c r="CN811" s="423"/>
      <c r="CO811" s="430" t="s">
        <v>167</v>
      </c>
      <c r="CU811" s="404">
        <f>Financing!H810</f>
        <v>0</v>
      </c>
      <c r="CY811" s="421"/>
    </row>
    <row r="812" spans="92:103">
      <c r="CN812" s="109"/>
      <c r="CO812" s="430" t="s">
        <v>169</v>
      </c>
      <c r="CQ812" s="406" t="str">
        <f>Financing!D811</f>
        <v>(Specify Source)</v>
      </c>
      <c r="CR812" s="406"/>
      <c r="CS812" s="406"/>
      <c r="CU812" s="404">
        <f>Financing!H811</f>
        <v>0</v>
      </c>
      <c r="CY812" s="421"/>
    </row>
    <row r="813" spans="92:103">
      <c r="CN813" s="423"/>
      <c r="CO813" s="430" t="s">
        <v>168</v>
      </c>
      <c r="CQ813" s="406" t="str">
        <f>Financing!D812</f>
        <v>(Specify Source)</v>
      </c>
      <c r="CR813" s="406"/>
      <c r="CS813" s="406"/>
      <c r="CU813" s="404">
        <f>Financing!H812</f>
        <v>0</v>
      </c>
      <c r="CY813" s="421"/>
    </row>
    <row r="814" spans="92:103">
      <c r="CN814" s="111"/>
      <c r="CO814" s="430" t="s">
        <v>168</v>
      </c>
      <c r="CQ814" s="406" t="str">
        <f>Financing!D813</f>
        <v>(Specify Source)</v>
      </c>
      <c r="CR814" s="406"/>
      <c r="CS814" s="406"/>
      <c r="CU814" s="404">
        <f>Financing!H813</f>
        <v>0</v>
      </c>
      <c r="CY814" s="421"/>
    </row>
    <row r="815" spans="92:103">
      <c r="CN815" s="423"/>
      <c r="CO815" s="430" t="s">
        <v>168</v>
      </c>
      <c r="CQ815" s="406" t="str">
        <f>Financing!D814</f>
        <v>(Specify Source)</v>
      </c>
      <c r="CR815" s="406"/>
      <c r="CS815" s="406"/>
      <c r="CU815" s="404">
        <f>Financing!H814</f>
        <v>0</v>
      </c>
      <c r="CY815" s="421"/>
    </row>
    <row r="816" spans="92:103" ht="13.5" thickBot="1">
      <c r="CN816" s="111"/>
      <c r="CO816" s="431" t="s">
        <v>168</v>
      </c>
      <c r="CP816" s="432"/>
      <c r="CQ816" s="406" t="str">
        <f>Financing!D815</f>
        <v>(Specify Source)</v>
      </c>
      <c r="CR816" s="406"/>
      <c r="CS816" s="406"/>
      <c r="CT816" s="432"/>
      <c r="CU816" s="404">
        <f>Financing!H815</f>
        <v>0</v>
      </c>
      <c r="CV816" s="432"/>
      <c r="CW816" s="432"/>
      <c r="CX816" s="432"/>
      <c r="CY816" s="433"/>
    </row>
    <row r="817" spans="92:103">
      <c r="CN817" s="109"/>
    </row>
    <row r="818" spans="92:103" ht="13.5" thickBot="1">
      <c r="CN818" s="109"/>
    </row>
    <row r="819" spans="92:103">
      <c r="CN819" s="109"/>
      <c r="CO819" s="408" t="s">
        <v>156</v>
      </c>
      <c r="CP819" s="111" t="s">
        <v>343</v>
      </c>
      <c r="CQ819" s="654">
        <f>G4</f>
        <v>0</v>
      </c>
      <c r="CR819" s="407"/>
      <c r="CS819" s="409"/>
      <c r="CT819" s="409"/>
    </row>
    <row r="820" spans="92:103">
      <c r="CN820" s="109"/>
      <c r="CO820" s="434" t="s">
        <v>145</v>
      </c>
      <c r="CP820" s="109" t="s">
        <v>96</v>
      </c>
      <c r="CQ820" s="656">
        <f>D192</f>
        <v>0</v>
      </c>
      <c r="CR820" s="411"/>
      <c r="CS820" s="407"/>
      <c r="CT820" s="407"/>
    </row>
    <row r="821" spans="92:103" ht="13.5" thickBot="1">
      <c r="CN821" s="109"/>
      <c r="CO821" s="435">
        <f>'Unit Distribution'!CV21</f>
        <v>0</v>
      </c>
      <c r="CQ821" s="411"/>
      <c r="CR821" s="411"/>
      <c r="CS821" s="407"/>
      <c r="CT821" s="407"/>
    </row>
    <row r="822" spans="92:103">
      <c r="CN822" s="109"/>
      <c r="CO822" s="412" t="s">
        <v>157</v>
      </c>
      <c r="CP822" s="413"/>
      <c r="CQ822" s="414" t="s">
        <v>158</v>
      </c>
      <c r="CR822" s="414"/>
      <c r="CS822" s="414" t="s">
        <v>159</v>
      </c>
      <c r="CT822" s="414"/>
      <c r="CU822" s="414" t="s">
        <v>177</v>
      </c>
      <c r="CV822" s="414"/>
      <c r="CW822" s="414" t="s">
        <v>160</v>
      </c>
      <c r="CX822" s="415"/>
      <c r="CY822" s="416" t="s">
        <v>161</v>
      </c>
    </row>
    <row r="823" spans="92:103">
      <c r="CN823" s="109"/>
      <c r="CO823" s="417" t="str">
        <f>Financing!B822</f>
        <v>HPD Loan</v>
      </c>
      <c r="CP823" s="417"/>
      <c r="CQ823" s="655">
        <f>Financing!D822</f>
        <v>0</v>
      </c>
      <c r="CR823" s="417"/>
      <c r="CS823" s="417">
        <f>Financing!F822</f>
        <v>0</v>
      </c>
      <c r="CT823" s="417"/>
      <c r="CU823" s="417">
        <f>Financing!H822</f>
        <v>0</v>
      </c>
      <c r="CV823" s="417"/>
      <c r="CW823" s="417">
        <f>Financing!J822</f>
        <v>0</v>
      </c>
      <c r="CX823" s="417"/>
      <c r="CY823" s="417">
        <f>Financing!L822</f>
        <v>0</v>
      </c>
    </row>
    <row r="824" spans="92:103">
      <c r="CN824" s="111"/>
      <c r="CO824" s="417" t="str">
        <f>Financing!B823</f>
        <v>HDC Tax Exempt Bonds</v>
      </c>
      <c r="CP824" s="417"/>
      <c r="CQ824" s="655">
        <f>Financing!D823</f>
        <v>0</v>
      </c>
      <c r="CR824" s="417"/>
      <c r="CS824" s="417" t="str">
        <f>Financing!F823</f>
        <v>Loan</v>
      </c>
      <c r="CT824" s="417"/>
      <c r="CU824" s="417">
        <f>Financing!H823</f>
        <v>2.1999999999999999E-2</v>
      </c>
      <c r="CV824" s="417"/>
      <c r="CW824" s="417">
        <f>Financing!J823</f>
        <v>2</v>
      </c>
      <c r="CX824" s="417"/>
      <c r="CY824" s="417">
        <f>Financing!L823</f>
        <v>0</v>
      </c>
    </row>
    <row r="825" spans="92:103">
      <c r="CN825" s="109"/>
      <c r="CO825" s="417" t="str">
        <f>Financing!B824</f>
        <v>HDC Loan</v>
      </c>
      <c r="CP825" s="417"/>
      <c r="CQ825" s="655">
        <f>Financing!D824</f>
        <v>0</v>
      </c>
      <c r="CR825" s="417"/>
      <c r="CS825" s="417" t="str">
        <f>Financing!F824</f>
        <v>Loan</v>
      </c>
      <c r="CT825" s="417"/>
      <c r="CU825" s="417">
        <f>Financing!H824</f>
        <v>4.3387000000000002E-2</v>
      </c>
      <c r="CV825" s="417"/>
      <c r="CW825" s="417">
        <f>Financing!J824</f>
        <v>2</v>
      </c>
      <c r="CX825" s="417"/>
      <c r="CY825" s="417">
        <f>Financing!L824</f>
        <v>0</v>
      </c>
    </row>
    <row r="826" spans="92:103">
      <c r="CN826" s="423"/>
      <c r="CO826" s="417" t="str">
        <f>Financing!B825</f>
        <v>Deferred Developer Fee</v>
      </c>
      <c r="CP826" s="417"/>
      <c r="CQ826" s="655">
        <f>Financing!D825</f>
        <v>0</v>
      </c>
      <c r="CR826" s="417"/>
      <c r="CS826" s="417" t="str">
        <f>Financing!F825</f>
        <v>Loan</v>
      </c>
      <c r="CT826" s="417"/>
      <c r="CU826" s="417">
        <f>Financing!H825</f>
        <v>0</v>
      </c>
      <c r="CV826" s="417"/>
      <c r="CW826" s="417">
        <f>Financing!J825</f>
        <v>0</v>
      </c>
      <c r="CX826" s="417"/>
      <c r="CY826" s="417">
        <f>Financing!L825</f>
        <v>0</v>
      </c>
    </row>
    <row r="827" spans="92:103">
      <c r="CN827" s="111"/>
      <c r="CO827" s="655" t="str">
        <f>Financing!B826</f>
        <v>Other (Accrued Construction Interest)</v>
      </c>
      <c r="CP827" s="417"/>
      <c r="CQ827" s="655">
        <f>Financing!D826</f>
        <v>0</v>
      </c>
      <c r="CR827" s="417"/>
      <c r="CS827" s="417" t="str">
        <f>Financing!F826</f>
        <v>Loan</v>
      </c>
      <c r="CT827" s="417"/>
      <c r="CU827" s="417">
        <f>Financing!H826</f>
        <v>0</v>
      </c>
      <c r="CV827" s="417"/>
      <c r="CW827" s="417">
        <f>Financing!J826</f>
        <v>0</v>
      </c>
      <c r="CX827" s="417"/>
      <c r="CY827" s="417">
        <f>Financing!L826</f>
        <v>0</v>
      </c>
    </row>
    <row r="828" spans="92:103">
      <c r="CN828" s="423"/>
      <c r="CO828" s="655" t="str">
        <f>Financing!B827</f>
        <v>Other (Deferred Reserves)</v>
      </c>
      <c r="CP828" s="417"/>
      <c r="CQ828" s="655">
        <f>Financing!D827</f>
        <v>0</v>
      </c>
      <c r="CR828" s="417"/>
      <c r="CS828" s="417" t="str">
        <f>Financing!F827</f>
        <v>Loan</v>
      </c>
      <c r="CT828" s="417"/>
      <c r="CU828" s="417">
        <f>Financing!H827</f>
        <v>0</v>
      </c>
      <c r="CV828" s="417"/>
      <c r="CW828" s="417">
        <f>Financing!J827</f>
        <v>0</v>
      </c>
      <c r="CX828" s="417"/>
      <c r="CY828" s="417">
        <f>Financing!L827</f>
        <v>0</v>
      </c>
    </row>
    <row r="829" spans="92:103">
      <c r="CN829" s="111"/>
      <c r="CO829" s="655" t="str">
        <f>Financing!B828</f>
        <v>Other (Specify)</v>
      </c>
      <c r="CP829" s="417"/>
      <c r="CQ829" s="655">
        <f>Financing!D828</f>
        <v>0</v>
      </c>
      <c r="CR829" s="417"/>
      <c r="CS829" s="417">
        <f>Financing!F828</f>
        <v>0</v>
      </c>
      <c r="CT829" s="417"/>
      <c r="CU829" s="417">
        <f>Financing!H828</f>
        <v>0</v>
      </c>
      <c r="CV829" s="417"/>
      <c r="CW829" s="417">
        <f>Financing!J828</f>
        <v>0</v>
      </c>
      <c r="CX829" s="417"/>
      <c r="CY829" s="417">
        <f>Financing!L828</f>
        <v>0</v>
      </c>
    </row>
    <row r="830" spans="92:103">
      <c r="CN830" s="111"/>
      <c r="CO830" s="655" t="str">
        <f>Financing!B829</f>
        <v>Other (Specify)</v>
      </c>
      <c r="CP830" s="417"/>
      <c r="CQ830" s="655">
        <f>Financing!D829</f>
        <v>0</v>
      </c>
      <c r="CR830" s="417"/>
      <c r="CS830" s="417">
        <f>Financing!F829</f>
        <v>0</v>
      </c>
      <c r="CT830" s="417"/>
      <c r="CU830" s="417">
        <f>Financing!H829</f>
        <v>0</v>
      </c>
      <c r="CV830" s="417"/>
      <c r="CW830" s="417">
        <f>Financing!J829</f>
        <v>0</v>
      </c>
      <c r="CX830" s="417"/>
      <c r="CY830" s="417">
        <f>Financing!L829</f>
        <v>0</v>
      </c>
    </row>
    <row r="831" spans="92:103">
      <c r="CN831" s="423"/>
      <c r="CO831" s="655" t="str">
        <f>Financing!B830</f>
        <v>Other (Specify)</v>
      </c>
      <c r="CP831" s="417"/>
      <c r="CQ831" s="655">
        <f>Financing!D830</f>
        <v>0</v>
      </c>
      <c r="CR831" s="417"/>
      <c r="CS831" s="417">
        <f>Financing!F830</f>
        <v>0</v>
      </c>
      <c r="CT831" s="417"/>
      <c r="CU831" s="417">
        <f>Financing!H830</f>
        <v>0</v>
      </c>
      <c r="CV831" s="417"/>
      <c r="CW831" s="417">
        <f>Financing!J830</f>
        <v>0</v>
      </c>
      <c r="CX831" s="417"/>
      <c r="CY831" s="417">
        <f>Financing!L830</f>
        <v>0</v>
      </c>
    </row>
    <row r="832" spans="92:103">
      <c r="CN832" s="111"/>
      <c r="CO832" s="417" t="str">
        <f>Financing!B831</f>
        <v>Total Construction Financing</v>
      </c>
      <c r="CP832" s="417"/>
      <c r="CQ832" s="655">
        <f>Financing!D831</f>
        <v>0</v>
      </c>
      <c r="CR832" s="417"/>
      <c r="CS832" s="417">
        <f>Financing!F831</f>
        <v>0</v>
      </c>
      <c r="CT832" s="417"/>
      <c r="CU832" s="417">
        <f>Financing!H831</f>
        <v>0</v>
      </c>
      <c r="CV832" s="417"/>
      <c r="CW832" s="417">
        <f>Financing!J831</f>
        <v>0</v>
      </c>
      <c r="CX832" s="417"/>
      <c r="CY832" s="417">
        <f>Financing!L831</f>
        <v>0</v>
      </c>
    </row>
    <row r="833" spans="92:103">
      <c r="CN833" s="423"/>
      <c r="CO833" s="417"/>
      <c r="CP833" s="417"/>
      <c r="CQ833" s="417"/>
      <c r="CR833" s="417"/>
      <c r="CS833" s="417"/>
      <c r="CT833" s="417"/>
      <c r="CU833" s="417"/>
      <c r="CV833" s="417"/>
      <c r="CW833" s="417"/>
      <c r="CX833" s="417"/>
      <c r="CY833" s="417"/>
    </row>
    <row r="834" spans="92:103">
      <c r="CN834" s="111"/>
      <c r="CO834" s="417" t="str">
        <f>Financing!B833</f>
        <v>Permanent Financing</v>
      </c>
      <c r="CP834" s="111" t="s">
        <v>343</v>
      </c>
      <c r="CQ834" s="655">
        <f>G4</f>
        <v>0</v>
      </c>
      <c r="CR834" s="417"/>
      <c r="CS834" s="417"/>
      <c r="CT834" s="417"/>
      <c r="CU834" s="417"/>
      <c r="CV834" s="417"/>
      <c r="CW834" s="417"/>
      <c r="CX834" s="417"/>
      <c r="CY834" s="417"/>
    </row>
    <row r="835" spans="92:103">
      <c r="CN835" s="111"/>
      <c r="CO835" s="417" t="str">
        <f>Financing!B834</f>
        <v>Building 17</v>
      </c>
      <c r="CP835" s="109" t="s">
        <v>96</v>
      </c>
      <c r="CQ835" s="655">
        <f>D192</f>
        <v>0</v>
      </c>
      <c r="CR835" s="417"/>
      <c r="CS835" s="417"/>
      <c r="CT835" s="417"/>
      <c r="CU835" s="417"/>
      <c r="CV835" s="417"/>
      <c r="CW835" s="417"/>
      <c r="CX835" s="417"/>
      <c r="CY835" s="417"/>
    </row>
    <row r="836" spans="92:103">
      <c r="CN836" s="111"/>
      <c r="CO836" s="417" t="str">
        <f>Financing!B835</f>
        <v xml:space="preserve"> </v>
      </c>
      <c r="CP836" s="417"/>
      <c r="CQ836" s="417"/>
      <c r="CR836" s="417"/>
      <c r="CS836" s="417"/>
      <c r="CT836" s="417"/>
      <c r="CU836" s="417"/>
      <c r="CV836" s="417"/>
      <c r="CW836" s="417"/>
      <c r="CX836" s="417"/>
      <c r="CY836" s="417"/>
    </row>
    <row r="837" spans="92:103">
      <c r="CN837" s="111"/>
      <c r="CO837" s="417" t="str">
        <f>Financing!B836</f>
        <v>Lender/ Source</v>
      </c>
      <c r="CP837" s="417"/>
      <c r="CQ837" s="417" t="str">
        <f>Financing!D836</f>
        <v>Amount of Funds</v>
      </c>
      <c r="CR837" s="417"/>
      <c r="CS837" s="417" t="str">
        <f>Financing!F836</f>
        <v>Type</v>
      </c>
      <c r="CT837" s="417"/>
      <c r="CU837" s="417" t="str">
        <f>Financing!H836</f>
        <v>Interest Rate(%)</v>
      </c>
      <c r="CV837" s="417"/>
      <c r="CW837" s="417" t="str">
        <f>Financing!J836</f>
        <v>Term (yrs.)</v>
      </c>
      <c r="CX837" s="417"/>
      <c r="CY837" s="417" t="str">
        <f>Financing!L836</f>
        <v>Annual Debt Service</v>
      </c>
    </row>
    <row r="838" spans="92:103">
      <c r="CN838" s="111"/>
      <c r="CO838" s="417" t="str">
        <f>Financing!B837</f>
        <v>HPD Loan</v>
      </c>
      <c r="CP838" s="417"/>
      <c r="CQ838" s="655">
        <f>Financing!D837</f>
        <v>0</v>
      </c>
      <c r="CR838" s="417"/>
      <c r="CS838" s="417">
        <f>Financing!F837</f>
        <v>0</v>
      </c>
      <c r="CT838" s="417"/>
      <c r="CU838" s="417">
        <f>Financing!H837</f>
        <v>0</v>
      </c>
      <c r="CV838" s="417"/>
      <c r="CW838" s="417">
        <f>Financing!J837</f>
        <v>0</v>
      </c>
      <c r="CX838" s="417"/>
      <c r="CY838" s="417">
        <f>Financing!L837</f>
        <v>0</v>
      </c>
    </row>
    <row r="839" spans="92:103">
      <c r="CN839" s="111"/>
      <c r="CO839" s="417" t="str">
        <f>Financing!B838</f>
        <v>HDC Tax Exempt Bonds</v>
      </c>
      <c r="CP839" s="417"/>
      <c r="CQ839" s="655">
        <f>Financing!D838</f>
        <v>0</v>
      </c>
      <c r="CR839" s="417"/>
      <c r="CS839" s="417">
        <f>Financing!F838</f>
        <v>0</v>
      </c>
      <c r="CT839" s="417"/>
      <c r="CU839" s="417">
        <f>Financing!H838</f>
        <v>0</v>
      </c>
      <c r="CV839" s="417"/>
      <c r="CW839" s="417">
        <f>Financing!J838</f>
        <v>0</v>
      </c>
      <c r="CX839" s="417"/>
      <c r="CY839" s="417">
        <f>Financing!L838</f>
        <v>0</v>
      </c>
    </row>
    <row r="840" spans="92:103">
      <c r="CN840" s="423"/>
      <c r="CO840" s="417" t="str">
        <f>Financing!B839</f>
        <v>HDC Loan</v>
      </c>
      <c r="CP840" s="417"/>
      <c r="CQ840" s="655">
        <f>Financing!D839</f>
        <v>0</v>
      </c>
      <c r="CR840" s="417"/>
      <c r="CS840" s="417">
        <f>Financing!F839</f>
        <v>0</v>
      </c>
      <c r="CT840" s="417"/>
      <c r="CU840" s="417">
        <f>Financing!H839</f>
        <v>0</v>
      </c>
      <c r="CV840" s="417"/>
      <c r="CW840" s="417">
        <f>Financing!J839</f>
        <v>0</v>
      </c>
      <c r="CX840" s="417"/>
      <c r="CY840" s="417">
        <f>Financing!L839</f>
        <v>0</v>
      </c>
    </row>
    <row r="841" spans="92:103">
      <c r="CN841" s="111"/>
      <c r="CO841" s="417" t="str">
        <f>Financing!B840</f>
        <v>Deferred Developer Fee</v>
      </c>
      <c r="CP841" s="417"/>
      <c r="CQ841" s="655">
        <f>Financing!D840</f>
        <v>0</v>
      </c>
      <c r="CR841" s="417"/>
      <c r="CS841" s="417" t="str">
        <f>Financing!F840</f>
        <v>Loan</v>
      </c>
      <c r="CT841" s="417"/>
      <c r="CU841" s="417">
        <f>Financing!H840</f>
        <v>1.12E-2</v>
      </c>
      <c r="CV841" s="417"/>
      <c r="CW841" s="417">
        <f>Financing!J840</f>
        <v>35</v>
      </c>
      <c r="CX841" s="417"/>
      <c r="CY841" s="417">
        <f>Financing!L840</f>
        <v>0</v>
      </c>
    </row>
    <row r="842" spans="92:103">
      <c r="CN842" s="423"/>
      <c r="CO842" s="655" t="str">
        <f>Financing!B841</f>
        <v>Other (HDC First Mortgage)</v>
      </c>
      <c r="CP842" s="417"/>
      <c r="CQ842" s="655">
        <f>Financing!D841</f>
        <v>0</v>
      </c>
      <c r="CR842" s="417"/>
      <c r="CS842" s="417" t="str">
        <f>Financing!F841</f>
        <v>Loan</v>
      </c>
      <c r="CT842" s="417"/>
      <c r="CU842" s="417">
        <f>Financing!H841</f>
        <v>5.2499999999999998E-2</v>
      </c>
      <c r="CV842" s="417"/>
      <c r="CW842" s="417">
        <f>Financing!J841</f>
        <v>18</v>
      </c>
      <c r="CX842" s="417"/>
      <c r="CY842" s="417">
        <f>Financing!L841</f>
        <v>0</v>
      </c>
    </row>
    <row r="843" spans="92:103">
      <c r="CN843" s="109"/>
      <c r="CO843" s="655" t="str">
        <f>Financing!B842</f>
        <v>Other (HDC Second Mortgage)</v>
      </c>
      <c r="CP843" s="417"/>
      <c r="CQ843" s="655">
        <f>Financing!D842</f>
        <v>0</v>
      </c>
      <c r="CR843" s="417"/>
      <c r="CS843" s="417" t="str">
        <f>Financing!F842</f>
        <v>Loan</v>
      </c>
      <c r="CT843" s="417"/>
      <c r="CU843" s="417">
        <f>Financing!H842</f>
        <v>4.3387000000000002E-2</v>
      </c>
      <c r="CV843" s="417"/>
      <c r="CW843" s="417">
        <f>Financing!J842</f>
        <v>35</v>
      </c>
      <c r="CX843" s="417"/>
      <c r="CY843" s="417">
        <f>Financing!L842</f>
        <v>0</v>
      </c>
    </row>
    <row r="844" spans="92:103">
      <c r="CN844" s="111"/>
      <c r="CO844" s="655" t="str">
        <f>Financing!B843</f>
        <v>Other (Accrued Construction Interest)</v>
      </c>
      <c r="CP844" s="417"/>
      <c r="CQ844" s="655">
        <f>Financing!D843</f>
        <v>0</v>
      </c>
      <c r="CR844" s="417"/>
      <c r="CS844" s="417" t="str">
        <f>Financing!F843</f>
        <v>Loan</v>
      </c>
      <c r="CT844" s="417"/>
      <c r="CU844" s="417">
        <f>Financing!H843</f>
        <v>0</v>
      </c>
      <c r="CV844" s="417"/>
      <c r="CW844" s="417">
        <f>Financing!J843</f>
        <v>0</v>
      </c>
      <c r="CX844" s="417"/>
      <c r="CY844" s="417">
        <f>Financing!L843</f>
        <v>0</v>
      </c>
    </row>
    <row r="845" spans="92:103">
      <c r="CN845" s="111"/>
      <c r="CO845" s="655" t="str">
        <f>Financing!B844</f>
        <v>Other (Brownfields Tax Credits)</v>
      </c>
      <c r="CP845" s="417"/>
      <c r="CQ845" s="655">
        <f>Financing!D844</f>
        <v>0</v>
      </c>
      <c r="CR845" s="417"/>
      <c r="CS845" s="417" t="str">
        <f>Financing!F844</f>
        <v>Loan</v>
      </c>
      <c r="CT845" s="417"/>
      <c r="CU845" s="417">
        <f>Financing!H844</f>
        <v>0.06</v>
      </c>
      <c r="CV845" s="417"/>
      <c r="CW845" s="417">
        <f>Financing!J844</f>
        <v>35</v>
      </c>
      <c r="CX845" s="417"/>
      <c r="CY845" s="417">
        <f>Financing!L844</f>
        <v>0</v>
      </c>
    </row>
    <row r="846" spans="92:103">
      <c r="CN846" s="111"/>
      <c r="CO846" s="655" t="str">
        <f>Financing!B845</f>
        <v>Other (LIHTC Equity)</v>
      </c>
      <c r="CP846" s="417"/>
      <c r="CQ846" s="655">
        <f>Financing!D845</f>
        <v>0</v>
      </c>
      <c r="CR846" s="417"/>
      <c r="CS846" s="417" t="str">
        <f>Financing!F845</f>
        <v>Loan</v>
      </c>
      <c r="CT846" s="417"/>
      <c r="CU846" s="417">
        <f>Financing!H845</f>
        <v>0</v>
      </c>
      <c r="CV846" s="417"/>
      <c r="CW846" s="417">
        <f>Financing!J845</f>
        <v>0</v>
      </c>
      <c r="CX846" s="417"/>
      <c r="CY846" s="417">
        <f>Financing!L845</f>
        <v>0</v>
      </c>
    </row>
    <row r="847" spans="92:103">
      <c r="CN847" s="111"/>
      <c r="CO847" s="417" t="str">
        <f>Financing!B846</f>
        <v>Total Permanent Financing</v>
      </c>
      <c r="CP847" s="417"/>
      <c r="CQ847" s="655">
        <f>Financing!D846</f>
        <v>0</v>
      </c>
      <c r="CR847" s="417"/>
      <c r="CS847" s="417">
        <f>Financing!F846</f>
        <v>0</v>
      </c>
      <c r="CT847" s="417"/>
      <c r="CU847" s="417">
        <f>Financing!H846</f>
        <v>0</v>
      </c>
      <c r="CV847" s="417"/>
      <c r="CW847" s="417">
        <f>Financing!J846</f>
        <v>0</v>
      </c>
      <c r="CX847" s="417"/>
      <c r="CY847" s="417">
        <f>Financing!L846</f>
        <v>0</v>
      </c>
    </row>
    <row r="848" spans="92:103">
      <c r="CN848" s="111"/>
      <c r="CO848" s="420"/>
      <c r="CY848" s="421"/>
    </row>
    <row r="849" spans="92:103">
      <c r="CN849" s="109"/>
      <c r="CO849" s="422" t="s">
        <v>163</v>
      </c>
      <c r="CP849" s="111" t="s">
        <v>343</v>
      </c>
      <c r="CQ849" s="109">
        <f>G4</f>
        <v>0</v>
      </c>
      <c r="CU849" s="423"/>
      <c r="CV849" s="423"/>
      <c r="CY849" s="421"/>
    </row>
    <row r="850" spans="92:103">
      <c r="CN850" s="109"/>
      <c r="CO850" s="424" t="s">
        <v>145</v>
      </c>
      <c r="CP850" s="109" t="s">
        <v>96</v>
      </c>
      <c r="CQ850" s="656">
        <f>D192</f>
        <v>0</v>
      </c>
      <c r="CU850" s="423"/>
      <c r="CV850" s="423"/>
      <c r="CY850" s="421"/>
    </row>
    <row r="851" spans="92:103">
      <c r="CN851" s="109"/>
      <c r="CO851" s="420">
        <f>CO821</f>
        <v>0</v>
      </c>
      <c r="CP851" s="111"/>
      <c r="CU851" s="423"/>
      <c r="CV851" s="423"/>
      <c r="CY851" s="421"/>
    </row>
    <row r="852" spans="92:103">
      <c r="CN852" s="109"/>
      <c r="CO852" s="420" t="s">
        <v>171</v>
      </c>
      <c r="CP852" s="111"/>
      <c r="CU852" s="423"/>
      <c r="CV852" s="423"/>
      <c r="CY852" s="421"/>
    </row>
    <row r="853" spans="92:103">
      <c r="CN853" s="109"/>
      <c r="CO853" s="420"/>
      <c r="CP853" s="111"/>
      <c r="CU853" s="423"/>
      <c r="CV853" s="423"/>
      <c r="CY853" s="421"/>
    </row>
    <row r="854" spans="92:103">
      <c r="CN854" s="109"/>
      <c r="CO854" s="425" t="s">
        <v>173</v>
      </c>
      <c r="CP854" s="426"/>
      <c r="CQ854" s="427"/>
      <c r="CR854" s="427"/>
      <c r="CS854" s="427"/>
      <c r="CT854" s="426"/>
      <c r="CU854" s="428" t="s">
        <v>172</v>
      </c>
      <c r="CV854" s="423"/>
      <c r="CY854" s="421"/>
    </row>
    <row r="855" spans="92:103">
      <c r="CN855" s="109"/>
      <c r="CO855" s="429" t="s">
        <v>164</v>
      </c>
      <c r="CU855" s="404">
        <f>Financing!H854</f>
        <v>0</v>
      </c>
      <c r="CY855" s="421"/>
    </row>
    <row r="856" spans="92:103">
      <c r="CN856" s="111"/>
      <c r="CO856" s="430" t="s">
        <v>110</v>
      </c>
      <c r="CU856" s="404">
        <f>Financing!H855</f>
        <v>0</v>
      </c>
      <c r="CY856" s="421"/>
    </row>
    <row r="857" spans="92:103">
      <c r="CN857" s="111"/>
      <c r="CO857" s="430" t="s">
        <v>165</v>
      </c>
      <c r="CU857" s="404">
        <f>Financing!H856</f>
        <v>0</v>
      </c>
      <c r="CY857" s="421"/>
    </row>
    <row r="858" spans="92:103">
      <c r="CN858" s="423"/>
      <c r="CO858" s="430" t="s">
        <v>166</v>
      </c>
      <c r="CU858" s="404">
        <f>Financing!H857</f>
        <v>0</v>
      </c>
      <c r="CY858" s="421"/>
    </row>
    <row r="859" spans="92:103">
      <c r="CN859" s="423"/>
      <c r="CO859" s="430" t="s">
        <v>167</v>
      </c>
      <c r="CU859" s="404">
        <f>Financing!H858</f>
        <v>0</v>
      </c>
      <c r="CY859" s="421"/>
    </row>
    <row r="860" spans="92:103">
      <c r="CN860" s="109"/>
      <c r="CO860" s="430" t="s">
        <v>169</v>
      </c>
      <c r="CQ860" s="406" t="str">
        <f>Financing!D859</f>
        <v>(Specify Source)</v>
      </c>
      <c r="CR860" s="406"/>
      <c r="CS860" s="406"/>
      <c r="CU860" s="404">
        <f>Financing!H859</f>
        <v>0</v>
      </c>
      <c r="CY860" s="421"/>
    </row>
    <row r="861" spans="92:103">
      <c r="CN861" s="423"/>
      <c r="CO861" s="430" t="s">
        <v>168</v>
      </c>
      <c r="CQ861" s="406" t="str">
        <f>Financing!D860</f>
        <v>(Specify Source)</v>
      </c>
      <c r="CR861" s="406"/>
      <c r="CS861" s="406"/>
      <c r="CU861" s="404">
        <f>Financing!H860</f>
        <v>0</v>
      </c>
      <c r="CY861" s="421"/>
    </row>
    <row r="862" spans="92:103">
      <c r="CN862" s="111"/>
      <c r="CO862" s="430" t="s">
        <v>168</v>
      </c>
      <c r="CQ862" s="406" t="str">
        <f>Financing!D861</f>
        <v>(Specify Source)</v>
      </c>
      <c r="CR862" s="406"/>
      <c r="CS862" s="406"/>
      <c r="CU862" s="404">
        <f>Financing!H861</f>
        <v>0</v>
      </c>
      <c r="CY862" s="421"/>
    </row>
    <row r="863" spans="92:103">
      <c r="CN863" s="423"/>
      <c r="CO863" s="430" t="s">
        <v>168</v>
      </c>
      <c r="CQ863" s="406" t="str">
        <f>Financing!D862</f>
        <v>(Specify Source)</v>
      </c>
      <c r="CR863" s="406"/>
      <c r="CS863" s="406"/>
      <c r="CU863" s="404">
        <f>Financing!H862</f>
        <v>0</v>
      </c>
      <c r="CY863" s="421"/>
    </row>
    <row r="864" spans="92:103" ht="13.5" thickBot="1">
      <c r="CN864" s="111"/>
      <c r="CO864" s="431" t="s">
        <v>168</v>
      </c>
      <c r="CP864" s="432"/>
      <c r="CQ864" s="406" t="str">
        <f>Financing!D863</f>
        <v>(Specify Source)</v>
      </c>
      <c r="CR864" s="406"/>
      <c r="CS864" s="406"/>
      <c r="CT864" s="432"/>
      <c r="CU864" s="404">
        <f>Financing!H863</f>
        <v>0</v>
      </c>
      <c r="CV864" s="432"/>
      <c r="CW864" s="432"/>
      <c r="CX864" s="432"/>
      <c r="CY864" s="433"/>
    </row>
    <row r="865" spans="92:103">
      <c r="CN865" s="109"/>
    </row>
    <row r="866" spans="92:103" ht="13.5" thickBot="1">
      <c r="CN866" s="109"/>
    </row>
    <row r="867" spans="92:103">
      <c r="CN867" s="109"/>
      <c r="CO867" s="408" t="s">
        <v>156</v>
      </c>
      <c r="CP867" s="111" t="s">
        <v>343</v>
      </c>
      <c r="CQ867" s="654">
        <f>G4</f>
        <v>0</v>
      </c>
      <c r="CR867" s="407"/>
      <c r="CS867" s="409"/>
      <c r="CT867" s="409"/>
    </row>
    <row r="868" spans="92:103">
      <c r="CN868" s="109"/>
      <c r="CO868" s="434" t="s">
        <v>146</v>
      </c>
      <c r="CP868" s="109" t="s">
        <v>96</v>
      </c>
      <c r="CQ868" s="656">
        <f>D193</f>
        <v>0</v>
      </c>
      <c r="CR868" s="411"/>
      <c r="CS868" s="407"/>
      <c r="CT868" s="407"/>
    </row>
    <row r="869" spans="92:103" ht="13.5" thickBot="1">
      <c r="CN869" s="109"/>
      <c r="CO869" s="435">
        <f>'Unit Distribution'!CV22</f>
        <v>0</v>
      </c>
      <c r="CQ869" s="411"/>
      <c r="CR869" s="411"/>
      <c r="CS869" s="407"/>
      <c r="CT869" s="407"/>
    </row>
    <row r="870" spans="92:103">
      <c r="CN870" s="109"/>
      <c r="CO870" s="412" t="s">
        <v>157</v>
      </c>
      <c r="CP870" s="413"/>
      <c r="CQ870" s="414" t="s">
        <v>158</v>
      </c>
      <c r="CR870" s="414"/>
      <c r="CS870" s="414" t="s">
        <v>159</v>
      </c>
      <c r="CT870" s="414"/>
      <c r="CU870" s="414" t="s">
        <v>177</v>
      </c>
      <c r="CV870" s="414"/>
      <c r="CW870" s="414" t="s">
        <v>160</v>
      </c>
      <c r="CX870" s="415"/>
      <c r="CY870" s="416" t="s">
        <v>161</v>
      </c>
    </row>
    <row r="871" spans="92:103">
      <c r="CN871" s="109"/>
      <c r="CO871" s="417" t="str">
        <f>Financing!B870</f>
        <v>HPD Loan</v>
      </c>
      <c r="CP871" s="417"/>
      <c r="CQ871" s="655">
        <f>Financing!D870</f>
        <v>0</v>
      </c>
      <c r="CR871" s="417"/>
      <c r="CS871" s="417">
        <f>Financing!F870</f>
        <v>0</v>
      </c>
      <c r="CT871" s="417"/>
      <c r="CU871" s="417">
        <f>Financing!H870</f>
        <v>0</v>
      </c>
      <c r="CV871" s="417"/>
      <c r="CW871" s="417">
        <f>Financing!J870</f>
        <v>0</v>
      </c>
      <c r="CX871" s="417"/>
      <c r="CY871" s="417">
        <f>Financing!L870</f>
        <v>0</v>
      </c>
    </row>
    <row r="872" spans="92:103">
      <c r="CN872" s="111"/>
      <c r="CO872" s="417" t="str">
        <f>Financing!B871</f>
        <v>HDC Tax Exempt Bonds</v>
      </c>
      <c r="CP872" s="417"/>
      <c r="CQ872" s="655">
        <f>Financing!D871</f>
        <v>0</v>
      </c>
      <c r="CR872" s="417"/>
      <c r="CS872" s="417" t="str">
        <f>Financing!F871</f>
        <v>Loan</v>
      </c>
      <c r="CT872" s="417"/>
      <c r="CU872" s="417">
        <f>Financing!H871</f>
        <v>2.1999999999999999E-2</v>
      </c>
      <c r="CV872" s="417"/>
      <c r="CW872" s="417">
        <f>Financing!J871</f>
        <v>2</v>
      </c>
      <c r="CX872" s="417"/>
      <c r="CY872" s="417">
        <f>Financing!L871</f>
        <v>0</v>
      </c>
    </row>
    <row r="873" spans="92:103">
      <c r="CN873" s="109"/>
      <c r="CO873" s="417" t="str">
        <f>Financing!B872</f>
        <v>HDC Loan</v>
      </c>
      <c r="CP873" s="417"/>
      <c r="CQ873" s="655">
        <f>Financing!D872</f>
        <v>0</v>
      </c>
      <c r="CR873" s="417"/>
      <c r="CS873" s="417" t="str">
        <f>Financing!F872</f>
        <v>Loan</v>
      </c>
      <c r="CT873" s="417"/>
      <c r="CU873" s="417">
        <f>Financing!H872</f>
        <v>4.3387000000000002E-2</v>
      </c>
      <c r="CV873" s="417"/>
      <c r="CW873" s="417">
        <f>Financing!J872</f>
        <v>2</v>
      </c>
      <c r="CX873" s="417"/>
      <c r="CY873" s="417">
        <f>Financing!L872</f>
        <v>0</v>
      </c>
    </row>
    <row r="874" spans="92:103">
      <c r="CN874" s="423"/>
      <c r="CO874" s="417" t="str">
        <f>Financing!B873</f>
        <v>Deferred Developer Fee</v>
      </c>
      <c r="CP874" s="417"/>
      <c r="CQ874" s="655">
        <f>Financing!D873</f>
        <v>0</v>
      </c>
      <c r="CR874" s="417"/>
      <c r="CS874" s="417" t="str">
        <f>Financing!F873</f>
        <v>Loan</v>
      </c>
      <c r="CT874" s="417"/>
      <c r="CU874" s="417">
        <f>Financing!H873</f>
        <v>0</v>
      </c>
      <c r="CV874" s="417"/>
      <c r="CW874" s="417">
        <f>Financing!J873</f>
        <v>0</v>
      </c>
      <c r="CX874" s="417"/>
      <c r="CY874" s="417">
        <f>Financing!L873</f>
        <v>0</v>
      </c>
    </row>
    <row r="875" spans="92:103">
      <c r="CN875" s="111"/>
      <c r="CO875" s="655" t="str">
        <f>Financing!B874</f>
        <v>Other (Accrued Construction Interest)</v>
      </c>
      <c r="CP875" s="417"/>
      <c r="CQ875" s="655">
        <f>Financing!D874</f>
        <v>0</v>
      </c>
      <c r="CR875" s="417"/>
      <c r="CS875" s="417" t="str">
        <f>Financing!F874</f>
        <v>Loan</v>
      </c>
      <c r="CT875" s="417"/>
      <c r="CU875" s="417">
        <f>Financing!H874</f>
        <v>0</v>
      </c>
      <c r="CV875" s="417"/>
      <c r="CW875" s="417">
        <f>Financing!J874</f>
        <v>0</v>
      </c>
      <c r="CX875" s="417"/>
      <c r="CY875" s="417">
        <f>Financing!L874</f>
        <v>0</v>
      </c>
    </row>
    <row r="876" spans="92:103">
      <c r="CN876" s="423"/>
      <c r="CO876" s="655" t="str">
        <f>Financing!B875</f>
        <v>Other (Deferred Reserves)</v>
      </c>
      <c r="CP876" s="417"/>
      <c r="CQ876" s="655">
        <f>Financing!D875</f>
        <v>0</v>
      </c>
      <c r="CR876" s="417"/>
      <c r="CS876" s="417" t="str">
        <f>Financing!F875</f>
        <v>Loan</v>
      </c>
      <c r="CT876" s="417"/>
      <c r="CU876" s="417">
        <f>Financing!H875</f>
        <v>0</v>
      </c>
      <c r="CV876" s="417"/>
      <c r="CW876" s="417">
        <f>Financing!J875</f>
        <v>0</v>
      </c>
      <c r="CX876" s="417"/>
      <c r="CY876" s="417">
        <f>Financing!L875</f>
        <v>0</v>
      </c>
    </row>
    <row r="877" spans="92:103">
      <c r="CN877" s="111"/>
      <c r="CO877" s="655" t="str">
        <f>Financing!B876</f>
        <v>Other (Specify)</v>
      </c>
      <c r="CP877" s="417"/>
      <c r="CQ877" s="655">
        <f>Financing!D876</f>
        <v>0</v>
      </c>
      <c r="CR877" s="417"/>
      <c r="CS877" s="417">
        <f>Financing!F876</f>
        <v>0</v>
      </c>
      <c r="CT877" s="417"/>
      <c r="CU877" s="417">
        <f>Financing!H876</f>
        <v>0</v>
      </c>
      <c r="CV877" s="417"/>
      <c r="CW877" s="417">
        <f>Financing!J876</f>
        <v>0</v>
      </c>
      <c r="CX877" s="417"/>
      <c r="CY877" s="417">
        <f>Financing!L876</f>
        <v>0</v>
      </c>
    </row>
    <row r="878" spans="92:103">
      <c r="CN878" s="111"/>
      <c r="CO878" s="655" t="str">
        <f>Financing!B877</f>
        <v>Other (Specify)</v>
      </c>
      <c r="CP878" s="417"/>
      <c r="CQ878" s="655">
        <f>Financing!D877</f>
        <v>0</v>
      </c>
      <c r="CR878" s="417"/>
      <c r="CS878" s="417">
        <f>Financing!F877</f>
        <v>0</v>
      </c>
      <c r="CT878" s="417"/>
      <c r="CU878" s="417">
        <f>Financing!H877</f>
        <v>0</v>
      </c>
      <c r="CV878" s="417"/>
      <c r="CW878" s="417">
        <f>Financing!J877</f>
        <v>0</v>
      </c>
      <c r="CX878" s="417"/>
      <c r="CY878" s="417">
        <f>Financing!L877</f>
        <v>0</v>
      </c>
    </row>
    <row r="879" spans="92:103">
      <c r="CN879" s="423"/>
      <c r="CO879" s="655" t="str">
        <f>Financing!B878</f>
        <v>Other (Specify)</v>
      </c>
      <c r="CP879" s="417"/>
      <c r="CQ879" s="655">
        <f>Financing!D878</f>
        <v>0</v>
      </c>
      <c r="CR879" s="417"/>
      <c r="CS879" s="417">
        <f>Financing!F878</f>
        <v>0</v>
      </c>
      <c r="CT879" s="417"/>
      <c r="CU879" s="417">
        <f>Financing!H878</f>
        <v>0</v>
      </c>
      <c r="CV879" s="417"/>
      <c r="CW879" s="417">
        <f>Financing!J878</f>
        <v>0</v>
      </c>
      <c r="CX879" s="417"/>
      <c r="CY879" s="417">
        <f>Financing!L878</f>
        <v>0</v>
      </c>
    </row>
    <row r="880" spans="92:103">
      <c r="CN880" s="111"/>
      <c r="CO880" s="417" t="str">
        <f>Financing!B879</f>
        <v>Total Construction Financing</v>
      </c>
      <c r="CP880" s="417"/>
      <c r="CQ880" s="655">
        <f>Financing!D879</f>
        <v>0</v>
      </c>
      <c r="CR880" s="417"/>
      <c r="CS880" s="417">
        <f>Financing!F879</f>
        <v>0</v>
      </c>
      <c r="CT880" s="417"/>
      <c r="CU880" s="417">
        <f>Financing!H879</f>
        <v>0</v>
      </c>
      <c r="CV880" s="417"/>
      <c r="CW880" s="417">
        <f>Financing!J879</f>
        <v>0</v>
      </c>
      <c r="CX880" s="417"/>
      <c r="CY880" s="417">
        <f>Financing!L879</f>
        <v>0</v>
      </c>
    </row>
    <row r="881" spans="92:103">
      <c r="CN881" s="423"/>
      <c r="CO881" s="417"/>
      <c r="CP881" s="417"/>
      <c r="CQ881" s="417"/>
      <c r="CR881" s="417"/>
      <c r="CS881" s="417"/>
      <c r="CT881" s="417"/>
      <c r="CU881" s="417"/>
      <c r="CV881" s="417"/>
      <c r="CW881" s="417"/>
      <c r="CX881" s="417"/>
      <c r="CY881" s="417"/>
    </row>
    <row r="882" spans="92:103">
      <c r="CN882" s="111"/>
      <c r="CO882" s="417" t="str">
        <f>Financing!B881</f>
        <v>Permanent Financing</v>
      </c>
      <c r="CP882" s="111" t="s">
        <v>343</v>
      </c>
      <c r="CQ882" s="655">
        <f>G4</f>
        <v>0</v>
      </c>
      <c r="CR882" s="417"/>
      <c r="CS882" s="417"/>
      <c r="CT882" s="417"/>
      <c r="CU882" s="417"/>
      <c r="CV882" s="417"/>
      <c r="CW882" s="417"/>
      <c r="CX882" s="417"/>
      <c r="CY882" s="417"/>
    </row>
    <row r="883" spans="92:103">
      <c r="CN883" s="111"/>
      <c r="CO883" s="417" t="str">
        <f>Financing!B882</f>
        <v>Building 18</v>
      </c>
      <c r="CP883" s="109" t="s">
        <v>96</v>
      </c>
      <c r="CQ883" s="655">
        <f>D193</f>
        <v>0</v>
      </c>
      <c r="CR883" s="417"/>
      <c r="CS883" s="417"/>
      <c r="CT883" s="417"/>
      <c r="CU883" s="417"/>
      <c r="CV883" s="417"/>
      <c r="CW883" s="417"/>
      <c r="CX883" s="417"/>
      <c r="CY883" s="417"/>
    </row>
    <row r="884" spans="92:103">
      <c r="CN884" s="111"/>
      <c r="CO884" s="417" t="str">
        <f>Financing!B883</f>
        <v xml:space="preserve"> </v>
      </c>
      <c r="CP884" s="417"/>
      <c r="CQ884" s="417"/>
      <c r="CR884" s="417"/>
      <c r="CS884" s="417"/>
      <c r="CT884" s="417"/>
      <c r="CU884" s="417"/>
      <c r="CV884" s="417"/>
      <c r="CW884" s="417"/>
      <c r="CX884" s="417"/>
      <c r="CY884" s="417"/>
    </row>
    <row r="885" spans="92:103">
      <c r="CN885" s="111"/>
      <c r="CO885" s="417" t="str">
        <f>Financing!B884</f>
        <v>Lender/ Source</v>
      </c>
      <c r="CP885" s="417"/>
      <c r="CQ885" s="417" t="str">
        <f>Financing!D884</f>
        <v>Amount of Funds</v>
      </c>
      <c r="CR885" s="417"/>
      <c r="CS885" s="417" t="str">
        <f>Financing!F884</f>
        <v>Type</v>
      </c>
      <c r="CT885" s="417"/>
      <c r="CU885" s="417" t="str">
        <f>Financing!H884</f>
        <v>Interest Rate(%)</v>
      </c>
      <c r="CV885" s="417"/>
      <c r="CW885" s="417" t="str">
        <f>Financing!J884</f>
        <v>Term (yrs.)</v>
      </c>
      <c r="CX885" s="417"/>
      <c r="CY885" s="417" t="str">
        <f>Financing!L884</f>
        <v>Annual Debt Service</v>
      </c>
    </row>
    <row r="886" spans="92:103">
      <c r="CN886" s="111"/>
      <c r="CO886" s="417" t="str">
        <f>Financing!B885</f>
        <v>HPD Loan</v>
      </c>
      <c r="CP886" s="417"/>
      <c r="CQ886" s="655">
        <f>Financing!D885</f>
        <v>0</v>
      </c>
      <c r="CR886" s="417"/>
      <c r="CS886" s="417">
        <f>Financing!F885</f>
        <v>0</v>
      </c>
      <c r="CT886" s="417"/>
      <c r="CU886" s="417">
        <f>Financing!H885</f>
        <v>0</v>
      </c>
      <c r="CV886" s="417"/>
      <c r="CW886" s="417">
        <f>Financing!J885</f>
        <v>0</v>
      </c>
      <c r="CX886" s="417"/>
      <c r="CY886" s="417">
        <f>Financing!L885</f>
        <v>0</v>
      </c>
    </row>
    <row r="887" spans="92:103">
      <c r="CN887" s="111"/>
      <c r="CO887" s="417" t="str">
        <f>Financing!B886</f>
        <v>HDC Tax Exempt Bonds</v>
      </c>
      <c r="CP887" s="417"/>
      <c r="CQ887" s="655">
        <f>Financing!D886</f>
        <v>0</v>
      </c>
      <c r="CR887" s="417"/>
      <c r="CS887" s="417">
        <f>Financing!F886</f>
        <v>0</v>
      </c>
      <c r="CT887" s="417"/>
      <c r="CU887" s="417">
        <f>Financing!H886</f>
        <v>0</v>
      </c>
      <c r="CV887" s="417"/>
      <c r="CW887" s="417">
        <f>Financing!J886</f>
        <v>0</v>
      </c>
      <c r="CX887" s="417"/>
      <c r="CY887" s="417">
        <f>Financing!L886</f>
        <v>0</v>
      </c>
    </row>
    <row r="888" spans="92:103">
      <c r="CN888" s="423"/>
      <c r="CO888" s="417" t="str">
        <f>Financing!B887</f>
        <v>HDC Loan</v>
      </c>
      <c r="CP888" s="417"/>
      <c r="CQ888" s="655">
        <f>Financing!D887</f>
        <v>0</v>
      </c>
      <c r="CR888" s="417"/>
      <c r="CS888" s="417">
        <f>Financing!F887</f>
        <v>0</v>
      </c>
      <c r="CT888" s="417"/>
      <c r="CU888" s="417">
        <f>Financing!H887</f>
        <v>0</v>
      </c>
      <c r="CV888" s="417"/>
      <c r="CW888" s="417">
        <f>Financing!J887</f>
        <v>0</v>
      </c>
      <c r="CX888" s="417"/>
      <c r="CY888" s="417">
        <f>Financing!L887</f>
        <v>0</v>
      </c>
    </row>
    <row r="889" spans="92:103">
      <c r="CN889" s="111"/>
      <c r="CO889" s="417" t="str">
        <f>Financing!B888</f>
        <v>Deferred Developer Fee</v>
      </c>
      <c r="CP889" s="417"/>
      <c r="CQ889" s="655">
        <f>Financing!D888</f>
        <v>0</v>
      </c>
      <c r="CR889" s="417"/>
      <c r="CS889" s="417" t="str">
        <f>Financing!F888</f>
        <v>Loan</v>
      </c>
      <c r="CT889" s="417"/>
      <c r="CU889" s="417">
        <f>Financing!H888</f>
        <v>1.12E-2</v>
      </c>
      <c r="CV889" s="417"/>
      <c r="CW889" s="417">
        <f>Financing!J888</f>
        <v>35</v>
      </c>
      <c r="CX889" s="417"/>
      <c r="CY889" s="417">
        <f>Financing!L888</f>
        <v>0</v>
      </c>
    </row>
    <row r="890" spans="92:103">
      <c r="CN890" s="423"/>
      <c r="CO890" s="655" t="str">
        <f>Financing!B889</f>
        <v>Other (HDC First Mortgage)</v>
      </c>
      <c r="CP890" s="417"/>
      <c r="CQ890" s="655">
        <f>Financing!D889</f>
        <v>0</v>
      </c>
      <c r="CR890" s="417"/>
      <c r="CS890" s="417" t="str">
        <f>Financing!F889</f>
        <v>Loan</v>
      </c>
      <c r="CT890" s="417"/>
      <c r="CU890" s="417">
        <f>Financing!H889</f>
        <v>5.2499999999999998E-2</v>
      </c>
      <c r="CV890" s="417"/>
      <c r="CW890" s="417">
        <f>Financing!J889</f>
        <v>18</v>
      </c>
      <c r="CX890" s="417"/>
      <c r="CY890" s="417">
        <f>Financing!L889</f>
        <v>0</v>
      </c>
    </row>
    <row r="891" spans="92:103">
      <c r="CN891" s="109"/>
      <c r="CO891" s="655" t="str">
        <f>Financing!B890</f>
        <v>Other (HDC Second Mortgage)</v>
      </c>
      <c r="CP891" s="417"/>
      <c r="CQ891" s="655">
        <f>Financing!D890</f>
        <v>0</v>
      </c>
      <c r="CR891" s="417"/>
      <c r="CS891" s="417" t="str">
        <f>Financing!F890</f>
        <v>Loan</v>
      </c>
      <c r="CT891" s="417"/>
      <c r="CU891" s="417">
        <f>Financing!H890</f>
        <v>4.3387000000000002E-2</v>
      </c>
      <c r="CV891" s="417"/>
      <c r="CW891" s="417">
        <f>Financing!J890</f>
        <v>35</v>
      </c>
      <c r="CX891" s="417"/>
      <c r="CY891" s="417">
        <f>Financing!L890</f>
        <v>0</v>
      </c>
    </row>
    <row r="892" spans="92:103">
      <c r="CN892" s="111"/>
      <c r="CO892" s="655" t="str">
        <f>Financing!B891</f>
        <v>Other (Accrued Construction Interest)</v>
      </c>
      <c r="CP892" s="417"/>
      <c r="CQ892" s="655">
        <f>Financing!D891</f>
        <v>0</v>
      </c>
      <c r="CR892" s="417"/>
      <c r="CS892" s="417" t="str">
        <f>Financing!F891</f>
        <v>Loan</v>
      </c>
      <c r="CT892" s="417"/>
      <c r="CU892" s="417">
        <f>Financing!H891</f>
        <v>0</v>
      </c>
      <c r="CV892" s="417"/>
      <c r="CW892" s="417">
        <f>Financing!J891</f>
        <v>0</v>
      </c>
      <c r="CX892" s="417"/>
      <c r="CY892" s="417">
        <f>Financing!L891</f>
        <v>0</v>
      </c>
    </row>
    <row r="893" spans="92:103">
      <c r="CN893" s="111"/>
      <c r="CO893" s="655" t="str">
        <f>Financing!B892</f>
        <v>Other (Brownfields Tax Credits)</v>
      </c>
      <c r="CP893" s="417"/>
      <c r="CQ893" s="655">
        <f>Financing!D892</f>
        <v>0</v>
      </c>
      <c r="CR893" s="417"/>
      <c r="CS893" s="417" t="str">
        <f>Financing!F892</f>
        <v>Loan</v>
      </c>
      <c r="CT893" s="417"/>
      <c r="CU893" s="417">
        <f>Financing!H892</f>
        <v>0.06</v>
      </c>
      <c r="CV893" s="417"/>
      <c r="CW893" s="417">
        <f>Financing!J892</f>
        <v>35</v>
      </c>
      <c r="CX893" s="417"/>
      <c r="CY893" s="417">
        <f>Financing!L892</f>
        <v>0</v>
      </c>
    </row>
    <row r="894" spans="92:103">
      <c r="CN894" s="111"/>
      <c r="CO894" s="655" t="str">
        <f>Financing!B893</f>
        <v>Other (LIHTC Equity)</v>
      </c>
      <c r="CP894" s="417"/>
      <c r="CQ894" s="655">
        <f>Financing!D893</f>
        <v>0</v>
      </c>
      <c r="CR894" s="417"/>
      <c r="CS894" s="417" t="str">
        <f>Financing!F893</f>
        <v>Loan</v>
      </c>
      <c r="CT894" s="417"/>
      <c r="CU894" s="417">
        <f>Financing!H893</f>
        <v>0</v>
      </c>
      <c r="CV894" s="417"/>
      <c r="CW894" s="417">
        <f>Financing!J893</f>
        <v>0</v>
      </c>
      <c r="CX894" s="417"/>
      <c r="CY894" s="417">
        <f>Financing!L893</f>
        <v>0</v>
      </c>
    </row>
    <row r="895" spans="92:103">
      <c r="CN895" s="111"/>
      <c r="CO895" s="417" t="str">
        <f>Financing!B894</f>
        <v>Total Permanent Financing</v>
      </c>
      <c r="CP895" s="417"/>
      <c r="CQ895" s="655">
        <f>Financing!D894</f>
        <v>0</v>
      </c>
      <c r="CR895" s="417"/>
      <c r="CS895" s="417">
        <f>Financing!F894</f>
        <v>0</v>
      </c>
      <c r="CT895" s="417"/>
      <c r="CU895" s="417">
        <f>Financing!H894</f>
        <v>0</v>
      </c>
      <c r="CV895" s="417"/>
      <c r="CW895" s="417">
        <f>Financing!J894</f>
        <v>0</v>
      </c>
      <c r="CX895" s="417"/>
      <c r="CY895" s="417">
        <f>Financing!L894</f>
        <v>0</v>
      </c>
    </row>
    <row r="896" spans="92:103">
      <c r="CN896" s="111"/>
      <c r="CO896" s="420"/>
      <c r="CY896" s="421"/>
    </row>
    <row r="897" spans="92:103">
      <c r="CN897" s="109"/>
      <c r="CO897" s="422" t="s">
        <v>163</v>
      </c>
      <c r="CP897" s="111" t="s">
        <v>343</v>
      </c>
      <c r="CQ897" s="109">
        <f>G4</f>
        <v>0</v>
      </c>
      <c r="CU897" s="423"/>
      <c r="CV897" s="423"/>
      <c r="CY897" s="421"/>
    </row>
    <row r="898" spans="92:103">
      <c r="CN898" s="109"/>
      <c r="CO898" s="424" t="s">
        <v>146</v>
      </c>
      <c r="CP898" s="109" t="s">
        <v>96</v>
      </c>
      <c r="CQ898" s="656">
        <f>D193</f>
        <v>0</v>
      </c>
      <c r="CU898" s="423"/>
      <c r="CV898" s="423"/>
      <c r="CY898" s="421"/>
    </row>
    <row r="899" spans="92:103">
      <c r="CN899" s="109"/>
      <c r="CO899" s="420">
        <f>CO869</f>
        <v>0</v>
      </c>
      <c r="CP899" s="111"/>
      <c r="CU899" s="423"/>
      <c r="CV899" s="423"/>
      <c r="CY899" s="421"/>
    </row>
    <row r="900" spans="92:103">
      <c r="CN900" s="109"/>
      <c r="CO900" s="420" t="s">
        <v>171</v>
      </c>
      <c r="CP900" s="111"/>
      <c r="CU900" s="423"/>
      <c r="CV900" s="423"/>
      <c r="CY900" s="421"/>
    </row>
    <row r="901" spans="92:103">
      <c r="CN901" s="109"/>
      <c r="CO901" s="420"/>
      <c r="CP901" s="111"/>
      <c r="CU901" s="423"/>
      <c r="CV901" s="423"/>
      <c r="CY901" s="421"/>
    </row>
    <row r="902" spans="92:103">
      <c r="CN902" s="109"/>
      <c r="CO902" s="425" t="s">
        <v>173</v>
      </c>
      <c r="CP902" s="426"/>
      <c r="CQ902" s="427"/>
      <c r="CR902" s="427"/>
      <c r="CS902" s="427"/>
      <c r="CT902" s="426"/>
      <c r="CU902" s="428" t="s">
        <v>172</v>
      </c>
      <c r="CV902" s="423"/>
      <c r="CY902" s="421"/>
    </row>
    <row r="903" spans="92:103">
      <c r="CN903" s="109"/>
      <c r="CO903" s="429" t="s">
        <v>164</v>
      </c>
      <c r="CU903" s="404">
        <f>Financing!H902</f>
        <v>0</v>
      </c>
      <c r="CY903" s="421"/>
    </row>
    <row r="904" spans="92:103">
      <c r="CN904" s="111"/>
      <c r="CO904" s="430" t="s">
        <v>110</v>
      </c>
      <c r="CU904" s="404">
        <f>Financing!H903</f>
        <v>0</v>
      </c>
      <c r="CY904" s="421"/>
    </row>
    <row r="905" spans="92:103">
      <c r="CN905" s="111"/>
      <c r="CO905" s="430" t="s">
        <v>165</v>
      </c>
      <c r="CU905" s="404">
        <f>Financing!H904</f>
        <v>0</v>
      </c>
      <c r="CY905" s="421"/>
    </row>
    <row r="906" spans="92:103">
      <c r="CN906" s="423"/>
      <c r="CO906" s="430" t="s">
        <v>166</v>
      </c>
      <c r="CU906" s="404">
        <f>Financing!H905</f>
        <v>0</v>
      </c>
      <c r="CY906" s="421"/>
    </row>
    <row r="907" spans="92:103">
      <c r="CN907" s="423"/>
      <c r="CO907" s="430" t="s">
        <v>167</v>
      </c>
      <c r="CU907" s="404">
        <f>Financing!H906</f>
        <v>0</v>
      </c>
      <c r="CY907" s="421"/>
    </row>
    <row r="908" spans="92:103">
      <c r="CN908" s="109"/>
      <c r="CO908" s="430" t="s">
        <v>169</v>
      </c>
      <c r="CQ908" s="406" t="str">
        <f>Financing!D907</f>
        <v>(Specify Source)</v>
      </c>
      <c r="CR908" s="406"/>
      <c r="CS908" s="406"/>
      <c r="CU908" s="404">
        <f>Financing!H907</f>
        <v>0</v>
      </c>
      <c r="CY908" s="421"/>
    </row>
    <row r="909" spans="92:103">
      <c r="CN909" s="423"/>
      <c r="CO909" s="430" t="s">
        <v>168</v>
      </c>
      <c r="CQ909" s="406" t="str">
        <f>Financing!D908</f>
        <v>(Specify Source)</v>
      </c>
      <c r="CR909" s="406"/>
      <c r="CS909" s="406"/>
      <c r="CU909" s="404">
        <f>Financing!H908</f>
        <v>0</v>
      </c>
      <c r="CY909" s="421"/>
    </row>
    <row r="910" spans="92:103">
      <c r="CN910" s="111"/>
      <c r="CO910" s="430" t="s">
        <v>168</v>
      </c>
      <c r="CQ910" s="406" t="str">
        <f>Financing!D909</f>
        <v>(Specify Source)</v>
      </c>
      <c r="CR910" s="406"/>
      <c r="CS910" s="406"/>
      <c r="CU910" s="404">
        <f>Financing!H909</f>
        <v>0</v>
      </c>
      <c r="CY910" s="421"/>
    </row>
    <row r="911" spans="92:103">
      <c r="CN911" s="423"/>
      <c r="CO911" s="430" t="s">
        <v>168</v>
      </c>
      <c r="CQ911" s="406" t="str">
        <f>Financing!D910</f>
        <v>(Specify Source)</v>
      </c>
      <c r="CR911" s="406"/>
      <c r="CS911" s="406"/>
      <c r="CU911" s="404">
        <f>Financing!H910</f>
        <v>0</v>
      </c>
      <c r="CY911" s="421"/>
    </row>
    <row r="912" spans="92:103" ht="13.5" thickBot="1">
      <c r="CN912" s="111"/>
      <c r="CO912" s="431" t="s">
        <v>168</v>
      </c>
      <c r="CP912" s="432"/>
      <c r="CQ912" s="406" t="str">
        <f>Financing!D911</f>
        <v>(Specify Source)</v>
      </c>
      <c r="CR912" s="406"/>
      <c r="CS912" s="406"/>
      <c r="CT912" s="432"/>
      <c r="CU912" s="404">
        <f>Financing!H911</f>
        <v>0</v>
      </c>
      <c r="CV912" s="432"/>
      <c r="CW912" s="432"/>
      <c r="CX912" s="432"/>
      <c r="CY912" s="433"/>
    </row>
    <row r="913" spans="92:103">
      <c r="CN913" s="109"/>
    </row>
    <row r="914" spans="92:103" ht="13.5" thickBot="1">
      <c r="CN914" s="109"/>
    </row>
    <row r="915" spans="92:103">
      <c r="CN915" s="109"/>
      <c r="CO915" s="408" t="s">
        <v>156</v>
      </c>
      <c r="CP915" s="111" t="s">
        <v>343</v>
      </c>
      <c r="CQ915" s="654">
        <f>G4</f>
        <v>0</v>
      </c>
      <c r="CR915" s="407"/>
      <c r="CS915" s="409"/>
      <c r="CT915" s="409"/>
    </row>
    <row r="916" spans="92:103">
      <c r="CN916" s="109"/>
      <c r="CO916" s="434" t="s">
        <v>147</v>
      </c>
      <c r="CP916" s="109" t="s">
        <v>96</v>
      </c>
      <c r="CQ916" s="656">
        <f>D194</f>
        <v>0</v>
      </c>
      <c r="CR916" s="411"/>
      <c r="CS916" s="407"/>
      <c r="CT916" s="407"/>
    </row>
    <row r="917" spans="92:103" ht="13.5" thickBot="1">
      <c r="CN917" s="109"/>
      <c r="CO917" s="435">
        <f>'Unit Distribution'!CV23</f>
        <v>0</v>
      </c>
      <c r="CQ917" s="411"/>
      <c r="CR917" s="411"/>
      <c r="CS917" s="407"/>
      <c r="CT917" s="407"/>
    </row>
    <row r="918" spans="92:103">
      <c r="CN918" s="109"/>
      <c r="CO918" s="412" t="s">
        <v>157</v>
      </c>
      <c r="CP918" s="413"/>
      <c r="CQ918" s="414" t="s">
        <v>158</v>
      </c>
      <c r="CR918" s="414"/>
      <c r="CS918" s="414" t="s">
        <v>159</v>
      </c>
      <c r="CT918" s="414"/>
      <c r="CU918" s="414" t="s">
        <v>177</v>
      </c>
      <c r="CV918" s="414"/>
      <c r="CW918" s="414" t="s">
        <v>160</v>
      </c>
      <c r="CX918" s="415"/>
      <c r="CY918" s="416" t="s">
        <v>161</v>
      </c>
    </row>
    <row r="919" spans="92:103">
      <c r="CN919" s="109"/>
      <c r="CO919" s="417" t="str">
        <f>Financing!B918</f>
        <v>HPD Loan</v>
      </c>
      <c r="CP919" s="417"/>
      <c r="CQ919" s="655">
        <f>Financing!D918</f>
        <v>0</v>
      </c>
      <c r="CR919" s="417"/>
      <c r="CS919" s="417">
        <f>Financing!F918</f>
        <v>0</v>
      </c>
      <c r="CT919" s="417"/>
      <c r="CU919" s="417">
        <f>Financing!H918</f>
        <v>0</v>
      </c>
      <c r="CV919" s="417"/>
      <c r="CW919" s="417">
        <f>Financing!J918</f>
        <v>0</v>
      </c>
      <c r="CX919" s="417"/>
      <c r="CY919" s="417">
        <f>Financing!L918</f>
        <v>0</v>
      </c>
    </row>
    <row r="920" spans="92:103">
      <c r="CN920" s="111"/>
      <c r="CO920" s="417" t="str">
        <f>Financing!B919</f>
        <v>HDC Tax Exempt Bonds</v>
      </c>
      <c r="CP920" s="417"/>
      <c r="CQ920" s="655">
        <f>Financing!D919</f>
        <v>0</v>
      </c>
      <c r="CR920" s="417"/>
      <c r="CS920" s="417" t="str">
        <f>Financing!F919</f>
        <v>Loan</v>
      </c>
      <c r="CT920" s="417"/>
      <c r="CU920" s="417">
        <f>Financing!H919</f>
        <v>2.1999999999999999E-2</v>
      </c>
      <c r="CV920" s="417"/>
      <c r="CW920" s="417">
        <f>Financing!J919</f>
        <v>2</v>
      </c>
      <c r="CX920" s="417"/>
      <c r="CY920" s="417">
        <f>Financing!L919</f>
        <v>0</v>
      </c>
    </row>
    <row r="921" spans="92:103">
      <c r="CN921" s="109"/>
      <c r="CO921" s="417" t="str">
        <f>Financing!B920</f>
        <v>HDC Loan</v>
      </c>
      <c r="CP921" s="417"/>
      <c r="CQ921" s="655">
        <f>Financing!D920</f>
        <v>0</v>
      </c>
      <c r="CR921" s="417"/>
      <c r="CS921" s="417" t="str">
        <f>Financing!F920</f>
        <v>Loan</v>
      </c>
      <c r="CT921" s="417"/>
      <c r="CU921" s="417">
        <f>Financing!H920</f>
        <v>4.3387000000000002E-2</v>
      </c>
      <c r="CV921" s="417"/>
      <c r="CW921" s="417">
        <f>Financing!J920</f>
        <v>2</v>
      </c>
      <c r="CX921" s="417"/>
      <c r="CY921" s="417">
        <f>Financing!L920</f>
        <v>0</v>
      </c>
    </row>
    <row r="922" spans="92:103">
      <c r="CN922" s="423"/>
      <c r="CO922" s="417" t="str">
        <f>Financing!B921</f>
        <v>Deferred Developer Fee</v>
      </c>
      <c r="CP922" s="417"/>
      <c r="CQ922" s="655">
        <f>Financing!D921</f>
        <v>0</v>
      </c>
      <c r="CR922" s="417"/>
      <c r="CS922" s="417" t="str">
        <f>Financing!F921</f>
        <v>Loan</v>
      </c>
      <c r="CT922" s="417"/>
      <c r="CU922" s="417">
        <f>Financing!H921</f>
        <v>0</v>
      </c>
      <c r="CV922" s="417"/>
      <c r="CW922" s="417">
        <f>Financing!J921</f>
        <v>0</v>
      </c>
      <c r="CX922" s="417"/>
      <c r="CY922" s="417">
        <f>Financing!L921</f>
        <v>0</v>
      </c>
    </row>
    <row r="923" spans="92:103">
      <c r="CN923" s="111"/>
      <c r="CO923" s="655" t="str">
        <f>Financing!B922</f>
        <v>Other (Accrued Construction Interest)</v>
      </c>
      <c r="CP923" s="417"/>
      <c r="CQ923" s="655">
        <f>Financing!D922</f>
        <v>0</v>
      </c>
      <c r="CR923" s="417"/>
      <c r="CS923" s="417" t="str">
        <f>Financing!F922</f>
        <v>Loan</v>
      </c>
      <c r="CT923" s="417"/>
      <c r="CU923" s="417">
        <f>Financing!H922</f>
        <v>0</v>
      </c>
      <c r="CV923" s="417"/>
      <c r="CW923" s="417">
        <f>Financing!J922</f>
        <v>0</v>
      </c>
      <c r="CX923" s="417"/>
      <c r="CY923" s="417">
        <f>Financing!L922</f>
        <v>0</v>
      </c>
    </row>
    <row r="924" spans="92:103">
      <c r="CN924" s="423"/>
      <c r="CO924" s="655" t="str">
        <f>Financing!B923</f>
        <v>Other (Deferred Reserves)</v>
      </c>
      <c r="CP924" s="417"/>
      <c r="CQ924" s="655">
        <f>Financing!D923</f>
        <v>0</v>
      </c>
      <c r="CR924" s="417"/>
      <c r="CS924" s="417" t="str">
        <f>Financing!F923</f>
        <v>Loan</v>
      </c>
      <c r="CT924" s="417"/>
      <c r="CU924" s="417">
        <f>Financing!H923</f>
        <v>0</v>
      </c>
      <c r="CV924" s="417"/>
      <c r="CW924" s="417">
        <f>Financing!J923</f>
        <v>0</v>
      </c>
      <c r="CX924" s="417"/>
      <c r="CY924" s="417">
        <f>Financing!L923</f>
        <v>0</v>
      </c>
    </row>
    <row r="925" spans="92:103">
      <c r="CN925" s="111"/>
      <c r="CO925" s="655" t="str">
        <f>Financing!B924</f>
        <v>Other (Specify)</v>
      </c>
      <c r="CP925" s="417"/>
      <c r="CQ925" s="655">
        <f>Financing!D924</f>
        <v>0</v>
      </c>
      <c r="CR925" s="417"/>
      <c r="CS925" s="417">
        <f>Financing!F924</f>
        <v>0</v>
      </c>
      <c r="CT925" s="417"/>
      <c r="CU925" s="417">
        <f>Financing!H924</f>
        <v>0</v>
      </c>
      <c r="CV925" s="417"/>
      <c r="CW925" s="417">
        <f>Financing!J924</f>
        <v>0</v>
      </c>
      <c r="CX925" s="417"/>
      <c r="CY925" s="417">
        <f>Financing!L924</f>
        <v>0</v>
      </c>
    </row>
    <row r="926" spans="92:103">
      <c r="CN926" s="111"/>
      <c r="CO926" s="655" t="str">
        <f>Financing!B925</f>
        <v>Other (Specify)</v>
      </c>
      <c r="CP926" s="417"/>
      <c r="CQ926" s="655">
        <f>Financing!D925</f>
        <v>0</v>
      </c>
      <c r="CR926" s="417"/>
      <c r="CS926" s="417">
        <f>Financing!F925</f>
        <v>0</v>
      </c>
      <c r="CT926" s="417"/>
      <c r="CU926" s="417">
        <f>Financing!H925</f>
        <v>0</v>
      </c>
      <c r="CV926" s="417"/>
      <c r="CW926" s="417">
        <f>Financing!J925</f>
        <v>0</v>
      </c>
      <c r="CX926" s="417"/>
      <c r="CY926" s="417">
        <f>Financing!L925</f>
        <v>0</v>
      </c>
    </row>
    <row r="927" spans="92:103">
      <c r="CN927" s="423"/>
      <c r="CO927" s="655" t="str">
        <f>Financing!B926</f>
        <v>Other (Specify)</v>
      </c>
      <c r="CP927" s="417"/>
      <c r="CQ927" s="655">
        <f>Financing!D926</f>
        <v>0</v>
      </c>
      <c r="CR927" s="417"/>
      <c r="CS927" s="417">
        <f>Financing!F926</f>
        <v>0</v>
      </c>
      <c r="CT927" s="417"/>
      <c r="CU927" s="417">
        <f>Financing!H926</f>
        <v>0</v>
      </c>
      <c r="CV927" s="417"/>
      <c r="CW927" s="417">
        <f>Financing!J926</f>
        <v>0</v>
      </c>
      <c r="CX927" s="417"/>
      <c r="CY927" s="417">
        <f>Financing!L926</f>
        <v>0</v>
      </c>
    </row>
    <row r="928" spans="92:103">
      <c r="CN928" s="111"/>
      <c r="CO928" s="417" t="str">
        <f>Financing!B927</f>
        <v>Total Construction Financing</v>
      </c>
      <c r="CP928" s="417"/>
      <c r="CQ928" s="655">
        <f>Financing!D927</f>
        <v>0</v>
      </c>
      <c r="CR928" s="417"/>
      <c r="CS928" s="417">
        <f>Financing!F927</f>
        <v>0</v>
      </c>
      <c r="CT928" s="417"/>
      <c r="CU928" s="417">
        <f>Financing!H927</f>
        <v>0</v>
      </c>
      <c r="CV928" s="417"/>
      <c r="CW928" s="417">
        <f>Financing!J927</f>
        <v>0</v>
      </c>
      <c r="CX928" s="417"/>
      <c r="CY928" s="417">
        <f>Financing!L927</f>
        <v>0</v>
      </c>
    </row>
    <row r="929" spans="92:103">
      <c r="CN929" s="423"/>
      <c r="CO929" s="417"/>
      <c r="CP929" s="417"/>
      <c r="CQ929" s="417"/>
      <c r="CR929" s="417"/>
      <c r="CS929" s="417"/>
      <c r="CT929" s="417"/>
      <c r="CU929" s="417"/>
      <c r="CV929" s="417"/>
      <c r="CW929" s="417"/>
      <c r="CX929" s="417"/>
      <c r="CY929" s="417"/>
    </row>
    <row r="930" spans="92:103">
      <c r="CN930" s="111"/>
      <c r="CO930" s="417" t="str">
        <f>Financing!B929</f>
        <v>Permanent Financing</v>
      </c>
      <c r="CP930" s="111" t="s">
        <v>343</v>
      </c>
      <c r="CQ930" s="655">
        <f>G4</f>
        <v>0</v>
      </c>
      <c r="CR930" s="417"/>
      <c r="CS930" s="417"/>
      <c r="CT930" s="417"/>
      <c r="CU930" s="417"/>
      <c r="CV930" s="417"/>
      <c r="CW930" s="417"/>
      <c r="CX930" s="417"/>
      <c r="CY930" s="417"/>
    </row>
    <row r="931" spans="92:103">
      <c r="CN931" s="111"/>
      <c r="CO931" s="417" t="str">
        <f>Financing!B930</f>
        <v>Building 19</v>
      </c>
      <c r="CP931" s="109" t="s">
        <v>96</v>
      </c>
      <c r="CQ931" s="655">
        <f>D194</f>
        <v>0</v>
      </c>
      <c r="CR931" s="417"/>
      <c r="CS931" s="417"/>
      <c r="CT931" s="417"/>
      <c r="CU931" s="417"/>
      <c r="CV931" s="417"/>
      <c r="CW931" s="417"/>
      <c r="CX931" s="417"/>
      <c r="CY931" s="417"/>
    </row>
    <row r="932" spans="92:103">
      <c r="CN932" s="111"/>
      <c r="CO932" s="417" t="str">
        <f>Financing!B931</f>
        <v xml:space="preserve"> </v>
      </c>
      <c r="CP932" s="417"/>
      <c r="CQ932" s="417"/>
      <c r="CR932" s="417"/>
      <c r="CS932" s="417"/>
      <c r="CT932" s="417"/>
      <c r="CU932" s="417"/>
      <c r="CV932" s="417"/>
      <c r="CW932" s="417"/>
      <c r="CX932" s="417"/>
      <c r="CY932" s="417"/>
    </row>
    <row r="933" spans="92:103">
      <c r="CN933" s="111"/>
      <c r="CO933" s="417" t="str">
        <f>Financing!B932</f>
        <v>Lender/ Source</v>
      </c>
      <c r="CP933" s="417"/>
      <c r="CQ933" s="417" t="str">
        <f>Financing!D932</f>
        <v>Amount of Funds</v>
      </c>
      <c r="CR933" s="417"/>
      <c r="CS933" s="417" t="str">
        <f>Financing!F932</f>
        <v>Type</v>
      </c>
      <c r="CT933" s="417"/>
      <c r="CU933" s="417" t="str">
        <f>Financing!H932</f>
        <v>Interest Rate(%)</v>
      </c>
      <c r="CV933" s="417"/>
      <c r="CW933" s="417" t="str">
        <f>Financing!J932</f>
        <v>Term (yrs.)</v>
      </c>
      <c r="CX933" s="417"/>
      <c r="CY933" s="417" t="str">
        <f>Financing!L932</f>
        <v>Annual Debt Service</v>
      </c>
    </row>
    <row r="934" spans="92:103">
      <c r="CN934" s="111"/>
      <c r="CO934" s="417" t="str">
        <f>Financing!B933</f>
        <v>HPD Loan</v>
      </c>
      <c r="CP934" s="417"/>
      <c r="CQ934" s="655">
        <f>Financing!D933</f>
        <v>0</v>
      </c>
      <c r="CR934" s="417"/>
      <c r="CS934" s="417">
        <f>Financing!F933</f>
        <v>0</v>
      </c>
      <c r="CT934" s="417"/>
      <c r="CU934" s="417">
        <f>Financing!H933</f>
        <v>0</v>
      </c>
      <c r="CV934" s="417"/>
      <c r="CW934" s="417">
        <f>Financing!J933</f>
        <v>0</v>
      </c>
      <c r="CX934" s="417"/>
      <c r="CY934" s="417">
        <f>Financing!L933</f>
        <v>0</v>
      </c>
    </row>
    <row r="935" spans="92:103">
      <c r="CN935" s="111"/>
      <c r="CO935" s="417" t="str">
        <f>Financing!B934</f>
        <v>HDC Tax Exempt Bonds</v>
      </c>
      <c r="CP935" s="417"/>
      <c r="CQ935" s="655">
        <f>Financing!D934</f>
        <v>0</v>
      </c>
      <c r="CR935" s="417"/>
      <c r="CS935" s="417">
        <f>Financing!F934</f>
        <v>0</v>
      </c>
      <c r="CT935" s="417"/>
      <c r="CU935" s="417">
        <f>Financing!H934</f>
        <v>0</v>
      </c>
      <c r="CV935" s="417"/>
      <c r="CW935" s="417">
        <f>Financing!J934</f>
        <v>0</v>
      </c>
      <c r="CX935" s="417"/>
      <c r="CY935" s="417">
        <f>Financing!L934</f>
        <v>0</v>
      </c>
    </row>
    <row r="936" spans="92:103">
      <c r="CN936" s="423"/>
      <c r="CO936" s="417" t="str">
        <f>Financing!B935</f>
        <v>HDC Loan</v>
      </c>
      <c r="CP936" s="417"/>
      <c r="CQ936" s="655">
        <f>Financing!D935</f>
        <v>0</v>
      </c>
      <c r="CR936" s="417"/>
      <c r="CS936" s="417">
        <f>Financing!F935</f>
        <v>0</v>
      </c>
      <c r="CT936" s="417"/>
      <c r="CU936" s="417">
        <f>Financing!H935</f>
        <v>0</v>
      </c>
      <c r="CV936" s="417"/>
      <c r="CW936" s="417">
        <f>Financing!J935</f>
        <v>0</v>
      </c>
      <c r="CX936" s="417"/>
      <c r="CY936" s="417">
        <f>Financing!L935</f>
        <v>0</v>
      </c>
    </row>
    <row r="937" spans="92:103">
      <c r="CN937" s="111"/>
      <c r="CO937" s="417" t="str">
        <f>Financing!B936</f>
        <v>Deferred Developer Fee</v>
      </c>
      <c r="CP937" s="417"/>
      <c r="CQ937" s="655">
        <f>Financing!D936</f>
        <v>0</v>
      </c>
      <c r="CR937" s="417"/>
      <c r="CS937" s="417" t="str">
        <f>Financing!F936</f>
        <v>Loan</v>
      </c>
      <c r="CT937" s="417"/>
      <c r="CU937" s="417">
        <f>Financing!H936</f>
        <v>1.12E-2</v>
      </c>
      <c r="CV937" s="417"/>
      <c r="CW937" s="417">
        <f>Financing!J936</f>
        <v>35</v>
      </c>
      <c r="CX937" s="417"/>
      <c r="CY937" s="417">
        <f>Financing!L936</f>
        <v>0</v>
      </c>
    </row>
    <row r="938" spans="92:103">
      <c r="CN938" s="423"/>
      <c r="CO938" s="655" t="str">
        <f>Financing!B937</f>
        <v>Other (HDC First Mortgage)</v>
      </c>
      <c r="CP938" s="417"/>
      <c r="CQ938" s="655">
        <f>Financing!D937</f>
        <v>0</v>
      </c>
      <c r="CR938" s="417"/>
      <c r="CS938" s="417" t="str">
        <f>Financing!F937</f>
        <v>Loan</v>
      </c>
      <c r="CT938" s="417"/>
      <c r="CU938" s="417">
        <f>Financing!H937</f>
        <v>5.2499999999999998E-2</v>
      </c>
      <c r="CV938" s="417"/>
      <c r="CW938" s="417">
        <f>Financing!J937</f>
        <v>18</v>
      </c>
      <c r="CX938" s="417"/>
      <c r="CY938" s="417">
        <f>Financing!L937</f>
        <v>0</v>
      </c>
    </row>
    <row r="939" spans="92:103">
      <c r="CN939" s="109"/>
      <c r="CO939" s="655" t="str">
        <f>Financing!B938</f>
        <v>Other (HDC Second Mortgage)</v>
      </c>
      <c r="CP939" s="417"/>
      <c r="CQ939" s="655">
        <f>Financing!D938</f>
        <v>0</v>
      </c>
      <c r="CR939" s="417"/>
      <c r="CS939" s="417" t="str">
        <f>Financing!F938</f>
        <v>Loan</v>
      </c>
      <c r="CT939" s="417"/>
      <c r="CU939" s="417">
        <f>Financing!H938</f>
        <v>4.3387000000000002E-2</v>
      </c>
      <c r="CV939" s="417"/>
      <c r="CW939" s="417">
        <f>Financing!J938</f>
        <v>35</v>
      </c>
      <c r="CX939" s="417"/>
      <c r="CY939" s="417">
        <f>Financing!L938</f>
        <v>0</v>
      </c>
    </row>
    <row r="940" spans="92:103">
      <c r="CN940" s="111"/>
      <c r="CO940" s="655" t="str">
        <f>Financing!B939</f>
        <v>Other (Accrued Construction Interest)</v>
      </c>
      <c r="CP940" s="417"/>
      <c r="CQ940" s="655">
        <f>Financing!D939</f>
        <v>0</v>
      </c>
      <c r="CR940" s="417"/>
      <c r="CS940" s="417" t="str">
        <f>Financing!F939</f>
        <v>Loan</v>
      </c>
      <c r="CT940" s="417"/>
      <c r="CU940" s="417">
        <f>Financing!H939</f>
        <v>0</v>
      </c>
      <c r="CV940" s="417"/>
      <c r="CW940" s="417">
        <f>Financing!J939</f>
        <v>0</v>
      </c>
      <c r="CX940" s="417"/>
      <c r="CY940" s="417">
        <f>Financing!L939</f>
        <v>0</v>
      </c>
    </row>
    <row r="941" spans="92:103">
      <c r="CN941" s="111"/>
      <c r="CO941" s="655" t="str">
        <f>Financing!B940</f>
        <v>Other (Brownfields Tax Credits)</v>
      </c>
      <c r="CP941" s="417"/>
      <c r="CQ941" s="655">
        <f>Financing!D940</f>
        <v>0</v>
      </c>
      <c r="CR941" s="417"/>
      <c r="CS941" s="417" t="str">
        <f>Financing!F940</f>
        <v>Loan</v>
      </c>
      <c r="CT941" s="417"/>
      <c r="CU941" s="417">
        <f>Financing!H940</f>
        <v>0.06</v>
      </c>
      <c r="CV941" s="417"/>
      <c r="CW941" s="417">
        <f>Financing!J940</f>
        <v>35</v>
      </c>
      <c r="CX941" s="417"/>
      <c r="CY941" s="417">
        <f>Financing!L940</f>
        <v>0</v>
      </c>
    </row>
    <row r="942" spans="92:103">
      <c r="CN942" s="111"/>
      <c r="CO942" s="655" t="str">
        <f>Financing!B941</f>
        <v>Other (LIHTC Equity)</v>
      </c>
      <c r="CP942" s="417"/>
      <c r="CQ942" s="655">
        <f>Financing!D941</f>
        <v>0</v>
      </c>
      <c r="CR942" s="417"/>
      <c r="CS942" s="417" t="str">
        <f>Financing!F941</f>
        <v>Loan</v>
      </c>
      <c r="CT942" s="417"/>
      <c r="CU942" s="417">
        <f>Financing!H941</f>
        <v>0</v>
      </c>
      <c r="CV942" s="417"/>
      <c r="CW942" s="417">
        <f>Financing!J941</f>
        <v>0</v>
      </c>
      <c r="CX942" s="417"/>
      <c r="CY942" s="417">
        <f>Financing!L941</f>
        <v>0</v>
      </c>
    </row>
    <row r="943" spans="92:103">
      <c r="CN943" s="111"/>
      <c r="CO943" s="417" t="str">
        <f>Financing!B942</f>
        <v>Total Permanent Financing</v>
      </c>
      <c r="CP943" s="417"/>
      <c r="CQ943" s="655">
        <f>Financing!D942</f>
        <v>0</v>
      </c>
      <c r="CR943" s="417"/>
      <c r="CS943" s="417">
        <f>Financing!F942</f>
        <v>0</v>
      </c>
      <c r="CT943" s="417"/>
      <c r="CU943" s="417">
        <f>Financing!H942</f>
        <v>0</v>
      </c>
      <c r="CV943" s="417"/>
      <c r="CW943" s="417">
        <f>Financing!J942</f>
        <v>0</v>
      </c>
      <c r="CX943" s="417"/>
      <c r="CY943" s="417">
        <f>Financing!L942</f>
        <v>0</v>
      </c>
    </row>
    <row r="944" spans="92:103">
      <c r="CN944" s="111"/>
      <c r="CO944" s="420"/>
      <c r="CY944" s="421"/>
    </row>
    <row r="945" spans="92:103">
      <c r="CN945" s="109"/>
      <c r="CO945" s="422" t="s">
        <v>163</v>
      </c>
      <c r="CP945" s="111" t="s">
        <v>343</v>
      </c>
      <c r="CQ945" s="109">
        <f>G4</f>
        <v>0</v>
      </c>
      <c r="CU945" s="423"/>
      <c r="CV945" s="423"/>
      <c r="CY945" s="421"/>
    </row>
    <row r="946" spans="92:103">
      <c r="CN946" s="109"/>
      <c r="CO946" s="424" t="s">
        <v>147</v>
      </c>
      <c r="CP946" s="109" t="s">
        <v>96</v>
      </c>
      <c r="CQ946" s="656">
        <f>D194</f>
        <v>0</v>
      </c>
      <c r="CU946" s="423"/>
      <c r="CV946" s="423"/>
      <c r="CY946" s="421"/>
    </row>
    <row r="947" spans="92:103">
      <c r="CN947" s="109"/>
      <c r="CO947" s="420">
        <f>CO917</f>
        <v>0</v>
      </c>
      <c r="CP947" s="111"/>
      <c r="CU947" s="423"/>
      <c r="CV947" s="423"/>
      <c r="CY947" s="421"/>
    </row>
    <row r="948" spans="92:103">
      <c r="CN948" s="109"/>
      <c r="CO948" s="420" t="s">
        <v>171</v>
      </c>
      <c r="CP948" s="111"/>
      <c r="CU948" s="423"/>
      <c r="CV948" s="423"/>
      <c r="CY948" s="421"/>
    </row>
    <row r="949" spans="92:103">
      <c r="CN949" s="109"/>
      <c r="CO949" s="420"/>
      <c r="CP949" s="111"/>
      <c r="CU949" s="423"/>
      <c r="CV949" s="423"/>
      <c r="CY949" s="421"/>
    </row>
    <row r="950" spans="92:103">
      <c r="CN950" s="109"/>
      <c r="CO950" s="425" t="s">
        <v>173</v>
      </c>
      <c r="CP950" s="426"/>
      <c r="CQ950" s="427"/>
      <c r="CR950" s="427"/>
      <c r="CS950" s="427"/>
      <c r="CT950" s="426"/>
      <c r="CU950" s="428" t="s">
        <v>172</v>
      </c>
      <c r="CV950" s="423"/>
      <c r="CY950" s="421"/>
    </row>
    <row r="951" spans="92:103">
      <c r="CN951" s="109"/>
      <c r="CO951" s="429" t="s">
        <v>164</v>
      </c>
      <c r="CU951" s="404">
        <f>Financing!H950</f>
        <v>0</v>
      </c>
      <c r="CY951" s="421"/>
    </row>
    <row r="952" spans="92:103">
      <c r="CN952" s="111"/>
      <c r="CO952" s="430" t="s">
        <v>110</v>
      </c>
      <c r="CU952" s="404">
        <f>Financing!H951</f>
        <v>0</v>
      </c>
      <c r="CY952" s="421"/>
    </row>
    <row r="953" spans="92:103">
      <c r="CN953" s="111"/>
      <c r="CO953" s="430" t="s">
        <v>165</v>
      </c>
      <c r="CU953" s="404">
        <f>Financing!H952</f>
        <v>0</v>
      </c>
      <c r="CY953" s="421"/>
    </row>
    <row r="954" spans="92:103">
      <c r="CN954" s="423"/>
      <c r="CO954" s="430" t="s">
        <v>166</v>
      </c>
      <c r="CU954" s="404">
        <f>Financing!H953</f>
        <v>0</v>
      </c>
      <c r="CY954" s="421"/>
    </row>
    <row r="955" spans="92:103">
      <c r="CN955" s="423"/>
      <c r="CO955" s="430" t="s">
        <v>167</v>
      </c>
      <c r="CU955" s="404">
        <f>Financing!H954</f>
        <v>0</v>
      </c>
      <c r="CY955" s="421"/>
    </row>
    <row r="956" spans="92:103">
      <c r="CN956" s="109"/>
      <c r="CO956" s="430" t="s">
        <v>169</v>
      </c>
      <c r="CQ956" s="406" t="str">
        <f>Financing!D955</f>
        <v>(Specify Source)</v>
      </c>
      <c r="CR956" s="406"/>
      <c r="CS956" s="406"/>
      <c r="CU956" s="404">
        <f>Financing!H955</f>
        <v>0</v>
      </c>
      <c r="CY956" s="421"/>
    </row>
    <row r="957" spans="92:103">
      <c r="CN957" s="423"/>
      <c r="CO957" s="430" t="s">
        <v>168</v>
      </c>
      <c r="CQ957" s="406" t="str">
        <f>Financing!D956</f>
        <v>(Specify Source)</v>
      </c>
      <c r="CR957" s="406"/>
      <c r="CS957" s="406"/>
      <c r="CU957" s="404">
        <f>Financing!H956</f>
        <v>0</v>
      </c>
      <c r="CY957" s="421"/>
    </row>
    <row r="958" spans="92:103">
      <c r="CN958" s="111"/>
      <c r="CO958" s="430" t="s">
        <v>168</v>
      </c>
      <c r="CQ958" s="406" t="str">
        <f>Financing!D957</f>
        <v>(Specify Source)</v>
      </c>
      <c r="CR958" s="406"/>
      <c r="CS958" s="406"/>
      <c r="CU958" s="404">
        <f>Financing!H957</f>
        <v>0</v>
      </c>
      <c r="CY958" s="421"/>
    </row>
    <row r="959" spans="92:103">
      <c r="CN959" s="423"/>
      <c r="CO959" s="430" t="s">
        <v>168</v>
      </c>
      <c r="CQ959" s="406" t="str">
        <f>Financing!D958</f>
        <v>(Specify Source)</v>
      </c>
      <c r="CR959" s="406"/>
      <c r="CS959" s="406"/>
      <c r="CU959" s="404">
        <f>Financing!H958</f>
        <v>0</v>
      </c>
      <c r="CY959" s="421"/>
    </row>
    <row r="960" spans="92:103" ht="13.5" thickBot="1">
      <c r="CN960" s="111"/>
      <c r="CO960" s="431" t="s">
        <v>168</v>
      </c>
      <c r="CP960" s="432"/>
      <c r="CQ960" s="406" t="str">
        <f>Financing!D959</f>
        <v>(Specify Source)</v>
      </c>
      <c r="CR960" s="406"/>
      <c r="CS960" s="406"/>
      <c r="CT960" s="432"/>
      <c r="CU960" s="404">
        <f>Financing!H959</f>
        <v>0</v>
      </c>
      <c r="CV960" s="432"/>
      <c r="CW960" s="432"/>
      <c r="CX960" s="432"/>
      <c r="CY960" s="433"/>
    </row>
    <row r="961" spans="92:103">
      <c r="CN961" s="109"/>
    </row>
    <row r="962" spans="92:103" ht="13.5" thickBot="1">
      <c r="CN962" s="109"/>
    </row>
    <row r="963" spans="92:103">
      <c r="CN963" s="109"/>
      <c r="CO963" s="408" t="s">
        <v>156</v>
      </c>
      <c r="CP963" s="111" t="s">
        <v>343</v>
      </c>
      <c r="CQ963" s="654">
        <f>G4</f>
        <v>0</v>
      </c>
      <c r="CR963" s="407"/>
      <c r="CS963" s="409"/>
      <c r="CT963" s="409"/>
    </row>
    <row r="964" spans="92:103">
      <c r="CN964" s="109"/>
      <c r="CO964" s="434" t="s">
        <v>148</v>
      </c>
      <c r="CP964" s="109" t="s">
        <v>96</v>
      </c>
      <c r="CQ964" s="656">
        <f>D195</f>
        <v>0</v>
      </c>
      <c r="CR964" s="411"/>
      <c r="CS964" s="407"/>
      <c r="CT964" s="407"/>
    </row>
    <row r="965" spans="92:103" ht="13.5" thickBot="1">
      <c r="CN965" s="109"/>
      <c r="CO965" s="435">
        <f>'Unit Distribution'!CV24</f>
        <v>0</v>
      </c>
      <c r="CQ965" s="411"/>
      <c r="CR965" s="411"/>
      <c r="CS965" s="407"/>
      <c r="CT965" s="407"/>
    </row>
    <row r="966" spans="92:103">
      <c r="CN966" s="109"/>
      <c r="CO966" s="412" t="s">
        <v>157</v>
      </c>
      <c r="CP966" s="413"/>
      <c r="CQ966" s="414" t="s">
        <v>158</v>
      </c>
      <c r="CR966" s="414"/>
      <c r="CS966" s="414" t="s">
        <v>159</v>
      </c>
      <c r="CT966" s="414"/>
      <c r="CU966" s="414" t="s">
        <v>177</v>
      </c>
      <c r="CV966" s="414"/>
      <c r="CW966" s="414" t="s">
        <v>160</v>
      </c>
      <c r="CX966" s="415"/>
      <c r="CY966" s="416" t="s">
        <v>161</v>
      </c>
    </row>
    <row r="967" spans="92:103">
      <c r="CN967" s="109"/>
      <c r="CO967" s="417" t="str">
        <f>Financing!B966</f>
        <v>HPD Loan</v>
      </c>
      <c r="CP967" s="417"/>
      <c r="CQ967" s="655">
        <f>Financing!D966</f>
        <v>0</v>
      </c>
      <c r="CR967" s="417"/>
      <c r="CS967" s="417">
        <f>Financing!F966</f>
        <v>0</v>
      </c>
      <c r="CT967" s="417"/>
      <c r="CU967" s="417">
        <f>Financing!H966</f>
        <v>0</v>
      </c>
      <c r="CV967" s="417"/>
      <c r="CW967" s="417">
        <f>Financing!J966</f>
        <v>0</v>
      </c>
      <c r="CX967" s="417"/>
      <c r="CY967" s="417">
        <f>Financing!L966</f>
        <v>0</v>
      </c>
    </row>
    <row r="968" spans="92:103">
      <c r="CN968" s="111"/>
      <c r="CO968" s="417" t="str">
        <f>Financing!B967</f>
        <v>HDC Tax Exempt Bonds</v>
      </c>
      <c r="CP968" s="417"/>
      <c r="CQ968" s="655">
        <f>Financing!D967</f>
        <v>0</v>
      </c>
      <c r="CR968" s="417"/>
      <c r="CS968" s="417" t="str">
        <f>Financing!F967</f>
        <v>Loan</v>
      </c>
      <c r="CT968" s="417"/>
      <c r="CU968" s="417">
        <f>Financing!H967</f>
        <v>2.1999999999999999E-2</v>
      </c>
      <c r="CV968" s="417"/>
      <c r="CW968" s="417">
        <f>Financing!J967</f>
        <v>2</v>
      </c>
      <c r="CX968" s="417"/>
      <c r="CY968" s="417">
        <f>Financing!L967</f>
        <v>0</v>
      </c>
    </row>
    <row r="969" spans="92:103">
      <c r="CN969" s="109"/>
      <c r="CO969" s="417" t="str">
        <f>Financing!B968</f>
        <v>HDC Loan</v>
      </c>
      <c r="CP969" s="417"/>
      <c r="CQ969" s="655">
        <f>Financing!D968</f>
        <v>0</v>
      </c>
      <c r="CR969" s="417"/>
      <c r="CS969" s="417" t="str">
        <f>Financing!F968</f>
        <v>Loan</v>
      </c>
      <c r="CT969" s="417"/>
      <c r="CU969" s="417">
        <f>Financing!H968</f>
        <v>4.3387000000000002E-2</v>
      </c>
      <c r="CV969" s="417"/>
      <c r="CW969" s="417">
        <f>Financing!J968</f>
        <v>2</v>
      </c>
      <c r="CX969" s="417"/>
      <c r="CY969" s="417">
        <f>Financing!L968</f>
        <v>0</v>
      </c>
    </row>
    <row r="970" spans="92:103">
      <c r="CN970" s="423"/>
      <c r="CO970" s="417" t="str">
        <f>Financing!B969</f>
        <v>Deferred Developer Fee</v>
      </c>
      <c r="CP970" s="417"/>
      <c r="CQ970" s="655">
        <f>Financing!D969</f>
        <v>0</v>
      </c>
      <c r="CR970" s="417"/>
      <c r="CS970" s="417" t="str">
        <f>Financing!F969</f>
        <v>Loan</v>
      </c>
      <c r="CT970" s="417"/>
      <c r="CU970" s="417">
        <f>Financing!H969</f>
        <v>0</v>
      </c>
      <c r="CV970" s="417"/>
      <c r="CW970" s="417">
        <f>Financing!J969</f>
        <v>0</v>
      </c>
      <c r="CX970" s="417"/>
      <c r="CY970" s="417">
        <f>Financing!L969</f>
        <v>0</v>
      </c>
    </row>
    <row r="971" spans="92:103">
      <c r="CN971" s="111"/>
      <c r="CO971" s="655" t="str">
        <f>Financing!B970</f>
        <v>Other (Accrued Construction Interest)</v>
      </c>
      <c r="CP971" s="417"/>
      <c r="CQ971" s="655">
        <f>Financing!D970</f>
        <v>0</v>
      </c>
      <c r="CR971" s="417"/>
      <c r="CS971" s="417" t="str">
        <f>Financing!F970</f>
        <v>Loan</v>
      </c>
      <c r="CT971" s="417"/>
      <c r="CU971" s="417">
        <f>Financing!H970</f>
        <v>0</v>
      </c>
      <c r="CV971" s="417"/>
      <c r="CW971" s="417">
        <f>Financing!J970</f>
        <v>0</v>
      </c>
      <c r="CX971" s="417"/>
      <c r="CY971" s="417">
        <f>Financing!L970</f>
        <v>0</v>
      </c>
    </row>
    <row r="972" spans="92:103">
      <c r="CN972" s="423"/>
      <c r="CO972" s="655" t="str">
        <f>Financing!B971</f>
        <v>Other (Deferred Reserves)</v>
      </c>
      <c r="CP972" s="417"/>
      <c r="CQ972" s="655">
        <f>Financing!D971</f>
        <v>0</v>
      </c>
      <c r="CR972" s="417"/>
      <c r="CS972" s="417" t="str">
        <f>Financing!F971</f>
        <v>Loan</v>
      </c>
      <c r="CT972" s="417"/>
      <c r="CU972" s="417">
        <f>Financing!H971</f>
        <v>0</v>
      </c>
      <c r="CV972" s="417"/>
      <c r="CW972" s="417">
        <f>Financing!J971</f>
        <v>0</v>
      </c>
      <c r="CX972" s="417"/>
      <c r="CY972" s="417">
        <f>Financing!L971</f>
        <v>0</v>
      </c>
    </row>
    <row r="973" spans="92:103">
      <c r="CN973" s="111"/>
      <c r="CO973" s="655" t="str">
        <f>Financing!B972</f>
        <v>Other (Specify)</v>
      </c>
      <c r="CP973" s="417"/>
      <c r="CQ973" s="655">
        <f>Financing!D972</f>
        <v>0</v>
      </c>
      <c r="CR973" s="417"/>
      <c r="CS973" s="417">
        <f>Financing!F972</f>
        <v>0</v>
      </c>
      <c r="CT973" s="417"/>
      <c r="CU973" s="417">
        <f>Financing!H972</f>
        <v>0</v>
      </c>
      <c r="CV973" s="417"/>
      <c r="CW973" s="417">
        <f>Financing!J972</f>
        <v>0</v>
      </c>
      <c r="CX973" s="417"/>
      <c r="CY973" s="417">
        <f>Financing!L972</f>
        <v>0</v>
      </c>
    </row>
    <row r="974" spans="92:103">
      <c r="CN974" s="111"/>
      <c r="CO974" s="655" t="str">
        <f>Financing!B973</f>
        <v>Other (Specify)</v>
      </c>
      <c r="CP974" s="417"/>
      <c r="CQ974" s="655">
        <f>Financing!D973</f>
        <v>0</v>
      </c>
      <c r="CR974" s="417"/>
      <c r="CS974" s="417">
        <f>Financing!F973</f>
        <v>0</v>
      </c>
      <c r="CT974" s="417"/>
      <c r="CU974" s="417">
        <f>Financing!H973</f>
        <v>0</v>
      </c>
      <c r="CV974" s="417"/>
      <c r="CW974" s="417">
        <f>Financing!J973</f>
        <v>0</v>
      </c>
      <c r="CX974" s="417"/>
      <c r="CY974" s="417">
        <f>Financing!L973</f>
        <v>0</v>
      </c>
    </row>
    <row r="975" spans="92:103">
      <c r="CN975" s="423"/>
      <c r="CO975" s="655" t="str">
        <f>Financing!B974</f>
        <v>Other (Specify)</v>
      </c>
      <c r="CP975" s="417"/>
      <c r="CQ975" s="655">
        <f>Financing!D974</f>
        <v>0</v>
      </c>
      <c r="CR975" s="417"/>
      <c r="CS975" s="417">
        <f>Financing!F974</f>
        <v>0</v>
      </c>
      <c r="CT975" s="417"/>
      <c r="CU975" s="417">
        <f>Financing!H974</f>
        <v>0</v>
      </c>
      <c r="CV975" s="417"/>
      <c r="CW975" s="417">
        <f>Financing!J974</f>
        <v>0</v>
      </c>
      <c r="CX975" s="417"/>
      <c r="CY975" s="417">
        <f>Financing!L974</f>
        <v>0</v>
      </c>
    </row>
    <row r="976" spans="92:103">
      <c r="CN976" s="111"/>
      <c r="CO976" s="417" t="str">
        <f>Financing!B975</f>
        <v>Total Construction Financing</v>
      </c>
      <c r="CP976" s="417"/>
      <c r="CQ976" s="655">
        <f>Financing!D975</f>
        <v>0</v>
      </c>
      <c r="CR976" s="417"/>
      <c r="CS976" s="417">
        <f>Financing!F975</f>
        <v>0</v>
      </c>
      <c r="CT976" s="417"/>
      <c r="CU976" s="417">
        <f>Financing!H975</f>
        <v>0</v>
      </c>
      <c r="CV976" s="417"/>
      <c r="CW976" s="417">
        <f>Financing!J975</f>
        <v>0</v>
      </c>
      <c r="CX976" s="417"/>
      <c r="CY976" s="417">
        <f>Financing!L975</f>
        <v>0</v>
      </c>
    </row>
    <row r="977" spans="92:103">
      <c r="CN977" s="423"/>
      <c r="CO977" s="417"/>
      <c r="CP977" s="417"/>
      <c r="CQ977" s="417"/>
      <c r="CR977" s="417"/>
      <c r="CS977" s="417"/>
      <c r="CT977" s="417"/>
      <c r="CU977" s="417"/>
      <c r="CV977" s="417"/>
      <c r="CW977" s="417"/>
      <c r="CX977" s="417"/>
      <c r="CY977" s="417"/>
    </row>
    <row r="978" spans="92:103">
      <c r="CN978" s="111"/>
      <c r="CO978" s="417" t="str">
        <f>Financing!B977</f>
        <v>Permanent Financing</v>
      </c>
      <c r="CP978" s="111" t="s">
        <v>343</v>
      </c>
      <c r="CQ978" s="655">
        <f>G4</f>
        <v>0</v>
      </c>
      <c r="CR978" s="417"/>
      <c r="CS978" s="417"/>
      <c r="CT978" s="417"/>
      <c r="CU978" s="417"/>
      <c r="CV978" s="417"/>
      <c r="CW978" s="417"/>
      <c r="CX978" s="417"/>
      <c r="CY978" s="417"/>
    </row>
    <row r="979" spans="92:103">
      <c r="CN979" s="111"/>
      <c r="CO979" s="417" t="str">
        <f>Financing!B978</f>
        <v>Building 20</v>
      </c>
      <c r="CP979" s="109" t="s">
        <v>96</v>
      </c>
      <c r="CQ979" s="655">
        <f>D195</f>
        <v>0</v>
      </c>
      <c r="CR979" s="417"/>
      <c r="CS979" s="417"/>
      <c r="CT979" s="417"/>
      <c r="CU979" s="417"/>
      <c r="CV979" s="417"/>
      <c r="CW979" s="417"/>
      <c r="CX979" s="417"/>
      <c r="CY979" s="417"/>
    </row>
    <row r="980" spans="92:103">
      <c r="CN980" s="111"/>
      <c r="CO980" s="417" t="str">
        <f>Financing!B979</f>
        <v xml:space="preserve"> </v>
      </c>
      <c r="CP980" s="417"/>
      <c r="CQ980" s="417"/>
      <c r="CR980" s="417"/>
      <c r="CS980" s="417"/>
      <c r="CT980" s="417"/>
      <c r="CU980" s="417"/>
      <c r="CV980" s="417"/>
      <c r="CW980" s="417"/>
      <c r="CX980" s="417"/>
      <c r="CY980" s="417"/>
    </row>
    <row r="981" spans="92:103">
      <c r="CN981" s="111"/>
      <c r="CO981" s="417" t="str">
        <f>Financing!B980</f>
        <v>Lender/ Source</v>
      </c>
      <c r="CP981" s="417"/>
      <c r="CQ981" s="417" t="str">
        <f>Financing!D980</f>
        <v>Amount of Funds</v>
      </c>
      <c r="CR981" s="417"/>
      <c r="CS981" s="417" t="str">
        <f>Financing!F980</f>
        <v>Type</v>
      </c>
      <c r="CT981" s="417"/>
      <c r="CU981" s="417" t="str">
        <f>Financing!H980</f>
        <v>Interest Rate(%)</v>
      </c>
      <c r="CV981" s="417"/>
      <c r="CW981" s="417" t="str">
        <f>Financing!J980</f>
        <v>Term (yrs.)</v>
      </c>
      <c r="CX981" s="417"/>
      <c r="CY981" s="417" t="str">
        <f>Financing!L980</f>
        <v>Annual Debt Service</v>
      </c>
    </row>
    <row r="982" spans="92:103">
      <c r="CN982" s="111"/>
      <c r="CO982" s="417" t="str">
        <f>Financing!B981</f>
        <v>HPD Loan</v>
      </c>
      <c r="CP982" s="417"/>
      <c r="CQ982" s="655">
        <f>Financing!D981</f>
        <v>0</v>
      </c>
      <c r="CR982" s="417"/>
      <c r="CS982" s="417">
        <f>Financing!F981</f>
        <v>0</v>
      </c>
      <c r="CT982" s="417"/>
      <c r="CU982" s="417">
        <f>Financing!H981</f>
        <v>0</v>
      </c>
      <c r="CV982" s="417"/>
      <c r="CW982" s="417">
        <f>Financing!J981</f>
        <v>0</v>
      </c>
      <c r="CX982" s="417"/>
      <c r="CY982" s="417">
        <f>Financing!L981</f>
        <v>0</v>
      </c>
    </row>
    <row r="983" spans="92:103">
      <c r="CN983" s="111"/>
      <c r="CO983" s="417" t="str">
        <f>Financing!B982</f>
        <v>HDC Tax Exempt Bonds</v>
      </c>
      <c r="CP983" s="417"/>
      <c r="CQ983" s="655">
        <f>Financing!D982</f>
        <v>0</v>
      </c>
      <c r="CR983" s="417"/>
      <c r="CS983" s="417">
        <f>Financing!F982</f>
        <v>0</v>
      </c>
      <c r="CT983" s="417"/>
      <c r="CU983" s="417">
        <f>Financing!H982</f>
        <v>0</v>
      </c>
      <c r="CV983" s="417"/>
      <c r="CW983" s="417">
        <f>Financing!J982</f>
        <v>0</v>
      </c>
      <c r="CX983" s="417"/>
      <c r="CY983" s="417">
        <f>Financing!L982</f>
        <v>0</v>
      </c>
    </row>
    <row r="984" spans="92:103">
      <c r="CN984" s="423"/>
      <c r="CO984" s="417" t="str">
        <f>Financing!B983</f>
        <v>HDC Loan</v>
      </c>
      <c r="CP984" s="417"/>
      <c r="CQ984" s="655">
        <f>Financing!D983</f>
        <v>0</v>
      </c>
      <c r="CR984" s="417"/>
      <c r="CS984" s="417">
        <f>Financing!F983</f>
        <v>0</v>
      </c>
      <c r="CT984" s="417"/>
      <c r="CU984" s="417">
        <f>Financing!H983</f>
        <v>0</v>
      </c>
      <c r="CV984" s="417"/>
      <c r="CW984" s="417">
        <f>Financing!J983</f>
        <v>0</v>
      </c>
      <c r="CX984" s="417"/>
      <c r="CY984" s="417">
        <f>Financing!L983</f>
        <v>0</v>
      </c>
    </row>
    <row r="985" spans="92:103">
      <c r="CN985" s="111"/>
      <c r="CO985" s="417" t="str">
        <f>Financing!B984</f>
        <v>Deferred Developer Fee</v>
      </c>
      <c r="CP985" s="417"/>
      <c r="CQ985" s="655">
        <f>Financing!D984</f>
        <v>0</v>
      </c>
      <c r="CR985" s="417"/>
      <c r="CS985" s="417" t="str">
        <f>Financing!F984</f>
        <v>Loan</v>
      </c>
      <c r="CT985" s="417"/>
      <c r="CU985" s="417">
        <f>Financing!H984</f>
        <v>1.12E-2</v>
      </c>
      <c r="CV985" s="417"/>
      <c r="CW985" s="417">
        <f>Financing!J984</f>
        <v>35</v>
      </c>
      <c r="CX985" s="417"/>
      <c r="CY985" s="417">
        <f>Financing!L984</f>
        <v>0</v>
      </c>
    </row>
    <row r="986" spans="92:103">
      <c r="CN986" s="423"/>
      <c r="CO986" s="655" t="str">
        <f>Financing!B985</f>
        <v>Other (HDC First Mortgage)</v>
      </c>
      <c r="CP986" s="417"/>
      <c r="CQ986" s="655">
        <f>Financing!D985</f>
        <v>0</v>
      </c>
      <c r="CR986" s="417"/>
      <c r="CS986" s="417" t="str">
        <f>Financing!F985</f>
        <v>Loan</v>
      </c>
      <c r="CT986" s="417"/>
      <c r="CU986" s="417">
        <f>Financing!H985</f>
        <v>5.2499999999999998E-2</v>
      </c>
      <c r="CV986" s="417"/>
      <c r="CW986" s="417">
        <f>Financing!J985</f>
        <v>18</v>
      </c>
      <c r="CX986" s="417"/>
      <c r="CY986" s="417">
        <f>Financing!L985</f>
        <v>0</v>
      </c>
    </row>
    <row r="987" spans="92:103">
      <c r="CN987" s="109"/>
      <c r="CO987" s="655" t="str">
        <f>Financing!B986</f>
        <v>Other (HDC Second Mortgage)</v>
      </c>
      <c r="CP987" s="417"/>
      <c r="CQ987" s="655">
        <f>Financing!D986</f>
        <v>0</v>
      </c>
      <c r="CR987" s="417"/>
      <c r="CS987" s="417" t="str">
        <f>Financing!F986</f>
        <v>Loan</v>
      </c>
      <c r="CT987" s="417"/>
      <c r="CU987" s="417">
        <f>Financing!H986</f>
        <v>4.3387000000000002E-2</v>
      </c>
      <c r="CV987" s="417"/>
      <c r="CW987" s="417">
        <f>Financing!J986</f>
        <v>35</v>
      </c>
      <c r="CX987" s="417"/>
      <c r="CY987" s="417">
        <f>Financing!L986</f>
        <v>0</v>
      </c>
    </row>
    <row r="988" spans="92:103">
      <c r="CN988" s="111"/>
      <c r="CO988" s="655" t="str">
        <f>Financing!B987</f>
        <v>Other (Accrued Construction Interest)</v>
      </c>
      <c r="CP988" s="417"/>
      <c r="CQ988" s="655">
        <f>Financing!D987</f>
        <v>0</v>
      </c>
      <c r="CR988" s="417"/>
      <c r="CS988" s="417" t="str">
        <f>Financing!F987</f>
        <v>Loan</v>
      </c>
      <c r="CT988" s="417"/>
      <c r="CU988" s="417">
        <f>Financing!H987</f>
        <v>0</v>
      </c>
      <c r="CV988" s="417"/>
      <c r="CW988" s="417">
        <f>Financing!J987</f>
        <v>0</v>
      </c>
      <c r="CX988" s="417"/>
      <c r="CY988" s="417">
        <f>Financing!L987</f>
        <v>0</v>
      </c>
    </row>
    <row r="989" spans="92:103">
      <c r="CN989" s="111"/>
      <c r="CO989" s="655" t="str">
        <f>Financing!B988</f>
        <v>Other (Brownfields Tax Credits)</v>
      </c>
      <c r="CP989" s="417"/>
      <c r="CQ989" s="655">
        <f>Financing!D988</f>
        <v>0</v>
      </c>
      <c r="CR989" s="417"/>
      <c r="CS989" s="417" t="str">
        <f>Financing!F988</f>
        <v>Loan</v>
      </c>
      <c r="CT989" s="417"/>
      <c r="CU989" s="417">
        <f>Financing!H988</f>
        <v>0.06</v>
      </c>
      <c r="CV989" s="417"/>
      <c r="CW989" s="417">
        <f>Financing!J988</f>
        <v>35</v>
      </c>
      <c r="CX989" s="417"/>
      <c r="CY989" s="417">
        <f>Financing!L988</f>
        <v>0</v>
      </c>
    </row>
    <row r="990" spans="92:103">
      <c r="CN990" s="111"/>
      <c r="CO990" s="655" t="str">
        <f>Financing!B989</f>
        <v>Other (LIHTC Equity)</v>
      </c>
      <c r="CP990" s="417"/>
      <c r="CQ990" s="655">
        <f>Financing!D989</f>
        <v>0</v>
      </c>
      <c r="CR990" s="417"/>
      <c r="CS990" s="417" t="str">
        <f>Financing!F989</f>
        <v>Loan</v>
      </c>
      <c r="CT990" s="417"/>
      <c r="CU990" s="417">
        <f>Financing!H989</f>
        <v>0</v>
      </c>
      <c r="CV990" s="417"/>
      <c r="CW990" s="417">
        <f>Financing!J989</f>
        <v>0</v>
      </c>
      <c r="CX990" s="417"/>
      <c r="CY990" s="417">
        <f>Financing!L989</f>
        <v>0</v>
      </c>
    </row>
    <row r="991" spans="92:103">
      <c r="CN991" s="111"/>
      <c r="CO991" s="417" t="str">
        <f>Financing!B990</f>
        <v>Total Permanent Financing</v>
      </c>
      <c r="CP991" s="417"/>
      <c r="CQ991" s="655">
        <f>Financing!D990</f>
        <v>0</v>
      </c>
      <c r="CR991" s="417"/>
      <c r="CS991" s="417">
        <f>Financing!F990</f>
        <v>0</v>
      </c>
      <c r="CT991" s="417"/>
      <c r="CU991" s="417">
        <f>Financing!H990</f>
        <v>0</v>
      </c>
      <c r="CV991" s="417"/>
      <c r="CW991" s="417">
        <f>Financing!J990</f>
        <v>0</v>
      </c>
      <c r="CX991" s="417"/>
      <c r="CY991" s="417">
        <f>Financing!L990</f>
        <v>0</v>
      </c>
    </row>
    <row r="992" spans="92:103">
      <c r="CN992" s="111"/>
      <c r="CO992" s="420"/>
      <c r="CY992" s="421"/>
    </row>
    <row r="993" spans="92:103">
      <c r="CN993" s="109"/>
      <c r="CO993" s="422" t="s">
        <v>163</v>
      </c>
      <c r="CP993" s="111" t="s">
        <v>343</v>
      </c>
      <c r="CQ993" s="109">
        <f>G4</f>
        <v>0</v>
      </c>
      <c r="CU993" s="423"/>
      <c r="CV993" s="423"/>
      <c r="CY993" s="421"/>
    </row>
    <row r="994" spans="92:103">
      <c r="CN994" s="109"/>
      <c r="CO994" s="424" t="s">
        <v>148</v>
      </c>
      <c r="CP994" s="109" t="s">
        <v>96</v>
      </c>
      <c r="CQ994" s="666">
        <f>D195</f>
        <v>0</v>
      </c>
      <c r="CU994" s="423"/>
      <c r="CV994" s="423"/>
      <c r="CY994" s="421"/>
    </row>
    <row r="995" spans="92:103">
      <c r="CN995" s="109"/>
      <c r="CO995" s="420">
        <f>CO965</f>
        <v>0</v>
      </c>
      <c r="CP995" s="111"/>
      <c r="CU995" s="423"/>
      <c r="CV995" s="423"/>
      <c r="CY995" s="421"/>
    </row>
    <row r="996" spans="92:103">
      <c r="CN996" s="109"/>
      <c r="CO996" s="420" t="s">
        <v>171</v>
      </c>
      <c r="CP996" s="111"/>
      <c r="CU996" s="423"/>
      <c r="CV996" s="423"/>
      <c r="CY996" s="421"/>
    </row>
    <row r="997" spans="92:103">
      <c r="CN997" s="109"/>
      <c r="CO997" s="420"/>
      <c r="CP997" s="111"/>
      <c r="CU997" s="423"/>
      <c r="CV997" s="423"/>
      <c r="CY997" s="421"/>
    </row>
    <row r="998" spans="92:103">
      <c r="CN998" s="109"/>
      <c r="CO998" s="425" t="s">
        <v>173</v>
      </c>
      <c r="CP998" s="426"/>
      <c r="CQ998" s="427"/>
      <c r="CR998" s="427"/>
      <c r="CS998" s="427"/>
      <c r="CT998" s="426"/>
      <c r="CU998" s="428" t="s">
        <v>172</v>
      </c>
      <c r="CV998" s="423"/>
      <c r="CY998" s="421"/>
    </row>
    <row r="999" spans="92:103">
      <c r="CN999" s="109"/>
      <c r="CO999" s="429" t="s">
        <v>164</v>
      </c>
      <c r="CU999" s="404">
        <f>Financing!H998</f>
        <v>0</v>
      </c>
      <c r="CY999" s="421"/>
    </row>
    <row r="1000" spans="92:103">
      <c r="CN1000" s="111"/>
      <c r="CO1000" s="430" t="s">
        <v>110</v>
      </c>
      <c r="CU1000" s="404">
        <f>Financing!H999</f>
        <v>0</v>
      </c>
      <c r="CY1000" s="421"/>
    </row>
    <row r="1001" spans="92:103">
      <c r="CN1001" s="111"/>
      <c r="CO1001" s="430" t="s">
        <v>165</v>
      </c>
      <c r="CU1001" s="404">
        <f>Financing!H1000</f>
        <v>0</v>
      </c>
      <c r="CY1001" s="421"/>
    </row>
    <row r="1002" spans="92:103">
      <c r="CN1002" s="423"/>
      <c r="CO1002" s="430" t="s">
        <v>166</v>
      </c>
      <c r="CU1002" s="404">
        <f>Financing!H1001</f>
        <v>0</v>
      </c>
      <c r="CY1002" s="421"/>
    </row>
    <row r="1003" spans="92:103">
      <c r="CN1003" s="423"/>
      <c r="CO1003" s="430" t="s">
        <v>167</v>
      </c>
      <c r="CU1003" s="404">
        <f>Financing!H1002</f>
        <v>0</v>
      </c>
      <c r="CY1003" s="421"/>
    </row>
    <row r="1004" spans="92:103">
      <c r="CN1004" s="109"/>
      <c r="CO1004" s="430" t="s">
        <v>169</v>
      </c>
      <c r="CQ1004" s="406" t="str">
        <f>Financing!D1003</f>
        <v>(Specify Source)</v>
      </c>
      <c r="CR1004" s="406"/>
      <c r="CS1004" s="406"/>
      <c r="CU1004" s="404">
        <f>Financing!H1003</f>
        <v>0</v>
      </c>
      <c r="CY1004" s="421"/>
    </row>
    <row r="1005" spans="92:103">
      <c r="CN1005" s="423"/>
      <c r="CO1005" s="430" t="s">
        <v>168</v>
      </c>
      <c r="CQ1005" s="406" t="str">
        <f>Financing!D1004</f>
        <v>(Specify Source)</v>
      </c>
      <c r="CR1005" s="406"/>
      <c r="CS1005" s="406"/>
      <c r="CU1005" s="404">
        <f>Financing!H1004</f>
        <v>0</v>
      </c>
      <c r="CY1005" s="421"/>
    </row>
    <row r="1006" spans="92:103">
      <c r="CN1006" s="111"/>
      <c r="CO1006" s="430" t="s">
        <v>168</v>
      </c>
      <c r="CQ1006" s="406" t="str">
        <f>Financing!D1005</f>
        <v>(Specify Source)</v>
      </c>
      <c r="CR1006" s="406"/>
      <c r="CS1006" s="406"/>
      <c r="CU1006" s="404">
        <f>Financing!H1005</f>
        <v>0</v>
      </c>
      <c r="CY1006" s="421"/>
    </row>
    <row r="1007" spans="92:103">
      <c r="CN1007" s="423"/>
      <c r="CO1007" s="430" t="s">
        <v>168</v>
      </c>
      <c r="CQ1007" s="406" t="str">
        <f>Financing!D1006</f>
        <v>(Specify Source)</v>
      </c>
      <c r="CR1007" s="406"/>
      <c r="CS1007" s="406"/>
      <c r="CU1007" s="404">
        <f>Financing!H1006</f>
        <v>0</v>
      </c>
      <c r="CY1007" s="421"/>
    </row>
    <row r="1008" spans="92:103" ht="13.5" thickBot="1">
      <c r="CN1008" s="111"/>
      <c r="CO1008" s="431" t="s">
        <v>168</v>
      </c>
      <c r="CP1008" s="432"/>
      <c r="CQ1008" s="406" t="str">
        <f>Financing!D1007</f>
        <v>(Specify Source)</v>
      </c>
      <c r="CR1008" s="406"/>
      <c r="CS1008" s="406"/>
      <c r="CT1008" s="432"/>
      <c r="CU1008" s="404">
        <f>Financing!H1007</f>
        <v>0</v>
      </c>
      <c r="CV1008" s="432"/>
      <c r="CW1008" s="432"/>
      <c r="CX1008" s="432"/>
      <c r="CY1008" s="433"/>
    </row>
  </sheetData>
  <phoneticPr fontId="22" type="noConversion"/>
  <conditionalFormatting sqref="I145">
    <cfRule type="expression" dxfId="0" priority="1" stopIfTrue="1">
      <formula>IF($C$11="9% Competitive",TRUE,FALSE)</formula>
    </cfRule>
  </conditionalFormatting>
  <dataValidations count="2">
    <dataValidation type="list" allowBlank="1" showInputMessage="1" showErrorMessage="1" sqref="D145" xr:uid="{00000000-0002-0000-0E00-000000000000}">
      <formula1>$AN$12:$AN$13</formula1>
    </dataValidation>
    <dataValidation type="list" allowBlank="1" showInputMessage="1" showErrorMessage="1" errorTitle="Basis Boost" error="Please indicate if the project is taking the basis boost or not" sqref="C110" xr:uid="{00000000-0002-0000-0E00-000001000000}">
      <formula1>$BO$15:$BO$17</formula1>
    </dataValidation>
  </dataValidations>
  <pageMargins left="0.75" right="0.75" top="1" bottom="1" header="0.5" footer="0.5"/>
  <pageSetup paperSize="5" scale="37" orientation="landscape" horizontalDpi="1200" verticalDpi="1200" r:id="rId1"/>
  <headerFooter alignWithMargins="0"/>
  <rowBreaks count="1" manualBreakCount="1">
    <brk id="65" max="16383" man="1"/>
  </rowBreaks>
  <colBreaks count="3" manualBreakCount="3">
    <brk id="47" max="1048575" man="1"/>
    <brk id="65" max="1048575" man="1"/>
    <brk id="91"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8052194-803b-4588-8352-c26f1317ffaa">
      <Terms xmlns="http://schemas.microsoft.com/office/infopath/2007/PartnerControls"/>
    </lcf76f155ced4ddcb4097134ff3c332f>
    <TaxCatchAll xmlns="bb65d248-1eee-4877-80ff-8ecdaa985d8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8E613E1B4BA0F4E8D06ED6EBE00D794" ma:contentTypeVersion="13" ma:contentTypeDescription="Create a new document." ma:contentTypeScope="" ma:versionID="50f5d803daad7cf38518e3ef6c41e247">
  <xsd:schema xmlns:xsd="http://www.w3.org/2001/XMLSchema" xmlns:xs="http://www.w3.org/2001/XMLSchema" xmlns:p="http://schemas.microsoft.com/office/2006/metadata/properties" xmlns:ns2="78052194-803b-4588-8352-c26f1317ffaa" xmlns:ns3="bb65d248-1eee-4877-80ff-8ecdaa985d88" targetNamespace="http://schemas.microsoft.com/office/2006/metadata/properties" ma:root="true" ma:fieldsID="74273f347f7e74d1243141cc7c77b0cf" ns2:_="" ns3:_="">
    <xsd:import namespace="78052194-803b-4588-8352-c26f1317ffaa"/>
    <xsd:import namespace="bb65d248-1eee-4877-80ff-8ecdaa985d8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052194-803b-4588-8352-c26f1317ff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29d7447-a469-4572-afb1-485f3579f7a4"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65d248-1eee-4877-80ff-8ecdaa985d8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89fd10d-c3f9-4540-9993-74552fdcb249}" ma:internalName="TaxCatchAll" ma:showField="CatchAllData" ma:web="bb65d248-1eee-4877-80ff-8ecdaa985d88">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F7FA8A-A506-40D5-88B9-ABA984029CCF}">
  <ds:schemaRefs>
    <ds:schemaRef ds:uri="http://www.w3.org/XML/1998/namespace"/>
    <ds:schemaRef ds:uri="http://purl.org/dc/elements/1.1/"/>
    <ds:schemaRef ds:uri="http://schemas.microsoft.com/office/infopath/2007/PartnerControls"/>
    <ds:schemaRef ds:uri="http://schemas.microsoft.com/office/2006/metadata/properties"/>
    <ds:schemaRef ds:uri="http://schemas.openxmlformats.org/package/2006/metadata/core-properties"/>
    <ds:schemaRef ds:uri="http://schemas.microsoft.com/office/2006/documentManagement/types"/>
    <ds:schemaRef ds:uri="bb65d248-1eee-4877-80ff-8ecdaa985d88"/>
    <ds:schemaRef ds:uri="78052194-803b-4588-8352-c26f1317ffaa"/>
    <ds:schemaRef ds:uri="http://purl.org/dc/dcmitype/"/>
    <ds:schemaRef ds:uri="http://purl.org/dc/terms/"/>
  </ds:schemaRefs>
</ds:datastoreItem>
</file>

<file path=customXml/itemProps2.xml><?xml version="1.0" encoding="utf-8"?>
<ds:datastoreItem xmlns:ds="http://schemas.openxmlformats.org/officeDocument/2006/customXml" ds:itemID="{7093BCA2-0E5C-4C2B-858B-1B7D9C74CE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052194-803b-4588-8352-c26f1317ffaa"/>
    <ds:schemaRef ds:uri="bb65d248-1eee-4877-80ff-8ecdaa985d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D85FE0E-2F1A-4AA8-BA88-EA4FB3A872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Cover</vt:lpstr>
      <vt:lpstr>Applicant Information</vt:lpstr>
      <vt:lpstr>Building Information</vt:lpstr>
      <vt:lpstr>Unit Distribution</vt:lpstr>
      <vt:lpstr>Development Budget</vt:lpstr>
      <vt:lpstr>Qualified Basis Analysis</vt:lpstr>
      <vt:lpstr>Financing</vt:lpstr>
      <vt:lpstr>Equity</vt:lpstr>
      <vt:lpstr>Sources-Uses</vt:lpstr>
      <vt:lpstr>M&amp;O</vt:lpstr>
      <vt:lpstr>Cash Flow</vt:lpstr>
      <vt:lpstr>Aggregate Basis Calc</vt:lpstr>
      <vt:lpstr>Submission Page</vt:lpstr>
      <vt:lpstr>Exhibit Checklist</vt:lpstr>
      <vt:lpstr>XML Data Output</vt:lpstr>
      <vt:lpstr>'Applicant Information'!Print_Area</vt:lpstr>
      <vt:lpstr>'Building Information'!Print_Area</vt:lpstr>
      <vt:lpstr>'Cash Flow'!Print_Area</vt:lpstr>
      <vt:lpstr>Cover!Print_Area</vt:lpstr>
      <vt:lpstr>'Development Budget'!Print_Area</vt:lpstr>
      <vt:lpstr>'Exhibit Checklist'!Print_Area</vt:lpstr>
      <vt:lpstr>Financing!Print_Area</vt:lpstr>
      <vt:lpstr>'M&amp;O'!Print_Area</vt:lpstr>
      <vt:lpstr>'Qualified Basis Analysis'!Print_Area</vt:lpstr>
      <vt:lpstr>'Submission Page'!Print_Area</vt:lpstr>
      <vt:lpstr>'Unit Distribution'!Print_Area</vt:lpstr>
      <vt:lpstr>'Development Budget'!Print_Titles</vt:lpstr>
      <vt:lpstr>Equity!Print_Titles</vt:lpstr>
      <vt:lpstr>'Qualified Basis Analysis'!Print_Titles</vt:lpstr>
      <vt:lpstr>'Sources-Uses'!Print_Titles</vt:lpstr>
      <vt:lpstr>'Unit Distribution'!Print_Titles</vt:lpstr>
    </vt:vector>
  </TitlesOfParts>
  <Company>HPD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NYC</dc:creator>
  <cp:lastModifiedBy>Sanchez, Ronald (HPD)</cp:lastModifiedBy>
  <cp:lastPrinted>2009-10-30T16:28:47Z</cp:lastPrinted>
  <dcterms:created xsi:type="dcterms:W3CDTF">2001-08-16T14:33:38Z</dcterms:created>
  <dcterms:modified xsi:type="dcterms:W3CDTF">2025-03-17T16:53:48Z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0x01010018E613E1B4BA0F4E8D06ED6EBE00D794</vt:lpwstr>
  </property>
  <property fmtid="{D5CDD505-2E9C-101B-9397-08002B2CF9AE}" pid="3" name="MediaServiceImageTags">
    <vt:lpwstr/>
  </property>
  <property fmtid="{D5CDD505-2E9C-101B-9397-08002B2CF9AE}" pid="4" name="MSIP_Label_ebba276f-0474-4e48-a2bc-69b0eb22318c_Enabled">
    <vt:lpwstr>true</vt:lpwstr>
  </property>
  <property fmtid="{D5CDD505-2E9C-101B-9397-08002B2CF9AE}" pid="5" name="MSIP_Label_ebba276f-0474-4e48-a2bc-69b0eb22318c_SetDate">
    <vt:lpwstr>2024-07-22T19:18:43Z</vt:lpwstr>
  </property>
  <property fmtid="{D5CDD505-2E9C-101B-9397-08002B2CF9AE}" pid="6" name="MSIP_Label_ebba276f-0474-4e48-a2bc-69b0eb22318c_Method">
    <vt:lpwstr>Standard</vt:lpwstr>
  </property>
  <property fmtid="{D5CDD505-2E9C-101B-9397-08002B2CF9AE}" pid="7" name="MSIP_Label_ebba276f-0474-4e48-a2bc-69b0eb22318c_Name">
    <vt:lpwstr>Non-Restricted-Main</vt:lpwstr>
  </property>
  <property fmtid="{D5CDD505-2E9C-101B-9397-08002B2CF9AE}" pid="8" name="MSIP_Label_ebba276f-0474-4e48-a2bc-69b0eb22318c_SiteId">
    <vt:lpwstr>32f56fc7-5f81-4e22-a95b-15da66513bef</vt:lpwstr>
  </property>
  <property fmtid="{D5CDD505-2E9C-101B-9397-08002B2CF9AE}" pid="9" name="MSIP_Label_ebba276f-0474-4e48-a2bc-69b0eb22318c_ActionId">
    <vt:lpwstr>4a56b5dd-377c-4fe2-8b41-c38f6c9d6ba5</vt:lpwstr>
  </property>
  <property fmtid="{D5CDD505-2E9C-101B-9397-08002B2CF9AE}" pid="10" name="MSIP_Label_ebba276f-0474-4e48-a2bc-69b0eb22318c_ContentBits">
    <vt:lpwstr>0</vt:lpwstr>
  </property>
</Properties>
</file>