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S:\RPTT\RPTT TY2018 Report\"/>
    </mc:Choice>
  </mc:AlternateContent>
  <xr:revisionPtr revIDLastSave="0" documentId="8_{5E3E941C-6FE8-4486-95DE-386CEB56E71D}" xr6:coauthVersionLast="41" xr6:coauthVersionMax="41" xr10:uidLastSave="{00000000-0000-0000-0000-000000000000}"/>
  <bookViews>
    <workbookView xWindow="-60" yWindow="-60" windowWidth="24120" windowHeight="12960" xr2:uid="{00000000-000D-0000-FFFF-FFFF00000000}"/>
  </bookViews>
  <sheets>
    <sheet name="1. by Transaction Type" sheetId="13" r:id="rId1"/>
    <sheet name="2. Revenue Usage" sheetId="11" r:id="rId2"/>
    <sheet name="3. Sale Price x Prop Type" sheetId="3" r:id="rId3"/>
    <sheet name="4. Boro x Prop Type" sheetId="10" r:id="rId4"/>
    <sheet name="5. Sale Price x Prop (Entities)" sheetId="9" r:id="rId5"/>
    <sheet name="6. Boro x Prop Type (Entities)" sheetId="4" r:id="rId6"/>
    <sheet name="7. Comm by Prop Type YoY" sheetId="15" r:id="rId7"/>
    <sheet name="8. Historical" sheetId="12" r:id="rId8"/>
  </sheets>
  <definedNames>
    <definedName name="_AMO_UniqueIdentifier" hidden="1">"'22a3229e-6ef7-40f4-9d94-1f4b6cd3d14f'"</definedName>
    <definedName name="_xlnm.Print_Area" localSheetId="0">'1. by Transaction Type'!$A$1:$F$23</definedName>
    <definedName name="_xlnm.Print_Area" localSheetId="2">'3. Sale Price x Prop Type'!$A$1:$F$85</definedName>
    <definedName name="_xlnm.Print_Area" localSheetId="4">'5. Sale Price x Prop (Entities)'!$A$1:$H$77</definedName>
    <definedName name="_xlnm.Print_Area" localSheetId="5">'6. Boro x Prop Type (Entities)'!$A$1:$H$70</definedName>
    <definedName name="_xlnm.Print_Area" localSheetId="6">'7. Comm by Prop Type YoY'!$A$1:$F$64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6" i="15" l="1"/>
  <c r="C26" i="15"/>
  <c r="B26" i="15"/>
  <c r="G60" i="4"/>
  <c r="G61" i="4"/>
  <c r="G62" i="4"/>
  <c r="G59" i="4"/>
  <c r="G58" i="4"/>
  <c r="D59" i="4"/>
  <c r="D60" i="4"/>
  <c r="D61" i="4"/>
  <c r="D62" i="4"/>
  <c r="D58" i="4"/>
  <c r="B59" i="4"/>
  <c r="B60" i="4"/>
  <c r="B61" i="4"/>
  <c r="B62" i="4"/>
  <c r="B58" i="4"/>
  <c r="D43" i="4"/>
  <c r="B43" i="4"/>
  <c r="G43" i="4"/>
  <c r="G31" i="4"/>
  <c r="D31" i="4"/>
  <c r="B31" i="4"/>
  <c r="G19" i="4"/>
  <c r="D19" i="4"/>
  <c r="B19" i="4"/>
  <c r="D66" i="9"/>
  <c r="D67" i="9"/>
  <c r="D68" i="9"/>
  <c r="D69" i="9"/>
  <c r="D70" i="9"/>
  <c r="D65" i="9"/>
  <c r="D64" i="9"/>
  <c r="B65" i="9"/>
  <c r="B66" i="9"/>
  <c r="B67" i="9"/>
  <c r="B68" i="9"/>
  <c r="B69" i="9"/>
  <c r="B70" i="9"/>
  <c r="B64" i="9"/>
  <c r="G49" i="9"/>
  <c r="D49" i="9"/>
  <c r="B49" i="9"/>
  <c r="B35" i="9"/>
  <c r="D35" i="9"/>
  <c r="G35" i="9"/>
  <c r="G21" i="9"/>
  <c r="D21" i="9"/>
  <c r="B21" i="9"/>
  <c r="E72" i="10"/>
  <c r="E71" i="10"/>
  <c r="E70" i="10"/>
  <c r="E69" i="10"/>
  <c r="E68" i="10"/>
  <c r="C70" i="10"/>
  <c r="C71" i="10"/>
  <c r="C72" i="10"/>
  <c r="C69" i="10"/>
  <c r="C68" i="10"/>
  <c r="B69" i="10"/>
  <c r="B70" i="10"/>
  <c r="B71" i="10"/>
  <c r="B72" i="10"/>
  <c r="B68" i="10"/>
  <c r="C30" i="10"/>
  <c r="E30" i="10"/>
  <c r="B30" i="10"/>
  <c r="E18" i="10"/>
  <c r="C18" i="10"/>
  <c r="C78" i="3"/>
  <c r="C79" i="3"/>
  <c r="C80" i="3"/>
  <c r="C81" i="3"/>
  <c r="C82" i="3"/>
  <c r="C77" i="3"/>
  <c r="C76" i="3"/>
  <c r="B77" i="3"/>
  <c r="B78" i="3"/>
  <c r="B79" i="3"/>
  <c r="B80" i="3"/>
  <c r="B81" i="3"/>
  <c r="B82" i="3"/>
  <c r="B76" i="3"/>
  <c r="E70" i="3"/>
  <c r="C70" i="3"/>
  <c r="B70" i="3"/>
  <c r="B48" i="3"/>
  <c r="B34" i="3"/>
  <c r="E20" i="3"/>
  <c r="C20" i="3"/>
  <c r="B11" i="11"/>
  <c r="B64" i="4"/>
  <c r="G64" i="4"/>
  <c r="B72" i="9"/>
  <c r="D72" i="9"/>
  <c r="D64" i="4"/>
  <c r="C84" i="3"/>
  <c r="E74" i="10"/>
  <c r="C74" i="10"/>
  <c r="B74" i="10"/>
  <c r="E62" i="10"/>
  <c r="C62" i="10"/>
  <c r="B62" i="10"/>
  <c r="E31" i="4"/>
  <c r="E42" i="10"/>
  <c r="C42" i="10"/>
  <c r="E43" i="4"/>
  <c r="B42" i="10"/>
  <c r="C43" i="4"/>
  <c r="E19" i="4"/>
  <c r="B18" i="10"/>
  <c r="E84" i="3"/>
  <c r="B84" i="3"/>
  <c r="E48" i="3"/>
  <c r="C48" i="3"/>
  <c r="E49" i="9"/>
  <c r="E34" i="3"/>
  <c r="C34" i="3"/>
  <c r="E35" i="9"/>
  <c r="C35" i="9"/>
  <c r="E21" i="9"/>
  <c r="B20" i="3"/>
  <c r="C21" i="9"/>
  <c r="E23" i="13"/>
  <c r="C23" i="13"/>
  <c r="B23" i="13"/>
  <c r="E18" i="13"/>
  <c r="C18" i="13"/>
  <c r="B18" i="13"/>
  <c r="E13" i="13"/>
  <c r="C13" i="13"/>
  <c r="B13" i="13"/>
  <c r="D11" i="11"/>
  <c r="C11" i="11"/>
  <c r="E10" i="11"/>
  <c r="E9" i="11"/>
  <c r="E45" i="15"/>
  <c r="C45" i="15"/>
  <c r="B45" i="15"/>
  <c r="C13" i="4"/>
  <c r="E13" i="4"/>
  <c r="C14" i="4"/>
  <c r="E14" i="4"/>
  <c r="C15" i="4"/>
  <c r="E15" i="4"/>
  <c r="C16" i="4"/>
  <c r="E16" i="4"/>
  <c r="C17" i="4"/>
  <c r="E17" i="4"/>
  <c r="F64" i="15"/>
  <c r="F41" i="12"/>
  <c r="E41" i="12"/>
  <c r="D41" i="12"/>
  <c r="C41" i="12"/>
  <c r="B41" i="12"/>
  <c r="F23" i="12"/>
  <c r="E23" i="12"/>
  <c r="D23" i="12"/>
  <c r="C23" i="12"/>
  <c r="B23" i="12"/>
  <c r="F62" i="15"/>
  <c r="F61" i="15"/>
  <c r="F59" i="15"/>
  <c r="F57" i="15"/>
  <c r="F55" i="15"/>
  <c r="F51" i="15"/>
  <c r="E62" i="15"/>
  <c r="E61" i="15"/>
  <c r="E59" i="15"/>
  <c r="E58" i="15"/>
  <c r="E57" i="15"/>
  <c r="E56" i="15"/>
  <c r="E55" i="15"/>
  <c r="E54" i="15"/>
  <c r="E53" i="15"/>
  <c r="E52" i="15"/>
  <c r="E51" i="15"/>
  <c r="D64" i="15"/>
  <c r="D57" i="15"/>
  <c r="D56" i="15"/>
  <c r="D55" i="15"/>
  <c r="C62" i="15"/>
  <c r="C60" i="15"/>
  <c r="C59" i="15"/>
  <c r="C58" i="15"/>
  <c r="C57" i="15"/>
  <c r="C56" i="15"/>
  <c r="C55" i="15"/>
  <c r="C52" i="15"/>
  <c r="C51" i="15"/>
  <c r="B62" i="15"/>
  <c r="B61" i="15"/>
  <c r="B60" i="15"/>
  <c r="B59" i="15"/>
  <c r="B58" i="15"/>
  <c r="B57" i="15"/>
  <c r="B56" i="15"/>
  <c r="B55" i="15"/>
  <c r="B53" i="15"/>
  <c r="B52" i="15"/>
  <c r="B51" i="15"/>
  <c r="C25" i="4"/>
  <c r="E25" i="4"/>
  <c r="C26" i="4"/>
  <c r="E26" i="4"/>
  <c r="C27" i="4"/>
  <c r="E27" i="4"/>
  <c r="C28" i="4"/>
  <c r="E28" i="4"/>
  <c r="C29" i="4"/>
  <c r="E29" i="4"/>
  <c r="E64" i="9"/>
  <c r="E70" i="9"/>
  <c r="E69" i="9"/>
  <c r="E68" i="9"/>
  <c r="E67" i="9"/>
  <c r="E66" i="9"/>
  <c r="E65" i="9"/>
  <c r="E42" i="9"/>
  <c r="E43" i="9"/>
  <c r="E44" i="9"/>
  <c r="E45" i="9"/>
  <c r="E46" i="9"/>
  <c r="E47" i="9"/>
  <c r="E41" i="9"/>
  <c r="E28" i="9"/>
  <c r="E29" i="9"/>
  <c r="E30" i="9"/>
  <c r="E31" i="9"/>
  <c r="E32" i="9"/>
  <c r="E33" i="9"/>
  <c r="E27" i="9"/>
  <c r="C28" i="9"/>
  <c r="C29" i="9"/>
  <c r="C30" i="9"/>
  <c r="C31" i="9"/>
  <c r="C32" i="9"/>
  <c r="C33" i="9"/>
  <c r="C27" i="9"/>
  <c r="C14" i="9"/>
  <c r="C15" i="9"/>
  <c r="C16" i="9"/>
  <c r="C17" i="9"/>
  <c r="C18" i="9"/>
  <c r="C19" i="9"/>
  <c r="C49" i="9"/>
  <c r="C42" i="9"/>
  <c r="C43" i="9"/>
  <c r="C44" i="9"/>
  <c r="C45" i="9"/>
  <c r="C46" i="9"/>
  <c r="C47" i="9"/>
  <c r="C41" i="9"/>
  <c r="E14" i="9"/>
  <c r="E15" i="9"/>
  <c r="E16" i="9"/>
  <c r="E17" i="9"/>
  <c r="E18" i="9"/>
  <c r="E19" i="9"/>
  <c r="E13" i="9"/>
  <c r="B54" i="15"/>
  <c r="D52" i="15"/>
  <c r="F52" i="15"/>
  <c r="C53" i="15"/>
  <c r="D53" i="15"/>
  <c r="F53" i="15"/>
  <c r="C54" i="15"/>
  <c r="D54" i="15"/>
  <c r="F54" i="15"/>
  <c r="F56" i="15"/>
  <c r="D58" i="15"/>
  <c r="F58" i="15"/>
  <c r="D59" i="15"/>
  <c r="D60" i="15"/>
  <c r="E60" i="15"/>
  <c r="F60" i="15"/>
  <c r="C61" i="15"/>
  <c r="D61" i="15"/>
  <c r="D62" i="15"/>
  <c r="D51" i="15"/>
  <c r="E64" i="15"/>
  <c r="C59" i="4"/>
  <c r="C60" i="4"/>
  <c r="C61" i="4"/>
  <c r="C62" i="4"/>
  <c r="C58" i="4"/>
  <c r="C13" i="9"/>
  <c r="C31" i="4"/>
  <c r="C70" i="9"/>
  <c r="C69" i="9"/>
  <c r="C68" i="9"/>
  <c r="C67" i="9"/>
  <c r="C66" i="9"/>
  <c r="C65" i="9"/>
  <c r="C64" i="9"/>
  <c r="E62" i="4"/>
  <c r="E61" i="4"/>
  <c r="E60" i="4"/>
  <c r="E59" i="4"/>
  <c r="E58" i="4"/>
  <c r="E41" i="4"/>
  <c r="C41" i="4"/>
  <c r="E40" i="4"/>
  <c r="C40" i="4"/>
  <c r="E39" i="4"/>
  <c r="C39" i="4"/>
  <c r="E38" i="4"/>
  <c r="C38" i="4"/>
  <c r="E37" i="4"/>
  <c r="C37" i="4"/>
  <c r="C64" i="15"/>
  <c r="B64" i="15"/>
  <c r="C19" i="4"/>
  <c r="E64" i="4"/>
  <c r="C64" i="4"/>
  <c r="C72" i="9"/>
  <c r="E11" i="11"/>
  <c r="E72" i="9"/>
</calcChain>
</file>

<file path=xl/sharedStrings.xml><?xml version="1.0" encoding="utf-8"?>
<sst xmlns="http://schemas.openxmlformats.org/spreadsheetml/2006/main" count="506" uniqueCount="92">
  <si>
    <t>1-3 FAMILY</t>
  </si>
  <si>
    <t>CONDOS</t>
  </si>
  <si>
    <t>COOPS</t>
  </si>
  <si>
    <t>Median</t>
  </si>
  <si>
    <t>Total</t>
  </si>
  <si>
    <t>Manhattan</t>
  </si>
  <si>
    <t>Bronx</t>
  </si>
  <si>
    <t>Brooklyn</t>
  </si>
  <si>
    <t>Queens</t>
  </si>
  <si>
    <t>Staten Island</t>
  </si>
  <si>
    <t>Transactions</t>
  </si>
  <si>
    <t>$500K-$1M</t>
  </si>
  <si>
    <t>$1M-$2M</t>
  </si>
  <si>
    <t>$2M-$5M</t>
  </si>
  <si>
    <t>$5M-$15M</t>
  </si>
  <si>
    <t>$15M-$20M</t>
  </si>
  <si>
    <t>More than $20M</t>
  </si>
  <si>
    <t>Borough</t>
  </si>
  <si>
    <t>Taxable Consideration</t>
  </si>
  <si>
    <t>RPTT Liability</t>
  </si>
  <si>
    <r>
      <t xml:space="preserve">Total                   </t>
    </r>
    <r>
      <rPr>
        <b/>
        <sz val="10"/>
        <color rgb="FF000000"/>
        <rFont val="Arial Narrow"/>
        <family val="2"/>
      </rPr>
      <t>($ millions)</t>
    </r>
  </si>
  <si>
    <t>Transaction Type</t>
  </si>
  <si>
    <t>Table 1</t>
  </si>
  <si>
    <t>All Transactions</t>
  </si>
  <si>
    <t>$500K or less</t>
  </si>
  <si>
    <t>ALL RESIDENTIAL PROPERTY TYPES</t>
  </si>
  <si>
    <t>Number</t>
  </si>
  <si>
    <r>
      <t xml:space="preserve">Total                   </t>
    </r>
    <r>
      <rPr>
        <b/>
        <sz val="11"/>
        <color rgb="FF000000"/>
        <rFont val="Arial Narrow"/>
        <family val="2"/>
      </rPr>
      <t>($ millions)</t>
    </r>
  </si>
  <si>
    <t xml:space="preserve">Total </t>
  </si>
  <si>
    <t>Table 2</t>
  </si>
  <si>
    <r>
      <t xml:space="preserve"> RPTT Liability</t>
    </r>
    <r>
      <rPr>
        <sz val="11"/>
        <color theme="1"/>
        <rFont val="Arial"/>
        <family val="2"/>
      </rPr>
      <t xml:space="preserve"> ($ millions)</t>
    </r>
  </si>
  <si>
    <t xml:space="preserve">All Transactions </t>
  </si>
  <si>
    <t>Year</t>
  </si>
  <si>
    <t>Revenue Usage</t>
  </si>
  <si>
    <t>General Fund</t>
  </si>
  <si>
    <r>
      <t>Dedicated to General Fund Only</t>
    </r>
    <r>
      <rPr>
        <b/>
        <vertAlign val="superscript"/>
        <sz val="11"/>
        <color rgb="FF000000"/>
        <rFont val="Arial"/>
        <family val="2"/>
      </rPr>
      <t>1</t>
    </r>
  </si>
  <si>
    <r>
      <t>Dedicated to General Fund and NYC Transit Authority</t>
    </r>
    <r>
      <rPr>
        <b/>
        <vertAlign val="superscript"/>
        <sz val="11"/>
        <color rgb="FF000000"/>
        <rFont val="Arial"/>
        <family val="2"/>
      </rPr>
      <t>2</t>
    </r>
  </si>
  <si>
    <r>
      <t>NYC Transit Authority</t>
    </r>
    <r>
      <rPr>
        <b/>
        <vertAlign val="superscript"/>
        <sz val="11"/>
        <color rgb="FF000000"/>
        <rFont val="Arial"/>
        <family val="2"/>
      </rPr>
      <t>2</t>
    </r>
  </si>
  <si>
    <t>Non-Timeshare Transactions</t>
  </si>
  <si>
    <t xml:space="preserve">   Residential</t>
  </si>
  <si>
    <t xml:space="preserve">   Commercial</t>
  </si>
  <si>
    <t>Timeshare Transactions</t>
  </si>
  <si>
    <t xml:space="preserve">   Total</t>
  </si>
  <si>
    <t>Total                   ($ millions)</t>
  </si>
  <si>
    <r>
      <rPr>
        <b/>
        <sz val="10"/>
        <color rgb="FF000000"/>
        <rFont val="Arial"/>
        <family val="2"/>
      </rPr>
      <t>Percent of All Transactions</t>
    </r>
    <r>
      <rPr>
        <sz val="12"/>
        <color rgb="FF000000"/>
        <rFont val="Arial"/>
        <family val="2"/>
      </rPr>
      <t>²</t>
    </r>
  </si>
  <si>
    <t>COMMERCIAL</t>
  </si>
  <si>
    <t>ALL PROPERTY TYPES</t>
  </si>
  <si>
    <t>RESIDENTIAL</t>
  </si>
  <si>
    <t>4-10 Family Rentals</t>
  </si>
  <si>
    <t>Rentals</t>
  </si>
  <si>
    <t>Office Buildings</t>
  </si>
  <si>
    <t>Store Buildings</t>
  </si>
  <si>
    <t>Commercial Condos</t>
  </si>
  <si>
    <t>Garages</t>
  </si>
  <si>
    <t>Vacant Land</t>
  </si>
  <si>
    <t>Commercial Coops</t>
  </si>
  <si>
    <t>Culture/Health/Hotel/Recreation</t>
  </si>
  <si>
    <t>Other Commercial</t>
  </si>
  <si>
    <t>Industrial buildings</t>
  </si>
  <si>
    <t>Property Type</t>
  </si>
  <si>
    <t>Mixed-use 1-3 Famliy Homes</t>
  </si>
  <si>
    <t xml:space="preserve">Year-Over-Year Change </t>
  </si>
  <si>
    <r>
      <t>Percent of All Consideration</t>
    </r>
    <r>
      <rPr>
        <sz val="12"/>
        <color rgb="FF000000"/>
        <rFont val="Arial"/>
        <family val="2"/>
      </rPr>
      <t>²</t>
    </r>
  </si>
  <si>
    <t>Percent of All Consideration²</t>
  </si>
  <si>
    <t>REAL PROPERTY TRANSFER TAX</t>
  </si>
  <si>
    <t>DISTRIBUTION BY TRANSACTION TYPE AND TIMESHARE STATUS</t>
  </si>
  <si>
    <t>DISTRIBUTION OF COMMERCIAL LIABILITY BY REVENUE USAGE</t>
  </si>
  <si>
    <t>Table 3</t>
  </si>
  <si>
    <t>DISTRIBUTION BY TAXABLE CONSIDERATION AND PROPERTY TYPE</t>
  </si>
  <si>
    <t>(EXCLUDING TIMESHARE TRANSACTIONS)</t>
  </si>
  <si>
    <t>Table 4</t>
  </si>
  <si>
    <t>DISTRIBUTION BY BOROUGH AND PROPERTY TYPE</t>
  </si>
  <si>
    <t>Table 5</t>
  </si>
  <si>
    <t>Table 6</t>
  </si>
  <si>
    <t>Table 7</t>
  </si>
  <si>
    <t>REAL PROPERTY TRANSFER TAX ON COMMERCIAL PURCHASES BY PROPERTY TYPE</t>
  </si>
  <si>
    <t>YEAR-OVER-YEAR COMPARISON</t>
  </si>
  <si>
    <t>Table 8</t>
  </si>
  <si>
    <t>TAXABLE CONSIDERATION AND LIABILITY BY PROPERTY TYPE</t>
  </si>
  <si>
    <t>1. Most residential transfers involve individuals, but a significant number involve legal entities.  This table includes only transactions</t>
  </si>
  <si>
    <t>2. All transactions and their related consideration are shown in Table 3.</t>
  </si>
  <si>
    <r>
      <t>REAL PROPERTY TRANSFER TAX ON RESIDENTIAL PURCHASES BY ENTITIES</t>
    </r>
    <r>
      <rPr>
        <b/>
        <vertAlign val="superscript"/>
        <sz val="10.199999999999999"/>
        <rFont val="Arial"/>
        <family val="2"/>
      </rPr>
      <t>1</t>
    </r>
  </si>
  <si>
    <t>CALENDAR YEAR 2018</t>
  </si>
  <si>
    <t>2006 - 2018</t>
  </si>
  <si>
    <t>(continued)</t>
  </si>
  <si>
    <r>
      <t xml:space="preserve">Table 3 </t>
    </r>
    <r>
      <rPr>
        <i/>
        <sz val="11"/>
        <rFont val="Arial"/>
        <family val="2"/>
      </rPr>
      <t>(continued)</t>
    </r>
  </si>
  <si>
    <r>
      <t xml:space="preserve">Table 4 </t>
    </r>
    <r>
      <rPr>
        <i/>
        <sz val="11"/>
        <rFont val="Arial"/>
        <family val="2"/>
      </rPr>
      <t>(continued)</t>
    </r>
  </si>
  <si>
    <t xml:space="preserve">    where the grantee was an entity, such as a trust, limited-liability company, or any other business, using an employer identification</t>
  </si>
  <si>
    <t xml:space="preserve">    number.</t>
  </si>
  <si>
    <r>
      <t xml:space="preserve">Table 5 </t>
    </r>
    <r>
      <rPr>
        <i/>
        <sz val="11"/>
        <rFont val="Arial"/>
        <family val="2"/>
      </rPr>
      <t>(continued)</t>
    </r>
  </si>
  <si>
    <r>
      <t xml:space="preserve">Table 6 </t>
    </r>
    <r>
      <rPr>
        <i/>
        <sz val="11"/>
        <rFont val="Arial"/>
        <family val="2"/>
      </rPr>
      <t>(continued)</t>
    </r>
  </si>
  <si>
    <r>
      <rPr>
        <b/>
        <sz val="11"/>
        <color theme="1"/>
        <rFont val="Arial"/>
        <family val="2"/>
      </rPr>
      <t>Total</t>
    </r>
    <r>
      <rPr>
        <sz val="11"/>
        <color theme="1"/>
        <rFont val="Arial"/>
        <family val="2"/>
      </rPr>
      <t xml:space="preserve"> ($ millions)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</si>
</sst>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7" formatCode="&quot;$&quot;#,##0.00_);\(&quot;$&quot;#,##0.00\)"/>
    <numFmt numFmtId="43" formatCode="_(* #,##0.00_);_(* \(#,##0.00\);_(* &quot;-&quot;??_);_(@_)"/>
    <numFmt numFmtId="164" formatCode="#,##0.0,,"/>
    <numFmt numFmtId="165" formatCode="&quot;$&quot;#,##0.0,,"/>
    <numFmt numFmtId="166" formatCode="&quot;$&quot;#,##0"/>
    <numFmt numFmtId="167" formatCode="0.0%"/>
    <numFmt numFmtId="168" formatCode="_(* #,##0_);_(* \(#,##0\);_(* &quot;-&quot;??_);_(@_)"/>
    <numFmt numFmtId="169" formatCode="&quot;$&quot;#,##0.00"/>
  </numFmts>
  <fonts count="3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3399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003399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1"/>
      <color theme="1"/>
      <name val="Arial"/>
      <family val="2"/>
    </font>
    <font>
      <b/>
      <vertAlign val="superscript"/>
      <sz val="11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9.5"/>
      <color rgb="FF00000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i/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vertAlign val="superscript"/>
      <sz val="10.199999999999999"/>
      <name val="Arial"/>
      <family val="2"/>
    </font>
    <font>
      <sz val="9.5"/>
      <color rgb="FF000000"/>
      <name val="Arial"/>
      <family val="2"/>
    </font>
    <font>
      <i/>
      <sz val="11"/>
      <color rgb="FF000000"/>
      <name val="Arial"/>
      <family val="2"/>
    </font>
    <font>
      <i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21" fillId="0" borderId="0"/>
    <xf numFmtId="0" fontId="22" fillId="0" borderId="0"/>
    <xf numFmtId="0" fontId="18" fillId="0" borderId="0"/>
    <xf numFmtId="0" fontId="18" fillId="0" borderId="0"/>
    <xf numFmtId="0" fontId="28" fillId="0" borderId="0"/>
  </cellStyleXfs>
  <cellXfs count="273">
    <xf numFmtId="0" fontId="0" fillId="0" borderId="0" xfId="0"/>
    <xf numFmtId="0" fontId="5" fillId="0" borderId="0" xfId="0" applyFont="1"/>
    <xf numFmtId="0" fontId="8" fillId="0" borderId="6" xfId="0" applyFont="1" applyBorder="1" applyAlignment="1">
      <alignment horizontal="right" wrapText="1"/>
    </xf>
    <xf numFmtId="0" fontId="8" fillId="0" borderId="7" xfId="0" applyFont="1" applyBorder="1" applyAlignment="1">
      <alignment horizontal="right" wrapText="1"/>
    </xf>
    <xf numFmtId="0" fontId="5" fillId="0" borderId="8" xfId="0" applyFont="1" applyBorder="1"/>
    <xf numFmtId="0" fontId="8" fillId="0" borderId="5" xfId="0" applyFont="1" applyBorder="1" applyAlignment="1">
      <alignment horizontal="right" wrapText="1"/>
    </xf>
    <xf numFmtId="0" fontId="5" fillId="0" borderId="10" xfId="0" applyFont="1" applyBorder="1"/>
    <xf numFmtId="0" fontId="8" fillId="0" borderId="5" xfId="0" applyFont="1" applyBorder="1" applyAlignment="1">
      <alignment horizontal="left" wrapText="1"/>
    </xf>
    <xf numFmtId="0" fontId="8" fillId="0" borderId="11" xfId="0" applyFont="1" applyBorder="1" applyAlignment="1">
      <alignment horizontal="left" vertical="center" wrapText="1"/>
    </xf>
    <xf numFmtId="168" fontId="6" fillId="0" borderId="1" xfId="1" applyNumberFormat="1" applyFont="1" applyBorder="1" applyAlignment="1">
      <alignment vertical="center"/>
    </xf>
    <xf numFmtId="0" fontId="16" fillId="0" borderId="0" xfId="0" applyFont="1" applyBorder="1" applyAlignment="1">
      <alignment horizontal="left"/>
    </xf>
    <xf numFmtId="0" fontId="17" fillId="0" borderId="0" xfId="0" applyFont="1"/>
    <xf numFmtId="167" fontId="17" fillId="0" borderId="0" xfId="2" applyNumberFormat="1" applyFont="1"/>
    <xf numFmtId="0" fontId="5" fillId="0" borderId="0" xfId="0" applyFont="1" applyFill="1"/>
    <xf numFmtId="0" fontId="8" fillId="0" borderId="4" xfId="0" applyFont="1" applyBorder="1" applyAlignment="1">
      <alignment horizontal="left" wrapText="1"/>
    </xf>
    <xf numFmtId="168" fontId="8" fillId="0" borderId="5" xfId="1" applyNumberFormat="1" applyFont="1" applyBorder="1" applyAlignment="1"/>
    <xf numFmtId="165" fontId="9" fillId="0" borderId="0" xfId="1" applyNumberFormat="1" applyFont="1" applyBorder="1" applyAlignment="1" applyProtection="1">
      <alignment horizontal="right" vertical="center"/>
    </xf>
    <xf numFmtId="165" fontId="9" fillId="0" borderId="0" xfId="1" applyNumberFormat="1" applyFont="1" applyBorder="1" applyAlignment="1" applyProtection="1">
      <alignment vertical="center"/>
    </xf>
    <xf numFmtId="165" fontId="10" fillId="0" borderId="2" xfId="1" applyNumberFormat="1" applyFont="1" applyBorder="1" applyAlignment="1" applyProtection="1">
      <alignment horizontal="right"/>
    </xf>
    <xf numFmtId="165" fontId="9" fillId="0" borderId="14" xfId="1" applyNumberFormat="1" applyFont="1" applyBorder="1" applyAlignment="1" applyProtection="1">
      <alignment vertical="center"/>
    </xf>
    <xf numFmtId="165" fontId="10" fillId="0" borderId="3" xfId="1" applyNumberFormat="1" applyFont="1" applyBorder="1" applyAlignment="1" applyProtection="1">
      <alignment horizontal="right"/>
    </xf>
    <xf numFmtId="3" fontId="5" fillId="0" borderId="0" xfId="0" applyNumberFormat="1" applyFont="1"/>
    <xf numFmtId="166" fontId="8" fillId="0" borderId="3" xfId="0" applyNumberFormat="1" applyFont="1" applyFill="1" applyBorder="1" applyAlignment="1">
      <alignment wrapText="1"/>
    </xf>
    <xf numFmtId="0" fontId="4" fillId="0" borderId="0" xfId="0" applyFont="1" applyFill="1" applyAlignment="1">
      <alignment wrapText="1"/>
    </xf>
    <xf numFmtId="0" fontId="5" fillId="0" borderId="0" xfId="0" applyFont="1" applyFill="1" applyAlignment="1"/>
    <xf numFmtId="0" fontId="8" fillId="0" borderId="10" xfId="0" applyFont="1" applyFill="1" applyBorder="1" applyAlignment="1">
      <alignment horizontal="left" wrapText="1"/>
    </xf>
    <xf numFmtId="0" fontId="8" fillId="0" borderId="8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right" wrapText="1"/>
    </xf>
    <xf numFmtId="0" fontId="8" fillId="0" borderId="7" xfId="0" applyFont="1" applyFill="1" applyBorder="1" applyAlignment="1">
      <alignment horizontal="right" wrapText="1"/>
    </xf>
    <xf numFmtId="0" fontId="8" fillId="0" borderId="11" xfId="0" applyFont="1" applyFill="1" applyBorder="1" applyAlignment="1">
      <alignment horizontal="left" wrapText="1"/>
    </xf>
    <xf numFmtId="0" fontId="5" fillId="0" borderId="1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9" xfId="0" applyFont="1" applyFill="1" applyBorder="1" applyAlignment="1"/>
    <xf numFmtId="0" fontId="5" fillId="0" borderId="9" xfId="0" applyFont="1" applyFill="1" applyBorder="1" applyAlignment="1"/>
    <xf numFmtId="3" fontId="6" fillId="0" borderId="1" xfId="0" applyNumberFormat="1" applyFont="1" applyFill="1" applyBorder="1" applyAlignment="1">
      <alignment wrapText="1"/>
    </xf>
    <xf numFmtId="165" fontId="9" fillId="0" borderId="0" xfId="1" applyNumberFormat="1" applyFont="1" applyFill="1" applyBorder="1" applyAlignment="1" applyProtection="1"/>
    <xf numFmtId="166" fontId="6" fillId="0" borderId="9" xfId="0" applyNumberFormat="1" applyFont="1" applyFill="1" applyBorder="1" applyAlignment="1">
      <alignment wrapText="1"/>
    </xf>
    <xf numFmtId="9" fontId="6" fillId="0" borderId="0" xfId="2" applyFont="1" applyFill="1" applyBorder="1" applyAlignment="1">
      <alignment wrapText="1"/>
    </xf>
    <xf numFmtId="9" fontId="6" fillId="0" borderId="9" xfId="2" applyFont="1" applyFill="1" applyBorder="1" applyAlignment="1">
      <alignment wrapText="1"/>
    </xf>
    <xf numFmtId="164" fontId="9" fillId="0" borderId="0" xfId="1" applyNumberFormat="1" applyFont="1" applyFill="1" applyBorder="1" applyAlignment="1" applyProtection="1"/>
    <xf numFmtId="3" fontId="6" fillId="0" borderId="9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3" fontId="8" fillId="0" borderId="5" xfId="0" applyNumberFormat="1" applyFont="1" applyFill="1" applyBorder="1" applyAlignment="1">
      <alignment wrapText="1"/>
    </xf>
    <xf numFmtId="165" fontId="10" fillId="0" borderId="2" xfId="1" applyNumberFormat="1" applyFont="1" applyFill="1" applyBorder="1" applyAlignment="1" applyProtection="1"/>
    <xf numFmtId="0" fontId="8" fillId="0" borderId="0" xfId="0" applyFont="1" applyFill="1" applyBorder="1" applyAlignment="1">
      <alignment horizontal="left" wrapText="1"/>
    </xf>
    <xf numFmtId="3" fontId="8" fillId="0" borderId="0" xfId="0" applyNumberFormat="1" applyFont="1" applyFill="1" applyBorder="1" applyAlignment="1">
      <alignment wrapText="1"/>
    </xf>
    <xf numFmtId="165" fontId="10" fillId="0" borderId="0" xfId="1" applyNumberFormat="1" applyFont="1" applyFill="1" applyBorder="1" applyAlignment="1" applyProtection="1"/>
    <xf numFmtId="166" fontId="8" fillId="0" borderId="0" xfId="0" applyNumberFormat="1" applyFont="1" applyFill="1" applyBorder="1" applyAlignment="1">
      <alignment wrapText="1"/>
    </xf>
    <xf numFmtId="0" fontId="11" fillId="0" borderId="0" xfId="0" applyFont="1" applyFill="1" applyBorder="1" applyAlignment="1">
      <alignment horizontal="left"/>
    </xf>
    <xf numFmtId="0" fontId="7" fillId="0" borderId="0" xfId="0" applyFont="1" applyFill="1" applyAlignment="1">
      <alignment vertical="top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left"/>
    </xf>
    <xf numFmtId="0" fontId="5" fillId="0" borderId="1" xfId="0" applyFont="1" applyFill="1" applyBorder="1"/>
    <xf numFmtId="165" fontId="9" fillId="0" borderId="0" xfId="1" applyNumberFormat="1" applyFont="1" applyFill="1" applyBorder="1" applyProtection="1"/>
    <xf numFmtId="164" fontId="9" fillId="0" borderId="0" xfId="1" applyNumberFormat="1" applyFont="1" applyFill="1" applyBorder="1" applyProtection="1"/>
    <xf numFmtId="0" fontId="5" fillId="0" borderId="0" xfId="0" applyFont="1" applyFill="1" applyBorder="1"/>
    <xf numFmtId="0" fontId="8" fillId="0" borderId="0" xfId="0" applyFont="1" applyFill="1" applyBorder="1" applyAlignment="1">
      <alignment horizontal="left" vertical="top" wrapText="1"/>
    </xf>
    <xf numFmtId="3" fontId="8" fillId="0" borderId="0" xfId="0" applyNumberFormat="1" applyFont="1" applyFill="1" applyBorder="1" applyAlignment="1">
      <alignment vertical="top" wrapText="1"/>
    </xf>
    <xf numFmtId="165" fontId="10" fillId="0" borderId="0" xfId="1" applyNumberFormat="1" applyFont="1" applyFill="1" applyBorder="1" applyProtection="1"/>
    <xf numFmtId="166" fontId="8" fillId="0" borderId="0" xfId="0" applyNumberFormat="1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right" wrapText="1"/>
    </xf>
    <xf numFmtId="0" fontId="8" fillId="0" borderId="12" xfId="0" applyFont="1" applyFill="1" applyBorder="1" applyAlignment="1">
      <alignment horizontal="right" wrapText="1"/>
    </xf>
    <xf numFmtId="0" fontId="19" fillId="0" borderId="6" xfId="0" applyFont="1" applyFill="1" applyBorder="1" applyAlignment="1">
      <alignment horizontal="right" wrapText="1"/>
    </xf>
    <xf numFmtId="9" fontId="9" fillId="0" borderId="0" xfId="2" applyFont="1" applyFill="1" applyBorder="1" applyAlignment="1" applyProtection="1"/>
    <xf numFmtId="0" fontId="6" fillId="0" borderId="9" xfId="0" applyFont="1" applyFill="1" applyBorder="1" applyAlignment="1">
      <alignment wrapText="1"/>
    </xf>
    <xf numFmtId="9" fontId="8" fillId="0" borderId="3" xfId="2" applyFont="1" applyFill="1" applyBorder="1" applyAlignment="1">
      <alignment wrapText="1"/>
    </xf>
    <xf numFmtId="9" fontId="10" fillId="0" borderId="2" xfId="2" applyFont="1" applyFill="1" applyBorder="1" applyAlignment="1" applyProtection="1"/>
    <xf numFmtId="9" fontId="8" fillId="0" borderId="0" xfId="2" applyFont="1" applyFill="1" applyBorder="1" applyAlignment="1">
      <alignment wrapText="1"/>
    </xf>
    <xf numFmtId="9" fontId="10" fillId="0" borderId="0" xfId="2" applyFont="1" applyFill="1" applyBorder="1" applyAlignment="1" applyProtection="1"/>
    <xf numFmtId="9" fontId="8" fillId="0" borderId="3" xfId="2" applyNumberFormat="1" applyFont="1" applyFill="1" applyBorder="1" applyAlignment="1">
      <alignment wrapText="1"/>
    </xf>
    <xf numFmtId="9" fontId="5" fillId="0" borderId="0" xfId="2" applyFont="1" applyFill="1" applyAlignment="1"/>
    <xf numFmtId="0" fontId="8" fillId="0" borderId="11" xfId="0" applyFont="1" applyFill="1" applyBorder="1" applyAlignment="1">
      <alignment horizontal="left"/>
    </xf>
    <xf numFmtId="0" fontId="6" fillId="0" borderId="1" xfId="0" applyFont="1" applyFill="1" applyBorder="1" applyAlignment="1"/>
    <xf numFmtId="3" fontId="6" fillId="0" borderId="9" xfId="0" applyNumberFormat="1" applyFont="1" applyFill="1" applyBorder="1" applyAlignment="1"/>
    <xf numFmtId="165" fontId="9" fillId="0" borderId="0" xfId="1" applyNumberFormat="1" applyFont="1" applyFill="1" applyBorder="1" applyAlignment="1" applyProtection="1">
      <alignment wrapText="1"/>
    </xf>
    <xf numFmtId="9" fontId="9" fillId="0" borderId="0" xfId="2" applyFont="1" applyFill="1" applyBorder="1" applyAlignment="1" applyProtection="1">
      <alignment wrapText="1"/>
    </xf>
    <xf numFmtId="0" fontId="5" fillId="0" borderId="0" xfId="0" applyFont="1" applyFill="1" applyAlignment="1">
      <alignment wrapText="1"/>
    </xf>
    <xf numFmtId="164" fontId="9" fillId="0" borderId="0" xfId="1" applyNumberFormat="1" applyFont="1" applyFill="1" applyBorder="1" applyAlignment="1" applyProtection="1">
      <alignment wrapText="1"/>
    </xf>
    <xf numFmtId="9" fontId="10" fillId="0" borderId="2" xfId="2" applyFont="1" applyFill="1" applyBorder="1" applyAlignment="1" applyProtection="1">
      <alignment wrapText="1"/>
    </xf>
    <xf numFmtId="3" fontId="6" fillId="0" borderId="0" xfId="0" applyNumberFormat="1" applyFont="1" applyFill="1" applyBorder="1" applyAlignment="1">
      <alignment vertical="top" wrapText="1"/>
    </xf>
    <xf numFmtId="166" fontId="6" fillId="0" borderId="0" xfId="0" applyNumberFormat="1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/>
    </xf>
    <xf numFmtId="0" fontId="14" fillId="0" borderId="1" xfId="0" applyFont="1" applyFill="1" applyBorder="1"/>
    <xf numFmtId="0" fontId="14" fillId="0" borderId="4" xfId="0" applyFont="1" applyFill="1" applyBorder="1" applyAlignment="1">
      <alignment horizontal="left" wrapText="1"/>
    </xf>
    <xf numFmtId="0" fontId="14" fillId="0" borderId="5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right"/>
    </xf>
    <xf numFmtId="0" fontId="14" fillId="0" borderId="3" xfId="0" applyFont="1" applyFill="1" applyBorder="1" applyAlignment="1">
      <alignment horizontal="right"/>
    </xf>
    <xf numFmtId="165" fontId="5" fillId="0" borderId="0" xfId="1" applyNumberFormat="1" applyFont="1" applyFill="1" applyBorder="1"/>
    <xf numFmtId="5" fontId="5" fillId="0" borderId="9" xfId="1" applyNumberFormat="1" applyFont="1" applyFill="1" applyBorder="1"/>
    <xf numFmtId="0" fontId="5" fillId="0" borderId="1" xfId="0" applyFont="1" applyFill="1" applyBorder="1" applyAlignment="1">
      <alignment horizontal="left"/>
    </xf>
    <xf numFmtId="7" fontId="5" fillId="0" borderId="0" xfId="0" applyNumberFormat="1" applyFont="1" applyFill="1"/>
    <xf numFmtId="0" fontId="8" fillId="0" borderId="8" xfId="0" applyFont="1" applyFill="1" applyBorder="1" applyAlignment="1">
      <alignment horizontal="center" wrapText="1"/>
    </xf>
    <xf numFmtId="3" fontId="5" fillId="0" borderId="0" xfId="0" applyNumberFormat="1" applyFont="1" applyFill="1"/>
    <xf numFmtId="3" fontId="5" fillId="0" borderId="0" xfId="0" applyNumberFormat="1" applyFont="1" applyFill="1" applyBorder="1"/>
    <xf numFmtId="9" fontId="5" fillId="0" borderId="0" xfId="2" applyFont="1" applyFill="1" applyBorder="1"/>
    <xf numFmtId="169" fontId="5" fillId="0" borderId="0" xfId="0" applyNumberFormat="1" applyFont="1"/>
    <xf numFmtId="0" fontId="14" fillId="0" borderId="4" xfId="0" applyFont="1" applyFill="1" applyBorder="1"/>
    <xf numFmtId="0" fontId="5" fillId="0" borderId="11" xfId="0" applyFont="1" applyFill="1" applyBorder="1"/>
    <xf numFmtId="3" fontId="5" fillId="0" borderId="1" xfId="0" applyNumberFormat="1" applyFont="1" applyBorder="1"/>
    <xf numFmtId="3" fontId="5" fillId="0" borderId="1" xfId="0" applyNumberFormat="1" applyFont="1" applyFill="1" applyBorder="1"/>
    <xf numFmtId="9" fontId="5" fillId="0" borderId="9" xfId="2" applyFont="1" applyBorder="1"/>
    <xf numFmtId="0" fontId="5" fillId="0" borderId="9" xfId="0" applyFont="1" applyBorder="1"/>
    <xf numFmtId="0" fontId="14" fillId="0" borderId="11" xfId="0" applyFont="1" applyFill="1" applyBorder="1"/>
    <xf numFmtId="0" fontId="5" fillId="0" borderId="1" xfId="0" applyFont="1" applyBorder="1" applyAlignment="1">
      <alignment horizontal="right" wrapText="1"/>
    </xf>
    <xf numFmtId="0" fontId="5" fillId="0" borderId="0" xfId="0" applyFont="1" applyBorder="1" applyAlignment="1">
      <alignment horizontal="right" wrapText="1"/>
    </xf>
    <xf numFmtId="0" fontId="5" fillId="0" borderId="9" xfId="0" applyFont="1" applyBorder="1" applyAlignment="1">
      <alignment horizontal="right" wrapText="1"/>
    </xf>
    <xf numFmtId="0" fontId="5" fillId="0" borderId="8" xfId="0" applyFont="1" applyBorder="1" applyAlignment="1">
      <alignment horizontal="right" wrapText="1"/>
    </xf>
    <xf numFmtId="0" fontId="5" fillId="0" borderId="14" xfId="0" applyFont="1" applyBorder="1" applyAlignment="1">
      <alignment horizontal="right" wrapText="1"/>
    </xf>
    <xf numFmtId="0" fontId="14" fillId="0" borderId="0" xfId="0" applyFont="1" applyFill="1" applyBorder="1"/>
    <xf numFmtId="0" fontId="14" fillId="0" borderId="5" xfId="0" applyFont="1" applyFill="1" applyBorder="1"/>
    <xf numFmtId="165" fontId="9" fillId="0" borderId="1" xfId="1" applyNumberFormat="1" applyFont="1" applyFill="1" applyBorder="1" applyAlignment="1" applyProtection="1"/>
    <xf numFmtId="164" fontId="9" fillId="0" borderId="1" xfId="1" applyNumberFormat="1" applyFont="1" applyFill="1" applyBorder="1" applyAlignment="1" applyProtection="1"/>
    <xf numFmtId="0" fontId="14" fillId="0" borderId="12" xfId="0" applyFont="1" applyBorder="1" applyAlignment="1">
      <alignment horizontal="right" wrapText="1"/>
    </xf>
    <xf numFmtId="0" fontId="14" fillId="0" borderId="6" xfId="0" applyFont="1" applyBorder="1" applyAlignment="1">
      <alignment horizontal="right" wrapText="1"/>
    </xf>
    <xf numFmtId="0" fontId="14" fillId="0" borderId="7" xfId="0" applyFont="1" applyBorder="1" applyAlignment="1">
      <alignment horizontal="right" wrapText="1"/>
    </xf>
    <xf numFmtId="0" fontId="14" fillId="0" borderId="0" xfId="0" applyFont="1"/>
    <xf numFmtId="3" fontId="14" fillId="0" borderId="5" xfId="0" applyNumberFormat="1" applyFont="1" applyBorder="1"/>
    <xf numFmtId="165" fontId="10" fillId="0" borderId="5" xfId="1" applyNumberFormat="1" applyFont="1" applyFill="1" applyBorder="1" applyAlignment="1" applyProtection="1"/>
    <xf numFmtId="3" fontId="14" fillId="0" borderId="0" xfId="0" applyNumberFormat="1" applyFont="1" applyBorder="1"/>
    <xf numFmtId="0" fontId="14" fillId="0" borderId="5" xfId="0" applyFont="1" applyBorder="1" applyAlignment="1">
      <alignment horizontal="right" wrapText="1"/>
    </xf>
    <xf numFmtId="9" fontId="5" fillId="0" borderId="1" xfId="2" applyFont="1" applyBorder="1"/>
    <xf numFmtId="9" fontId="5" fillId="0" borderId="11" xfId="2" applyFont="1" applyFill="1" applyBorder="1"/>
    <xf numFmtId="9" fontId="8" fillId="0" borderId="8" xfId="2" applyFont="1" applyFill="1" applyBorder="1" applyAlignment="1">
      <alignment horizontal="center" wrapText="1"/>
    </xf>
    <xf numFmtId="9" fontId="14" fillId="0" borderId="5" xfId="2" applyFont="1" applyBorder="1" applyAlignment="1">
      <alignment horizontal="right" wrapText="1"/>
    </xf>
    <xf numFmtId="9" fontId="14" fillId="0" borderId="6" xfId="2" applyFont="1" applyBorder="1" applyAlignment="1">
      <alignment horizontal="right" wrapText="1"/>
    </xf>
    <xf numFmtId="9" fontId="14" fillId="0" borderId="7" xfId="2" applyFont="1" applyBorder="1" applyAlignment="1">
      <alignment horizontal="right" wrapText="1"/>
    </xf>
    <xf numFmtId="9" fontId="14" fillId="0" borderId="12" xfId="2" applyFont="1" applyBorder="1" applyAlignment="1">
      <alignment horizontal="right" wrapText="1"/>
    </xf>
    <xf numFmtId="9" fontId="14" fillId="0" borderId="8" xfId="2" applyFont="1" applyFill="1" applyBorder="1"/>
    <xf numFmtId="9" fontId="5" fillId="0" borderId="1" xfId="2" applyFont="1" applyBorder="1" applyAlignment="1">
      <alignment horizontal="right" wrapText="1"/>
    </xf>
    <xf numFmtId="9" fontId="5" fillId="0" borderId="0" xfId="2" applyFont="1" applyBorder="1" applyAlignment="1">
      <alignment horizontal="right" wrapText="1"/>
    </xf>
    <xf numFmtId="9" fontId="5" fillId="0" borderId="9" xfId="2" applyFont="1" applyBorder="1" applyAlignment="1">
      <alignment horizontal="right" wrapText="1"/>
    </xf>
    <xf numFmtId="9" fontId="5" fillId="0" borderId="8" xfId="2" applyFont="1" applyBorder="1" applyAlignment="1">
      <alignment horizontal="right" wrapText="1"/>
    </xf>
    <xf numFmtId="9" fontId="5" fillId="0" borderId="14" xfId="2" applyFont="1" applyBorder="1" applyAlignment="1">
      <alignment horizontal="right" wrapText="1"/>
    </xf>
    <xf numFmtId="9" fontId="5" fillId="0" borderId="1" xfId="2" applyFont="1" applyFill="1" applyBorder="1"/>
    <xf numFmtId="9" fontId="9" fillId="0" borderId="1" xfId="2" applyFont="1" applyFill="1" applyBorder="1" applyAlignment="1" applyProtection="1"/>
    <xf numFmtId="9" fontId="14" fillId="0" borderId="5" xfId="2" applyFont="1" applyFill="1" applyBorder="1"/>
    <xf numFmtId="9" fontId="14" fillId="0" borderId="5" xfId="2" applyFont="1" applyBorder="1"/>
    <xf numFmtId="165" fontId="5" fillId="0" borderId="0" xfId="0" applyNumberFormat="1" applyFont="1"/>
    <xf numFmtId="0" fontId="0" fillId="2" borderId="0" xfId="0" applyFill="1"/>
    <xf numFmtId="0" fontId="8" fillId="2" borderId="8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right" wrapText="1"/>
    </xf>
    <xf numFmtId="0" fontId="8" fillId="2" borderId="12" xfId="0" applyFont="1" applyFill="1" applyBorder="1" applyAlignment="1">
      <alignment horizontal="right" wrapText="1"/>
    </xf>
    <xf numFmtId="0" fontId="8" fillId="2" borderId="7" xfId="0" applyFont="1" applyFill="1" applyBorder="1" applyAlignment="1">
      <alignment horizontal="right" wrapText="1"/>
    </xf>
    <xf numFmtId="0" fontId="8" fillId="2" borderId="1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horizontal="right" wrapText="1"/>
    </xf>
    <xf numFmtId="0" fontId="8" fillId="2" borderId="9" xfId="0" applyFont="1" applyFill="1" applyBorder="1" applyAlignment="1">
      <alignment horizontal="right" wrapText="1"/>
    </xf>
    <xf numFmtId="0" fontId="8" fillId="2" borderId="11" xfId="0" applyFont="1" applyFill="1" applyBorder="1" applyAlignment="1">
      <alignment horizontal="left"/>
    </xf>
    <xf numFmtId="168" fontId="6" fillId="2" borderId="1" xfId="1" applyNumberFormat="1" applyFont="1" applyFill="1" applyBorder="1" applyAlignment="1"/>
    <xf numFmtId="164" fontId="9" fillId="2" borderId="0" xfId="1" applyNumberFormat="1" applyFont="1" applyFill="1" applyBorder="1" applyAlignment="1" applyProtection="1"/>
    <xf numFmtId="37" fontId="6" fillId="2" borderId="0" xfId="1" applyNumberFormat="1" applyFont="1" applyFill="1" applyBorder="1" applyAlignment="1"/>
    <xf numFmtId="164" fontId="9" fillId="2" borderId="1" xfId="1" applyNumberFormat="1" applyFont="1" applyFill="1" applyBorder="1" applyAlignment="1" applyProtection="1"/>
    <xf numFmtId="37" fontId="6" fillId="2" borderId="9" xfId="1" applyNumberFormat="1" applyFont="1" applyFill="1" applyBorder="1" applyAlignment="1"/>
    <xf numFmtId="0" fontId="6" fillId="2" borderId="11" xfId="0" applyFont="1" applyFill="1" applyBorder="1" applyAlignment="1">
      <alignment horizontal="left" wrapText="1"/>
    </xf>
    <xf numFmtId="168" fontId="8" fillId="2" borderId="1" xfId="1" applyNumberFormat="1" applyFont="1" applyFill="1" applyBorder="1" applyAlignment="1"/>
    <xf numFmtId="165" fontId="9" fillId="2" borderId="0" xfId="1" applyNumberFormat="1" applyFont="1" applyFill="1" applyBorder="1" applyAlignment="1" applyProtection="1"/>
    <xf numFmtId="5" fontId="6" fillId="2" borderId="0" xfId="1" applyNumberFormat="1" applyFont="1" applyFill="1" applyBorder="1" applyAlignment="1"/>
    <xf numFmtId="165" fontId="9" fillId="2" borderId="1" xfId="1" applyNumberFormat="1" applyFont="1" applyFill="1" applyBorder="1" applyAlignment="1" applyProtection="1"/>
    <xf numFmtId="5" fontId="6" fillId="2" borderId="9" xfId="1" applyNumberFormat="1" applyFont="1" applyFill="1" applyBorder="1" applyAlignment="1"/>
    <xf numFmtId="168" fontId="8" fillId="2" borderId="5" xfId="1" applyNumberFormat="1" applyFont="1" applyFill="1" applyBorder="1" applyAlignment="1"/>
    <xf numFmtId="0" fontId="8" fillId="2" borderId="1" xfId="0" applyFont="1" applyFill="1" applyBorder="1" applyAlignment="1">
      <alignment horizontal="left" wrapText="1"/>
    </xf>
    <xf numFmtId="168" fontId="6" fillId="2" borderId="13" xfId="1" applyNumberFormat="1" applyFont="1" applyFill="1" applyBorder="1" applyAlignment="1"/>
    <xf numFmtId="164" fontId="9" fillId="2" borderId="13" xfId="1" applyNumberFormat="1" applyFont="1" applyFill="1" applyBorder="1" applyAlignment="1" applyProtection="1"/>
    <xf numFmtId="37" fontId="6" fillId="2" borderId="13" xfId="1" applyNumberFormat="1" applyFont="1" applyFill="1" applyBorder="1" applyAlignment="1"/>
    <xf numFmtId="0" fontId="23" fillId="0" borderId="0" xfId="0" applyFont="1" applyFill="1"/>
    <xf numFmtId="3" fontId="6" fillId="2" borderId="9" xfId="0" applyNumberFormat="1" applyFont="1" applyFill="1" applyBorder="1" applyAlignment="1">
      <alignment wrapText="1"/>
    </xf>
    <xf numFmtId="0" fontId="5" fillId="2" borderId="0" xfId="0" applyFont="1" applyFill="1"/>
    <xf numFmtId="0" fontId="5" fillId="2" borderId="11" xfId="0" applyFont="1" applyFill="1" applyBorder="1"/>
    <xf numFmtId="3" fontId="5" fillId="2" borderId="1" xfId="0" applyNumberFormat="1" applyFont="1" applyFill="1" applyBorder="1"/>
    <xf numFmtId="166" fontId="8" fillId="0" borderId="3" xfId="0" applyNumberFormat="1" applyFont="1" applyFill="1" applyBorder="1" applyAlignment="1">
      <alignment wrapText="1"/>
    </xf>
    <xf numFmtId="3" fontId="6" fillId="0" borderId="1" xfId="0" applyNumberFormat="1" applyFont="1" applyFill="1" applyBorder="1" applyAlignment="1">
      <alignment wrapText="1"/>
    </xf>
    <xf numFmtId="165" fontId="9" fillId="0" borderId="0" xfId="1" applyNumberFormat="1" applyFont="1" applyFill="1" applyBorder="1" applyAlignment="1" applyProtection="1"/>
    <xf numFmtId="166" fontId="6" fillId="0" borderId="9" xfId="0" applyNumberFormat="1" applyFont="1" applyFill="1" applyBorder="1" applyAlignment="1">
      <alignment wrapText="1"/>
    </xf>
    <xf numFmtId="9" fontId="6" fillId="0" borderId="9" xfId="2" applyFont="1" applyFill="1" applyBorder="1" applyAlignment="1">
      <alignment wrapText="1"/>
    </xf>
    <xf numFmtId="164" fontId="9" fillId="0" borderId="0" xfId="1" applyNumberFormat="1" applyFont="1" applyFill="1" applyBorder="1" applyAlignment="1" applyProtection="1"/>
    <xf numFmtId="3" fontId="6" fillId="0" borderId="9" xfId="0" applyNumberFormat="1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3" fontId="8" fillId="0" borderId="5" xfId="0" applyNumberFormat="1" applyFont="1" applyFill="1" applyBorder="1" applyAlignment="1">
      <alignment wrapText="1"/>
    </xf>
    <xf numFmtId="165" fontId="10" fillId="0" borderId="2" xfId="1" applyNumberFormat="1" applyFont="1" applyFill="1" applyBorder="1" applyAlignment="1" applyProtection="1"/>
    <xf numFmtId="9" fontId="9" fillId="0" borderId="0" xfId="2" applyFont="1" applyFill="1" applyBorder="1" applyAlignment="1" applyProtection="1"/>
    <xf numFmtId="0" fontId="24" fillId="0" borderId="8" xfId="0" applyFont="1" applyFill="1" applyBorder="1"/>
    <xf numFmtId="0" fontId="9" fillId="0" borderId="11" xfId="0" applyFont="1" applyFill="1" applyBorder="1"/>
    <xf numFmtId="0" fontId="5" fillId="0" borderId="11" xfId="0" applyFont="1" applyFill="1" applyBorder="1" applyAlignment="1">
      <alignment horizontal="left"/>
    </xf>
    <xf numFmtId="37" fontId="5" fillId="0" borderId="1" xfId="1" applyNumberFormat="1" applyFont="1" applyFill="1" applyBorder="1"/>
    <xf numFmtId="37" fontId="5" fillId="0" borderId="9" xfId="1" applyNumberFormat="1" applyFont="1" applyFill="1" applyBorder="1"/>
    <xf numFmtId="0" fontId="5" fillId="0" borderId="0" xfId="0" applyFont="1" applyFill="1"/>
    <xf numFmtId="9" fontId="8" fillId="0" borderId="3" xfId="2" applyFont="1" applyFill="1" applyBorder="1" applyAlignment="1">
      <alignment wrapText="1"/>
    </xf>
    <xf numFmtId="164" fontId="5" fillId="0" borderId="0" xfId="1" applyNumberFormat="1" applyFont="1" applyFill="1" applyBorder="1"/>
    <xf numFmtId="0" fontId="5" fillId="0" borderId="4" xfId="0" applyFont="1" applyFill="1" applyBorder="1" applyAlignment="1">
      <alignment horizontal="left"/>
    </xf>
    <xf numFmtId="164" fontId="5" fillId="0" borderId="2" xfId="1" applyNumberFormat="1" applyFont="1" applyFill="1" applyBorder="1"/>
    <xf numFmtId="37" fontId="5" fillId="0" borderId="3" xfId="1" applyNumberFormat="1" applyFont="1" applyFill="1" applyBorder="1"/>
    <xf numFmtId="37" fontId="5" fillId="0" borderId="2" xfId="1" applyNumberFormat="1" applyFont="1" applyFill="1" applyBorder="1"/>
    <xf numFmtId="165" fontId="10" fillId="2" borderId="2" xfId="1" applyNumberFormat="1" applyFont="1" applyFill="1" applyBorder="1" applyAlignment="1" applyProtection="1"/>
    <xf numFmtId="5" fontId="8" fillId="2" borderId="2" xfId="1" applyNumberFormat="1" applyFont="1" applyFill="1" applyBorder="1" applyAlignment="1"/>
    <xf numFmtId="165" fontId="10" fillId="2" borderId="5" xfId="1" applyNumberFormat="1" applyFont="1" applyFill="1" applyBorder="1" applyAlignment="1" applyProtection="1"/>
    <xf numFmtId="5" fontId="8" fillId="2" borderId="3" xfId="1" applyNumberFormat="1" applyFont="1" applyFill="1" applyBorder="1" applyAlignment="1"/>
    <xf numFmtId="0" fontId="1" fillId="0" borderId="0" xfId="0" applyFont="1" applyFill="1"/>
    <xf numFmtId="9" fontId="5" fillId="0" borderId="0" xfId="2" applyFont="1"/>
    <xf numFmtId="0" fontId="6" fillId="0" borderId="0" xfId="0" applyFont="1" applyFill="1" applyBorder="1" applyAlignment="1">
      <alignment wrapText="1"/>
    </xf>
    <xf numFmtId="9" fontId="8" fillId="0" borderId="2" xfId="2" applyFont="1" applyFill="1" applyBorder="1" applyAlignment="1">
      <alignment wrapText="1"/>
    </xf>
    <xf numFmtId="0" fontId="8" fillId="0" borderId="0" xfId="0" applyFont="1" applyFill="1" applyBorder="1" applyAlignment="1">
      <alignment horizontal="left" wrapText="1"/>
    </xf>
    <xf numFmtId="167" fontId="10" fillId="0" borderId="5" xfId="2" applyNumberFormat="1" applyFont="1" applyFill="1" applyBorder="1" applyAlignment="1" applyProtection="1"/>
    <xf numFmtId="10" fontId="10" fillId="0" borderId="2" xfId="2" applyNumberFormat="1" applyFont="1" applyFill="1" applyBorder="1" applyAlignment="1" applyProtection="1"/>
    <xf numFmtId="165" fontId="10" fillId="2" borderId="0" xfId="1" applyNumberFormat="1" applyFont="1" applyFill="1" applyBorder="1" applyAlignment="1" applyProtection="1"/>
    <xf numFmtId="5" fontId="8" fillId="2" borderId="0" xfId="1" applyNumberFormat="1" applyFont="1" applyFill="1" applyBorder="1" applyAlignment="1"/>
    <xf numFmtId="165" fontId="10" fillId="2" borderId="1" xfId="1" applyNumberFormat="1" applyFont="1" applyFill="1" applyBorder="1" applyAlignment="1" applyProtection="1"/>
    <xf numFmtId="5" fontId="8" fillId="2" borderId="9" xfId="1" applyNumberFormat="1" applyFont="1" applyFill="1" applyBorder="1" applyAlignment="1"/>
    <xf numFmtId="168" fontId="6" fillId="0" borderId="1" xfId="1" applyNumberFormat="1" applyFont="1" applyBorder="1" applyAlignment="1">
      <alignment horizontal="right" vertical="center"/>
    </xf>
    <xf numFmtId="164" fontId="9" fillId="2" borderId="0" xfId="1" applyNumberFormat="1" applyFont="1" applyFill="1" applyBorder="1" applyAlignment="1" applyProtection="1">
      <alignment horizontal="right" vertical="center"/>
    </xf>
    <xf numFmtId="164" fontId="9" fillId="2" borderId="9" xfId="1" applyNumberFormat="1" applyFont="1" applyFill="1" applyBorder="1" applyAlignment="1" applyProtection="1">
      <alignment horizontal="right" vertical="center"/>
    </xf>
    <xf numFmtId="0" fontId="0" fillId="2" borderId="0" xfId="0" applyFill="1" applyAlignment="1"/>
    <xf numFmtId="0" fontId="25" fillId="2" borderId="0" xfId="0" applyFont="1" applyFill="1" applyAlignment="1">
      <alignment vertical="top"/>
    </xf>
    <xf numFmtId="0" fontId="26" fillId="2" borderId="0" xfId="0" applyFont="1" applyFill="1"/>
    <xf numFmtId="0" fontId="25" fillId="2" borderId="0" xfId="0" applyFont="1" applyFill="1" applyAlignment="1">
      <alignment horizontal="center" vertical="top"/>
    </xf>
    <xf numFmtId="0" fontId="25" fillId="2" borderId="0" xfId="0" applyFont="1" applyFill="1" applyAlignment="1"/>
    <xf numFmtId="0" fontId="25" fillId="2" borderId="0" xfId="0" applyFont="1" applyFill="1" applyAlignment="1">
      <alignment horizontal="center"/>
    </xf>
    <xf numFmtId="0" fontId="25" fillId="0" borderId="0" xfId="0" applyFont="1" applyFill="1" applyAlignment="1">
      <alignment horizontal="left"/>
    </xf>
    <xf numFmtId="0" fontId="25" fillId="0" borderId="0" xfId="0" applyFont="1" applyFill="1"/>
    <xf numFmtId="0" fontId="16" fillId="0" borderId="0" xfId="0" applyFont="1" applyFill="1" applyBorder="1" applyAlignment="1">
      <alignment horizontal="left"/>
    </xf>
    <xf numFmtId="0" fontId="16" fillId="0" borderId="0" xfId="0" quotePrefix="1" applyFont="1" applyFill="1" applyBorder="1" applyAlignment="1">
      <alignment horizontal="left" wrapText="1"/>
    </xf>
    <xf numFmtId="0" fontId="16" fillId="0" borderId="0" xfId="0" quotePrefix="1" applyFont="1" applyFill="1" applyBorder="1" applyAlignment="1">
      <alignment horizontal="left"/>
    </xf>
    <xf numFmtId="37" fontId="5" fillId="0" borderId="0" xfId="1" applyNumberFormat="1" applyFont="1" applyFill="1" applyBorder="1"/>
    <xf numFmtId="0" fontId="8" fillId="0" borderId="8" xfId="0" applyFont="1" applyFill="1" applyBorder="1" applyAlignment="1">
      <alignment horizontal="center" wrapText="1"/>
    </xf>
    <xf numFmtId="0" fontId="8" fillId="0" borderId="1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10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25" fillId="2" borderId="0" xfId="0" applyFont="1" applyFill="1" applyAlignment="1">
      <alignment horizontal="center" vertical="top"/>
    </xf>
    <xf numFmtId="0" fontId="25" fillId="2" borderId="0" xfId="0" applyFont="1" applyFill="1" applyAlignment="1">
      <alignment horizontal="center" vertical="top" wrapText="1"/>
    </xf>
    <xf numFmtId="0" fontId="25" fillId="2" borderId="0" xfId="0" applyFont="1" applyFill="1" applyAlignment="1">
      <alignment horizontal="center"/>
    </xf>
    <xf numFmtId="0" fontId="14" fillId="0" borderId="13" xfId="0" applyFont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8" fillId="0" borderId="12" xfId="0" applyFont="1" applyFill="1" applyBorder="1" applyAlignment="1">
      <alignment horizontal="center" wrapText="1"/>
    </xf>
    <xf numFmtId="0" fontId="8" fillId="0" borderId="6" xfId="0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wrapText="1"/>
    </xf>
    <xf numFmtId="0" fontId="29" fillId="0" borderId="13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9" fontId="8" fillId="0" borderId="6" xfId="2" applyFont="1" applyFill="1" applyBorder="1" applyAlignment="1">
      <alignment horizontal="center" wrapText="1"/>
    </xf>
    <xf numFmtId="9" fontId="8" fillId="0" borderId="7" xfId="2" applyFont="1" applyFill="1" applyBorder="1" applyAlignment="1">
      <alignment horizontal="center" wrapText="1"/>
    </xf>
    <xf numFmtId="9" fontId="8" fillId="0" borderId="12" xfId="2" applyFont="1" applyFill="1" applyBorder="1" applyAlignment="1">
      <alignment horizontal="center" wrapText="1"/>
    </xf>
    <xf numFmtId="0" fontId="14" fillId="0" borderId="2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/>
    </xf>
    <xf numFmtId="0" fontId="25" fillId="0" borderId="0" xfId="0" quotePrefix="1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0" fillId="2" borderId="11" xfId="0" applyFont="1" applyFill="1" applyBorder="1" applyAlignment="1"/>
    <xf numFmtId="0" fontId="0" fillId="2" borderId="0" xfId="0" applyFont="1" applyFill="1"/>
    <xf numFmtId="0" fontId="0" fillId="2" borderId="9" xfId="0" applyFont="1" applyFill="1" applyBorder="1"/>
    <xf numFmtId="0" fontId="8" fillId="3" borderId="12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wrapText="1"/>
    </xf>
    <xf numFmtId="0" fontId="8" fillId="3" borderId="14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9" fontId="14" fillId="3" borderId="12" xfId="2" applyFont="1" applyFill="1" applyBorder="1" applyAlignment="1">
      <alignment horizontal="center" vertical="center"/>
    </xf>
    <xf numFmtId="9" fontId="14" fillId="3" borderId="6" xfId="2" applyFont="1" applyFill="1" applyBorder="1" applyAlignment="1">
      <alignment horizontal="center" vertical="center"/>
    </xf>
    <xf numFmtId="9" fontId="14" fillId="3" borderId="7" xfId="2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4" fillId="3" borderId="7" xfId="0" applyFont="1" applyFill="1" applyBorder="1" applyAlignment="1">
      <alignment horizontal="center"/>
    </xf>
  </cellXfs>
  <cellStyles count="9">
    <cellStyle name="Comma" xfId="1" builtinId="3"/>
    <cellStyle name="Normal" xfId="0" builtinId="0"/>
    <cellStyle name="Normal 2" xfId="3" xr:uid="{00000000-0005-0000-0000-000002000000}"/>
    <cellStyle name="Normal 3" xfId="4" xr:uid="{00000000-0005-0000-0000-000003000000}"/>
    <cellStyle name="Normal 3 2" xfId="6" xr:uid="{00000000-0005-0000-0000-000004000000}"/>
    <cellStyle name="Normal 4" xfId="5" xr:uid="{00000000-0005-0000-0000-000005000000}"/>
    <cellStyle name="Normal 4 2" xfId="7" xr:uid="{00000000-0005-0000-0000-000006000000}"/>
    <cellStyle name="Normal 5" xfId="8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CCEC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11</xdr:row>
      <xdr:rowOff>114300</xdr:rowOff>
    </xdr:from>
    <xdr:to>
      <xdr:col>4</xdr:col>
      <xdr:colOff>962025</xdr:colOff>
      <xdr:row>15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8100" y="3305175"/>
          <a:ext cx="6743700" cy="695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Revenue is dedicated entirely to the NYC general fund if the transaction is commercial and the tax rate is 1.425 percent.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Revenue is dedicated to the NYC general fund and the NYC Transit Authority and certain paratransit and franchised bus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operators if the transaction is commercial, and either the tax rate is 2.625 percent or half that rate because the transaction is</a:t>
          </a:r>
        </a:p>
        <a:p>
          <a:r>
            <a:rPr lang="en-US" sz="9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eligible for a reduced REIT rate.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4"/>
  <sheetViews>
    <sheetView showGridLines="0" tabSelected="1" zoomScaleNormal="100" workbookViewId="0">
      <selection activeCell="A7" sqref="A7:A8"/>
    </sheetView>
  </sheetViews>
  <sheetFormatPr defaultRowHeight="15" x14ac:dyDescent="0.25"/>
  <cols>
    <col min="1" max="1" width="31.42578125" style="142" customWidth="1"/>
    <col min="2" max="6" width="15.28515625" style="142"/>
    <col min="7" max="16384" width="9.140625" style="142"/>
  </cols>
  <sheetData>
    <row r="1" spans="1:6" s="216" customFormat="1" ht="15.75" x14ac:dyDescent="0.25">
      <c r="A1" s="236" t="s">
        <v>64</v>
      </c>
      <c r="B1" s="236"/>
      <c r="C1" s="236"/>
      <c r="D1" s="236"/>
      <c r="E1" s="236"/>
      <c r="F1" s="236"/>
    </row>
    <row r="2" spans="1:6" ht="15.75" x14ac:dyDescent="0.25">
      <c r="A2" s="237" t="s">
        <v>82</v>
      </c>
      <c r="B2" s="237"/>
      <c r="C2" s="237"/>
      <c r="D2" s="237"/>
      <c r="E2" s="237"/>
      <c r="F2" s="237"/>
    </row>
    <row r="3" spans="1:6" ht="15.75" x14ac:dyDescent="0.25">
      <c r="A3" s="217"/>
      <c r="B3" s="218"/>
      <c r="C3" s="218"/>
      <c r="D3" s="218"/>
      <c r="E3" s="218"/>
      <c r="F3" s="218"/>
    </row>
    <row r="4" spans="1:6" ht="15.75" x14ac:dyDescent="0.25">
      <c r="A4" s="236" t="s">
        <v>22</v>
      </c>
      <c r="B4" s="236"/>
      <c r="C4" s="236"/>
      <c r="D4" s="236"/>
      <c r="E4" s="236"/>
      <c r="F4" s="236"/>
    </row>
    <row r="5" spans="1:6" ht="15.75" x14ac:dyDescent="0.25">
      <c r="A5" s="238" t="s">
        <v>65</v>
      </c>
      <c r="B5" s="238"/>
      <c r="C5" s="238"/>
      <c r="D5" s="238"/>
      <c r="E5" s="238"/>
      <c r="F5" s="238"/>
    </row>
    <row r="7" spans="1:6" ht="15" customHeight="1" x14ac:dyDescent="0.25">
      <c r="A7" s="232" t="s">
        <v>21</v>
      </c>
      <c r="B7" s="143"/>
      <c r="C7" s="234" t="s">
        <v>18</v>
      </c>
      <c r="D7" s="235"/>
      <c r="E7" s="234" t="s">
        <v>19</v>
      </c>
      <c r="F7" s="235"/>
    </row>
    <row r="8" spans="1:6" ht="29.25" customHeight="1" x14ac:dyDescent="0.3">
      <c r="A8" s="233"/>
      <c r="B8" s="144" t="s">
        <v>10</v>
      </c>
      <c r="C8" s="145" t="s">
        <v>27</v>
      </c>
      <c r="D8" s="145" t="s">
        <v>3</v>
      </c>
      <c r="E8" s="146" t="s">
        <v>27</v>
      </c>
      <c r="F8" s="147" t="s">
        <v>3</v>
      </c>
    </row>
    <row r="9" spans="1:6" x14ac:dyDescent="0.25">
      <c r="A9" s="148"/>
      <c r="B9" s="149"/>
      <c r="C9" s="150"/>
      <c r="D9" s="150"/>
      <c r="E9" s="151"/>
      <c r="F9" s="152"/>
    </row>
    <row r="10" spans="1:6" x14ac:dyDescent="0.25">
      <c r="A10" s="153" t="s">
        <v>23</v>
      </c>
      <c r="B10" s="154"/>
      <c r="C10" s="155"/>
      <c r="D10" s="156"/>
      <c r="E10" s="157"/>
      <c r="F10" s="158"/>
    </row>
    <row r="11" spans="1:6" x14ac:dyDescent="0.25">
      <c r="A11" s="159" t="s">
        <v>39</v>
      </c>
      <c r="B11" s="154">
        <v>50992</v>
      </c>
      <c r="C11" s="161">
        <v>50117073307</v>
      </c>
      <c r="D11" s="162">
        <v>640000</v>
      </c>
      <c r="E11" s="163">
        <v>689211401.38</v>
      </c>
      <c r="F11" s="164">
        <v>9120</v>
      </c>
    </row>
    <row r="12" spans="1:6" x14ac:dyDescent="0.25">
      <c r="A12" s="159" t="s">
        <v>40</v>
      </c>
      <c r="B12" s="154">
        <v>7701</v>
      </c>
      <c r="C12" s="155">
        <v>53207659397</v>
      </c>
      <c r="D12" s="156">
        <v>920000</v>
      </c>
      <c r="E12" s="157">
        <v>1387675209.0999999</v>
      </c>
      <c r="F12" s="158">
        <v>24150</v>
      </c>
    </row>
    <row r="13" spans="1:6" x14ac:dyDescent="0.25">
      <c r="A13" s="231" t="s">
        <v>42</v>
      </c>
      <c r="B13" s="165">
        <f>B11+B12</f>
        <v>58693</v>
      </c>
      <c r="C13" s="198">
        <f>C11+C12</f>
        <v>103324732704</v>
      </c>
      <c r="D13" s="199">
        <v>650000</v>
      </c>
      <c r="E13" s="200">
        <f>E11+E12</f>
        <v>2076886610.48</v>
      </c>
      <c r="F13" s="201">
        <v>9333.75</v>
      </c>
    </row>
    <row r="14" spans="1:6" x14ac:dyDescent="0.25">
      <c r="A14" s="255"/>
      <c r="B14" s="256"/>
      <c r="C14" s="256"/>
      <c r="D14" s="257"/>
      <c r="E14" s="256"/>
      <c r="F14" s="257"/>
    </row>
    <row r="15" spans="1:6" x14ac:dyDescent="0.25">
      <c r="A15" s="153" t="s">
        <v>41</v>
      </c>
      <c r="B15" s="256"/>
      <c r="C15" s="256"/>
      <c r="D15" s="257"/>
      <c r="E15" s="256"/>
      <c r="F15" s="257"/>
    </row>
    <row r="16" spans="1:6" x14ac:dyDescent="0.25">
      <c r="A16" s="159" t="s">
        <v>39</v>
      </c>
      <c r="B16" s="154">
        <v>635</v>
      </c>
      <c r="C16" s="161">
        <v>54817153.130000003</v>
      </c>
      <c r="D16" s="162">
        <v>55273</v>
      </c>
      <c r="E16" s="163">
        <v>554249.03</v>
      </c>
      <c r="F16" s="164">
        <v>552.73</v>
      </c>
    </row>
    <row r="17" spans="1:6" ht="14.45" customHeight="1" x14ac:dyDescent="0.25">
      <c r="A17" s="159" t="s">
        <v>40</v>
      </c>
      <c r="B17" s="154">
        <v>1851</v>
      </c>
      <c r="C17" s="155">
        <v>140745883.72999999</v>
      </c>
      <c r="D17" s="156">
        <v>57865</v>
      </c>
      <c r="E17" s="157">
        <v>2081551.99</v>
      </c>
      <c r="F17" s="158">
        <v>824.58</v>
      </c>
    </row>
    <row r="18" spans="1:6" x14ac:dyDescent="0.25">
      <c r="A18" s="148" t="s">
        <v>42</v>
      </c>
      <c r="B18" s="160">
        <f>B16+B17</f>
        <v>2486</v>
      </c>
      <c r="C18" s="209">
        <f>C16+C17</f>
        <v>195563036.85999998</v>
      </c>
      <c r="D18" s="210">
        <v>57744.5</v>
      </c>
      <c r="E18" s="211">
        <f>E16+E17</f>
        <v>2635801.02</v>
      </c>
      <c r="F18" s="212">
        <v>797</v>
      </c>
    </row>
    <row r="19" spans="1:6" x14ac:dyDescent="0.25">
      <c r="A19" s="148"/>
      <c r="B19" s="256"/>
      <c r="C19" s="256"/>
      <c r="D19" s="257"/>
      <c r="E19" s="256"/>
      <c r="F19" s="257"/>
    </row>
    <row r="20" spans="1:6" x14ac:dyDescent="0.25">
      <c r="A20" s="153" t="s">
        <v>38</v>
      </c>
      <c r="B20" s="256"/>
      <c r="C20" s="256"/>
      <c r="D20" s="257"/>
      <c r="E20" s="256"/>
      <c r="F20" s="257"/>
    </row>
    <row r="21" spans="1:6" x14ac:dyDescent="0.25">
      <c r="A21" s="159" t="s">
        <v>39</v>
      </c>
      <c r="B21" s="154">
        <v>50357</v>
      </c>
      <c r="C21" s="161">
        <v>50062256154</v>
      </c>
      <c r="D21" s="162">
        <v>645000</v>
      </c>
      <c r="E21" s="163">
        <v>688657152.35000002</v>
      </c>
      <c r="F21" s="164">
        <v>9191.25</v>
      </c>
    </row>
    <row r="22" spans="1:6" ht="14.45" customHeight="1" x14ac:dyDescent="0.25">
      <c r="A22" s="159" t="s">
        <v>40</v>
      </c>
      <c r="B22" s="154">
        <v>5850</v>
      </c>
      <c r="C22" s="155">
        <v>53066913513</v>
      </c>
      <c r="D22" s="156">
        <v>1472801.25</v>
      </c>
      <c r="E22" s="157">
        <v>1385593657.2</v>
      </c>
      <c r="F22" s="158">
        <v>38587.5</v>
      </c>
    </row>
    <row r="23" spans="1:6" x14ac:dyDescent="0.25">
      <c r="A23" s="231" t="s">
        <v>42</v>
      </c>
      <c r="B23" s="165">
        <f>B21+B22</f>
        <v>56207</v>
      </c>
      <c r="C23" s="198">
        <f>C21+C22</f>
        <v>103129169667</v>
      </c>
      <c r="D23" s="199">
        <v>675000</v>
      </c>
      <c r="E23" s="200">
        <f>E21+E22</f>
        <v>2074250809.5500002</v>
      </c>
      <c r="F23" s="201">
        <v>9690</v>
      </c>
    </row>
    <row r="24" spans="1:6" x14ac:dyDescent="0.25">
      <c r="A24" s="166"/>
      <c r="B24" s="167"/>
      <c r="C24" s="168"/>
      <c r="D24" s="169"/>
      <c r="E24" s="155"/>
      <c r="F24" s="169"/>
    </row>
  </sheetData>
  <mergeCells count="7">
    <mergeCell ref="A7:A8"/>
    <mergeCell ref="C7:D7"/>
    <mergeCell ref="E7:F7"/>
    <mergeCell ref="A1:F1"/>
    <mergeCell ref="A2:F2"/>
    <mergeCell ref="A4:F4"/>
    <mergeCell ref="A5:F5"/>
  </mergeCells>
  <pageMargins left="0.7" right="0.7" top="0.75" bottom="0.75" header="0.3" footer="0.3"/>
  <pageSetup scale="83" orientation="portrait" horizontalDpi="4294967295" verticalDpi="4294967295" r:id="rId1"/>
  <headerFooter>
    <oddFooter>&amp;C&amp;"Arial,Regular"&amp;K00-049&amp;P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16"/>
  <sheetViews>
    <sheetView showGridLines="0" zoomScaleNormal="100" workbookViewId="0">
      <selection sqref="A1:E1"/>
    </sheetView>
  </sheetViews>
  <sheetFormatPr defaultColWidth="9.140625" defaultRowHeight="14.25" x14ac:dyDescent="0.2"/>
  <cols>
    <col min="1" max="1" width="38.85546875" style="1" customWidth="1"/>
    <col min="2" max="2" width="18.7109375" style="1" bestFit="1" customWidth="1"/>
    <col min="3" max="5" width="14.85546875" style="1" customWidth="1"/>
    <col min="6" max="16384" width="9.140625" style="1"/>
  </cols>
  <sheetData>
    <row r="1" spans="1:5" ht="15.75" x14ac:dyDescent="0.2">
      <c r="A1" s="236" t="s">
        <v>64</v>
      </c>
      <c r="B1" s="236"/>
      <c r="C1" s="236"/>
      <c r="D1" s="236"/>
      <c r="E1" s="236"/>
    </row>
    <row r="2" spans="1:5" ht="15.75" x14ac:dyDescent="0.2">
      <c r="A2" s="237" t="s">
        <v>82</v>
      </c>
      <c r="B2" s="237"/>
      <c r="C2" s="237"/>
      <c r="D2" s="237"/>
      <c r="E2" s="237"/>
    </row>
    <row r="3" spans="1:5" ht="15.75" x14ac:dyDescent="0.25">
      <c r="A3" s="219"/>
      <c r="B3" s="218"/>
      <c r="C3" s="218"/>
      <c r="D3" s="218"/>
      <c r="E3" s="218"/>
    </row>
    <row r="4" spans="1:5" ht="15.75" x14ac:dyDescent="0.2">
      <c r="A4" s="236" t="s">
        <v>29</v>
      </c>
      <c r="B4" s="236"/>
      <c r="C4" s="236"/>
      <c r="D4" s="236"/>
      <c r="E4" s="236"/>
    </row>
    <row r="5" spans="1:5" ht="15.75" x14ac:dyDescent="0.25">
      <c r="A5" s="238" t="s">
        <v>66</v>
      </c>
      <c r="B5" s="238"/>
      <c r="C5" s="238"/>
      <c r="D5" s="238"/>
      <c r="E5" s="238"/>
    </row>
    <row r="7" spans="1:5" ht="15" x14ac:dyDescent="0.25">
      <c r="A7" s="6"/>
      <c r="B7" s="4"/>
      <c r="C7" s="239" t="s">
        <v>30</v>
      </c>
      <c r="D7" s="239"/>
      <c r="E7" s="240"/>
    </row>
    <row r="8" spans="1:5" ht="33.75" customHeight="1" x14ac:dyDescent="0.25">
      <c r="A8" s="7" t="s">
        <v>33</v>
      </c>
      <c r="B8" s="5" t="s">
        <v>10</v>
      </c>
      <c r="C8" s="2" t="s">
        <v>34</v>
      </c>
      <c r="D8" s="2" t="s">
        <v>37</v>
      </c>
      <c r="E8" s="3" t="s">
        <v>28</v>
      </c>
    </row>
    <row r="9" spans="1:5" ht="43.5" customHeight="1" x14ac:dyDescent="0.2">
      <c r="A9" s="8" t="s">
        <v>35</v>
      </c>
      <c r="B9" s="9">
        <v>2863</v>
      </c>
      <c r="C9" s="16">
        <v>5710728.04</v>
      </c>
      <c r="D9" s="17">
        <v>0</v>
      </c>
      <c r="E9" s="19">
        <f>C9+D9</f>
        <v>5710728.04</v>
      </c>
    </row>
    <row r="10" spans="1:5" ht="36" customHeight="1" x14ac:dyDescent="0.2">
      <c r="A10" s="8" t="s">
        <v>36</v>
      </c>
      <c r="B10" s="213">
        <v>4838</v>
      </c>
      <c r="C10" s="214">
        <v>855501821.63</v>
      </c>
      <c r="D10" s="214">
        <v>526462659.47000003</v>
      </c>
      <c r="E10" s="215">
        <f>C10+D10</f>
        <v>1381964481.0999999</v>
      </c>
    </row>
    <row r="11" spans="1:5" ht="30.6" customHeight="1" x14ac:dyDescent="0.25">
      <c r="A11" s="14" t="s">
        <v>31</v>
      </c>
      <c r="B11" s="15">
        <f>B10+B9</f>
        <v>7701</v>
      </c>
      <c r="C11" s="18">
        <f>C10+C9</f>
        <v>861212549.66999996</v>
      </c>
      <c r="D11" s="18">
        <f>D10+D9</f>
        <v>526462659.47000003</v>
      </c>
      <c r="E11" s="20">
        <f>E10+E9</f>
        <v>1387675209.1399999</v>
      </c>
    </row>
    <row r="13" spans="1:5" customFormat="1" ht="15" x14ac:dyDescent="0.25">
      <c r="A13" s="10"/>
      <c r="B13" s="11"/>
      <c r="C13" s="11"/>
      <c r="D13" s="11"/>
      <c r="E13" s="12"/>
    </row>
    <row r="14" spans="1:5" ht="14.25" customHeight="1" x14ac:dyDescent="0.2">
      <c r="A14" s="241"/>
      <c r="B14" s="241"/>
      <c r="C14" s="241"/>
      <c r="D14" s="241"/>
      <c r="E14" s="241"/>
    </row>
    <row r="15" spans="1:5" x14ac:dyDescent="0.2">
      <c r="A15" s="10"/>
      <c r="C15" s="141"/>
    </row>
    <row r="16" spans="1:5" x14ac:dyDescent="0.2">
      <c r="A16" s="21"/>
      <c r="C16" s="203"/>
      <c r="D16" s="203"/>
    </row>
  </sheetData>
  <mergeCells count="6">
    <mergeCell ref="C7:E7"/>
    <mergeCell ref="A14:E14"/>
    <mergeCell ref="A1:E1"/>
    <mergeCell ref="A2:E2"/>
    <mergeCell ref="A4:E4"/>
    <mergeCell ref="A5:E5"/>
  </mergeCells>
  <pageMargins left="0.7" right="0.7" top="0.75" bottom="0.75" header="0.3" footer="0.3"/>
  <pageSetup scale="88" orientation="portrait" r:id="rId1"/>
  <headerFooter>
    <oddFooter>&amp;C&amp;"Arial,Regular"&amp;K00-049&amp;P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4"/>
  <sheetViews>
    <sheetView showGridLines="0" zoomScaleNormal="100" workbookViewId="0">
      <selection sqref="A1:F1"/>
    </sheetView>
  </sheetViews>
  <sheetFormatPr defaultColWidth="9.140625" defaultRowHeight="14.25" x14ac:dyDescent="0.2"/>
  <cols>
    <col min="1" max="1" width="19.28515625" style="24" customWidth="1"/>
    <col min="2" max="6" width="14.7109375" style="24" customWidth="1"/>
    <col min="7" max="16384" width="9.140625" style="24"/>
  </cols>
  <sheetData>
    <row r="1" spans="1:6" ht="15.75" x14ac:dyDescent="0.2">
      <c r="A1" s="236" t="s">
        <v>64</v>
      </c>
      <c r="B1" s="236"/>
      <c r="C1" s="236"/>
      <c r="D1" s="236"/>
      <c r="E1" s="236"/>
      <c r="F1" s="236"/>
    </row>
    <row r="2" spans="1:6" ht="15.75" x14ac:dyDescent="0.2">
      <c r="A2" s="237" t="s">
        <v>82</v>
      </c>
      <c r="B2" s="237"/>
      <c r="C2" s="237"/>
      <c r="D2" s="237"/>
      <c r="E2" s="237"/>
      <c r="F2" s="237"/>
    </row>
    <row r="3" spans="1:6" ht="15.75" x14ac:dyDescent="0.25">
      <c r="A3" s="217"/>
      <c r="B3" s="218"/>
      <c r="C3" s="218"/>
      <c r="D3" s="218"/>
      <c r="E3" s="218"/>
      <c r="F3" s="218"/>
    </row>
    <row r="4" spans="1:6" ht="15.75" x14ac:dyDescent="0.2">
      <c r="A4" s="236" t="s">
        <v>67</v>
      </c>
      <c r="B4" s="236"/>
      <c r="C4" s="236"/>
      <c r="D4" s="236"/>
      <c r="E4" s="236"/>
      <c r="F4" s="236"/>
    </row>
    <row r="5" spans="1:6" ht="15.75" x14ac:dyDescent="0.25">
      <c r="A5" s="238" t="s">
        <v>68</v>
      </c>
      <c r="B5" s="238"/>
      <c r="C5" s="238"/>
      <c r="D5" s="238"/>
      <c r="E5" s="238"/>
      <c r="F5" s="238"/>
    </row>
    <row r="6" spans="1:6" ht="15.75" x14ac:dyDescent="0.25">
      <c r="A6" s="238" t="s">
        <v>69</v>
      </c>
      <c r="B6" s="238"/>
      <c r="C6" s="238"/>
      <c r="D6" s="238"/>
      <c r="E6" s="238"/>
      <c r="F6" s="238"/>
    </row>
    <row r="7" spans="1:6" ht="15" x14ac:dyDescent="0.25">
      <c r="A7" s="23"/>
    </row>
    <row r="8" spans="1:6" ht="15" customHeight="1" x14ac:dyDescent="0.25">
      <c r="A8" s="258" t="s">
        <v>0</v>
      </c>
      <c r="B8" s="259"/>
      <c r="C8" s="259"/>
      <c r="D8" s="259"/>
      <c r="E8" s="259"/>
      <c r="F8" s="260"/>
    </row>
    <row r="9" spans="1:6" ht="15" customHeight="1" x14ac:dyDescent="0.25">
      <c r="A9" s="25"/>
      <c r="B9" s="26"/>
      <c r="C9" s="243" t="s">
        <v>18</v>
      </c>
      <c r="D9" s="244"/>
      <c r="E9" s="243" t="s">
        <v>19</v>
      </c>
      <c r="F9" s="244"/>
    </row>
    <row r="10" spans="1:6" ht="32.25" customHeight="1" x14ac:dyDescent="0.25">
      <c r="A10" s="27" t="s">
        <v>18</v>
      </c>
      <c r="B10" s="28" t="s">
        <v>10</v>
      </c>
      <c r="C10" s="29" t="s">
        <v>20</v>
      </c>
      <c r="D10" s="30" t="s">
        <v>3</v>
      </c>
      <c r="E10" s="29" t="s">
        <v>20</v>
      </c>
      <c r="F10" s="30" t="s">
        <v>3</v>
      </c>
    </row>
    <row r="11" spans="1:6" ht="15" x14ac:dyDescent="0.25">
      <c r="A11" s="31"/>
      <c r="B11" s="32"/>
      <c r="C11" s="33"/>
      <c r="D11" s="34"/>
      <c r="E11" s="33"/>
      <c r="F11" s="35"/>
    </row>
    <row r="12" spans="1:6" ht="15" x14ac:dyDescent="0.25">
      <c r="A12" s="31" t="s">
        <v>24</v>
      </c>
      <c r="B12" s="176">
        <v>7294</v>
      </c>
      <c r="C12" s="177">
        <v>2651068801.8000002</v>
      </c>
      <c r="D12" s="178">
        <v>391450</v>
      </c>
      <c r="E12" s="177">
        <v>26517839.190000001</v>
      </c>
      <c r="F12" s="178">
        <v>3920</v>
      </c>
    </row>
    <row r="13" spans="1:6" ht="15" x14ac:dyDescent="0.25">
      <c r="A13" s="31" t="s">
        <v>11</v>
      </c>
      <c r="B13" s="176">
        <v>13093</v>
      </c>
      <c r="C13" s="180">
        <v>9417219394</v>
      </c>
      <c r="D13" s="181">
        <v>700000</v>
      </c>
      <c r="E13" s="180">
        <v>134187673.52</v>
      </c>
      <c r="F13" s="181">
        <v>9975</v>
      </c>
    </row>
    <row r="14" spans="1:6" ht="15" x14ac:dyDescent="0.25">
      <c r="A14" s="31" t="s">
        <v>12</v>
      </c>
      <c r="B14" s="176">
        <v>3341</v>
      </c>
      <c r="C14" s="180">
        <v>4537160481.8000002</v>
      </c>
      <c r="D14" s="181">
        <v>1300000</v>
      </c>
      <c r="E14" s="180">
        <v>64654537.219999999</v>
      </c>
      <c r="F14" s="181">
        <v>18525</v>
      </c>
    </row>
    <row r="15" spans="1:6" ht="15" x14ac:dyDescent="0.25">
      <c r="A15" s="31" t="s">
        <v>13</v>
      </c>
      <c r="B15" s="182">
        <v>600</v>
      </c>
      <c r="C15" s="180">
        <v>1715764449.5</v>
      </c>
      <c r="D15" s="181">
        <v>2622500</v>
      </c>
      <c r="E15" s="180">
        <v>24449643.489999998</v>
      </c>
      <c r="F15" s="181">
        <v>37370.625</v>
      </c>
    </row>
    <row r="16" spans="1:6" ht="15" x14ac:dyDescent="0.25">
      <c r="A16" s="31" t="s">
        <v>14</v>
      </c>
      <c r="B16" s="182">
        <v>108</v>
      </c>
      <c r="C16" s="180">
        <v>878931020.34000003</v>
      </c>
      <c r="D16" s="181">
        <v>7454763.7750000004</v>
      </c>
      <c r="E16" s="180">
        <v>12524767.050000001</v>
      </c>
      <c r="F16" s="181">
        <v>106230.38499999999</v>
      </c>
    </row>
    <row r="17" spans="1:6" ht="15" x14ac:dyDescent="0.25">
      <c r="A17" s="31" t="s">
        <v>15</v>
      </c>
      <c r="B17" s="182">
        <v>10</v>
      </c>
      <c r="C17" s="180">
        <v>168249500</v>
      </c>
      <c r="D17" s="181">
        <v>15837500</v>
      </c>
      <c r="E17" s="180">
        <v>2397555.38</v>
      </c>
      <c r="F17" s="181">
        <v>225684.375</v>
      </c>
    </row>
    <row r="18" spans="1:6" ht="15" x14ac:dyDescent="0.25">
      <c r="A18" s="31" t="s">
        <v>16</v>
      </c>
      <c r="B18" s="182">
        <v>10</v>
      </c>
      <c r="C18" s="180">
        <v>352029826.88</v>
      </c>
      <c r="D18" s="181">
        <v>30975000</v>
      </c>
      <c r="E18" s="180">
        <v>5016425.03</v>
      </c>
      <c r="F18" s="181">
        <v>441393.75</v>
      </c>
    </row>
    <row r="19" spans="1:6" ht="13.9" customHeight="1" x14ac:dyDescent="0.25">
      <c r="A19" s="31"/>
      <c r="B19" s="43"/>
      <c r="C19" s="41"/>
      <c r="D19" s="42"/>
      <c r="E19" s="41"/>
      <c r="F19" s="42"/>
    </row>
    <row r="20" spans="1:6" ht="13.9" customHeight="1" x14ac:dyDescent="0.25">
      <c r="A20" s="27" t="s">
        <v>4</v>
      </c>
      <c r="B20" s="183">
        <f>SUM(B12:B18)</f>
        <v>24456</v>
      </c>
      <c r="C20" s="184">
        <f>SUM(C12:C18)</f>
        <v>19720423474.32</v>
      </c>
      <c r="D20" s="22">
        <v>646000</v>
      </c>
      <c r="E20" s="184">
        <f>SUM(E12:E18)</f>
        <v>269748440.88</v>
      </c>
      <c r="F20" s="22">
        <v>9205.5</v>
      </c>
    </row>
    <row r="21" spans="1:6" ht="13.9" customHeight="1" x14ac:dyDescent="0.25">
      <c r="A21" s="46"/>
      <c r="B21" s="47"/>
      <c r="C21" s="48"/>
      <c r="D21" s="49"/>
      <c r="E21" s="48"/>
      <c r="F21" s="49"/>
    </row>
    <row r="22" spans="1:6" ht="15" customHeight="1" x14ac:dyDescent="0.25">
      <c r="A22" s="258" t="s">
        <v>2</v>
      </c>
      <c r="B22" s="259"/>
      <c r="C22" s="259"/>
      <c r="D22" s="259"/>
      <c r="E22" s="259"/>
      <c r="F22" s="260"/>
    </row>
    <row r="23" spans="1:6" ht="15" customHeight="1" x14ac:dyDescent="0.25">
      <c r="A23" s="229"/>
      <c r="B23" s="228"/>
      <c r="C23" s="243" t="s">
        <v>18</v>
      </c>
      <c r="D23" s="244"/>
      <c r="E23" s="242" t="s">
        <v>19</v>
      </c>
      <c r="F23" s="244"/>
    </row>
    <row r="24" spans="1:6" ht="32.25" customHeight="1" x14ac:dyDescent="0.3">
      <c r="A24" s="27" t="s">
        <v>18</v>
      </c>
      <c r="B24" s="28" t="s">
        <v>10</v>
      </c>
      <c r="C24" s="29" t="s">
        <v>27</v>
      </c>
      <c r="D24" s="30" t="s">
        <v>3</v>
      </c>
      <c r="E24" s="29" t="s">
        <v>27</v>
      </c>
      <c r="F24" s="30" t="s">
        <v>3</v>
      </c>
    </row>
    <row r="25" spans="1:6" ht="13.9" customHeight="1" x14ac:dyDescent="0.25">
      <c r="A25" s="31"/>
      <c r="B25" s="32"/>
      <c r="C25" s="33"/>
      <c r="D25" s="34"/>
      <c r="E25" s="33"/>
      <c r="F25" s="35"/>
    </row>
    <row r="26" spans="1:6" ht="13.9" customHeight="1" x14ac:dyDescent="0.25">
      <c r="A26" s="31" t="s">
        <v>24</v>
      </c>
      <c r="B26" s="36">
        <v>7598</v>
      </c>
      <c r="C26" s="37">
        <v>2216520569.8000002</v>
      </c>
      <c r="D26" s="38">
        <v>290000</v>
      </c>
      <c r="E26" s="37">
        <v>22071594.84</v>
      </c>
      <c r="F26" s="38">
        <v>2900</v>
      </c>
    </row>
    <row r="27" spans="1:6" ht="13.9" customHeight="1" x14ac:dyDescent="0.25">
      <c r="A27" s="31" t="s">
        <v>11</v>
      </c>
      <c r="B27" s="36">
        <v>3865</v>
      </c>
      <c r="C27" s="41">
        <v>2753693515.1999998</v>
      </c>
      <c r="D27" s="42">
        <v>695000</v>
      </c>
      <c r="E27" s="41">
        <v>39176303.869999997</v>
      </c>
      <c r="F27" s="42">
        <v>9879.5300000000007</v>
      </c>
    </row>
    <row r="28" spans="1:6" ht="13.9" customHeight="1" x14ac:dyDescent="0.25">
      <c r="A28" s="31" t="s">
        <v>12</v>
      </c>
      <c r="B28" s="36">
        <v>1658</v>
      </c>
      <c r="C28" s="41">
        <v>2366272317.6999998</v>
      </c>
      <c r="D28" s="42">
        <v>1396000</v>
      </c>
      <c r="E28" s="41">
        <v>33574662.25</v>
      </c>
      <c r="F28" s="42">
        <v>19764.75</v>
      </c>
    </row>
    <row r="29" spans="1:6" ht="13.9" customHeight="1" x14ac:dyDescent="0.25">
      <c r="A29" s="31" t="s">
        <v>13</v>
      </c>
      <c r="B29" s="43">
        <v>778</v>
      </c>
      <c r="C29" s="41">
        <v>2256736927.0999999</v>
      </c>
      <c r="D29" s="42">
        <v>2700000</v>
      </c>
      <c r="E29" s="41">
        <v>31989241</v>
      </c>
      <c r="F29" s="42">
        <v>38403.75</v>
      </c>
    </row>
    <row r="30" spans="1:6" ht="15" x14ac:dyDescent="0.25">
      <c r="A30" s="31" t="s">
        <v>14</v>
      </c>
      <c r="B30" s="43">
        <v>173</v>
      </c>
      <c r="C30" s="41">
        <v>1320654256.9000001</v>
      </c>
      <c r="D30" s="42">
        <v>6800000</v>
      </c>
      <c r="E30" s="41">
        <v>18739180.73</v>
      </c>
      <c r="F30" s="42">
        <v>96187.5</v>
      </c>
    </row>
    <row r="31" spans="1:6" ht="15" x14ac:dyDescent="0.25">
      <c r="A31" s="31" t="s">
        <v>15</v>
      </c>
      <c r="B31" s="43">
        <v>9</v>
      </c>
      <c r="C31" s="41">
        <v>164985000</v>
      </c>
      <c r="D31" s="42">
        <v>18750000</v>
      </c>
      <c r="E31" s="41">
        <v>2351036.25</v>
      </c>
      <c r="F31" s="42">
        <v>267187.5</v>
      </c>
    </row>
    <row r="32" spans="1:6" ht="15" x14ac:dyDescent="0.25">
      <c r="A32" s="31" t="s">
        <v>16</v>
      </c>
      <c r="B32" s="43">
        <v>6</v>
      </c>
      <c r="C32" s="41">
        <v>147000000</v>
      </c>
      <c r="D32" s="42">
        <v>23000000</v>
      </c>
      <c r="E32" s="41">
        <v>2094750</v>
      </c>
      <c r="F32" s="42">
        <v>327750</v>
      </c>
    </row>
    <row r="33" spans="1:6" ht="15" x14ac:dyDescent="0.25">
      <c r="A33" s="31"/>
      <c r="B33" s="43"/>
      <c r="C33" s="41"/>
      <c r="D33" s="42"/>
      <c r="E33" s="41"/>
      <c r="F33" s="42"/>
    </row>
    <row r="34" spans="1:6" ht="15" x14ac:dyDescent="0.25">
      <c r="A34" s="27" t="s">
        <v>4</v>
      </c>
      <c r="B34" s="183">
        <f>SUM(B26:B32)</f>
        <v>14087</v>
      </c>
      <c r="C34" s="184">
        <f>SUM(C26:C32)</f>
        <v>11225862586.699999</v>
      </c>
      <c r="D34" s="22">
        <v>455000</v>
      </c>
      <c r="E34" s="184">
        <f>SUM(E26:E32)</f>
        <v>149996768.94</v>
      </c>
      <c r="F34" s="22">
        <v>4550</v>
      </c>
    </row>
    <row r="35" spans="1:6" ht="15" x14ac:dyDescent="0.25">
      <c r="A35" s="46"/>
      <c r="B35" s="47"/>
      <c r="C35" s="48"/>
      <c r="D35" s="49"/>
      <c r="E35" s="48"/>
      <c r="F35" s="49"/>
    </row>
    <row r="36" spans="1:6" ht="15" customHeight="1" x14ac:dyDescent="0.25">
      <c r="A36" s="258" t="s">
        <v>1</v>
      </c>
      <c r="B36" s="259"/>
      <c r="C36" s="259"/>
      <c r="D36" s="259"/>
      <c r="E36" s="259"/>
      <c r="F36" s="260"/>
    </row>
    <row r="37" spans="1:6" ht="15" customHeight="1" x14ac:dyDescent="0.25">
      <c r="A37" s="25"/>
      <c r="B37" s="26"/>
      <c r="C37" s="243" t="s">
        <v>18</v>
      </c>
      <c r="D37" s="244"/>
      <c r="E37" s="243" t="s">
        <v>19</v>
      </c>
      <c r="F37" s="244"/>
    </row>
    <row r="38" spans="1:6" ht="32.25" customHeight="1" x14ac:dyDescent="0.3">
      <c r="A38" s="27" t="s">
        <v>18</v>
      </c>
      <c r="B38" s="28" t="s">
        <v>10</v>
      </c>
      <c r="C38" s="29" t="s">
        <v>27</v>
      </c>
      <c r="D38" s="30" t="s">
        <v>3</v>
      </c>
      <c r="E38" s="29" t="s">
        <v>27</v>
      </c>
      <c r="F38" s="30" t="s">
        <v>3</v>
      </c>
    </row>
    <row r="39" spans="1:6" ht="15" x14ac:dyDescent="0.25">
      <c r="A39" s="31"/>
      <c r="B39" s="32"/>
      <c r="C39" s="33"/>
      <c r="D39" s="34"/>
      <c r="E39" s="33"/>
      <c r="F39" s="35"/>
    </row>
    <row r="40" spans="1:6" ht="15" x14ac:dyDescent="0.25">
      <c r="A40" s="31" t="s">
        <v>24</v>
      </c>
      <c r="B40" s="36">
        <v>2599</v>
      </c>
      <c r="C40" s="37">
        <v>822930819.25</v>
      </c>
      <c r="D40" s="38">
        <v>340000</v>
      </c>
      <c r="E40" s="37">
        <v>8229605.6699999999</v>
      </c>
      <c r="F40" s="38">
        <v>3400</v>
      </c>
    </row>
    <row r="41" spans="1:6" ht="15" x14ac:dyDescent="0.25">
      <c r="A41" s="31" t="s">
        <v>11</v>
      </c>
      <c r="B41" s="36">
        <v>4302</v>
      </c>
      <c r="C41" s="41">
        <v>3191985354.8000002</v>
      </c>
      <c r="D41" s="42">
        <v>730000</v>
      </c>
      <c r="E41" s="41">
        <v>45487570.100000001</v>
      </c>
      <c r="F41" s="42">
        <v>10402.5</v>
      </c>
    </row>
    <row r="42" spans="1:6" ht="15" x14ac:dyDescent="0.25">
      <c r="A42" s="31" t="s">
        <v>12</v>
      </c>
      <c r="B42" s="36">
        <v>2687</v>
      </c>
      <c r="C42" s="41">
        <v>3851492644.8000002</v>
      </c>
      <c r="D42" s="42">
        <v>1397790.47</v>
      </c>
      <c r="E42" s="41">
        <v>54883770.590000004</v>
      </c>
      <c r="F42" s="42">
        <v>19918.509999999998</v>
      </c>
    </row>
    <row r="43" spans="1:6" ht="15" x14ac:dyDescent="0.25">
      <c r="A43" s="31" t="s">
        <v>13</v>
      </c>
      <c r="B43" s="36">
        <v>1626</v>
      </c>
      <c r="C43" s="41">
        <v>4913398839.5</v>
      </c>
      <c r="D43" s="42">
        <v>2789375</v>
      </c>
      <c r="E43" s="41">
        <v>70015933.719999999</v>
      </c>
      <c r="F43" s="42">
        <v>39748.595000000001</v>
      </c>
    </row>
    <row r="44" spans="1:6" ht="15" x14ac:dyDescent="0.25">
      <c r="A44" s="31" t="s">
        <v>14</v>
      </c>
      <c r="B44" s="36">
        <v>509</v>
      </c>
      <c r="C44" s="41">
        <v>3929504288.6999998</v>
      </c>
      <c r="D44" s="42">
        <v>7135000</v>
      </c>
      <c r="E44" s="41">
        <v>56000183.859999999</v>
      </c>
      <c r="F44" s="42">
        <v>101673.75</v>
      </c>
    </row>
    <row r="45" spans="1:6" ht="15" x14ac:dyDescent="0.25">
      <c r="A45" s="31" t="s">
        <v>15</v>
      </c>
      <c r="B45" s="36">
        <v>34</v>
      </c>
      <c r="C45" s="41">
        <v>578769716.97000003</v>
      </c>
      <c r="D45" s="42">
        <v>16855162.5</v>
      </c>
      <c r="E45" s="41">
        <v>8247468.4699999997</v>
      </c>
      <c r="F45" s="42">
        <v>240186.065</v>
      </c>
    </row>
    <row r="46" spans="1:6" ht="15" x14ac:dyDescent="0.25">
      <c r="A46" s="31" t="s">
        <v>16</v>
      </c>
      <c r="B46" s="36">
        <v>57</v>
      </c>
      <c r="C46" s="41">
        <v>1827888428.9000001</v>
      </c>
      <c r="D46" s="42">
        <v>28409175</v>
      </c>
      <c r="E46" s="41">
        <v>26047410.120000001</v>
      </c>
      <c r="F46" s="42">
        <v>404830.74</v>
      </c>
    </row>
    <row r="47" spans="1:6" ht="15" x14ac:dyDescent="0.25">
      <c r="A47" s="31"/>
      <c r="B47" s="43"/>
      <c r="C47" s="41"/>
      <c r="D47" s="42"/>
      <c r="E47" s="41"/>
      <c r="F47" s="42"/>
    </row>
    <row r="48" spans="1:6" ht="15" x14ac:dyDescent="0.25">
      <c r="A48" s="27" t="s">
        <v>4</v>
      </c>
      <c r="B48" s="183">
        <f>SUM(B40:B46)</f>
        <v>11814</v>
      </c>
      <c r="C48" s="184">
        <f>SUM(C40:C46)</f>
        <v>19115970092.920002</v>
      </c>
      <c r="D48" s="22">
        <v>870603.75</v>
      </c>
      <c r="E48" s="184">
        <f>SUM(E40:E46)</f>
        <v>268911942.52999997</v>
      </c>
      <c r="F48" s="22">
        <v>12406.1</v>
      </c>
    </row>
    <row r="49" spans="1:6" ht="15" customHeight="1" x14ac:dyDescent="0.2">
      <c r="A49" s="245" t="s">
        <v>84</v>
      </c>
      <c r="B49" s="245"/>
      <c r="C49" s="245"/>
      <c r="D49" s="245"/>
      <c r="E49" s="245"/>
      <c r="F49" s="245"/>
    </row>
    <row r="50" spans="1:6" x14ac:dyDescent="0.2">
      <c r="A50" s="50"/>
    </row>
    <row r="51" spans="1:6" ht="15.75" x14ac:dyDescent="0.2">
      <c r="A51" s="236" t="s">
        <v>64</v>
      </c>
      <c r="B51" s="236"/>
      <c r="C51" s="236"/>
      <c r="D51" s="236"/>
      <c r="E51" s="236"/>
      <c r="F51" s="236"/>
    </row>
    <row r="52" spans="1:6" ht="15.75" x14ac:dyDescent="0.2">
      <c r="A52" s="237" t="s">
        <v>82</v>
      </c>
      <c r="B52" s="237"/>
      <c r="C52" s="237"/>
      <c r="D52" s="237"/>
      <c r="E52" s="237"/>
      <c r="F52" s="237"/>
    </row>
    <row r="53" spans="1:6" ht="15.75" x14ac:dyDescent="0.25">
      <c r="A53" s="217"/>
      <c r="B53" s="218"/>
      <c r="C53" s="218"/>
      <c r="D53" s="218"/>
      <c r="E53" s="218"/>
      <c r="F53" s="218"/>
    </row>
    <row r="54" spans="1:6" ht="15.75" x14ac:dyDescent="0.2">
      <c r="A54" s="236" t="s">
        <v>85</v>
      </c>
      <c r="B54" s="236"/>
      <c r="C54" s="236"/>
      <c r="D54" s="236"/>
      <c r="E54" s="236"/>
      <c r="F54" s="236"/>
    </row>
    <row r="55" spans="1:6" ht="15.75" x14ac:dyDescent="0.25">
      <c r="A55" s="238" t="s">
        <v>68</v>
      </c>
      <c r="B55" s="238"/>
      <c r="C55" s="238"/>
      <c r="D55" s="238"/>
      <c r="E55" s="238"/>
      <c r="F55" s="238"/>
    </row>
    <row r="56" spans="1:6" ht="15.75" x14ac:dyDescent="0.25">
      <c r="A56" s="238" t="s">
        <v>69</v>
      </c>
      <c r="B56" s="238"/>
      <c r="C56" s="238"/>
      <c r="D56" s="238"/>
      <c r="E56" s="238"/>
      <c r="F56" s="238"/>
    </row>
    <row r="57" spans="1:6" x14ac:dyDescent="0.2">
      <c r="A57" s="50"/>
    </row>
    <row r="58" spans="1:6" ht="15" customHeight="1" x14ac:dyDescent="0.25">
      <c r="A58" s="258" t="s">
        <v>45</v>
      </c>
      <c r="B58" s="259"/>
      <c r="C58" s="259"/>
      <c r="D58" s="259"/>
      <c r="E58" s="259"/>
      <c r="F58" s="260"/>
    </row>
    <row r="59" spans="1:6" ht="15" customHeight="1" x14ac:dyDescent="0.25">
      <c r="A59" s="25"/>
      <c r="B59" s="26"/>
      <c r="C59" s="243" t="s">
        <v>18</v>
      </c>
      <c r="D59" s="244"/>
      <c r="E59" s="243" t="s">
        <v>19</v>
      </c>
      <c r="F59" s="244"/>
    </row>
    <row r="60" spans="1:6" ht="32.25" customHeight="1" x14ac:dyDescent="0.3">
      <c r="A60" s="27" t="s">
        <v>18</v>
      </c>
      <c r="B60" s="28" t="s">
        <v>10</v>
      </c>
      <c r="C60" s="29" t="s">
        <v>27</v>
      </c>
      <c r="D60" s="30" t="s">
        <v>3</v>
      </c>
      <c r="E60" s="29" t="s">
        <v>27</v>
      </c>
      <c r="F60" s="30" t="s">
        <v>3</v>
      </c>
    </row>
    <row r="61" spans="1:6" ht="15" x14ac:dyDescent="0.25">
      <c r="A61" s="31"/>
      <c r="B61" s="32"/>
      <c r="C61" s="33"/>
      <c r="D61" s="34"/>
      <c r="E61" s="33"/>
      <c r="F61" s="35"/>
    </row>
    <row r="62" spans="1:6" ht="15" x14ac:dyDescent="0.25">
      <c r="A62" s="31" t="s">
        <v>24</v>
      </c>
      <c r="B62" s="36">
        <v>1073</v>
      </c>
      <c r="C62" s="37">
        <v>281119965.26999998</v>
      </c>
      <c r="D62" s="38">
        <v>260000</v>
      </c>
      <c r="E62" s="37">
        <v>4185769.77</v>
      </c>
      <c r="F62" s="38">
        <v>3740.63</v>
      </c>
    </row>
    <row r="63" spans="1:6" ht="15" x14ac:dyDescent="0.25">
      <c r="A63" s="31" t="s">
        <v>11</v>
      </c>
      <c r="B63" s="36">
        <v>1172</v>
      </c>
      <c r="C63" s="41">
        <v>903695912.63</v>
      </c>
      <c r="D63" s="42">
        <v>770000</v>
      </c>
      <c r="E63" s="41">
        <v>23702445.82</v>
      </c>
      <c r="F63" s="42">
        <v>20212.5</v>
      </c>
    </row>
    <row r="64" spans="1:6" ht="15" x14ac:dyDescent="0.25">
      <c r="A64" s="31" t="s">
        <v>12</v>
      </c>
      <c r="B64" s="36">
        <v>1291</v>
      </c>
      <c r="C64" s="41">
        <v>1899232744.0999999</v>
      </c>
      <c r="D64" s="42">
        <v>1450000</v>
      </c>
      <c r="E64" s="41">
        <v>49854859.670000002</v>
      </c>
      <c r="F64" s="42">
        <v>38062.5</v>
      </c>
    </row>
    <row r="65" spans="1:6" ht="15" x14ac:dyDescent="0.25">
      <c r="A65" s="31" t="s">
        <v>13</v>
      </c>
      <c r="B65" s="36">
        <v>1126</v>
      </c>
      <c r="C65" s="41">
        <v>3561114864.8000002</v>
      </c>
      <c r="D65" s="42">
        <v>3000000</v>
      </c>
      <c r="E65" s="41">
        <v>93431921.120000005</v>
      </c>
      <c r="F65" s="42">
        <v>78750</v>
      </c>
    </row>
    <row r="66" spans="1:6" ht="15" x14ac:dyDescent="0.25">
      <c r="A66" s="31" t="s">
        <v>14</v>
      </c>
      <c r="B66" s="36">
        <v>765</v>
      </c>
      <c r="C66" s="41">
        <v>6515927373.3999996</v>
      </c>
      <c r="D66" s="42">
        <v>7900000</v>
      </c>
      <c r="E66" s="41">
        <v>170449355.78</v>
      </c>
      <c r="F66" s="42">
        <v>206062.5</v>
      </c>
    </row>
    <row r="67" spans="1:6" ht="15" x14ac:dyDescent="0.25">
      <c r="A67" s="31" t="s">
        <v>15</v>
      </c>
      <c r="B67" s="36">
        <v>99</v>
      </c>
      <c r="C67" s="41">
        <v>1736087313</v>
      </c>
      <c r="D67" s="42">
        <v>17500000</v>
      </c>
      <c r="E67" s="41">
        <v>44633400.219999999</v>
      </c>
      <c r="F67" s="42">
        <v>452812.5</v>
      </c>
    </row>
    <row r="68" spans="1:6" ht="15" x14ac:dyDescent="0.25">
      <c r="A68" s="31" t="s">
        <v>16</v>
      </c>
      <c r="B68" s="36">
        <v>324</v>
      </c>
      <c r="C68" s="41">
        <v>38169735340</v>
      </c>
      <c r="D68" s="42">
        <v>46788687.920000002</v>
      </c>
      <c r="E68" s="41">
        <v>999335904.76999998</v>
      </c>
      <c r="F68" s="42">
        <v>1211885.3899999999</v>
      </c>
    </row>
    <row r="69" spans="1:6" ht="15" x14ac:dyDescent="0.25">
      <c r="A69" s="31"/>
      <c r="B69" s="43"/>
      <c r="C69" s="41"/>
      <c r="D69" s="42"/>
      <c r="E69" s="41"/>
      <c r="F69" s="42"/>
    </row>
    <row r="70" spans="1:6" ht="15" x14ac:dyDescent="0.25">
      <c r="A70" s="27" t="s">
        <v>4</v>
      </c>
      <c r="B70" s="183">
        <f>SUM(B62:B68)</f>
        <v>5850</v>
      </c>
      <c r="C70" s="184">
        <f>SUM(C62:C68)</f>
        <v>53066913513.199997</v>
      </c>
      <c r="D70" s="22">
        <v>1472801.25</v>
      </c>
      <c r="E70" s="184">
        <f>SUM(E62:E68)</f>
        <v>1385593657.1500001</v>
      </c>
      <c r="F70" s="22">
        <v>38587.5</v>
      </c>
    </row>
    <row r="71" spans="1:6" ht="15" x14ac:dyDescent="0.25">
      <c r="A71" s="46"/>
      <c r="B71" s="47"/>
      <c r="C71" s="48"/>
      <c r="D71" s="49"/>
      <c r="E71" s="48"/>
      <c r="F71" s="49"/>
    </row>
    <row r="72" spans="1:6" ht="15" customHeight="1" x14ac:dyDescent="0.25">
      <c r="A72" s="258" t="s">
        <v>46</v>
      </c>
      <c r="B72" s="259"/>
      <c r="C72" s="259"/>
      <c r="D72" s="259"/>
      <c r="E72" s="259"/>
      <c r="F72" s="260"/>
    </row>
    <row r="73" spans="1:6" ht="15" customHeight="1" x14ac:dyDescent="0.25">
      <c r="A73" s="25"/>
      <c r="B73" s="26"/>
      <c r="C73" s="243" t="s">
        <v>18</v>
      </c>
      <c r="D73" s="244"/>
      <c r="E73" s="243" t="s">
        <v>19</v>
      </c>
      <c r="F73" s="244"/>
    </row>
    <row r="74" spans="1:6" ht="32.25" customHeight="1" x14ac:dyDescent="0.3">
      <c r="A74" s="27" t="s">
        <v>18</v>
      </c>
      <c r="B74" s="28" t="s">
        <v>10</v>
      </c>
      <c r="C74" s="29" t="s">
        <v>27</v>
      </c>
      <c r="D74" s="30" t="s">
        <v>3</v>
      </c>
      <c r="E74" s="29" t="s">
        <v>27</v>
      </c>
      <c r="F74" s="30" t="s">
        <v>3</v>
      </c>
    </row>
    <row r="75" spans="1:6" ht="15" x14ac:dyDescent="0.25">
      <c r="A75" s="31"/>
      <c r="B75" s="32"/>
      <c r="C75" s="33"/>
      <c r="D75" s="34"/>
      <c r="E75" s="33"/>
      <c r="F75" s="35"/>
    </row>
    <row r="76" spans="1:6" ht="15" x14ac:dyDescent="0.25">
      <c r="A76" s="31" t="s">
        <v>24</v>
      </c>
      <c r="B76" s="36">
        <f t="shared" ref="B76:C82" si="0">B62+B40+B26+B12</f>
        <v>18564</v>
      </c>
      <c r="C76" s="37">
        <f t="shared" si="0"/>
        <v>5971640156.1200008</v>
      </c>
      <c r="D76" s="38">
        <v>335000</v>
      </c>
      <c r="E76" s="37">
        <v>61004809.469999999</v>
      </c>
      <c r="F76" s="38">
        <v>3390</v>
      </c>
    </row>
    <row r="77" spans="1:6" ht="15" x14ac:dyDescent="0.25">
      <c r="A77" s="31" t="s">
        <v>11</v>
      </c>
      <c r="B77" s="176">
        <f t="shared" si="0"/>
        <v>22432</v>
      </c>
      <c r="C77" s="41">
        <f t="shared" si="0"/>
        <v>16266594176.630001</v>
      </c>
      <c r="D77" s="42">
        <v>705000</v>
      </c>
      <c r="E77" s="41">
        <v>242553993.31</v>
      </c>
      <c r="F77" s="42">
        <v>10188.75</v>
      </c>
    </row>
    <row r="78" spans="1:6" ht="15" x14ac:dyDescent="0.25">
      <c r="A78" s="31" t="s">
        <v>12</v>
      </c>
      <c r="B78" s="176">
        <f t="shared" si="0"/>
        <v>8977</v>
      </c>
      <c r="C78" s="180">
        <f t="shared" si="0"/>
        <v>12654158188.4</v>
      </c>
      <c r="D78" s="42">
        <v>1360000</v>
      </c>
      <c r="E78" s="41">
        <v>202967829.72999999</v>
      </c>
      <c r="F78" s="42">
        <v>20035.5</v>
      </c>
    </row>
    <row r="79" spans="1:6" ht="15" x14ac:dyDescent="0.25">
      <c r="A79" s="31" t="s">
        <v>13</v>
      </c>
      <c r="B79" s="176">
        <f t="shared" si="0"/>
        <v>4130</v>
      </c>
      <c r="C79" s="180">
        <f t="shared" si="0"/>
        <v>12447015080.9</v>
      </c>
      <c r="D79" s="42">
        <v>2800093.75</v>
      </c>
      <c r="E79" s="41">
        <v>219886739.33000001</v>
      </c>
      <c r="F79" s="42">
        <v>45600</v>
      </c>
    </row>
    <row r="80" spans="1:6" ht="15" x14ac:dyDescent="0.25">
      <c r="A80" s="31" t="s">
        <v>14</v>
      </c>
      <c r="B80" s="176">
        <f t="shared" si="0"/>
        <v>1555</v>
      </c>
      <c r="C80" s="180">
        <f t="shared" si="0"/>
        <v>12645016939.339998</v>
      </c>
      <c r="D80" s="42">
        <v>7400000</v>
      </c>
      <c r="E80" s="41">
        <v>257713487.41999999</v>
      </c>
      <c r="F80" s="42">
        <v>148986.68</v>
      </c>
    </row>
    <row r="81" spans="1:6" ht="15" x14ac:dyDescent="0.25">
      <c r="A81" s="31" t="s">
        <v>15</v>
      </c>
      <c r="B81" s="176">
        <f t="shared" si="0"/>
        <v>152</v>
      </c>
      <c r="C81" s="180">
        <f t="shared" si="0"/>
        <v>2648091529.9700003</v>
      </c>
      <c r="D81" s="42">
        <v>17275311.795000002</v>
      </c>
      <c r="E81" s="41">
        <v>57629460.32</v>
      </c>
      <c r="F81" s="42">
        <v>420000</v>
      </c>
    </row>
    <row r="82" spans="1:6" ht="15" x14ac:dyDescent="0.25">
      <c r="A82" s="31" t="s">
        <v>16</v>
      </c>
      <c r="B82" s="176">
        <f t="shared" si="0"/>
        <v>397</v>
      </c>
      <c r="C82" s="180">
        <f t="shared" si="0"/>
        <v>40496653595.779999</v>
      </c>
      <c r="D82" s="181">
        <v>39600000</v>
      </c>
      <c r="E82" s="180">
        <v>1032494489.9</v>
      </c>
      <c r="F82" s="181">
        <v>967875</v>
      </c>
    </row>
    <row r="83" spans="1:6" ht="15" x14ac:dyDescent="0.25">
      <c r="A83" s="31"/>
      <c r="B83" s="43"/>
      <c r="C83" s="41"/>
      <c r="D83" s="42"/>
      <c r="E83" s="41"/>
      <c r="F83" s="42"/>
    </row>
    <row r="84" spans="1:6" ht="15" x14ac:dyDescent="0.25">
      <c r="A84" s="27" t="s">
        <v>4</v>
      </c>
      <c r="B84" s="183">
        <f>SUM(B76:B82)</f>
        <v>56207</v>
      </c>
      <c r="C84" s="184">
        <f>SUM(C76:C82)</f>
        <v>103129169667.14</v>
      </c>
      <c r="D84" s="175">
        <v>675000</v>
      </c>
      <c r="E84" s="184">
        <f>SUM(E76:E82)</f>
        <v>2074250809.48</v>
      </c>
      <c r="F84" s="175">
        <v>9690</v>
      </c>
    </row>
  </sheetData>
  <mergeCells count="26">
    <mergeCell ref="A1:F1"/>
    <mergeCell ref="A2:F2"/>
    <mergeCell ref="A4:F4"/>
    <mergeCell ref="A5:F5"/>
    <mergeCell ref="A6:F6"/>
    <mergeCell ref="A72:F72"/>
    <mergeCell ref="C37:D37"/>
    <mergeCell ref="E37:F37"/>
    <mergeCell ref="C73:D73"/>
    <mergeCell ref="E73:F73"/>
    <mergeCell ref="A8:F8"/>
    <mergeCell ref="A22:F22"/>
    <mergeCell ref="C59:D59"/>
    <mergeCell ref="E59:F59"/>
    <mergeCell ref="C9:D9"/>
    <mergeCell ref="E9:F9"/>
    <mergeCell ref="C23:D23"/>
    <mergeCell ref="E23:F23"/>
    <mergeCell ref="A51:F51"/>
    <mergeCell ref="A52:F52"/>
    <mergeCell ref="A54:F54"/>
    <mergeCell ref="A55:F55"/>
    <mergeCell ref="A56:F56"/>
    <mergeCell ref="A49:F49"/>
    <mergeCell ref="A36:F36"/>
    <mergeCell ref="A58:F58"/>
  </mergeCells>
  <printOptions horizontalCentered="1"/>
  <pageMargins left="0.7" right="0.7" top="0.75" bottom="0.75" header="0.3" footer="0.3"/>
  <pageSetup scale="90" fitToHeight="2" orientation="portrait" r:id="rId1"/>
  <headerFooter>
    <oddFooter>&amp;C&amp;"Arial,Regular"&amp;K00-049&amp;P</oddFooter>
  </headerFooter>
  <rowBreaks count="1" manualBreakCount="1">
    <brk id="49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75"/>
  <sheetViews>
    <sheetView showGridLines="0" zoomScaleNormal="100" zoomScaleSheetLayoutView="100" workbookViewId="0">
      <selection sqref="A1:F1"/>
    </sheetView>
  </sheetViews>
  <sheetFormatPr defaultColWidth="9.140625" defaultRowHeight="14.25" x14ac:dyDescent="0.2"/>
  <cols>
    <col min="1" max="1" width="15.85546875" style="13" customWidth="1"/>
    <col min="2" max="2" width="14.7109375" style="13" customWidth="1"/>
    <col min="3" max="3" width="15.140625" style="13" customWidth="1"/>
    <col min="4" max="6" width="14.7109375" style="13" customWidth="1"/>
    <col min="7" max="16384" width="9.140625" style="13"/>
  </cols>
  <sheetData>
    <row r="1" spans="1:6" ht="15.75" x14ac:dyDescent="0.2">
      <c r="A1" s="236" t="s">
        <v>64</v>
      </c>
      <c r="B1" s="236"/>
      <c r="C1" s="236"/>
      <c r="D1" s="236"/>
      <c r="E1" s="236"/>
      <c r="F1" s="236"/>
    </row>
    <row r="2" spans="1:6" s="191" customFormat="1" ht="15.75" x14ac:dyDescent="0.2">
      <c r="A2" s="237" t="s">
        <v>82</v>
      </c>
      <c r="B2" s="237"/>
      <c r="C2" s="237"/>
      <c r="D2" s="237"/>
      <c r="E2" s="237"/>
      <c r="F2" s="237"/>
    </row>
    <row r="3" spans="1:6" s="191" customFormat="1" ht="15.75" x14ac:dyDescent="0.25">
      <c r="A3" s="217"/>
      <c r="B3" s="218"/>
      <c r="C3" s="218"/>
      <c r="D3" s="218"/>
      <c r="E3" s="218"/>
      <c r="F3" s="218"/>
    </row>
    <row r="4" spans="1:6" ht="15.75" x14ac:dyDescent="0.2">
      <c r="A4" s="236" t="s">
        <v>70</v>
      </c>
      <c r="B4" s="236"/>
      <c r="C4" s="236"/>
      <c r="D4" s="236"/>
      <c r="E4" s="236"/>
      <c r="F4" s="236"/>
    </row>
    <row r="5" spans="1:6" ht="15.75" x14ac:dyDescent="0.25">
      <c r="A5" s="238" t="s">
        <v>71</v>
      </c>
      <c r="B5" s="238"/>
      <c r="C5" s="238"/>
      <c r="D5" s="238"/>
      <c r="E5" s="238"/>
      <c r="F5" s="238"/>
    </row>
    <row r="6" spans="1:6" ht="15.75" x14ac:dyDescent="0.25">
      <c r="A6" s="238" t="s">
        <v>69</v>
      </c>
      <c r="B6" s="238"/>
      <c r="C6" s="238"/>
      <c r="D6" s="238"/>
      <c r="E6" s="238"/>
      <c r="F6" s="238"/>
    </row>
    <row r="7" spans="1:6" x14ac:dyDescent="0.2">
      <c r="A7" s="51"/>
      <c r="B7" s="96"/>
    </row>
    <row r="8" spans="1:6" ht="14.1" customHeight="1" x14ac:dyDescent="0.25">
      <c r="A8" s="258" t="s">
        <v>0</v>
      </c>
      <c r="B8" s="259"/>
      <c r="C8" s="259"/>
      <c r="D8" s="259"/>
      <c r="E8" s="259"/>
      <c r="F8" s="260"/>
    </row>
    <row r="9" spans="1:6" ht="15.75" customHeight="1" x14ac:dyDescent="0.25">
      <c r="A9" s="25"/>
      <c r="B9" s="26"/>
      <c r="C9" s="243" t="s">
        <v>18</v>
      </c>
      <c r="D9" s="244"/>
      <c r="E9" s="243" t="s">
        <v>19</v>
      </c>
      <c r="F9" s="244"/>
    </row>
    <row r="10" spans="1:6" ht="32.25" customHeight="1" x14ac:dyDescent="0.3">
      <c r="A10" s="27" t="s">
        <v>17</v>
      </c>
      <c r="B10" s="28" t="s">
        <v>10</v>
      </c>
      <c r="C10" s="29" t="s">
        <v>27</v>
      </c>
      <c r="D10" s="30" t="s">
        <v>3</v>
      </c>
      <c r="E10" s="29" t="s">
        <v>27</v>
      </c>
      <c r="F10" s="30" t="s">
        <v>3</v>
      </c>
    </row>
    <row r="11" spans="1:6" ht="13.9" customHeight="1" x14ac:dyDescent="0.25">
      <c r="A11" s="31"/>
      <c r="B11" s="32"/>
      <c r="C11" s="33"/>
      <c r="D11" s="34"/>
      <c r="E11" s="33"/>
      <c r="F11" s="35"/>
    </row>
    <row r="12" spans="1:6" ht="15" x14ac:dyDescent="0.25">
      <c r="A12" s="31" t="s">
        <v>5</v>
      </c>
      <c r="B12" s="36">
        <v>184</v>
      </c>
      <c r="C12" s="37">
        <v>1363063440.0999999</v>
      </c>
      <c r="D12" s="38">
        <v>4800000</v>
      </c>
      <c r="E12" s="37">
        <v>19419726.629999999</v>
      </c>
      <c r="F12" s="38">
        <v>68400</v>
      </c>
    </row>
    <row r="13" spans="1:6" ht="15" x14ac:dyDescent="0.25">
      <c r="A13" s="31" t="s">
        <v>6</v>
      </c>
      <c r="B13" s="36">
        <v>3040</v>
      </c>
      <c r="C13" s="41">
        <v>1633942912.5</v>
      </c>
      <c r="D13" s="42">
        <v>515000</v>
      </c>
      <c r="E13" s="41">
        <v>21000426.66</v>
      </c>
      <c r="F13" s="42">
        <v>7338.75</v>
      </c>
    </row>
    <row r="14" spans="1:6" ht="15" x14ac:dyDescent="0.25">
      <c r="A14" s="31" t="s">
        <v>7</v>
      </c>
      <c r="B14" s="36">
        <v>6196</v>
      </c>
      <c r="C14" s="41">
        <v>6599754224.8000002</v>
      </c>
      <c r="D14" s="42">
        <v>850000</v>
      </c>
      <c r="E14" s="41">
        <v>92469879.890000001</v>
      </c>
      <c r="F14" s="42">
        <v>12112.5</v>
      </c>
    </row>
    <row r="15" spans="1:6" ht="15" x14ac:dyDescent="0.25">
      <c r="A15" s="31" t="s">
        <v>8</v>
      </c>
      <c r="B15" s="36">
        <v>9917</v>
      </c>
      <c r="C15" s="41">
        <v>7189690440.3000002</v>
      </c>
      <c r="D15" s="42">
        <v>675000</v>
      </c>
      <c r="E15" s="41">
        <v>98150576</v>
      </c>
      <c r="F15" s="42">
        <v>9618.75</v>
      </c>
    </row>
    <row r="16" spans="1:6" ht="15" x14ac:dyDescent="0.25">
      <c r="A16" s="31" t="s">
        <v>9</v>
      </c>
      <c r="B16" s="36">
        <v>5119</v>
      </c>
      <c r="C16" s="41">
        <v>2933972456.5999999</v>
      </c>
      <c r="D16" s="42">
        <v>550000</v>
      </c>
      <c r="E16" s="41">
        <v>38707831.700000003</v>
      </c>
      <c r="F16" s="42">
        <v>7837.5</v>
      </c>
    </row>
    <row r="17" spans="1:6" ht="15" x14ac:dyDescent="0.25">
      <c r="A17" s="31"/>
      <c r="B17" s="43"/>
      <c r="C17" s="41"/>
      <c r="D17" s="42"/>
      <c r="E17" s="41"/>
      <c r="F17" s="42"/>
    </row>
    <row r="18" spans="1:6" ht="15" x14ac:dyDescent="0.25">
      <c r="A18" s="27" t="s">
        <v>4</v>
      </c>
      <c r="B18" s="183">
        <f>SUM(B12:B16)</f>
        <v>24456</v>
      </c>
      <c r="C18" s="184">
        <f>SUM(C12:C16)</f>
        <v>19720423474.299999</v>
      </c>
      <c r="D18" s="175">
        <v>646000</v>
      </c>
      <c r="E18" s="184">
        <f>SUM(E12:E16)</f>
        <v>269748440.88</v>
      </c>
      <c r="F18" s="22">
        <v>9205.5</v>
      </c>
    </row>
    <row r="19" spans="1:6" ht="15" customHeight="1" x14ac:dyDescent="0.2">
      <c r="A19" s="24"/>
      <c r="B19" s="24"/>
      <c r="C19" s="24"/>
      <c r="D19" s="24"/>
      <c r="E19" s="24"/>
      <c r="F19" s="24"/>
    </row>
    <row r="20" spans="1:6" ht="15" x14ac:dyDescent="0.25">
      <c r="A20" s="258" t="s">
        <v>2</v>
      </c>
      <c r="B20" s="259"/>
      <c r="C20" s="259"/>
      <c r="D20" s="259"/>
      <c r="E20" s="259"/>
      <c r="F20" s="260"/>
    </row>
    <row r="21" spans="1:6" ht="15" customHeight="1" x14ac:dyDescent="0.25">
      <c r="A21" s="25"/>
      <c r="B21" s="26"/>
      <c r="C21" s="243" t="s">
        <v>18</v>
      </c>
      <c r="D21" s="244"/>
      <c r="E21" s="243" t="s">
        <v>19</v>
      </c>
      <c r="F21" s="244"/>
    </row>
    <row r="22" spans="1:6" ht="32.25" customHeight="1" x14ac:dyDescent="0.3">
      <c r="A22" s="27" t="s">
        <v>17</v>
      </c>
      <c r="B22" s="28" t="s">
        <v>10</v>
      </c>
      <c r="C22" s="29" t="s">
        <v>27</v>
      </c>
      <c r="D22" s="30" t="s">
        <v>3</v>
      </c>
      <c r="E22" s="29" t="s">
        <v>27</v>
      </c>
      <c r="F22" s="30" t="s">
        <v>3</v>
      </c>
    </row>
    <row r="23" spans="1:6" ht="15" x14ac:dyDescent="0.25">
      <c r="A23" s="31"/>
      <c r="B23" s="32"/>
      <c r="C23" s="33"/>
      <c r="D23" s="34"/>
      <c r="E23" s="33"/>
      <c r="F23" s="35"/>
    </row>
    <row r="24" spans="1:6" ht="13.9" customHeight="1" x14ac:dyDescent="0.25">
      <c r="A24" s="31" t="s">
        <v>5</v>
      </c>
      <c r="B24" s="36">
        <v>6316</v>
      </c>
      <c r="C24" s="37">
        <v>8326379939.8999996</v>
      </c>
      <c r="D24" s="38">
        <v>815000</v>
      </c>
      <c r="E24" s="37">
        <v>116304780.34</v>
      </c>
      <c r="F24" s="38">
        <v>11574.565000000001</v>
      </c>
    </row>
    <row r="25" spans="1:6" ht="13.9" customHeight="1" x14ac:dyDescent="0.25">
      <c r="A25" s="31" t="s">
        <v>6</v>
      </c>
      <c r="B25" s="36">
        <v>1006</v>
      </c>
      <c r="C25" s="41">
        <v>245215876.21000001</v>
      </c>
      <c r="D25" s="42">
        <v>205000</v>
      </c>
      <c r="E25" s="41">
        <v>2610085.87</v>
      </c>
      <c r="F25" s="42">
        <v>2025.19</v>
      </c>
    </row>
    <row r="26" spans="1:6" ht="13.9" customHeight="1" x14ac:dyDescent="0.25">
      <c r="A26" s="31" t="s">
        <v>7</v>
      </c>
      <c r="B26" s="36">
        <v>2304</v>
      </c>
      <c r="C26" s="41">
        <v>1261602303.8</v>
      </c>
      <c r="D26" s="42">
        <v>415000</v>
      </c>
      <c r="E26" s="41">
        <v>16129721.77</v>
      </c>
      <c r="F26" s="42">
        <v>4150</v>
      </c>
    </row>
    <row r="27" spans="1:6" ht="13.9" customHeight="1" x14ac:dyDescent="0.25">
      <c r="A27" s="31" t="s">
        <v>8</v>
      </c>
      <c r="B27" s="36">
        <v>4368</v>
      </c>
      <c r="C27" s="41">
        <v>1371953664.0999999</v>
      </c>
      <c r="D27" s="42">
        <v>290000</v>
      </c>
      <c r="E27" s="41">
        <v>14736621.689999999</v>
      </c>
      <c r="F27" s="42">
        <v>2890</v>
      </c>
    </row>
    <row r="28" spans="1:6" ht="13.9" customHeight="1" x14ac:dyDescent="0.25">
      <c r="A28" s="31" t="s">
        <v>9</v>
      </c>
      <c r="B28" s="36">
        <v>93</v>
      </c>
      <c r="C28" s="41">
        <v>20710802.460000001</v>
      </c>
      <c r="D28" s="42">
        <v>210000</v>
      </c>
      <c r="E28" s="41">
        <v>215559.27</v>
      </c>
      <c r="F28" s="42">
        <v>2100</v>
      </c>
    </row>
    <row r="29" spans="1:6" ht="13.9" customHeight="1" x14ac:dyDescent="0.25">
      <c r="A29" s="31"/>
      <c r="B29" s="43"/>
      <c r="C29" s="41"/>
      <c r="D29" s="42"/>
      <c r="E29" s="41"/>
      <c r="F29" s="42"/>
    </row>
    <row r="30" spans="1:6" ht="13.9" customHeight="1" x14ac:dyDescent="0.25">
      <c r="A30" s="27" t="s">
        <v>4</v>
      </c>
      <c r="B30" s="183">
        <f>SUM(B24:B28)</f>
        <v>14087</v>
      </c>
      <c r="C30" s="184">
        <f>SUM(C24:C28)</f>
        <v>11225862586.469999</v>
      </c>
      <c r="D30" s="22">
        <v>455000</v>
      </c>
      <c r="E30" s="184">
        <f>SUM(E24:E28)</f>
        <v>149996768.94000003</v>
      </c>
      <c r="F30" s="22">
        <v>4550</v>
      </c>
    </row>
    <row r="31" spans="1:6" ht="15" x14ac:dyDescent="0.25">
      <c r="A31" s="46"/>
      <c r="B31" s="47"/>
      <c r="C31" s="48"/>
      <c r="D31" s="49"/>
      <c r="E31" s="48"/>
      <c r="F31" s="49"/>
    </row>
    <row r="32" spans="1:6" ht="15" x14ac:dyDescent="0.25">
      <c r="A32" s="258" t="s">
        <v>1</v>
      </c>
      <c r="B32" s="259"/>
      <c r="C32" s="259"/>
      <c r="D32" s="259"/>
      <c r="E32" s="259"/>
      <c r="F32" s="260"/>
    </row>
    <row r="33" spans="1:6" ht="15" customHeight="1" x14ac:dyDescent="0.25">
      <c r="A33" s="25"/>
      <c r="B33" s="26"/>
      <c r="C33" s="243" t="s">
        <v>18</v>
      </c>
      <c r="D33" s="244"/>
      <c r="E33" s="243" t="s">
        <v>19</v>
      </c>
      <c r="F33" s="244"/>
    </row>
    <row r="34" spans="1:6" ht="32.25" customHeight="1" x14ac:dyDescent="0.3">
      <c r="A34" s="27" t="s">
        <v>17</v>
      </c>
      <c r="B34" s="28" t="s">
        <v>10</v>
      </c>
      <c r="C34" s="29" t="s">
        <v>27</v>
      </c>
      <c r="D34" s="30" t="s">
        <v>3</v>
      </c>
      <c r="E34" s="29" t="s">
        <v>27</v>
      </c>
      <c r="F34" s="30" t="s">
        <v>3</v>
      </c>
    </row>
    <row r="35" spans="1:6" ht="15" x14ac:dyDescent="0.25">
      <c r="A35" s="31"/>
      <c r="B35" s="32"/>
      <c r="C35" s="33"/>
      <c r="D35" s="34"/>
      <c r="E35" s="33"/>
      <c r="F35" s="35"/>
    </row>
    <row r="36" spans="1:6" ht="13.9" customHeight="1" x14ac:dyDescent="0.25">
      <c r="A36" s="31" t="s">
        <v>5</v>
      </c>
      <c r="B36" s="36">
        <v>5028</v>
      </c>
      <c r="C36" s="37">
        <v>13767599605</v>
      </c>
      <c r="D36" s="38">
        <v>1565000</v>
      </c>
      <c r="E36" s="37">
        <v>195877262.66</v>
      </c>
      <c r="F36" s="38">
        <v>22301.25</v>
      </c>
    </row>
    <row r="37" spans="1:6" ht="13.9" customHeight="1" x14ac:dyDescent="0.25">
      <c r="A37" s="31" t="s">
        <v>6</v>
      </c>
      <c r="B37" s="36">
        <v>536</v>
      </c>
      <c r="C37" s="41">
        <v>143352725.63</v>
      </c>
      <c r="D37" s="42">
        <v>181260</v>
      </c>
      <c r="E37" s="41">
        <v>1621126.66</v>
      </c>
      <c r="F37" s="42">
        <v>1812.6</v>
      </c>
    </row>
    <row r="38" spans="1:6" ht="13.9" customHeight="1" x14ac:dyDescent="0.25">
      <c r="A38" s="31" t="s">
        <v>7</v>
      </c>
      <c r="B38" s="36">
        <v>3675</v>
      </c>
      <c r="C38" s="41">
        <v>3687654416.1999998</v>
      </c>
      <c r="D38" s="42">
        <v>806290.87</v>
      </c>
      <c r="E38" s="41">
        <v>51556629.039999999</v>
      </c>
      <c r="F38" s="42">
        <v>11489.64</v>
      </c>
    </row>
    <row r="39" spans="1:6" ht="13.9" customHeight="1" x14ac:dyDescent="0.25">
      <c r="A39" s="31" t="s">
        <v>8</v>
      </c>
      <c r="B39" s="36">
        <v>1978</v>
      </c>
      <c r="C39" s="41">
        <v>1312024162.0999999</v>
      </c>
      <c r="D39" s="42">
        <v>600000</v>
      </c>
      <c r="E39" s="41">
        <v>17676371.690000001</v>
      </c>
      <c r="F39" s="42">
        <v>8550</v>
      </c>
    </row>
    <row r="40" spans="1:6" ht="13.9" customHeight="1" x14ac:dyDescent="0.25">
      <c r="A40" s="31" t="s">
        <v>9</v>
      </c>
      <c r="B40" s="36">
        <v>597</v>
      </c>
      <c r="C40" s="41">
        <v>205339183.55000001</v>
      </c>
      <c r="D40" s="42">
        <v>334000</v>
      </c>
      <c r="E40" s="41">
        <v>2180552.48</v>
      </c>
      <c r="F40" s="42">
        <v>3340</v>
      </c>
    </row>
    <row r="41" spans="1:6" ht="13.9" customHeight="1" x14ac:dyDescent="0.25">
      <c r="A41" s="31"/>
      <c r="B41" s="43"/>
      <c r="C41" s="41"/>
      <c r="D41" s="181"/>
      <c r="E41" s="180"/>
      <c r="F41" s="181"/>
    </row>
    <row r="42" spans="1:6" ht="13.9" customHeight="1" x14ac:dyDescent="0.25">
      <c r="A42" s="27" t="s">
        <v>4</v>
      </c>
      <c r="B42" s="183">
        <f>SUM(B36:B40)</f>
        <v>11814</v>
      </c>
      <c r="C42" s="184">
        <f>SUM(C36:C40)</f>
        <v>19115970092.479996</v>
      </c>
      <c r="D42" s="175">
        <v>870603.75</v>
      </c>
      <c r="E42" s="184">
        <f>SUM(E36:E40)</f>
        <v>268911942.52999997</v>
      </c>
      <c r="F42" s="175">
        <v>12406.1</v>
      </c>
    </row>
    <row r="43" spans="1:6" s="191" customFormat="1" ht="13.9" customHeight="1" x14ac:dyDescent="0.2">
      <c r="A43" s="245" t="s">
        <v>84</v>
      </c>
      <c r="B43" s="245"/>
      <c r="C43" s="245"/>
      <c r="D43" s="245"/>
      <c r="E43" s="245"/>
      <c r="F43" s="245"/>
    </row>
    <row r="44" spans="1:6" s="191" customFormat="1" ht="13.9" customHeight="1" x14ac:dyDescent="0.25">
      <c r="A44" s="230"/>
      <c r="B44" s="47"/>
      <c r="C44" s="48"/>
      <c r="D44" s="49"/>
      <c r="E44" s="48"/>
      <c r="F44" s="49"/>
    </row>
    <row r="45" spans="1:6" s="191" customFormat="1" ht="13.9" customHeight="1" x14ac:dyDescent="0.2">
      <c r="A45" s="236" t="s">
        <v>64</v>
      </c>
      <c r="B45" s="236"/>
      <c r="C45" s="236"/>
      <c r="D45" s="236"/>
      <c r="E45" s="236"/>
      <c r="F45" s="236"/>
    </row>
    <row r="46" spans="1:6" s="191" customFormat="1" ht="13.9" customHeight="1" x14ac:dyDescent="0.2">
      <c r="A46" s="237" t="s">
        <v>82</v>
      </c>
      <c r="B46" s="237"/>
      <c r="C46" s="237"/>
      <c r="D46" s="237"/>
      <c r="E46" s="237"/>
      <c r="F46" s="237"/>
    </row>
    <row r="47" spans="1:6" s="191" customFormat="1" ht="13.9" customHeight="1" x14ac:dyDescent="0.25">
      <c r="A47" s="217"/>
      <c r="B47" s="218"/>
      <c r="C47" s="218"/>
      <c r="D47" s="218"/>
      <c r="E47" s="218"/>
      <c r="F47" s="218"/>
    </row>
    <row r="48" spans="1:6" s="191" customFormat="1" ht="13.9" customHeight="1" x14ac:dyDescent="0.2">
      <c r="A48" s="236" t="s">
        <v>86</v>
      </c>
      <c r="B48" s="236"/>
      <c r="C48" s="236"/>
      <c r="D48" s="236"/>
      <c r="E48" s="236"/>
      <c r="F48" s="236"/>
    </row>
    <row r="49" spans="1:6" s="191" customFormat="1" ht="13.9" customHeight="1" x14ac:dyDescent="0.25">
      <c r="A49" s="238" t="s">
        <v>71</v>
      </c>
      <c r="B49" s="238"/>
      <c r="C49" s="238"/>
      <c r="D49" s="238"/>
      <c r="E49" s="238"/>
      <c r="F49" s="238"/>
    </row>
    <row r="50" spans="1:6" s="191" customFormat="1" ht="13.9" customHeight="1" x14ac:dyDescent="0.25">
      <c r="A50" s="238" t="s">
        <v>69</v>
      </c>
      <c r="B50" s="238"/>
      <c r="C50" s="238"/>
      <c r="D50" s="238"/>
      <c r="E50" s="238"/>
      <c r="F50" s="238"/>
    </row>
    <row r="51" spans="1:6" s="191" customFormat="1" ht="13.9" customHeight="1" x14ac:dyDescent="0.25">
      <c r="A51" s="230"/>
      <c r="B51" s="47"/>
      <c r="C51" s="48"/>
      <c r="D51" s="49"/>
      <c r="E51" s="48"/>
      <c r="F51" s="49"/>
    </row>
    <row r="52" spans="1:6" ht="13.9" customHeight="1" x14ac:dyDescent="0.25">
      <c r="A52" s="258" t="s">
        <v>45</v>
      </c>
      <c r="B52" s="259"/>
      <c r="C52" s="259"/>
      <c r="D52" s="259"/>
      <c r="E52" s="259"/>
      <c r="F52" s="260"/>
    </row>
    <row r="53" spans="1:6" ht="15" customHeight="1" x14ac:dyDescent="0.25">
      <c r="A53" s="25"/>
      <c r="B53" s="26"/>
      <c r="C53" s="243" t="s">
        <v>18</v>
      </c>
      <c r="D53" s="244"/>
      <c r="E53" s="243" t="s">
        <v>19</v>
      </c>
      <c r="F53" s="244"/>
    </row>
    <row r="54" spans="1:6" ht="32.25" customHeight="1" x14ac:dyDescent="0.3">
      <c r="A54" s="27" t="s">
        <v>17</v>
      </c>
      <c r="B54" s="28" t="s">
        <v>10</v>
      </c>
      <c r="C54" s="29" t="s">
        <v>27</v>
      </c>
      <c r="D54" s="30" t="s">
        <v>3</v>
      </c>
      <c r="E54" s="29" t="s">
        <v>27</v>
      </c>
      <c r="F54" s="30" t="s">
        <v>3</v>
      </c>
    </row>
    <row r="55" spans="1:6" ht="13.9" customHeight="1" x14ac:dyDescent="0.25">
      <c r="A55" s="31"/>
      <c r="B55" s="32"/>
      <c r="C55" s="33"/>
      <c r="D55" s="34"/>
      <c r="E55" s="33"/>
      <c r="F55" s="35"/>
    </row>
    <row r="56" spans="1:6" ht="13.9" customHeight="1" x14ac:dyDescent="0.25">
      <c r="A56" s="31" t="s">
        <v>5</v>
      </c>
      <c r="B56" s="176">
        <v>1383</v>
      </c>
      <c r="C56" s="177">
        <v>35717683429</v>
      </c>
      <c r="D56" s="178">
        <v>4040701.14</v>
      </c>
      <c r="E56" s="177">
        <v>936202479.03999996</v>
      </c>
      <c r="F56" s="178">
        <v>106068.4</v>
      </c>
    </row>
    <row r="57" spans="1:6" ht="13.9" customHeight="1" x14ac:dyDescent="0.25">
      <c r="A57" s="31" t="s">
        <v>6</v>
      </c>
      <c r="B57" s="36">
        <v>830</v>
      </c>
      <c r="C57" s="41">
        <v>2395522617.6999998</v>
      </c>
      <c r="D57" s="42">
        <v>945000</v>
      </c>
      <c r="E57" s="41">
        <v>61814281.109999999</v>
      </c>
      <c r="F57" s="42">
        <v>24806.25</v>
      </c>
    </row>
    <row r="58" spans="1:6" ht="13.9" customHeight="1" x14ac:dyDescent="0.25">
      <c r="A58" s="31" t="s">
        <v>7</v>
      </c>
      <c r="B58" s="36">
        <v>2005</v>
      </c>
      <c r="C58" s="41">
        <v>8834062312.1000004</v>
      </c>
      <c r="D58" s="42">
        <v>1500000</v>
      </c>
      <c r="E58" s="41">
        <v>228925265.09</v>
      </c>
      <c r="F58" s="42">
        <v>39375</v>
      </c>
    </row>
    <row r="59" spans="1:6" ht="13.9" customHeight="1" x14ac:dyDescent="0.25">
      <c r="A59" s="31" t="s">
        <v>8</v>
      </c>
      <c r="B59" s="36">
        <v>1318</v>
      </c>
      <c r="C59" s="41">
        <v>5184249873.3999996</v>
      </c>
      <c r="D59" s="42">
        <v>1250000</v>
      </c>
      <c r="E59" s="41">
        <v>134767462.53</v>
      </c>
      <c r="F59" s="42">
        <v>32812.5</v>
      </c>
    </row>
    <row r="60" spans="1:6" ht="13.9" customHeight="1" x14ac:dyDescent="0.25">
      <c r="A60" s="31" t="s">
        <v>9</v>
      </c>
      <c r="B60" s="36">
        <v>314</v>
      </c>
      <c r="C60" s="41">
        <v>935395281.25</v>
      </c>
      <c r="D60" s="42">
        <v>632500</v>
      </c>
      <c r="E60" s="41">
        <v>23884169.379999999</v>
      </c>
      <c r="F60" s="42">
        <v>16603.125</v>
      </c>
    </row>
    <row r="61" spans="1:6" ht="13.9" customHeight="1" x14ac:dyDescent="0.25">
      <c r="A61" s="31"/>
      <c r="B61" s="43"/>
      <c r="C61" s="41"/>
      <c r="D61" s="42"/>
      <c r="E61" s="41"/>
      <c r="F61" s="42"/>
    </row>
    <row r="62" spans="1:6" ht="13.9" customHeight="1" x14ac:dyDescent="0.25">
      <c r="A62" s="27" t="s">
        <v>4</v>
      </c>
      <c r="B62" s="183">
        <f>SUM(B56:B60)</f>
        <v>5850</v>
      </c>
      <c r="C62" s="184">
        <f>SUM(C56:C60)</f>
        <v>53066913513.449997</v>
      </c>
      <c r="D62" s="175">
        <v>1472801.25</v>
      </c>
      <c r="E62" s="184">
        <f>SUM(E56:E60)</f>
        <v>1385593657.1500001</v>
      </c>
      <c r="F62" s="175">
        <v>38587.5</v>
      </c>
    </row>
    <row r="63" spans="1:6" ht="15" x14ac:dyDescent="0.25">
      <c r="A63" s="46"/>
      <c r="B63" s="47"/>
      <c r="C63" s="48"/>
      <c r="D63" s="49"/>
      <c r="E63" s="48"/>
      <c r="F63" s="49"/>
    </row>
    <row r="64" spans="1:6" ht="13.9" customHeight="1" x14ac:dyDescent="0.25">
      <c r="A64" s="258" t="s">
        <v>46</v>
      </c>
      <c r="B64" s="259"/>
      <c r="C64" s="259"/>
      <c r="D64" s="259"/>
      <c r="E64" s="259"/>
      <c r="F64" s="260"/>
    </row>
    <row r="65" spans="1:6" ht="15" customHeight="1" x14ac:dyDescent="0.25">
      <c r="A65" s="25"/>
      <c r="B65" s="26"/>
      <c r="C65" s="243" t="s">
        <v>18</v>
      </c>
      <c r="D65" s="244"/>
      <c r="E65" s="243" t="s">
        <v>19</v>
      </c>
      <c r="F65" s="244"/>
    </row>
    <row r="66" spans="1:6" ht="32.25" customHeight="1" x14ac:dyDescent="0.3">
      <c r="A66" s="27" t="s">
        <v>17</v>
      </c>
      <c r="B66" s="28" t="s">
        <v>10</v>
      </c>
      <c r="C66" s="29" t="s">
        <v>27</v>
      </c>
      <c r="D66" s="30" t="s">
        <v>3</v>
      </c>
      <c r="E66" s="29" t="s">
        <v>27</v>
      </c>
      <c r="F66" s="30" t="s">
        <v>3</v>
      </c>
    </row>
    <row r="67" spans="1:6" ht="15" x14ac:dyDescent="0.25">
      <c r="A67" s="31"/>
      <c r="B67" s="32"/>
      <c r="C67" s="33"/>
      <c r="D67" s="34"/>
      <c r="E67" s="33"/>
      <c r="F67" s="35"/>
    </row>
    <row r="68" spans="1:6" ht="15" x14ac:dyDescent="0.25">
      <c r="A68" s="31" t="s">
        <v>5</v>
      </c>
      <c r="B68" s="36">
        <f t="shared" ref="B68:C72" si="0">B56+B36+B24+B12</f>
        <v>12911</v>
      </c>
      <c r="C68" s="177">
        <f t="shared" si="0"/>
        <v>59174726414</v>
      </c>
      <c r="D68" s="178">
        <v>1187500</v>
      </c>
      <c r="E68" s="177">
        <f>E56+E36+E24+E12</f>
        <v>1267804248.6700001</v>
      </c>
      <c r="F68" s="178">
        <v>17278.13</v>
      </c>
    </row>
    <row r="69" spans="1:6" ht="15" x14ac:dyDescent="0.25">
      <c r="A69" s="31" t="s">
        <v>6</v>
      </c>
      <c r="B69" s="176">
        <f t="shared" si="0"/>
        <v>5412</v>
      </c>
      <c r="C69" s="41">
        <f t="shared" si="0"/>
        <v>4418034132.04</v>
      </c>
      <c r="D69" s="42">
        <v>455000</v>
      </c>
      <c r="E69" s="180">
        <f>E57+E37+E25+E13</f>
        <v>87045920.299999997</v>
      </c>
      <c r="F69" s="42">
        <v>4650</v>
      </c>
    </row>
    <row r="70" spans="1:6" ht="15" x14ac:dyDescent="0.25">
      <c r="A70" s="31" t="s">
        <v>7</v>
      </c>
      <c r="B70" s="176">
        <f t="shared" si="0"/>
        <v>14180</v>
      </c>
      <c r="C70" s="180">
        <f t="shared" si="0"/>
        <v>20383073256.899998</v>
      </c>
      <c r="D70" s="42">
        <v>807300</v>
      </c>
      <c r="E70" s="180">
        <f>E58+E38+E26+E14</f>
        <v>389081495.78999996</v>
      </c>
      <c r="F70" s="42">
        <v>11871.535</v>
      </c>
    </row>
    <row r="71" spans="1:6" ht="15" x14ac:dyDescent="0.25">
      <c r="A71" s="31" t="s">
        <v>8</v>
      </c>
      <c r="B71" s="176">
        <f t="shared" si="0"/>
        <v>17581</v>
      </c>
      <c r="C71" s="180">
        <f t="shared" si="0"/>
        <v>15057918139.900002</v>
      </c>
      <c r="D71" s="42">
        <v>560000</v>
      </c>
      <c r="E71" s="180">
        <f>E59+E39+E27+E15</f>
        <v>265331031.91</v>
      </c>
      <c r="F71" s="42">
        <v>7980</v>
      </c>
    </row>
    <row r="72" spans="1:6" ht="15" x14ac:dyDescent="0.25">
      <c r="A72" s="31" t="s">
        <v>9</v>
      </c>
      <c r="B72" s="176">
        <f t="shared" si="0"/>
        <v>6123</v>
      </c>
      <c r="C72" s="180">
        <f t="shared" si="0"/>
        <v>4095417723.8599997</v>
      </c>
      <c r="D72" s="42">
        <v>530000</v>
      </c>
      <c r="E72" s="180">
        <f>E60+E40+E28+E16</f>
        <v>64988112.829999998</v>
      </c>
      <c r="F72" s="42">
        <v>7552.5</v>
      </c>
    </row>
    <row r="73" spans="1:6" ht="15" x14ac:dyDescent="0.25">
      <c r="A73" s="31"/>
      <c r="B73" s="43"/>
      <c r="C73" s="41"/>
      <c r="D73" s="42"/>
      <c r="E73" s="41"/>
      <c r="F73" s="42"/>
    </row>
    <row r="74" spans="1:6" ht="15" x14ac:dyDescent="0.25">
      <c r="A74" s="27" t="s">
        <v>4</v>
      </c>
      <c r="B74" s="183">
        <f>SUM(B68:B72)</f>
        <v>56207</v>
      </c>
      <c r="C74" s="184">
        <f>SUM(C68:C72)</f>
        <v>103129169666.7</v>
      </c>
      <c r="D74" s="22">
        <v>675000</v>
      </c>
      <c r="E74" s="184">
        <f>SUM(E68:E72)</f>
        <v>2074250809.5</v>
      </c>
      <c r="F74" s="22">
        <v>9690</v>
      </c>
    </row>
    <row r="75" spans="1:6" ht="15" x14ac:dyDescent="0.25">
      <c r="A75" s="46"/>
      <c r="B75" s="47"/>
      <c r="C75" s="48"/>
      <c r="D75" s="49"/>
      <c r="E75" s="48"/>
      <c r="F75" s="49"/>
    </row>
  </sheetData>
  <mergeCells count="26">
    <mergeCell ref="A8:F8"/>
    <mergeCell ref="A20:F20"/>
    <mergeCell ref="A1:F1"/>
    <mergeCell ref="A2:F2"/>
    <mergeCell ref="A4:F4"/>
    <mergeCell ref="A5:F5"/>
    <mergeCell ref="A6:F6"/>
    <mergeCell ref="A32:F32"/>
    <mergeCell ref="A52:F52"/>
    <mergeCell ref="A64:F64"/>
    <mergeCell ref="C9:D9"/>
    <mergeCell ref="E9:F9"/>
    <mergeCell ref="C21:D21"/>
    <mergeCell ref="E21:F21"/>
    <mergeCell ref="C65:D65"/>
    <mergeCell ref="E65:F65"/>
    <mergeCell ref="C33:D33"/>
    <mergeCell ref="E33:F33"/>
    <mergeCell ref="C53:D53"/>
    <mergeCell ref="E53:F53"/>
    <mergeCell ref="A45:F45"/>
    <mergeCell ref="A46:F46"/>
    <mergeCell ref="A48:F48"/>
    <mergeCell ref="A49:F49"/>
    <mergeCell ref="A50:F50"/>
    <mergeCell ref="A43:F43"/>
  </mergeCells>
  <pageMargins left="0.7" right="0.7" top="0.75" bottom="0.75" header="0.3" footer="0.3"/>
  <pageSetup fitToHeight="2" orientation="portrait" r:id="rId1"/>
  <headerFooter>
    <oddFooter>&amp;C&amp;"Arial,Regular"&amp;K00-049&amp;P</oddFooter>
  </headerFooter>
  <rowBreaks count="1" manualBreakCount="1"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77"/>
  <sheetViews>
    <sheetView showGridLines="0" zoomScaleNormal="100" zoomScaleSheetLayoutView="100" workbookViewId="0">
      <selection sqref="A1:H1"/>
    </sheetView>
  </sheetViews>
  <sheetFormatPr defaultColWidth="9.140625" defaultRowHeight="14.25" x14ac:dyDescent="0.2"/>
  <cols>
    <col min="1" max="1" width="18" style="24" customWidth="1"/>
    <col min="2" max="2" width="10.85546875" style="24" customWidth="1"/>
    <col min="3" max="3" width="13.85546875" style="24" customWidth="1"/>
    <col min="4" max="4" width="10.85546875" style="24" customWidth="1"/>
    <col min="5" max="5" width="15.5703125" style="24" customWidth="1"/>
    <col min="6" max="6" width="14.85546875" style="24" customWidth="1"/>
    <col min="7" max="7" width="10.85546875" style="24" customWidth="1"/>
    <col min="8" max="8" width="12.7109375" style="24" customWidth="1"/>
    <col min="9" max="16384" width="9.140625" style="13"/>
  </cols>
  <sheetData>
    <row r="1" spans="1:8" ht="15.75" x14ac:dyDescent="0.2">
      <c r="A1" s="236" t="s">
        <v>64</v>
      </c>
      <c r="B1" s="236"/>
      <c r="C1" s="236"/>
      <c r="D1" s="236"/>
      <c r="E1" s="236"/>
      <c r="F1" s="236"/>
      <c r="G1" s="236"/>
      <c r="H1" s="236"/>
    </row>
    <row r="2" spans="1:8" s="191" customFormat="1" ht="15.75" customHeight="1" x14ac:dyDescent="0.2">
      <c r="A2" s="237" t="s">
        <v>82</v>
      </c>
      <c r="B2" s="237"/>
      <c r="C2" s="237"/>
      <c r="D2" s="237"/>
      <c r="E2" s="237"/>
      <c r="F2" s="237"/>
      <c r="G2" s="237"/>
      <c r="H2" s="237"/>
    </row>
    <row r="3" spans="1:8" s="191" customFormat="1" ht="15.75" x14ac:dyDescent="0.25">
      <c r="A3" s="217"/>
      <c r="B3" s="218"/>
      <c r="C3" s="218"/>
      <c r="D3" s="218"/>
      <c r="E3" s="218"/>
      <c r="F3" s="218"/>
      <c r="G3" s="24"/>
      <c r="H3" s="24"/>
    </row>
    <row r="4" spans="1:8" s="191" customFormat="1" ht="15.75" x14ac:dyDescent="0.2">
      <c r="A4" s="236" t="s">
        <v>72</v>
      </c>
      <c r="B4" s="236"/>
      <c r="C4" s="236"/>
      <c r="D4" s="236"/>
      <c r="E4" s="236"/>
      <c r="F4" s="236"/>
      <c r="G4" s="236"/>
      <c r="H4" s="236"/>
    </row>
    <row r="5" spans="1:8" ht="16.5" x14ac:dyDescent="0.25">
      <c r="A5" s="238" t="s">
        <v>81</v>
      </c>
      <c r="B5" s="238"/>
      <c r="C5" s="238"/>
      <c r="D5" s="238"/>
      <c r="E5" s="238"/>
      <c r="F5" s="238"/>
      <c r="G5" s="238"/>
      <c r="H5" s="238"/>
    </row>
    <row r="6" spans="1:8" s="191" customFormat="1" ht="15.75" x14ac:dyDescent="0.25">
      <c r="A6" s="238" t="s">
        <v>68</v>
      </c>
      <c r="B6" s="238"/>
      <c r="C6" s="238"/>
      <c r="D6" s="238"/>
      <c r="E6" s="238"/>
      <c r="F6" s="238"/>
      <c r="G6" s="238"/>
      <c r="H6" s="238"/>
    </row>
    <row r="7" spans="1:8" ht="15.75" x14ac:dyDescent="0.25">
      <c r="A7" s="238" t="s">
        <v>69</v>
      </c>
      <c r="B7" s="238"/>
      <c r="C7" s="238"/>
      <c r="D7" s="238"/>
      <c r="E7" s="238"/>
      <c r="F7" s="238"/>
      <c r="G7" s="238"/>
      <c r="H7" s="238"/>
    </row>
    <row r="8" spans="1:8" ht="15" x14ac:dyDescent="0.25">
      <c r="A8" s="23"/>
      <c r="C8" s="170"/>
      <c r="D8" s="13"/>
      <c r="E8" s="170"/>
    </row>
    <row r="9" spans="1:8" ht="15" customHeight="1" x14ac:dyDescent="0.25">
      <c r="A9" s="261" t="s">
        <v>0</v>
      </c>
      <c r="B9" s="262"/>
      <c r="C9" s="262"/>
      <c r="D9" s="262"/>
      <c r="E9" s="262"/>
      <c r="F9" s="262"/>
      <c r="G9" s="262"/>
      <c r="H9" s="263"/>
    </row>
    <row r="10" spans="1:8" ht="15" customHeight="1" x14ac:dyDescent="0.25">
      <c r="A10" s="25"/>
      <c r="B10" s="242" t="s">
        <v>10</v>
      </c>
      <c r="C10" s="244"/>
      <c r="D10" s="243" t="s">
        <v>18</v>
      </c>
      <c r="E10" s="243"/>
      <c r="F10" s="244"/>
      <c r="G10" s="243" t="s">
        <v>19</v>
      </c>
      <c r="H10" s="244"/>
    </row>
    <row r="11" spans="1:8" ht="31.9" customHeight="1" x14ac:dyDescent="0.3">
      <c r="A11" s="27" t="s">
        <v>18</v>
      </c>
      <c r="B11" s="64" t="s">
        <v>26</v>
      </c>
      <c r="C11" s="30" t="s">
        <v>44</v>
      </c>
      <c r="D11" s="29" t="s">
        <v>27</v>
      </c>
      <c r="E11" s="65" t="s">
        <v>63</v>
      </c>
      <c r="F11" s="30" t="s">
        <v>3</v>
      </c>
      <c r="G11" s="29" t="s">
        <v>27</v>
      </c>
      <c r="H11" s="30" t="s">
        <v>3</v>
      </c>
    </row>
    <row r="12" spans="1:8" ht="15" x14ac:dyDescent="0.25">
      <c r="A12" s="31"/>
      <c r="B12" s="32"/>
      <c r="C12" s="35"/>
      <c r="D12" s="33"/>
      <c r="E12" s="33"/>
      <c r="F12" s="34"/>
      <c r="G12" s="33"/>
      <c r="H12" s="35"/>
    </row>
    <row r="13" spans="1:8" ht="15" x14ac:dyDescent="0.25">
      <c r="A13" s="31" t="s">
        <v>24</v>
      </c>
      <c r="B13" s="36">
        <v>3093</v>
      </c>
      <c r="C13" s="40">
        <f>B13/'3. Sale Price x Prop Type'!B12</f>
        <v>0.42404716205100085</v>
      </c>
      <c r="D13" s="37">
        <v>1017103373.1</v>
      </c>
      <c r="E13" s="66">
        <f>D13/'3. Sale Price x Prop Type'!C12</f>
        <v>0.38365785618593368</v>
      </c>
      <c r="F13" s="38">
        <v>340000</v>
      </c>
      <c r="G13" s="37">
        <v>10171746.050000001</v>
      </c>
      <c r="H13" s="38">
        <v>3400</v>
      </c>
    </row>
    <row r="14" spans="1:8" ht="15" x14ac:dyDescent="0.25">
      <c r="A14" s="31" t="s">
        <v>11</v>
      </c>
      <c r="B14" s="36">
        <v>1866</v>
      </c>
      <c r="C14" s="40">
        <f>B14/'3. Sale Price x Prop Type'!B13</f>
        <v>0.14251890323073399</v>
      </c>
      <c r="D14" s="41">
        <v>1352480492.7</v>
      </c>
      <c r="E14" s="66">
        <f>D14/'3. Sale Price x Prop Type'!C13</f>
        <v>0.14361781711931942</v>
      </c>
      <c r="F14" s="42">
        <v>700000</v>
      </c>
      <c r="G14" s="41">
        <v>19263160.120000001</v>
      </c>
      <c r="H14" s="42">
        <v>9975</v>
      </c>
    </row>
    <row r="15" spans="1:8" ht="15" x14ac:dyDescent="0.25">
      <c r="A15" s="31" t="s">
        <v>12</v>
      </c>
      <c r="B15" s="36">
        <v>809</v>
      </c>
      <c r="C15" s="40">
        <f>B15/'3. Sale Price x Prop Type'!B14</f>
        <v>0.24214307093684526</v>
      </c>
      <c r="D15" s="41">
        <v>1122290810.0999999</v>
      </c>
      <c r="E15" s="66">
        <f>D15/'3. Sale Price x Prop Type'!C14</f>
        <v>0.24735532600221366</v>
      </c>
      <c r="F15" s="42">
        <v>1300000</v>
      </c>
      <c r="G15" s="41">
        <v>15992644.140000001</v>
      </c>
      <c r="H15" s="42">
        <v>18525</v>
      </c>
    </row>
    <row r="16" spans="1:8" ht="15" x14ac:dyDescent="0.25">
      <c r="A16" s="31" t="s">
        <v>13</v>
      </c>
      <c r="B16" s="43">
        <v>202</v>
      </c>
      <c r="C16" s="40">
        <f>B16/'3. Sale Price x Prop Type'!B15</f>
        <v>0.33666666666666667</v>
      </c>
      <c r="D16" s="41">
        <v>599432297.67999995</v>
      </c>
      <c r="E16" s="66">
        <f>D16/'3. Sale Price x Prop Type'!C15</f>
        <v>0.34936747748485153</v>
      </c>
      <c r="F16" s="42">
        <v>2700000</v>
      </c>
      <c r="G16" s="41">
        <v>8541910.25</v>
      </c>
      <c r="H16" s="42">
        <v>38475</v>
      </c>
    </row>
    <row r="17" spans="1:8" ht="15" x14ac:dyDescent="0.25">
      <c r="A17" s="31" t="s">
        <v>14</v>
      </c>
      <c r="B17" s="43">
        <v>74</v>
      </c>
      <c r="C17" s="40">
        <f>B17/'3. Sale Price x Prop Type'!B16</f>
        <v>0.68518518518518523</v>
      </c>
      <c r="D17" s="41">
        <v>641772970.34000003</v>
      </c>
      <c r="E17" s="66">
        <f>D17/'3. Sale Price x Prop Type'!C16</f>
        <v>0.73017444542091681</v>
      </c>
      <c r="F17" s="42">
        <v>8287500</v>
      </c>
      <c r="G17" s="41">
        <v>9145264.8300000001</v>
      </c>
      <c r="H17" s="42">
        <v>118096.875</v>
      </c>
    </row>
    <row r="18" spans="1:8" ht="15" x14ac:dyDescent="0.25">
      <c r="A18" s="31" t="s">
        <v>15</v>
      </c>
      <c r="B18" s="43">
        <v>9</v>
      </c>
      <c r="C18" s="40">
        <f>B18/'3. Sale Price x Prop Type'!B17</f>
        <v>0.9</v>
      </c>
      <c r="D18" s="180">
        <v>152749500</v>
      </c>
      <c r="E18" s="66">
        <f>D18/'3. Sale Price x Prop Type'!C17</f>
        <v>0.90787491196110537</v>
      </c>
      <c r="F18" s="42">
        <v>15925000</v>
      </c>
      <c r="G18" s="41">
        <v>2176680.38</v>
      </c>
      <c r="H18" s="42">
        <v>226931.25</v>
      </c>
    </row>
    <row r="19" spans="1:8" ht="14.25" customHeight="1" x14ac:dyDescent="0.25">
      <c r="A19" s="31" t="s">
        <v>16</v>
      </c>
      <c r="B19" s="43">
        <v>9</v>
      </c>
      <c r="C19" s="40">
        <f>B19/'3. Sale Price x Prop Type'!B18</f>
        <v>0.9</v>
      </c>
      <c r="D19" s="41">
        <v>278029826.88</v>
      </c>
      <c r="E19" s="66">
        <f>D19/'3. Sale Price x Prop Type'!C18</f>
        <v>0.78979053946691524</v>
      </c>
      <c r="F19" s="42">
        <v>30000000</v>
      </c>
      <c r="G19" s="41">
        <v>3961925.03</v>
      </c>
      <c r="H19" s="42">
        <v>427500</v>
      </c>
    </row>
    <row r="20" spans="1:8" ht="15" x14ac:dyDescent="0.25">
      <c r="A20" s="31"/>
      <c r="B20" s="43"/>
      <c r="C20" s="67"/>
      <c r="D20" s="41"/>
      <c r="E20" s="66"/>
      <c r="F20" s="42"/>
      <c r="G20" s="41"/>
      <c r="H20" s="42"/>
    </row>
    <row r="21" spans="1:8" ht="15" x14ac:dyDescent="0.25">
      <c r="A21" s="27" t="s">
        <v>4</v>
      </c>
      <c r="B21" s="44">
        <f>SUM(B13:B19)</f>
        <v>6062</v>
      </c>
      <c r="C21" s="68">
        <f>B21/'3. Sale Price x Prop Type'!B20</f>
        <v>0.24787373241740268</v>
      </c>
      <c r="D21" s="45">
        <f>SUM(D13:D19)</f>
        <v>5163859270.8000002</v>
      </c>
      <c r="E21" s="69">
        <f>D21/'3. Sale Price x Prop Type'!C20</f>
        <v>0.26185336625881256</v>
      </c>
      <c r="F21" s="22">
        <v>499900</v>
      </c>
      <c r="G21" s="184">
        <f>SUM(G13:G19)</f>
        <v>69253330.799999997</v>
      </c>
      <c r="H21" s="22">
        <v>4999</v>
      </c>
    </row>
    <row r="22" spans="1:8" ht="15" x14ac:dyDescent="0.25">
      <c r="A22" s="46"/>
      <c r="B22" s="47"/>
      <c r="C22" s="179"/>
      <c r="D22" s="48"/>
      <c r="E22" s="71"/>
      <c r="F22" s="49"/>
      <c r="G22" s="48"/>
      <c r="H22" s="49"/>
    </row>
    <row r="23" spans="1:8" ht="15" customHeight="1" x14ac:dyDescent="0.25">
      <c r="A23" s="258" t="s">
        <v>2</v>
      </c>
      <c r="B23" s="259"/>
      <c r="C23" s="259"/>
      <c r="D23" s="259"/>
      <c r="E23" s="259"/>
      <c r="F23" s="259"/>
      <c r="G23" s="259"/>
      <c r="H23" s="260"/>
    </row>
    <row r="24" spans="1:8" ht="15" customHeight="1" x14ac:dyDescent="0.25">
      <c r="A24" s="25"/>
      <c r="B24" s="242" t="s">
        <v>10</v>
      </c>
      <c r="C24" s="244"/>
      <c r="D24" s="243" t="s">
        <v>18</v>
      </c>
      <c r="E24" s="243"/>
      <c r="F24" s="244"/>
      <c r="G24" s="243" t="s">
        <v>19</v>
      </c>
      <c r="H24" s="244"/>
    </row>
    <row r="25" spans="1:8" ht="31.9" customHeight="1" x14ac:dyDescent="0.3">
      <c r="A25" s="27" t="s">
        <v>18</v>
      </c>
      <c r="B25" s="64" t="s">
        <v>26</v>
      </c>
      <c r="C25" s="30" t="s">
        <v>44</v>
      </c>
      <c r="D25" s="29" t="s">
        <v>27</v>
      </c>
      <c r="E25" s="65" t="s">
        <v>62</v>
      </c>
      <c r="F25" s="30" t="s">
        <v>3</v>
      </c>
      <c r="G25" s="29" t="s">
        <v>27</v>
      </c>
      <c r="H25" s="30" t="s">
        <v>3</v>
      </c>
    </row>
    <row r="26" spans="1:8" ht="15" x14ac:dyDescent="0.25">
      <c r="A26" s="31"/>
      <c r="B26" s="32"/>
      <c r="C26" s="35"/>
      <c r="D26" s="33"/>
      <c r="E26" s="33"/>
      <c r="F26" s="34"/>
      <c r="G26" s="33"/>
      <c r="H26" s="35"/>
    </row>
    <row r="27" spans="1:8" ht="15" x14ac:dyDescent="0.25">
      <c r="A27" s="31" t="s">
        <v>24</v>
      </c>
      <c r="B27" s="36">
        <v>235</v>
      </c>
      <c r="C27" s="40">
        <f>B27/'3. Sale Price x Prop Type'!B26</f>
        <v>3.0929191892603316E-2</v>
      </c>
      <c r="D27" s="37">
        <v>55833230.729999997</v>
      </c>
      <c r="E27" s="66">
        <f>D27/'3. Sale Price x Prop Type'!C26</f>
        <v>2.5189583841776803E-2</v>
      </c>
      <c r="F27" s="38">
        <v>243600</v>
      </c>
      <c r="G27" s="37">
        <v>558400.11</v>
      </c>
      <c r="H27" s="38">
        <v>2436</v>
      </c>
    </row>
    <row r="28" spans="1:8" ht="15" x14ac:dyDescent="0.25">
      <c r="A28" s="31" t="s">
        <v>11</v>
      </c>
      <c r="B28" s="36">
        <v>84</v>
      </c>
      <c r="C28" s="40">
        <f>B28/'3. Sale Price x Prop Type'!B27</f>
        <v>2.1733505821474774E-2</v>
      </c>
      <c r="D28" s="41">
        <v>62089106.18</v>
      </c>
      <c r="E28" s="66">
        <f>D28/'3. Sale Price x Prop Type'!C27</f>
        <v>2.2547573227476803E-2</v>
      </c>
      <c r="F28" s="42">
        <v>739444</v>
      </c>
      <c r="G28" s="41">
        <v>879657.85</v>
      </c>
      <c r="H28" s="42">
        <v>10402.5</v>
      </c>
    </row>
    <row r="29" spans="1:8" ht="15" x14ac:dyDescent="0.25">
      <c r="A29" s="31" t="s">
        <v>12</v>
      </c>
      <c r="B29" s="36">
        <v>63</v>
      </c>
      <c r="C29" s="40">
        <f>B29/'3. Sale Price x Prop Type'!B28</f>
        <v>3.7997587454764774E-2</v>
      </c>
      <c r="D29" s="41">
        <v>89353505.430000007</v>
      </c>
      <c r="E29" s="66">
        <f>D29/'3. Sale Price x Prop Type'!C28</f>
        <v>3.7761294320026104E-2</v>
      </c>
      <c r="F29" s="42">
        <v>1410000</v>
      </c>
      <c r="G29" s="41">
        <v>1223888.1499999999</v>
      </c>
      <c r="H29" s="42">
        <v>19935.75</v>
      </c>
    </row>
    <row r="30" spans="1:8" ht="15" x14ac:dyDescent="0.25">
      <c r="A30" s="31" t="s">
        <v>13</v>
      </c>
      <c r="B30" s="43">
        <v>60</v>
      </c>
      <c r="C30" s="40">
        <f>B30/'3. Sale Price x Prop Type'!B29</f>
        <v>7.7120822622107968E-2</v>
      </c>
      <c r="D30" s="41">
        <v>188939683.5</v>
      </c>
      <c r="E30" s="66">
        <f>D30/'3. Sale Price x Prop Type'!C29</f>
        <v>8.372251157461906E-2</v>
      </c>
      <c r="F30" s="42">
        <v>3028918.75</v>
      </c>
      <c r="G30" s="41">
        <v>2614875.62</v>
      </c>
      <c r="H30" s="42">
        <v>43106.25</v>
      </c>
    </row>
    <row r="31" spans="1:8" ht="15" x14ac:dyDescent="0.25">
      <c r="A31" s="31" t="s">
        <v>14</v>
      </c>
      <c r="B31" s="43">
        <v>29</v>
      </c>
      <c r="C31" s="40">
        <f>B31/'3. Sale Price x Prop Type'!B30</f>
        <v>0.16763005780346821</v>
      </c>
      <c r="D31" s="41">
        <v>250220618.75</v>
      </c>
      <c r="E31" s="66">
        <f>D31/'3. Sale Price x Prop Type'!C30</f>
        <v>0.18946716556788162</v>
      </c>
      <c r="F31" s="42">
        <v>8025000</v>
      </c>
      <c r="G31" s="41">
        <v>3485501.34</v>
      </c>
      <c r="H31" s="42">
        <v>114356.25</v>
      </c>
    </row>
    <row r="32" spans="1:8" ht="15" x14ac:dyDescent="0.25">
      <c r="A32" s="31" t="s">
        <v>15</v>
      </c>
      <c r="B32" s="43">
        <v>1</v>
      </c>
      <c r="C32" s="40">
        <f>B32/'3. Sale Price x Prop Type'!B31</f>
        <v>0.1111111111111111</v>
      </c>
      <c r="D32" s="41">
        <v>18000000</v>
      </c>
      <c r="E32" s="66">
        <f>D32/'3. Sale Price x Prop Type'!C31</f>
        <v>0.10910082734794072</v>
      </c>
      <c r="F32" s="42">
        <v>18000000</v>
      </c>
      <c r="G32" s="41">
        <v>256500</v>
      </c>
      <c r="H32" s="42">
        <v>256500</v>
      </c>
    </row>
    <row r="33" spans="1:8" s="24" customFormat="1" ht="15" x14ac:dyDescent="0.25">
      <c r="A33" s="74" t="s">
        <v>16</v>
      </c>
      <c r="B33" s="75">
        <v>2</v>
      </c>
      <c r="C33" s="40">
        <f>B33/'3. Sale Price x Prop Type'!B32</f>
        <v>0.33333333333333331</v>
      </c>
      <c r="D33" s="41">
        <v>59000000</v>
      </c>
      <c r="E33" s="66">
        <f>D33/'3. Sale Price x Prop Type'!C32</f>
        <v>0.40136054421768708</v>
      </c>
      <c r="F33" s="76">
        <v>29500000</v>
      </c>
      <c r="G33" s="41">
        <v>840750</v>
      </c>
      <c r="H33" s="76">
        <v>420375</v>
      </c>
    </row>
    <row r="34" spans="1:8" ht="15" x14ac:dyDescent="0.25">
      <c r="A34" s="31"/>
      <c r="B34" s="43"/>
      <c r="C34" s="67"/>
      <c r="D34" s="41"/>
      <c r="E34" s="41"/>
      <c r="F34" s="42"/>
      <c r="G34" s="41"/>
      <c r="H34" s="42"/>
    </row>
    <row r="35" spans="1:8" ht="15" x14ac:dyDescent="0.25">
      <c r="A35" s="27" t="s">
        <v>4</v>
      </c>
      <c r="B35" s="44">
        <f>SUM(B27:B33)</f>
        <v>474</v>
      </c>
      <c r="C35" s="72">
        <f>B35/'3. Sale Price x Prop Type'!B34</f>
        <v>3.3648044296159578E-2</v>
      </c>
      <c r="D35" s="184">
        <f>SUM(D27:D33)</f>
        <v>723436144.59000003</v>
      </c>
      <c r="E35" s="69">
        <f>D35/'3. Sale Price x Prop Type'!C34</f>
        <v>6.44437021211271E-2</v>
      </c>
      <c r="F35" s="22">
        <v>505000</v>
      </c>
      <c r="G35" s="184">
        <f>SUM(G27:G33)</f>
        <v>9859573.0700000003</v>
      </c>
      <c r="H35" s="22">
        <v>6785.2250000000004</v>
      </c>
    </row>
    <row r="36" spans="1:8" x14ac:dyDescent="0.2">
      <c r="E36" s="73"/>
    </row>
    <row r="37" spans="1:8" ht="15" customHeight="1" x14ac:dyDescent="0.25">
      <c r="A37" s="258" t="s">
        <v>1</v>
      </c>
      <c r="B37" s="259"/>
      <c r="C37" s="259"/>
      <c r="D37" s="259"/>
      <c r="E37" s="259"/>
      <c r="F37" s="259"/>
      <c r="G37" s="259"/>
      <c r="H37" s="260"/>
    </row>
    <row r="38" spans="1:8" ht="15" customHeight="1" x14ac:dyDescent="0.25">
      <c r="A38" s="25"/>
      <c r="B38" s="242" t="s">
        <v>10</v>
      </c>
      <c r="C38" s="244"/>
      <c r="D38" s="243" t="s">
        <v>18</v>
      </c>
      <c r="E38" s="243"/>
      <c r="F38" s="244"/>
      <c r="G38" s="243" t="s">
        <v>19</v>
      </c>
      <c r="H38" s="244"/>
    </row>
    <row r="39" spans="1:8" ht="31.9" customHeight="1" x14ac:dyDescent="0.3">
      <c r="A39" s="27" t="s">
        <v>18</v>
      </c>
      <c r="B39" s="64" t="s">
        <v>26</v>
      </c>
      <c r="C39" s="30" t="s">
        <v>44</v>
      </c>
      <c r="D39" s="29" t="s">
        <v>27</v>
      </c>
      <c r="E39" s="65" t="s">
        <v>63</v>
      </c>
      <c r="F39" s="30" t="s">
        <v>3</v>
      </c>
      <c r="G39" s="29" t="s">
        <v>27</v>
      </c>
      <c r="H39" s="30" t="s">
        <v>3</v>
      </c>
    </row>
    <row r="40" spans="1:8" ht="15" x14ac:dyDescent="0.25">
      <c r="A40" s="31"/>
      <c r="B40" s="32"/>
      <c r="C40" s="35"/>
      <c r="D40" s="33"/>
      <c r="E40" s="33"/>
      <c r="F40" s="34"/>
      <c r="G40" s="33"/>
      <c r="H40" s="35"/>
    </row>
    <row r="41" spans="1:8" ht="15" x14ac:dyDescent="0.25">
      <c r="A41" s="31" t="s">
        <v>24</v>
      </c>
      <c r="B41" s="36">
        <v>386</v>
      </c>
      <c r="C41" s="40">
        <f>B41/'3. Sale Price x Prop Type'!B40</f>
        <v>0.14851866102347056</v>
      </c>
      <c r="D41" s="37">
        <v>96095346.370000005</v>
      </c>
      <c r="E41" s="66">
        <f>D41/'3. Sale Price x Prop Type'!C40</f>
        <v>0.11677208353623099</v>
      </c>
      <c r="F41" s="38">
        <v>230500</v>
      </c>
      <c r="G41" s="37">
        <v>961150.89</v>
      </c>
      <c r="H41" s="38">
        <v>2305</v>
      </c>
    </row>
    <row r="42" spans="1:8" ht="15" x14ac:dyDescent="0.25">
      <c r="A42" s="31" t="s">
        <v>11</v>
      </c>
      <c r="B42" s="36">
        <v>523</v>
      </c>
      <c r="C42" s="40">
        <f>B42/'3. Sale Price x Prop Type'!B41</f>
        <v>0.12157136215713621</v>
      </c>
      <c r="D42" s="41">
        <v>395918587.35000002</v>
      </c>
      <c r="E42" s="66">
        <f>D42/'3. Sale Price x Prop Type'!C41</f>
        <v>0.12403521424515027</v>
      </c>
      <c r="F42" s="42">
        <v>750000</v>
      </c>
      <c r="G42" s="41">
        <v>5643618</v>
      </c>
      <c r="H42" s="42">
        <v>10687.5</v>
      </c>
    </row>
    <row r="43" spans="1:8" ht="15" x14ac:dyDescent="0.25">
      <c r="A43" s="31" t="s">
        <v>12</v>
      </c>
      <c r="B43" s="36">
        <v>537</v>
      </c>
      <c r="C43" s="40">
        <f>B43/'3. Sale Price x Prop Type'!B42</f>
        <v>0.19985113509490138</v>
      </c>
      <c r="D43" s="41">
        <v>795478329.57000005</v>
      </c>
      <c r="E43" s="66">
        <f>D43/'3. Sale Price x Prop Type'!C42</f>
        <v>0.20653767329505249</v>
      </c>
      <c r="F43" s="42">
        <v>1475000</v>
      </c>
      <c r="G43" s="41">
        <v>11335566.32</v>
      </c>
      <c r="H43" s="42">
        <v>21018.75</v>
      </c>
    </row>
    <row r="44" spans="1:8" ht="15" x14ac:dyDescent="0.25">
      <c r="A44" s="31" t="s">
        <v>13</v>
      </c>
      <c r="B44" s="43">
        <v>521</v>
      </c>
      <c r="C44" s="40">
        <f>B44/'3. Sale Price x Prop Type'!B43</f>
        <v>0.32041820418204181</v>
      </c>
      <c r="D44" s="41">
        <v>1615195174.8</v>
      </c>
      <c r="E44" s="66">
        <f>D44/'3. Sale Price x Prop Type'!C43</f>
        <v>0.32873276270899399</v>
      </c>
      <c r="F44" s="42">
        <v>2820552.5</v>
      </c>
      <c r="G44" s="41">
        <v>23016531.34</v>
      </c>
      <c r="H44" s="42">
        <v>40192.870000000003</v>
      </c>
    </row>
    <row r="45" spans="1:8" ht="15" x14ac:dyDescent="0.25">
      <c r="A45" s="31" t="s">
        <v>14</v>
      </c>
      <c r="B45" s="43">
        <v>295</v>
      </c>
      <c r="C45" s="40">
        <f>B45/'3. Sale Price x Prop Type'!B44</f>
        <v>0.5795677799607073</v>
      </c>
      <c r="D45" s="41">
        <v>2393256448.4000001</v>
      </c>
      <c r="E45" s="66">
        <f>D45/'3. Sale Price x Prop Type'!C44</f>
        <v>0.60904792883983916</v>
      </c>
      <c r="F45" s="42">
        <v>7500000</v>
      </c>
      <c r="G45" s="41">
        <v>34108652.090000004</v>
      </c>
      <c r="H45" s="42">
        <v>106875</v>
      </c>
    </row>
    <row r="46" spans="1:8" ht="15" x14ac:dyDescent="0.25">
      <c r="A46" s="31" t="s">
        <v>15</v>
      </c>
      <c r="B46" s="43">
        <v>31</v>
      </c>
      <c r="C46" s="40">
        <f>B46/'3. Sale Price x Prop Type'!B45</f>
        <v>0.91176470588235292</v>
      </c>
      <c r="D46" s="41">
        <v>528545382.01999998</v>
      </c>
      <c r="E46" s="66">
        <f>D46/'3. Sale Price x Prop Type'!C45</f>
        <v>0.91322224802476426</v>
      </c>
      <c r="F46" s="42">
        <v>16905950</v>
      </c>
      <c r="G46" s="41">
        <v>7531771.7000000002</v>
      </c>
      <c r="H46" s="42">
        <v>240909.79</v>
      </c>
    </row>
    <row r="47" spans="1:8" ht="15" customHeight="1" x14ac:dyDescent="0.25">
      <c r="A47" s="31" t="s">
        <v>16</v>
      </c>
      <c r="B47" s="43">
        <v>55</v>
      </c>
      <c r="C47" s="40">
        <f>B47/'3. Sale Price x Prop Type'!B46</f>
        <v>0.96491228070175439</v>
      </c>
      <c r="D47" s="41">
        <v>1771568491.4000001</v>
      </c>
      <c r="E47" s="66">
        <f>D47/'3. Sale Price x Prop Type'!C46</f>
        <v>0.96918852561811297</v>
      </c>
      <c r="F47" s="42">
        <v>28409175</v>
      </c>
      <c r="G47" s="41">
        <v>25244851.010000002</v>
      </c>
      <c r="H47" s="42">
        <v>404830.74</v>
      </c>
    </row>
    <row r="48" spans="1:8" ht="15" x14ac:dyDescent="0.25">
      <c r="A48" s="31"/>
      <c r="B48" s="43"/>
      <c r="C48" s="67"/>
      <c r="D48" s="41"/>
      <c r="E48" s="41"/>
      <c r="F48" s="42"/>
      <c r="G48" s="41"/>
      <c r="H48" s="42"/>
    </row>
    <row r="49" spans="1:8" ht="15" x14ac:dyDescent="0.25">
      <c r="A49" s="27" t="s">
        <v>4</v>
      </c>
      <c r="B49" s="183">
        <f>SUM(B41:B47)</f>
        <v>2348</v>
      </c>
      <c r="C49" s="192">
        <f>B49/'3. Sale Price x Prop Type'!B48</f>
        <v>0.19874724902657864</v>
      </c>
      <c r="D49" s="184">
        <f>SUM(D41:D47)</f>
        <v>7596057759.9099998</v>
      </c>
      <c r="E49" s="205">
        <f>D49/'3. Sale Price x Prop Type'!C48</f>
        <v>0.39736710839087147</v>
      </c>
      <c r="F49" s="175">
        <v>1475000</v>
      </c>
      <c r="G49" s="184">
        <f>SUM(G41:G47)</f>
        <v>107842141.35000001</v>
      </c>
      <c r="H49" s="175">
        <v>21018.75</v>
      </c>
    </row>
    <row r="50" spans="1:8" s="191" customFormat="1" x14ac:dyDescent="0.2">
      <c r="A50" s="245" t="s">
        <v>84</v>
      </c>
      <c r="B50" s="245"/>
      <c r="C50" s="245"/>
      <c r="D50" s="245"/>
      <c r="E50" s="245"/>
      <c r="F50" s="245"/>
      <c r="G50" s="245"/>
      <c r="H50" s="245"/>
    </row>
    <row r="51" spans="1:8" ht="15" x14ac:dyDescent="0.25">
      <c r="A51" s="46"/>
      <c r="B51" s="47"/>
      <c r="C51" s="70"/>
      <c r="D51" s="48"/>
      <c r="E51" s="71"/>
      <c r="F51" s="49"/>
      <c r="G51" s="48"/>
      <c r="H51" s="49"/>
    </row>
    <row r="52" spans="1:8" s="191" customFormat="1" ht="15.75" x14ac:dyDescent="0.2">
      <c r="A52" s="236" t="s">
        <v>64</v>
      </c>
      <c r="B52" s="236"/>
      <c r="C52" s="236"/>
      <c r="D52" s="236"/>
      <c r="E52" s="236"/>
      <c r="F52" s="236"/>
      <c r="G52" s="236"/>
      <c r="H52" s="236"/>
    </row>
    <row r="53" spans="1:8" s="191" customFormat="1" ht="15.75" x14ac:dyDescent="0.2">
      <c r="A53" s="237" t="s">
        <v>82</v>
      </c>
      <c r="B53" s="237"/>
      <c r="C53" s="237"/>
      <c r="D53" s="237"/>
      <c r="E53" s="237"/>
      <c r="F53" s="237"/>
      <c r="G53" s="237"/>
      <c r="H53" s="237"/>
    </row>
    <row r="54" spans="1:8" s="191" customFormat="1" ht="15.75" x14ac:dyDescent="0.25">
      <c r="A54" s="217"/>
      <c r="B54" s="218"/>
      <c r="C54" s="218"/>
      <c r="D54" s="218"/>
      <c r="E54" s="218"/>
      <c r="F54" s="218"/>
      <c r="G54" s="24"/>
      <c r="H54" s="24"/>
    </row>
    <row r="55" spans="1:8" s="191" customFormat="1" ht="15.75" x14ac:dyDescent="0.2">
      <c r="A55" s="236" t="s">
        <v>89</v>
      </c>
      <c r="B55" s="236"/>
      <c r="C55" s="236"/>
      <c r="D55" s="236"/>
      <c r="E55" s="236"/>
      <c r="F55" s="236"/>
      <c r="G55" s="236"/>
      <c r="H55" s="236"/>
    </row>
    <row r="56" spans="1:8" s="191" customFormat="1" ht="16.5" x14ac:dyDescent="0.25">
      <c r="A56" s="238" t="s">
        <v>81</v>
      </c>
      <c r="B56" s="238"/>
      <c r="C56" s="238"/>
      <c r="D56" s="238"/>
      <c r="E56" s="238"/>
      <c r="F56" s="238"/>
      <c r="G56" s="238"/>
      <c r="H56" s="238"/>
    </row>
    <row r="57" spans="1:8" s="191" customFormat="1" ht="15.75" x14ac:dyDescent="0.25">
      <c r="A57" s="238" t="s">
        <v>68</v>
      </c>
      <c r="B57" s="238"/>
      <c r="C57" s="238"/>
      <c r="D57" s="238"/>
      <c r="E57" s="238"/>
      <c r="F57" s="238"/>
      <c r="G57" s="238"/>
      <c r="H57" s="238"/>
    </row>
    <row r="58" spans="1:8" s="191" customFormat="1" ht="15.75" x14ac:dyDescent="0.25">
      <c r="A58" s="238" t="s">
        <v>69</v>
      </c>
      <c r="B58" s="238"/>
      <c r="C58" s="238"/>
      <c r="D58" s="238"/>
      <c r="E58" s="238"/>
      <c r="F58" s="238"/>
      <c r="G58" s="238"/>
      <c r="H58" s="238"/>
    </row>
    <row r="59" spans="1:8" s="191" customFormat="1" ht="15" x14ac:dyDescent="0.25">
      <c r="A59" s="230"/>
      <c r="B59" s="47"/>
      <c r="C59" s="70"/>
      <c r="D59" s="48"/>
      <c r="E59" s="71"/>
      <c r="F59" s="49"/>
      <c r="G59" s="48"/>
      <c r="H59" s="49"/>
    </row>
    <row r="60" spans="1:8" ht="15" customHeight="1" x14ac:dyDescent="0.25">
      <c r="A60" s="258" t="s">
        <v>25</v>
      </c>
      <c r="B60" s="259"/>
      <c r="C60" s="259"/>
      <c r="D60" s="259"/>
      <c r="E60" s="259"/>
      <c r="F60" s="259"/>
      <c r="G60" s="259"/>
      <c r="H60" s="260"/>
    </row>
    <row r="61" spans="1:8" ht="15" customHeight="1" x14ac:dyDescent="0.25">
      <c r="A61" s="25"/>
      <c r="B61" s="242" t="s">
        <v>10</v>
      </c>
      <c r="C61" s="244"/>
      <c r="D61" s="243" t="s">
        <v>18</v>
      </c>
      <c r="E61" s="243"/>
      <c r="F61" s="244"/>
      <c r="G61" s="243" t="s">
        <v>19</v>
      </c>
      <c r="H61" s="244"/>
    </row>
    <row r="62" spans="1:8" ht="31.5" customHeight="1" x14ac:dyDescent="0.3">
      <c r="A62" s="27" t="s">
        <v>18</v>
      </c>
      <c r="B62" s="64" t="s">
        <v>26</v>
      </c>
      <c r="C62" s="30" t="s">
        <v>44</v>
      </c>
      <c r="D62" s="29" t="s">
        <v>27</v>
      </c>
      <c r="E62" s="65" t="s">
        <v>63</v>
      </c>
      <c r="F62" s="30" t="s">
        <v>3</v>
      </c>
      <c r="G62" s="29" t="s">
        <v>27</v>
      </c>
      <c r="H62" s="30" t="s">
        <v>3</v>
      </c>
    </row>
    <row r="63" spans="1:8" ht="15" x14ac:dyDescent="0.25">
      <c r="A63" s="31"/>
      <c r="B63" s="32"/>
      <c r="C63" s="35"/>
      <c r="D63" s="33"/>
      <c r="E63" s="33"/>
      <c r="F63" s="34"/>
      <c r="G63" s="33"/>
      <c r="H63" s="35"/>
    </row>
    <row r="64" spans="1:8" ht="15" x14ac:dyDescent="0.25">
      <c r="A64" s="31" t="s">
        <v>24</v>
      </c>
      <c r="B64" s="36">
        <f>B41+B27+B13</f>
        <v>3714</v>
      </c>
      <c r="C64" s="40">
        <f>B64/('3. Sale Price x Prop Type'!B76-'3. Sale Price x Prop Type'!B62)</f>
        <v>0.21233777371219484</v>
      </c>
      <c r="D64" s="37">
        <f>D41+D27+D13</f>
        <v>1169031950.2</v>
      </c>
      <c r="E64" s="39">
        <f>D64/('3. Sale Price x Prop Type'!C76-'3. Sale Price x Prop Type'!C62)</f>
        <v>0.20543498854107048</v>
      </c>
      <c r="F64" s="178">
        <v>330000</v>
      </c>
      <c r="G64" s="37">
        <v>11691297.050000001</v>
      </c>
      <c r="H64" s="38">
        <v>3300</v>
      </c>
    </row>
    <row r="65" spans="1:8" ht="15" x14ac:dyDescent="0.25">
      <c r="A65" s="31" t="s">
        <v>11</v>
      </c>
      <c r="B65" s="176">
        <f t="shared" ref="B65:B70" si="0">B42+B28+B14</f>
        <v>2473</v>
      </c>
      <c r="C65" s="40">
        <f>B65/('3. Sale Price x Prop Type'!B77-'3. Sale Price x Prop Type'!B63)</f>
        <v>0.11632173095014112</v>
      </c>
      <c r="D65" s="41">
        <f>D42+D28+D14</f>
        <v>1810488186.23</v>
      </c>
      <c r="E65" s="39">
        <f>D65/('3. Sale Price x Prop Type'!C77-'3. Sale Price x Prop Type'!C63)</f>
        <v>0.11784808797911075</v>
      </c>
      <c r="F65" s="181">
        <v>710000</v>
      </c>
      <c r="G65" s="41">
        <v>25786435.969999999</v>
      </c>
      <c r="H65" s="42">
        <v>10117.5</v>
      </c>
    </row>
    <row r="66" spans="1:8" ht="15" x14ac:dyDescent="0.25">
      <c r="A66" s="31" t="s">
        <v>12</v>
      </c>
      <c r="B66" s="176">
        <f t="shared" si="0"/>
        <v>1409</v>
      </c>
      <c r="C66" s="40">
        <f>B66/('3. Sale Price x Prop Type'!B78-'3. Sale Price x Prop Type'!B64)</f>
        <v>0.18332032266458495</v>
      </c>
      <c r="D66" s="180">
        <f t="shared" ref="D66:D70" si="1">D43+D29+D15</f>
        <v>2007122645.0999999</v>
      </c>
      <c r="E66" s="39">
        <f>D66/('3. Sale Price x Prop Type'!C78-'3. Sale Price x Prop Type'!C64)</f>
        <v>0.18662357591365308</v>
      </c>
      <c r="F66" s="181">
        <v>1375000</v>
      </c>
      <c r="G66" s="41">
        <v>28552098.609999999</v>
      </c>
      <c r="H66" s="42">
        <v>19593.75</v>
      </c>
    </row>
    <row r="67" spans="1:8" ht="15" x14ac:dyDescent="0.25">
      <c r="A67" s="31" t="s">
        <v>13</v>
      </c>
      <c r="B67" s="176">
        <f t="shared" si="0"/>
        <v>783</v>
      </c>
      <c r="C67" s="40">
        <f>B67/('3. Sale Price x Prop Type'!B79-'3. Sale Price x Prop Type'!B65)</f>
        <v>0.26065246338215714</v>
      </c>
      <c r="D67" s="180">
        <f t="shared" si="1"/>
        <v>2403567155.98</v>
      </c>
      <c r="E67" s="39">
        <f>D67/('3. Sale Price x Prop Type'!C79-'3. Sale Price x Prop Type'!C65)</f>
        <v>0.27049225149130923</v>
      </c>
      <c r="F67" s="181">
        <v>2800000</v>
      </c>
      <c r="G67" s="41">
        <v>34173317.210000001</v>
      </c>
      <c r="H67" s="42">
        <v>39900</v>
      </c>
    </row>
    <row r="68" spans="1:8" ht="15" x14ac:dyDescent="0.25">
      <c r="A68" s="31" t="s">
        <v>14</v>
      </c>
      <c r="B68" s="176">
        <f t="shared" si="0"/>
        <v>398</v>
      </c>
      <c r="C68" s="40">
        <f>B68/('3. Sale Price x Prop Type'!B80-'3. Sale Price x Prop Type'!B66)</f>
        <v>0.5037974683544304</v>
      </c>
      <c r="D68" s="180">
        <f t="shared" si="1"/>
        <v>3285250037.4900002</v>
      </c>
      <c r="E68" s="39">
        <f>D68/('3. Sale Price x Prop Type'!C80-'3. Sale Price x Prop Type'!C66)</f>
        <v>0.53600946798795102</v>
      </c>
      <c r="F68" s="181">
        <v>7635000</v>
      </c>
      <c r="G68" s="41">
        <v>46739418.259999998</v>
      </c>
      <c r="H68" s="42">
        <v>108798.75</v>
      </c>
    </row>
    <row r="69" spans="1:8" ht="15" x14ac:dyDescent="0.25">
      <c r="A69" s="31" t="s">
        <v>15</v>
      </c>
      <c r="B69" s="176">
        <f t="shared" si="0"/>
        <v>41</v>
      </c>
      <c r="C69" s="40">
        <f>B69/('3. Sale Price x Prop Type'!B81-'3. Sale Price x Prop Type'!B67)</f>
        <v>0.77358490566037741</v>
      </c>
      <c r="D69" s="180">
        <f t="shared" si="1"/>
        <v>699294882.01999998</v>
      </c>
      <c r="E69" s="39">
        <f>D69/('3. Sale Price x Prop Type'!C81-'3. Sale Price x Prop Type'!C67)</f>
        <v>0.76676715853716582</v>
      </c>
      <c r="F69" s="181">
        <v>16804375</v>
      </c>
      <c r="G69" s="41">
        <v>9964952.0800000001</v>
      </c>
      <c r="H69" s="42">
        <v>239462.34</v>
      </c>
    </row>
    <row r="70" spans="1:8" ht="15" customHeight="1" x14ac:dyDescent="0.25">
      <c r="A70" s="31" t="s">
        <v>16</v>
      </c>
      <c r="B70" s="176">
        <f t="shared" si="0"/>
        <v>66</v>
      </c>
      <c r="C70" s="40">
        <f>B70/('3. Sale Price x Prop Type'!B82-'3. Sale Price x Prop Type'!B68)</f>
        <v>0.90410958904109584</v>
      </c>
      <c r="D70" s="180">
        <f t="shared" si="1"/>
        <v>2108598318.2800002</v>
      </c>
      <c r="E70" s="39">
        <f>D70/('3. Sale Price x Prop Type'!C82-'3. Sale Price x Prop Type'!C68)</f>
        <v>0.90617636139228441</v>
      </c>
      <c r="F70" s="181">
        <v>28491531.25</v>
      </c>
      <c r="G70" s="41">
        <v>30047526.039999999</v>
      </c>
      <c r="H70" s="42">
        <v>406004.32</v>
      </c>
    </row>
    <row r="71" spans="1:8" ht="15" x14ac:dyDescent="0.25">
      <c r="A71" s="31"/>
      <c r="B71" s="43"/>
      <c r="C71" s="67"/>
      <c r="D71" s="41"/>
      <c r="E71" s="204"/>
      <c r="F71" s="181"/>
      <c r="G71" s="41"/>
      <c r="H71" s="42"/>
    </row>
    <row r="72" spans="1:8" ht="15" x14ac:dyDescent="0.25">
      <c r="A72" s="27" t="s">
        <v>4</v>
      </c>
      <c r="B72" s="44">
        <f>SUM(B64:B70)</f>
        <v>8884</v>
      </c>
      <c r="C72" s="68">
        <f>B72/('3. Sale Price x Prop Type'!B84-'3. Sale Price x Prop Type'!B70)</f>
        <v>0.17642035863931529</v>
      </c>
      <c r="D72" s="45">
        <f>SUM(D64:D70)</f>
        <v>13483353175.300001</v>
      </c>
      <c r="E72" s="205">
        <f>D72/('3. Sale Price x Prop Type'!C84-'3. Sale Price x Prop Type'!C70)</f>
        <v>0.26933171237506909</v>
      </c>
      <c r="F72" s="175">
        <v>615520.625</v>
      </c>
      <c r="G72" s="45">
        <v>186955045.22</v>
      </c>
      <c r="H72" s="22">
        <v>8763.75</v>
      </c>
    </row>
    <row r="73" spans="1:8" s="191" customFormat="1" ht="15" x14ac:dyDescent="0.25">
      <c r="A73" s="206"/>
      <c r="B73" s="47"/>
      <c r="C73" s="70"/>
      <c r="D73" s="48"/>
      <c r="E73" s="70"/>
      <c r="F73" s="49"/>
      <c r="G73" s="48"/>
      <c r="H73" s="49"/>
    </row>
    <row r="74" spans="1:8" s="191" customFormat="1" ht="12.75" customHeight="1" x14ac:dyDescent="0.25">
      <c r="A74" s="224" t="s">
        <v>79</v>
      </c>
      <c r="B74" s="47"/>
      <c r="C74" s="70"/>
      <c r="D74" s="48"/>
      <c r="E74" s="70"/>
      <c r="F74" s="49"/>
      <c r="G74" s="48"/>
      <c r="H74" s="49"/>
    </row>
    <row r="75" spans="1:8" s="191" customFormat="1" ht="12.75" customHeight="1" x14ac:dyDescent="0.25">
      <c r="A75" s="226" t="s">
        <v>87</v>
      </c>
      <c r="B75" s="47"/>
      <c r="C75" s="70"/>
      <c r="D75" s="48"/>
      <c r="E75" s="70"/>
      <c r="F75" s="49"/>
      <c r="G75" s="48"/>
      <c r="H75" s="49"/>
    </row>
    <row r="76" spans="1:8" s="191" customFormat="1" ht="12.75" customHeight="1" x14ac:dyDescent="0.25">
      <c r="A76" s="225" t="s">
        <v>88</v>
      </c>
      <c r="B76" s="47"/>
      <c r="C76" s="70"/>
      <c r="D76" s="48"/>
      <c r="E76" s="70"/>
      <c r="F76" s="49"/>
      <c r="G76" s="48"/>
      <c r="H76" s="49"/>
    </row>
    <row r="77" spans="1:8" s="191" customFormat="1" ht="12.75" customHeight="1" x14ac:dyDescent="0.25">
      <c r="A77" s="226" t="s">
        <v>80</v>
      </c>
      <c r="B77" s="47"/>
      <c r="C77" s="70"/>
      <c r="D77" s="48"/>
      <c r="E77" s="70"/>
      <c r="F77" s="49"/>
      <c r="G77" s="48"/>
      <c r="H77" s="49"/>
    </row>
  </sheetData>
  <mergeCells count="29">
    <mergeCell ref="A1:H1"/>
    <mergeCell ref="A2:H2"/>
    <mergeCell ref="A5:H5"/>
    <mergeCell ref="A4:H4"/>
    <mergeCell ref="A7:H7"/>
    <mergeCell ref="A6:H6"/>
    <mergeCell ref="A9:H9"/>
    <mergeCell ref="A23:H23"/>
    <mergeCell ref="A37:H37"/>
    <mergeCell ref="D61:F61"/>
    <mergeCell ref="G61:H61"/>
    <mergeCell ref="D38:F38"/>
    <mergeCell ref="G38:H38"/>
    <mergeCell ref="B61:C61"/>
    <mergeCell ref="A60:H60"/>
    <mergeCell ref="B10:C10"/>
    <mergeCell ref="B24:C24"/>
    <mergeCell ref="B38:C38"/>
    <mergeCell ref="D10:F10"/>
    <mergeCell ref="G10:H10"/>
    <mergeCell ref="D24:F24"/>
    <mergeCell ref="G24:H24"/>
    <mergeCell ref="A57:H57"/>
    <mergeCell ref="A58:H58"/>
    <mergeCell ref="A50:H50"/>
    <mergeCell ref="A52:H52"/>
    <mergeCell ref="A53:H53"/>
    <mergeCell ref="A55:H55"/>
    <mergeCell ref="A56:H56"/>
  </mergeCells>
  <pageMargins left="0.7" right="0.7" top="0.75" bottom="0.75" header="0.3" footer="0.3"/>
  <pageSetup scale="84" fitToHeight="2" orientation="portrait" r:id="rId1"/>
  <headerFooter>
    <oddFooter>&amp;C&amp;"Arial,Regular"&amp;K00-049&amp;P</oddFooter>
  </headerFooter>
  <rowBreaks count="1" manualBreakCount="1">
    <brk id="51" max="7" man="1"/>
  </rowBreaks>
  <ignoredErrors>
    <ignoredError sqref="C21 C35 C72 C49 C64:C7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46"/>
  <sheetViews>
    <sheetView showGridLines="0" zoomScaleNormal="100" workbookViewId="0">
      <selection sqref="A1:H1"/>
    </sheetView>
  </sheetViews>
  <sheetFormatPr defaultColWidth="9.140625" defaultRowHeight="14.25" x14ac:dyDescent="0.2"/>
  <cols>
    <col min="1" max="1" width="15.85546875" style="13" customWidth="1"/>
    <col min="2" max="2" width="10.85546875" style="13" customWidth="1"/>
    <col min="3" max="3" width="13.85546875" style="13" customWidth="1"/>
    <col min="4" max="4" width="10.85546875" style="13" customWidth="1"/>
    <col min="5" max="6" width="14.85546875" style="13" customWidth="1"/>
    <col min="7" max="7" width="10.85546875" style="13" customWidth="1"/>
    <col min="8" max="8" width="12.7109375" style="13" customWidth="1"/>
    <col min="9" max="16384" width="9.140625" style="13"/>
  </cols>
  <sheetData>
    <row r="1" spans="1:8" ht="15.75" x14ac:dyDescent="0.2">
      <c r="A1" s="236" t="s">
        <v>64</v>
      </c>
      <c r="B1" s="236"/>
      <c r="C1" s="236"/>
      <c r="D1" s="236"/>
      <c r="E1" s="236"/>
      <c r="F1" s="236"/>
      <c r="G1" s="236"/>
      <c r="H1" s="236"/>
    </row>
    <row r="2" spans="1:8" ht="15.75" x14ac:dyDescent="0.2">
      <c r="A2" s="237" t="s">
        <v>82</v>
      </c>
      <c r="B2" s="237"/>
      <c r="C2" s="237"/>
      <c r="D2" s="237"/>
      <c r="E2" s="237"/>
      <c r="F2" s="237"/>
      <c r="G2" s="237"/>
      <c r="H2" s="237"/>
    </row>
    <row r="3" spans="1:8" s="191" customFormat="1" ht="15.75" x14ac:dyDescent="0.25">
      <c r="A3" s="217"/>
      <c r="B3" s="218"/>
      <c r="C3" s="218"/>
      <c r="D3" s="218"/>
      <c r="E3" s="218"/>
      <c r="F3" s="218"/>
      <c r="G3" s="24"/>
      <c r="H3" s="24"/>
    </row>
    <row r="4" spans="1:8" s="191" customFormat="1" ht="15.75" x14ac:dyDescent="0.2">
      <c r="A4" s="236" t="s">
        <v>73</v>
      </c>
      <c r="B4" s="236"/>
      <c r="C4" s="236"/>
      <c r="D4" s="236"/>
      <c r="E4" s="236"/>
      <c r="F4" s="236"/>
      <c r="G4" s="236"/>
      <c r="H4" s="236"/>
    </row>
    <row r="5" spans="1:8" ht="16.5" x14ac:dyDescent="0.25">
      <c r="A5" s="238" t="s">
        <v>81</v>
      </c>
      <c r="B5" s="238"/>
      <c r="C5" s="238"/>
      <c r="D5" s="238"/>
      <c r="E5" s="238"/>
      <c r="F5" s="238"/>
      <c r="G5" s="238"/>
      <c r="H5" s="238"/>
    </row>
    <row r="6" spans="1:8" ht="15.75" x14ac:dyDescent="0.25">
      <c r="A6" s="238" t="s">
        <v>71</v>
      </c>
      <c r="B6" s="238"/>
      <c r="C6" s="238"/>
      <c r="D6" s="238"/>
      <c r="E6" s="238"/>
      <c r="F6" s="238"/>
      <c r="G6" s="238"/>
      <c r="H6" s="238"/>
    </row>
    <row r="7" spans="1:8" ht="15.75" x14ac:dyDescent="0.25">
      <c r="A7" s="238" t="s">
        <v>69</v>
      </c>
      <c r="B7" s="238"/>
      <c r="C7" s="238"/>
      <c r="D7" s="238"/>
      <c r="E7" s="238"/>
      <c r="F7" s="238"/>
      <c r="G7" s="238"/>
      <c r="H7" s="238"/>
    </row>
    <row r="8" spans="1:8" s="191" customFormat="1" ht="15.75" x14ac:dyDescent="0.25">
      <c r="A8" s="221"/>
      <c r="B8" s="221"/>
      <c r="C8" s="221"/>
      <c r="D8" s="221"/>
      <c r="E8" s="221"/>
      <c r="F8" s="221"/>
      <c r="G8" s="221"/>
      <c r="H8" s="221"/>
    </row>
    <row r="9" spans="1:8" ht="13.9" customHeight="1" x14ac:dyDescent="0.25">
      <c r="A9" s="261" t="s">
        <v>0</v>
      </c>
      <c r="B9" s="262"/>
      <c r="C9" s="262"/>
      <c r="D9" s="262"/>
      <c r="E9" s="262"/>
      <c r="F9" s="262"/>
      <c r="G9" s="262"/>
      <c r="H9" s="263"/>
    </row>
    <row r="10" spans="1:8" ht="13.9" customHeight="1" x14ac:dyDescent="0.25">
      <c r="A10" s="25"/>
      <c r="B10" s="242" t="s">
        <v>10</v>
      </c>
      <c r="C10" s="244"/>
      <c r="D10" s="243" t="s">
        <v>18</v>
      </c>
      <c r="E10" s="243"/>
      <c r="F10" s="244"/>
      <c r="G10" s="243" t="s">
        <v>19</v>
      </c>
      <c r="H10" s="244"/>
    </row>
    <row r="11" spans="1:8" ht="31.9" customHeight="1" x14ac:dyDescent="0.3">
      <c r="A11" s="27" t="s">
        <v>17</v>
      </c>
      <c r="B11" s="64" t="s">
        <v>26</v>
      </c>
      <c r="C11" s="30" t="s">
        <v>44</v>
      </c>
      <c r="D11" s="29" t="s">
        <v>27</v>
      </c>
      <c r="E11" s="65" t="s">
        <v>62</v>
      </c>
      <c r="F11" s="30" t="s">
        <v>3</v>
      </c>
      <c r="G11" s="29" t="s">
        <v>27</v>
      </c>
      <c r="H11" s="30" t="s">
        <v>3</v>
      </c>
    </row>
    <row r="12" spans="1:8" ht="13.9" customHeight="1" x14ac:dyDescent="0.25">
      <c r="A12" s="31"/>
      <c r="B12" s="32"/>
      <c r="C12" s="35"/>
      <c r="D12" s="33"/>
      <c r="E12" s="33"/>
      <c r="F12" s="34"/>
      <c r="G12" s="33"/>
      <c r="H12" s="35"/>
    </row>
    <row r="13" spans="1:8" ht="13.9" customHeight="1" x14ac:dyDescent="0.25">
      <c r="A13" s="31" t="s">
        <v>5</v>
      </c>
      <c r="B13" s="36">
        <v>111</v>
      </c>
      <c r="C13" s="40">
        <f>B13/'4. Boro x Prop Type'!B12</f>
        <v>0.60326086956521741</v>
      </c>
      <c r="D13" s="37">
        <v>982929975.80999994</v>
      </c>
      <c r="E13" s="66">
        <f>D13/'4. Boro x Prop Type'!C12</f>
        <v>0.72111828906355835</v>
      </c>
      <c r="F13" s="38">
        <v>6925000</v>
      </c>
      <c r="G13" s="37">
        <v>14004537.949999999</v>
      </c>
      <c r="H13" s="38">
        <v>98681.25</v>
      </c>
    </row>
    <row r="14" spans="1:8" ht="13.9" customHeight="1" x14ac:dyDescent="0.25">
      <c r="A14" s="31" t="s">
        <v>6</v>
      </c>
      <c r="B14" s="36">
        <v>1083</v>
      </c>
      <c r="C14" s="40">
        <f>B14/'4. Boro x Prop Type'!B13</f>
        <v>0.35625000000000001</v>
      </c>
      <c r="D14" s="41">
        <v>512202316.52999997</v>
      </c>
      <c r="E14" s="66">
        <f>D14/'4. Boro x Prop Type'!C13</f>
        <v>0.31347626199884138</v>
      </c>
      <c r="F14" s="42">
        <v>410000</v>
      </c>
      <c r="G14" s="41">
        <v>6267121.7999999998</v>
      </c>
      <c r="H14" s="42">
        <v>4100</v>
      </c>
    </row>
    <row r="15" spans="1:8" ht="13.9" customHeight="1" x14ac:dyDescent="0.25">
      <c r="A15" s="31" t="s">
        <v>7</v>
      </c>
      <c r="B15" s="36">
        <v>1891</v>
      </c>
      <c r="C15" s="40">
        <f>B15/'4. Boro x Prop Type'!B14</f>
        <v>0.30519690122659782</v>
      </c>
      <c r="D15" s="41">
        <v>2004765290.4000001</v>
      </c>
      <c r="E15" s="66">
        <f>D15/'4. Boro x Prop Type'!C14</f>
        <v>0.30376362847977917</v>
      </c>
      <c r="F15" s="42">
        <v>800000</v>
      </c>
      <c r="G15" s="41">
        <v>27741003.109999999</v>
      </c>
      <c r="H15" s="42">
        <v>11400</v>
      </c>
    </row>
    <row r="16" spans="1:8" ht="13.9" customHeight="1" x14ac:dyDescent="0.25">
      <c r="A16" s="31" t="s">
        <v>8</v>
      </c>
      <c r="B16" s="36">
        <v>2246</v>
      </c>
      <c r="C16" s="40">
        <f>B16/'4. Boro x Prop Type'!B15</f>
        <v>0.22647978219219522</v>
      </c>
      <c r="D16" s="41">
        <v>1319593672.8</v>
      </c>
      <c r="E16" s="66">
        <f>D16/'4. Boro x Prop Type'!C15</f>
        <v>0.18353970643900741</v>
      </c>
      <c r="F16" s="42">
        <v>448750</v>
      </c>
      <c r="G16" s="41">
        <v>16975022.059999999</v>
      </c>
      <c r="H16" s="42">
        <v>4487.5</v>
      </c>
    </row>
    <row r="17" spans="1:8" ht="13.9" customHeight="1" x14ac:dyDescent="0.25">
      <c r="A17" s="31" t="s">
        <v>9</v>
      </c>
      <c r="B17" s="36">
        <v>731</v>
      </c>
      <c r="C17" s="40">
        <f>B17/'4. Boro x Prop Type'!B16</f>
        <v>0.14280132838445009</v>
      </c>
      <c r="D17" s="41">
        <v>344368015.25</v>
      </c>
      <c r="E17" s="66">
        <f>D17/'4. Boro x Prop Type'!C16</f>
        <v>0.11737261352789484</v>
      </c>
      <c r="F17" s="42">
        <v>415000</v>
      </c>
      <c r="G17" s="41">
        <v>4265645.88</v>
      </c>
      <c r="H17" s="42">
        <v>4150</v>
      </c>
    </row>
    <row r="18" spans="1:8" ht="13.9" customHeight="1" x14ac:dyDescent="0.25">
      <c r="A18" s="31"/>
      <c r="B18" s="43"/>
      <c r="C18" s="67"/>
      <c r="D18" s="180"/>
      <c r="E18" s="41"/>
      <c r="F18" s="42"/>
      <c r="G18" s="41"/>
      <c r="H18" s="42"/>
    </row>
    <row r="19" spans="1:8" ht="13.9" customHeight="1" x14ac:dyDescent="0.25">
      <c r="A19" s="27" t="s">
        <v>4</v>
      </c>
      <c r="B19" s="44">
        <f>SUM(B13:B17)</f>
        <v>6062</v>
      </c>
      <c r="C19" s="68">
        <f>B19/'4. Boro x Prop Type'!B18</f>
        <v>0.24787373241740268</v>
      </c>
      <c r="D19" s="45">
        <f>SUM(D13:D17)</f>
        <v>5163859270.79</v>
      </c>
      <c r="E19" s="69">
        <f>D19/'4. Boro x Prop Type'!C18</f>
        <v>0.26185336625857103</v>
      </c>
      <c r="F19" s="22">
        <v>499900</v>
      </c>
      <c r="G19" s="184">
        <f>SUM(G13:G17)</f>
        <v>69253330.799999997</v>
      </c>
      <c r="H19" s="22">
        <v>4999</v>
      </c>
    </row>
    <row r="20" spans="1:8" ht="13.9" customHeight="1" x14ac:dyDescent="0.25">
      <c r="A20" s="46"/>
      <c r="B20" s="47"/>
      <c r="C20" s="70"/>
      <c r="D20" s="48"/>
      <c r="E20" s="48"/>
      <c r="F20" s="49"/>
      <c r="G20" s="48"/>
      <c r="H20" s="49"/>
    </row>
    <row r="21" spans="1:8" ht="13.9" customHeight="1" x14ac:dyDescent="0.25">
      <c r="A21" s="258" t="s">
        <v>2</v>
      </c>
      <c r="B21" s="259"/>
      <c r="C21" s="259"/>
      <c r="D21" s="259"/>
      <c r="E21" s="259"/>
      <c r="F21" s="259"/>
      <c r="G21" s="259"/>
      <c r="H21" s="260"/>
    </row>
    <row r="22" spans="1:8" ht="15" customHeight="1" x14ac:dyDescent="0.25">
      <c r="A22" s="25"/>
      <c r="B22" s="242" t="s">
        <v>10</v>
      </c>
      <c r="C22" s="244"/>
      <c r="D22" s="243" t="s">
        <v>18</v>
      </c>
      <c r="E22" s="243"/>
      <c r="F22" s="244"/>
      <c r="G22" s="243" t="s">
        <v>19</v>
      </c>
      <c r="H22" s="244"/>
    </row>
    <row r="23" spans="1:8" ht="31.9" customHeight="1" x14ac:dyDescent="0.3">
      <c r="A23" s="27" t="s">
        <v>17</v>
      </c>
      <c r="B23" s="64" t="s">
        <v>26</v>
      </c>
      <c r="C23" s="30" t="s">
        <v>44</v>
      </c>
      <c r="D23" s="29" t="s">
        <v>27</v>
      </c>
      <c r="E23" s="65" t="s">
        <v>63</v>
      </c>
      <c r="F23" s="30" t="s">
        <v>3</v>
      </c>
      <c r="G23" s="29" t="s">
        <v>27</v>
      </c>
      <c r="H23" s="30" t="s">
        <v>3</v>
      </c>
    </row>
    <row r="24" spans="1:8" ht="15" x14ac:dyDescent="0.25">
      <c r="A24" s="31"/>
      <c r="B24" s="32"/>
      <c r="C24" s="35"/>
      <c r="D24" s="33"/>
      <c r="E24" s="33"/>
      <c r="F24" s="34"/>
      <c r="G24" s="33"/>
      <c r="H24" s="35"/>
    </row>
    <row r="25" spans="1:8" s="79" customFormat="1" ht="13.9" customHeight="1" x14ac:dyDescent="0.25">
      <c r="A25" s="31" t="s">
        <v>5</v>
      </c>
      <c r="B25" s="36">
        <v>264</v>
      </c>
      <c r="C25" s="40">
        <f>B25/'4. Boro x Prop Type'!B24</f>
        <v>4.179860671310956E-2</v>
      </c>
      <c r="D25" s="77">
        <v>658942088.94000006</v>
      </c>
      <c r="E25" s="78">
        <f>D25/'4. Boro x Prop Type'!C24</f>
        <v>7.913908489598831E-2</v>
      </c>
      <c r="F25" s="38">
        <v>1240000</v>
      </c>
      <c r="G25" s="77">
        <v>9120693.1699999999</v>
      </c>
      <c r="H25" s="38">
        <v>16815</v>
      </c>
    </row>
    <row r="26" spans="1:8" s="79" customFormat="1" ht="13.9" customHeight="1" x14ac:dyDescent="0.25">
      <c r="A26" s="31" t="s">
        <v>6</v>
      </c>
      <c r="B26" s="36">
        <v>35</v>
      </c>
      <c r="C26" s="40">
        <f>B26/'4. Boro x Prop Type'!B25</f>
        <v>3.4791252485089463E-2</v>
      </c>
      <c r="D26" s="80">
        <v>5074708</v>
      </c>
      <c r="E26" s="78">
        <f>D26/'4. Boro x Prop Type'!C25</f>
        <v>2.0694859070438325E-2</v>
      </c>
      <c r="F26" s="42">
        <v>130000</v>
      </c>
      <c r="G26" s="80">
        <v>50747.08</v>
      </c>
      <c r="H26" s="42">
        <v>1300</v>
      </c>
    </row>
    <row r="27" spans="1:8" s="79" customFormat="1" ht="13.9" customHeight="1" x14ac:dyDescent="0.25">
      <c r="A27" s="31" t="s">
        <v>7</v>
      </c>
      <c r="B27" s="36">
        <v>66</v>
      </c>
      <c r="C27" s="40">
        <f>B27/'4. Boro x Prop Type'!B26</f>
        <v>2.8645833333333332E-2</v>
      </c>
      <c r="D27" s="80">
        <v>30273242.73</v>
      </c>
      <c r="E27" s="78">
        <f>D27/'4. Boro x Prop Type'!C26</f>
        <v>2.3995868300823248E-2</v>
      </c>
      <c r="F27" s="42">
        <v>262500</v>
      </c>
      <c r="G27" s="80">
        <v>377715.73</v>
      </c>
      <c r="H27" s="42">
        <v>2575</v>
      </c>
    </row>
    <row r="28" spans="1:8" s="79" customFormat="1" ht="13.9" customHeight="1" x14ac:dyDescent="0.25">
      <c r="A28" s="31" t="s">
        <v>8</v>
      </c>
      <c r="B28" s="36">
        <v>104</v>
      </c>
      <c r="C28" s="40">
        <f>B28/'4. Boro x Prop Type'!B27</f>
        <v>2.3809523809523808E-2</v>
      </c>
      <c r="D28" s="80">
        <v>27616104.920000002</v>
      </c>
      <c r="E28" s="78">
        <f>D28/'4. Boro x Prop Type'!C27</f>
        <v>2.0129036163999123E-2</v>
      </c>
      <c r="F28" s="42">
        <v>248500</v>
      </c>
      <c r="G28" s="80">
        <v>290187.09000000003</v>
      </c>
      <c r="H28" s="42">
        <v>2485</v>
      </c>
    </row>
    <row r="29" spans="1:8" s="79" customFormat="1" ht="15" customHeight="1" x14ac:dyDescent="0.25">
      <c r="A29" s="31" t="s">
        <v>9</v>
      </c>
      <c r="B29" s="36">
        <v>5</v>
      </c>
      <c r="C29" s="40">
        <f>B29/'4. Boro x Prop Type'!B28</f>
        <v>5.3763440860215055E-2</v>
      </c>
      <c r="D29" s="80">
        <v>1530000</v>
      </c>
      <c r="E29" s="78">
        <f>D29/'4. Boro x Prop Type'!C28</f>
        <v>7.3874491486024249E-2</v>
      </c>
      <c r="F29" s="42">
        <v>300000</v>
      </c>
      <c r="G29" s="80">
        <v>20230</v>
      </c>
      <c r="H29" s="42">
        <v>3000</v>
      </c>
    </row>
    <row r="30" spans="1:8" s="79" customFormat="1" ht="13.9" customHeight="1" x14ac:dyDescent="0.25">
      <c r="A30" s="31"/>
      <c r="B30" s="43"/>
      <c r="C30" s="67"/>
      <c r="D30" s="80"/>
      <c r="E30" s="80"/>
      <c r="F30" s="42"/>
      <c r="G30" s="80"/>
      <c r="H30" s="42"/>
    </row>
    <row r="31" spans="1:8" s="79" customFormat="1" ht="13.9" customHeight="1" x14ac:dyDescent="0.25">
      <c r="A31" s="27" t="s">
        <v>4</v>
      </c>
      <c r="B31" s="183">
        <f>SUM(B25:B29)</f>
        <v>474</v>
      </c>
      <c r="C31" s="68">
        <f>B31/'4. Boro x Prop Type'!B30</f>
        <v>3.3648044296159578E-2</v>
      </c>
      <c r="D31" s="184">
        <f>SUM(D25:D29)</f>
        <v>723436144.59000003</v>
      </c>
      <c r="E31" s="81">
        <f>D31/'4. Boro x Prop Type'!C30</f>
        <v>6.4443702122447447E-2</v>
      </c>
      <c r="F31" s="22">
        <v>505000</v>
      </c>
      <c r="G31" s="184">
        <f>SUM(G25:G29)</f>
        <v>9859573.0700000003</v>
      </c>
      <c r="H31" s="22">
        <v>6785.2250000000004</v>
      </c>
    </row>
    <row r="32" spans="1:8" ht="15" x14ac:dyDescent="0.25">
      <c r="A32" s="50"/>
      <c r="B32" s="47"/>
      <c r="C32" s="70"/>
      <c r="D32" s="48"/>
      <c r="E32" s="48"/>
      <c r="F32" s="49"/>
      <c r="G32" s="48"/>
      <c r="H32" s="49"/>
    </row>
    <row r="33" spans="1:8" ht="15" customHeight="1" x14ac:dyDescent="0.25">
      <c r="A33" s="258" t="s">
        <v>1</v>
      </c>
      <c r="B33" s="259"/>
      <c r="C33" s="259"/>
      <c r="D33" s="259"/>
      <c r="E33" s="259"/>
      <c r="F33" s="259"/>
      <c r="G33" s="259"/>
      <c r="H33" s="260"/>
    </row>
    <row r="34" spans="1:8" ht="15" customHeight="1" x14ac:dyDescent="0.25">
      <c r="A34" s="25"/>
      <c r="B34" s="242" t="s">
        <v>10</v>
      </c>
      <c r="C34" s="244"/>
      <c r="D34" s="243" t="s">
        <v>18</v>
      </c>
      <c r="E34" s="243"/>
      <c r="F34" s="244"/>
      <c r="G34" s="243" t="s">
        <v>19</v>
      </c>
      <c r="H34" s="244"/>
    </row>
    <row r="35" spans="1:8" ht="31.9" customHeight="1" x14ac:dyDescent="0.3">
      <c r="A35" s="27" t="s">
        <v>17</v>
      </c>
      <c r="B35" s="64" t="s">
        <v>26</v>
      </c>
      <c r="C35" s="30" t="s">
        <v>44</v>
      </c>
      <c r="D35" s="29" t="s">
        <v>27</v>
      </c>
      <c r="E35" s="65" t="s">
        <v>63</v>
      </c>
      <c r="F35" s="30" t="s">
        <v>3</v>
      </c>
      <c r="G35" s="29" t="s">
        <v>27</v>
      </c>
      <c r="H35" s="30" t="s">
        <v>3</v>
      </c>
    </row>
    <row r="36" spans="1:8" ht="15" x14ac:dyDescent="0.25">
      <c r="A36" s="31"/>
      <c r="B36" s="32"/>
      <c r="C36" s="35"/>
      <c r="D36" s="33"/>
      <c r="E36" s="33"/>
      <c r="F36" s="34"/>
      <c r="G36" s="33"/>
      <c r="H36" s="35"/>
    </row>
    <row r="37" spans="1:8" ht="15" x14ac:dyDescent="0.25">
      <c r="A37" s="31" t="s">
        <v>5</v>
      </c>
      <c r="B37" s="36">
        <v>1587</v>
      </c>
      <c r="C37" s="40">
        <f>B37/'4. Boro x Prop Type'!B36</f>
        <v>0.31563245823389019</v>
      </c>
      <c r="D37" s="37">
        <v>6962014809.6000004</v>
      </c>
      <c r="E37" s="66">
        <f>D37/'4. Boro x Prop Type'!C36</f>
        <v>0.50568109251750715</v>
      </c>
      <c r="F37" s="38">
        <v>2200000</v>
      </c>
      <c r="G37" s="37">
        <v>99149339.349999994</v>
      </c>
      <c r="H37" s="38">
        <v>31350</v>
      </c>
    </row>
    <row r="38" spans="1:8" ht="15" x14ac:dyDescent="0.25">
      <c r="A38" s="31" t="s">
        <v>6</v>
      </c>
      <c r="B38" s="36">
        <v>140</v>
      </c>
      <c r="C38" s="40">
        <f>B38/'4. Boro x Prop Type'!B37</f>
        <v>0.26119402985074625</v>
      </c>
      <c r="D38" s="41">
        <v>29549629.73</v>
      </c>
      <c r="E38" s="66">
        <f>D38/'4. Boro x Prop Type'!C37</f>
        <v>0.20613231872736734</v>
      </c>
      <c r="F38" s="42">
        <v>137952</v>
      </c>
      <c r="G38" s="41">
        <v>332012.48</v>
      </c>
      <c r="H38" s="42">
        <v>1379.52</v>
      </c>
    </row>
    <row r="39" spans="1:8" ht="15" x14ac:dyDescent="0.25">
      <c r="A39" s="31" t="s">
        <v>7</v>
      </c>
      <c r="B39" s="36">
        <v>399</v>
      </c>
      <c r="C39" s="40">
        <f>B39/'4. Boro x Prop Type'!B38</f>
        <v>0.10857142857142857</v>
      </c>
      <c r="D39" s="41">
        <v>473366531.13999999</v>
      </c>
      <c r="E39" s="66">
        <f>D39/'4. Boro x Prop Type'!C38</f>
        <v>0.12836520934838244</v>
      </c>
      <c r="F39" s="42">
        <v>850000</v>
      </c>
      <c r="G39" s="41">
        <v>6631060.4000000004</v>
      </c>
      <c r="H39" s="42">
        <v>12112.5</v>
      </c>
    </row>
    <row r="40" spans="1:8" ht="15" x14ac:dyDescent="0.25">
      <c r="A40" s="31" t="s">
        <v>8</v>
      </c>
      <c r="B40" s="36">
        <v>164</v>
      </c>
      <c r="C40" s="40">
        <f>B40/'4. Boro x Prop Type'!B39</f>
        <v>8.2912032355915072E-2</v>
      </c>
      <c r="D40" s="41">
        <v>114040572.70999999</v>
      </c>
      <c r="E40" s="66">
        <f>D40/'4. Boro x Prop Type'!C39</f>
        <v>8.6919567492925523E-2</v>
      </c>
      <c r="F40" s="42">
        <v>607486.06000000006</v>
      </c>
      <c r="G40" s="41">
        <v>1550955.59</v>
      </c>
      <c r="H40" s="42">
        <v>8656.6749999999993</v>
      </c>
    </row>
    <row r="41" spans="1:8" ht="15" customHeight="1" x14ac:dyDescent="0.25">
      <c r="A41" s="31" t="s">
        <v>9</v>
      </c>
      <c r="B41" s="36">
        <v>58</v>
      </c>
      <c r="C41" s="40">
        <f>B41/'4. Boro x Prop Type'!B40</f>
        <v>9.7152428810720268E-2</v>
      </c>
      <c r="D41" s="41">
        <v>17086216.68</v>
      </c>
      <c r="E41" s="66">
        <f>D41/'4. Boro x Prop Type'!C40</f>
        <v>8.320972346634227E-2</v>
      </c>
      <c r="F41" s="42">
        <v>295000</v>
      </c>
      <c r="G41" s="41">
        <v>178773.53</v>
      </c>
      <c r="H41" s="42">
        <v>2950</v>
      </c>
    </row>
    <row r="42" spans="1:8" ht="15" x14ac:dyDescent="0.25">
      <c r="A42" s="31"/>
      <c r="B42" s="43"/>
      <c r="C42" s="67"/>
      <c r="D42" s="41"/>
      <c r="E42" s="41"/>
      <c r="F42" s="42"/>
      <c r="G42" s="41"/>
      <c r="H42" s="42"/>
    </row>
    <row r="43" spans="1:8" ht="15" x14ac:dyDescent="0.25">
      <c r="A43" s="27" t="s">
        <v>4</v>
      </c>
      <c r="B43" s="183">
        <f>SUM(B37:B41)</f>
        <v>2348</v>
      </c>
      <c r="C43" s="68">
        <f>B43/'4. Boro x Prop Type'!B42</f>
        <v>0.19874724902657864</v>
      </c>
      <c r="D43" s="184">
        <f>SUM(D37:D41)</f>
        <v>7596057759.8600006</v>
      </c>
      <c r="E43" s="69">
        <f>D43/'4. Boro x Prop Type'!C42</f>
        <v>0.39736710839740241</v>
      </c>
      <c r="F43" s="22">
        <v>1475000</v>
      </c>
      <c r="G43" s="184">
        <f>SUM(G37:G41)</f>
        <v>107842141.35000001</v>
      </c>
      <c r="H43" s="22">
        <v>21018.75</v>
      </c>
    </row>
    <row r="44" spans="1:8" x14ac:dyDescent="0.2">
      <c r="A44" s="245" t="s">
        <v>84</v>
      </c>
      <c r="B44" s="245"/>
      <c r="C44" s="245"/>
      <c r="D44" s="245"/>
      <c r="E44" s="245"/>
      <c r="F44" s="245"/>
      <c r="G44" s="245"/>
      <c r="H44" s="245"/>
    </row>
    <row r="45" spans="1:8" s="191" customFormat="1" ht="15" x14ac:dyDescent="0.25">
      <c r="A45" s="230"/>
      <c r="B45" s="47"/>
      <c r="C45" s="47"/>
      <c r="D45" s="48"/>
      <c r="E45" s="48"/>
      <c r="F45" s="49"/>
      <c r="G45" s="48"/>
      <c r="H45" s="49"/>
    </row>
    <row r="46" spans="1:8" s="191" customFormat="1" ht="15.75" x14ac:dyDescent="0.2">
      <c r="A46" s="236" t="s">
        <v>64</v>
      </c>
      <c r="B46" s="236"/>
      <c r="C46" s="236"/>
      <c r="D46" s="236"/>
      <c r="E46" s="236"/>
      <c r="F46" s="236"/>
      <c r="G46" s="236"/>
      <c r="H46" s="236"/>
    </row>
    <row r="47" spans="1:8" s="191" customFormat="1" ht="15.75" x14ac:dyDescent="0.2">
      <c r="A47" s="237" t="s">
        <v>82</v>
      </c>
      <c r="B47" s="237"/>
      <c r="C47" s="237"/>
      <c r="D47" s="237"/>
      <c r="E47" s="237"/>
      <c r="F47" s="237"/>
      <c r="G47" s="237"/>
      <c r="H47" s="237"/>
    </row>
    <row r="48" spans="1:8" s="191" customFormat="1" ht="15.75" x14ac:dyDescent="0.25">
      <c r="A48" s="217"/>
      <c r="B48" s="218"/>
      <c r="C48" s="218"/>
      <c r="D48" s="218"/>
      <c r="E48" s="218"/>
      <c r="F48" s="218"/>
      <c r="G48" s="24"/>
      <c r="H48" s="24"/>
    </row>
    <row r="49" spans="1:8" s="191" customFormat="1" ht="15.75" x14ac:dyDescent="0.2">
      <c r="A49" s="236" t="s">
        <v>90</v>
      </c>
      <c r="B49" s="236"/>
      <c r="C49" s="236"/>
      <c r="D49" s="236"/>
      <c r="E49" s="236"/>
      <c r="F49" s="236"/>
      <c r="G49" s="236"/>
      <c r="H49" s="236"/>
    </row>
    <row r="50" spans="1:8" s="191" customFormat="1" ht="16.5" x14ac:dyDescent="0.25">
      <c r="A50" s="238" t="s">
        <v>81</v>
      </c>
      <c r="B50" s="238"/>
      <c r="C50" s="238"/>
      <c r="D50" s="238"/>
      <c r="E50" s="238"/>
      <c r="F50" s="238"/>
      <c r="G50" s="238"/>
      <c r="H50" s="238"/>
    </row>
    <row r="51" spans="1:8" s="191" customFormat="1" ht="15.75" x14ac:dyDescent="0.25">
      <c r="A51" s="238" t="s">
        <v>71</v>
      </c>
      <c r="B51" s="238"/>
      <c r="C51" s="238"/>
      <c r="D51" s="238"/>
      <c r="E51" s="238"/>
      <c r="F51" s="238"/>
      <c r="G51" s="238"/>
      <c r="H51" s="238"/>
    </row>
    <row r="52" spans="1:8" s="191" customFormat="1" ht="15.75" x14ac:dyDescent="0.25">
      <c r="A52" s="238" t="s">
        <v>69</v>
      </c>
      <c r="B52" s="238"/>
      <c r="C52" s="238"/>
      <c r="D52" s="238"/>
      <c r="E52" s="238"/>
      <c r="F52" s="238"/>
      <c r="G52" s="238"/>
      <c r="H52" s="238"/>
    </row>
    <row r="53" spans="1:8" ht="15" x14ac:dyDescent="0.25">
      <c r="A53" s="46"/>
      <c r="B53" s="47"/>
      <c r="C53" s="47"/>
      <c r="D53" s="48"/>
      <c r="E53" s="48"/>
      <c r="F53" s="49"/>
      <c r="G53" s="48"/>
      <c r="H53" s="49"/>
    </row>
    <row r="54" spans="1:8" ht="15" customHeight="1" x14ac:dyDescent="0.25">
      <c r="A54" s="258" t="s">
        <v>25</v>
      </c>
      <c r="B54" s="259"/>
      <c r="C54" s="259"/>
      <c r="D54" s="259"/>
      <c r="E54" s="259"/>
      <c r="F54" s="259"/>
      <c r="G54" s="259"/>
      <c r="H54" s="260"/>
    </row>
    <row r="55" spans="1:8" ht="15" customHeight="1" x14ac:dyDescent="0.25">
      <c r="A55" s="25"/>
      <c r="B55" s="242" t="s">
        <v>10</v>
      </c>
      <c r="C55" s="244"/>
      <c r="D55" s="243" t="s">
        <v>18</v>
      </c>
      <c r="E55" s="243"/>
      <c r="F55" s="244"/>
      <c r="G55" s="243" t="s">
        <v>19</v>
      </c>
      <c r="H55" s="244"/>
    </row>
    <row r="56" spans="1:8" ht="31.9" customHeight="1" x14ac:dyDescent="0.3">
      <c r="A56" s="27" t="s">
        <v>17</v>
      </c>
      <c r="B56" s="64" t="s">
        <v>26</v>
      </c>
      <c r="C56" s="30" t="s">
        <v>44</v>
      </c>
      <c r="D56" s="29" t="s">
        <v>27</v>
      </c>
      <c r="E56" s="65" t="s">
        <v>63</v>
      </c>
      <c r="F56" s="30" t="s">
        <v>3</v>
      </c>
      <c r="G56" s="29" t="s">
        <v>27</v>
      </c>
      <c r="H56" s="30" t="s">
        <v>3</v>
      </c>
    </row>
    <row r="57" spans="1:8" ht="15" x14ac:dyDescent="0.25">
      <c r="A57" s="31"/>
      <c r="B57" s="32"/>
      <c r="C57" s="35"/>
      <c r="D57" s="33"/>
      <c r="E57" s="33"/>
      <c r="F57" s="34"/>
      <c r="G57" s="33"/>
      <c r="H57" s="35"/>
    </row>
    <row r="58" spans="1:8" ht="15" x14ac:dyDescent="0.25">
      <c r="A58" s="31" t="s">
        <v>5</v>
      </c>
      <c r="B58" s="36">
        <f>B37+B25+B13</f>
        <v>1962</v>
      </c>
      <c r="C58" s="40">
        <f>B58/('4. Boro x Prop Type'!B68-'4. Boro x Prop Type'!B56)</f>
        <v>0.17019430950728662</v>
      </c>
      <c r="D58" s="177">
        <f>D37+D25+D13</f>
        <v>8603886874.3500004</v>
      </c>
      <c r="E58" s="66">
        <f>D58/('4. Boro x Prop Type'!C68-'4. Boro x Prop Type'!C56)</f>
        <v>0.36679332854750279</v>
      </c>
      <c r="F58" s="38">
        <v>2139500</v>
      </c>
      <c r="G58" s="37">
        <f>G37+G25+G13</f>
        <v>122274570.47</v>
      </c>
      <c r="H58" s="38">
        <v>30281.25</v>
      </c>
    </row>
    <row r="59" spans="1:8" ht="15" x14ac:dyDescent="0.25">
      <c r="A59" s="31" t="s">
        <v>6</v>
      </c>
      <c r="B59" s="176">
        <f t="shared" ref="B59:B62" si="0">B38+B26+B14</f>
        <v>1258</v>
      </c>
      <c r="C59" s="40">
        <f>B59/('4. Boro x Prop Type'!B69-'4. Boro x Prop Type'!B57)</f>
        <v>0.27455259711916191</v>
      </c>
      <c r="D59" s="180">
        <f t="shared" ref="D59:D62" si="1">D38+D26+D14</f>
        <v>546826654.25999999</v>
      </c>
      <c r="E59" s="66">
        <f>D59/('4. Boro x Prop Type'!C69-'4. Boro x Prop Type'!C57)</f>
        <v>0.27037010686114399</v>
      </c>
      <c r="F59" s="42">
        <v>380125</v>
      </c>
      <c r="G59" s="41">
        <f>G38+G26+G14</f>
        <v>6649881.3599999994</v>
      </c>
      <c r="H59" s="42">
        <v>3800</v>
      </c>
    </row>
    <row r="60" spans="1:8" ht="15" x14ac:dyDescent="0.25">
      <c r="A60" s="31" t="s">
        <v>7</v>
      </c>
      <c r="B60" s="176">
        <f t="shared" si="0"/>
        <v>2356</v>
      </c>
      <c r="C60" s="40">
        <f>B60/('4. Boro x Prop Type'!B70-'4. Boro x Prop Type'!B58)</f>
        <v>0.19351129363449693</v>
      </c>
      <c r="D60" s="180">
        <f t="shared" si="1"/>
        <v>2508405064.27</v>
      </c>
      <c r="E60" s="66">
        <f>D60/('4. Boro x Prop Type'!C70-'4. Boro x Prop Type'!C58)</f>
        <v>0.21719652672070786</v>
      </c>
      <c r="F60" s="42">
        <v>781996.72</v>
      </c>
      <c r="G60" s="180">
        <f t="shared" ref="G60:G62" si="2">G39+G27+G15</f>
        <v>34749779.240000002</v>
      </c>
      <c r="H60" s="42">
        <v>11115</v>
      </c>
    </row>
    <row r="61" spans="1:8" ht="15" x14ac:dyDescent="0.25">
      <c r="A61" s="31" t="s">
        <v>8</v>
      </c>
      <c r="B61" s="176">
        <f t="shared" si="0"/>
        <v>2514</v>
      </c>
      <c r="C61" s="40">
        <f>B61/('4. Boro x Prop Type'!B71-'4. Boro x Prop Type'!B59)</f>
        <v>0.1545840250876222</v>
      </c>
      <c r="D61" s="180">
        <f t="shared" si="1"/>
        <v>1461250350.4299998</v>
      </c>
      <c r="E61" s="66">
        <f>D61/('4. Boro x Prop Type'!C71-'4. Boro x Prop Type'!C59)</f>
        <v>0.14799467745820682</v>
      </c>
      <c r="F61" s="42">
        <v>445000</v>
      </c>
      <c r="G61" s="180">
        <f t="shared" si="2"/>
        <v>18816164.739999998</v>
      </c>
      <c r="H61" s="42">
        <v>4450</v>
      </c>
    </row>
    <row r="62" spans="1:8" ht="15" customHeight="1" x14ac:dyDescent="0.25">
      <c r="A62" s="31" t="s">
        <v>9</v>
      </c>
      <c r="B62" s="176">
        <f t="shared" si="0"/>
        <v>794</v>
      </c>
      <c r="C62" s="40">
        <f>B62/('4. Boro x Prop Type'!B72-'4. Boro x Prop Type'!B60)</f>
        <v>0.13668445515579272</v>
      </c>
      <c r="D62" s="180">
        <f t="shared" si="1"/>
        <v>362984231.93000001</v>
      </c>
      <c r="E62" s="66">
        <f>D62/('4. Boro x Prop Type'!C72-'4. Boro x Prop Type'!C60)</f>
        <v>0.11486761202562713</v>
      </c>
      <c r="F62" s="42">
        <v>400000</v>
      </c>
      <c r="G62" s="180">
        <f t="shared" si="2"/>
        <v>4464649.41</v>
      </c>
      <c r="H62" s="42">
        <v>4000</v>
      </c>
    </row>
    <row r="63" spans="1:8" ht="15" x14ac:dyDescent="0.25">
      <c r="A63" s="31"/>
      <c r="B63" s="43"/>
      <c r="C63" s="67"/>
      <c r="D63" s="41"/>
      <c r="E63" s="41"/>
      <c r="F63" s="42"/>
      <c r="G63" s="41"/>
      <c r="H63" s="42"/>
    </row>
    <row r="64" spans="1:8" ht="15" x14ac:dyDescent="0.25">
      <c r="A64" s="27" t="s">
        <v>4</v>
      </c>
      <c r="B64" s="44">
        <f>SUM(B58:B62)</f>
        <v>8884</v>
      </c>
      <c r="C64" s="68">
        <f>B64/('4. Boro x Prop Type'!B74-'4. Boro x Prop Type'!B62)</f>
        <v>0.17642035863931529</v>
      </c>
      <c r="D64" s="184">
        <f>SUM(D58:D62)</f>
        <v>13483353175.240002</v>
      </c>
      <c r="E64" s="69">
        <f>D64/('4. Boro x Prop Type'!C74-'4. Boro x Prop Type'!C62)</f>
        <v>0.26933171237758274</v>
      </c>
      <c r="F64" s="22">
        <v>615520.625</v>
      </c>
      <c r="G64" s="184">
        <f>SUM(G58:G62)</f>
        <v>186955045.22</v>
      </c>
      <c r="H64" s="22">
        <v>8763.75</v>
      </c>
    </row>
    <row r="65" spans="1:8" ht="15" x14ac:dyDescent="0.25">
      <c r="A65" s="58"/>
      <c r="B65" s="59"/>
      <c r="C65" s="59"/>
      <c r="D65" s="60"/>
      <c r="E65" s="60"/>
      <c r="F65" s="61"/>
      <c r="G65" s="60"/>
      <c r="H65" s="61"/>
    </row>
    <row r="66" spans="1:8" x14ac:dyDescent="0.2">
      <c r="A66" s="224" t="s">
        <v>79</v>
      </c>
    </row>
    <row r="67" spans="1:8" ht="13.9" customHeight="1" x14ac:dyDescent="0.2">
      <c r="A67" s="226" t="s">
        <v>87</v>
      </c>
    </row>
    <row r="68" spans="1:8" ht="13.9" customHeight="1" x14ac:dyDescent="0.2">
      <c r="A68" s="225" t="s">
        <v>88</v>
      </c>
    </row>
    <row r="69" spans="1:8" x14ac:dyDescent="0.2">
      <c r="A69" s="226" t="s">
        <v>80</v>
      </c>
      <c r="B69" s="97"/>
      <c r="C69" s="97"/>
      <c r="D69" s="98"/>
      <c r="E69" s="57"/>
      <c r="F69" s="57"/>
      <c r="G69" s="57"/>
      <c r="H69" s="57"/>
    </row>
    <row r="70" spans="1:8" ht="15" x14ac:dyDescent="0.2">
      <c r="A70" s="58"/>
      <c r="B70" s="82"/>
      <c r="C70" s="82"/>
      <c r="D70" s="98"/>
      <c r="E70" s="56"/>
      <c r="F70" s="82"/>
      <c r="G70" s="56"/>
      <c r="H70" s="82"/>
    </row>
    <row r="71" spans="1:8" ht="15" x14ac:dyDescent="0.2">
      <c r="A71" s="58"/>
      <c r="B71" s="82"/>
      <c r="C71" s="82"/>
      <c r="D71" s="98"/>
      <c r="E71" s="56"/>
      <c r="F71" s="82"/>
      <c r="G71" s="56"/>
      <c r="H71" s="82"/>
    </row>
    <row r="72" spans="1:8" ht="15" x14ac:dyDescent="0.2">
      <c r="A72" s="58"/>
      <c r="B72" s="82"/>
      <c r="C72" s="82"/>
      <c r="D72" s="56"/>
      <c r="E72" s="56"/>
      <c r="F72" s="82"/>
      <c r="G72" s="56"/>
      <c r="H72" s="82"/>
    </row>
    <row r="73" spans="1:8" ht="15" x14ac:dyDescent="0.2">
      <c r="A73" s="58"/>
      <c r="B73" s="82"/>
      <c r="C73" s="82"/>
      <c r="D73" s="98"/>
      <c r="E73" s="56"/>
      <c r="F73" s="82"/>
      <c r="G73" s="56"/>
      <c r="H73" s="82"/>
    </row>
    <row r="74" spans="1:8" ht="15" x14ac:dyDescent="0.2">
      <c r="A74" s="58"/>
      <c r="B74" s="82"/>
      <c r="C74" s="82"/>
      <c r="D74" s="98"/>
      <c r="E74" s="56"/>
      <c r="F74" s="82"/>
      <c r="G74" s="56"/>
      <c r="H74" s="82"/>
    </row>
    <row r="75" spans="1:8" ht="15" x14ac:dyDescent="0.25">
      <c r="A75" s="58"/>
      <c r="B75" s="59"/>
      <c r="C75" s="59"/>
      <c r="D75" s="98"/>
      <c r="E75" s="60"/>
      <c r="F75" s="61"/>
      <c r="G75" s="60"/>
      <c r="H75" s="61"/>
    </row>
    <row r="76" spans="1:8" ht="15" x14ac:dyDescent="0.25">
      <c r="A76" s="58"/>
      <c r="B76" s="82"/>
      <c r="C76" s="82"/>
      <c r="D76" s="98"/>
      <c r="E76" s="60"/>
      <c r="F76" s="61"/>
      <c r="G76" s="60"/>
      <c r="H76" s="61"/>
    </row>
    <row r="77" spans="1:8" ht="15" x14ac:dyDescent="0.25">
      <c r="A77" s="58"/>
      <c r="B77" s="59"/>
      <c r="C77" s="59"/>
      <c r="D77" s="60"/>
      <c r="E77" s="60"/>
      <c r="F77" s="61"/>
      <c r="G77" s="60"/>
      <c r="H77" s="61"/>
    </row>
    <row r="78" spans="1:8" ht="15" x14ac:dyDescent="0.25">
      <c r="A78" s="246"/>
      <c r="B78" s="247"/>
      <c r="C78" s="247"/>
      <c r="D78" s="247"/>
      <c r="E78" s="247"/>
      <c r="F78" s="247"/>
      <c r="G78" s="247"/>
      <c r="H78" s="247"/>
    </row>
    <row r="79" spans="1:8" ht="15" x14ac:dyDescent="0.25">
      <c r="A79" s="246"/>
      <c r="B79" s="62"/>
      <c r="C79" s="62"/>
      <c r="D79" s="247"/>
      <c r="E79" s="247"/>
      <c r="F79" s="247"/>
      <c r="G79" s="247"/>
      <c r="H79" s="247"/>
    </row>
    <row r="80" spans="1:8" ht="18" customHeight="1" x14ac:dyDescent="0.25">
      <c r="A80" s="246"/>
      <c r="B80" s="62"/>
      <c r="C80" s="62"/>
      <c r="D80" s="63"/>
      <c r="E80" s="63"/>
      <c r="F80" s="63"/>
      <c r="G80" s="63"/>
      <c r="H80" s="63"/>
    </row>
    <row r="81" spans="1:8" ht="15" x14ac:dyDescent="0.2">
      <c r="A81" s="58"/>
      <c r="B81" s="57"/>
      <c r="C81" s="57"/>
      <c r="D81" s="57"/>
      <c r="E81" s="57"/>
      <c r="F81" s="57"/>
      <c r="G81" s="57"/>
      <c r="H81" s="57"/>
    </row>
    <row r="82" spans="1:8" ht="15" x14ac:dyDescent="0.2">
      <c r="A82" s="58"/>
      <c r="B82" s="82"/>
      <c r="C82" s="82"/>
      <c r="D82" s="55"/>
      <c r="E82" s="55"/>
      <c r="F82" s="83"/>
      <c r="G82" s="55"/>
      <c r="H82" s="83"/>
    </row>
    <row r="83" spans="1:8" ht="15" x14ac:dyDescent="0.2">
      <c r="A83" s="58"/>
      <c r="B83" s="82"/>
      <c r="C83" s="82"/>
      <c r="D83" s="56"/>
      <c r="E83" s="56"/>
      <c r="F83" s="82"/>
      <c r="G83" s="56"/>
      <c r="H83" s="82"/>
    </row>
    <row r="84" spans="1:8" ht="15" x14ac:dyDescent="0.2">
      <c r="A84" s="58"/>
      <c r="B84" s="82"/>
      <c r="C84" s="82"/>
      <c r="D84" s="56"/>
      <c r="E84" s="56"/>
      <c r="F84" s="82"/>
      <c r="G84" s="56"/>
      <c r="H84" s="82"/>
    </row>
    <row r="85" spans="1:8" ht="15" x14ac:dyDescent="0.2">
      <c r="A85" s="58"/>
      <c r="B85" s="82"/>
      <c r="C85" s="82"/>
      <c r="D85" s="56"/>
      <c r="E85" s="56"/>
      <c r="F85" s="82"/>
      <c r="G85" s="56"/>
      <c r="H85" s="82"/>
    </row>
    <row r="86" spans="1:8" ht="15" x14ac:dyDescent="0.2">
      <c r="A86" s="58"/>
      <c r="B86" s="82"/>
      <c r="C86" s="82"/>
      <c r="D86" s="56"/>
      <c r="E86" s="56"/>
      <c r="F86" s="82"/>
      <c r="G86" s="56"/>
      <c r="H86" s="82"/>
    </row>
    <row r="87" spans="1:8" ht="15" x14ac:dyDescent="0.2">
      <c r="A87" s="58"/>
      <c r="B87" s="84"/>
      <c r="C87" s="84"/>
      <c r="D87" s="56"/>
      <c r="E87" s="56"/>
      <c r="F87" s="82"/>
      <c r="G87" s="56"/>
      <c r="H87" s="82"/>
    </row>
    <row r="88" spans="1:8" ht="15" x14ac:dyDescent="0.25">
      <c r="A88" s="58"/>
      <c r="B88" s="59"/>
      <c r="C88" s="59"/>
      <c r="D88" s="60"/>
      <c r="E88" s="60"/>
      <c r="F88" s="61"/>
      <c r="G88" s="60"/>
      <c r="H88" s="61"/>
    </row>
    <row r="89" spans="1:8" ht="15" x14ac:dyDescent="0.25">
      <c r="A89" s="85"/>
      <c r="B89" s="59"/>
      <c r="C89" s="59"/>
      <c r="D89" s="60"/>
      <c r="E89" s="60"/>
      <c r="F89" s="61"/>
      <c r="G89" s="60"/>
      <c r="H89" s="61"/>
    </row>
    <row r="90" spans="1:8" ht="15" x14ac:dyDescent="0.25">
      <c r="A90" s="58"/>
      <c r="B90" s="59"/>
      <c r="C90" s="59"/>
      <c r="D90" s="60"/>
      <c r="E90" s="60"/>
      <c r="F90" s="61"/>
      <c r="G90" s="60"/>
      <c r="H90" s="61"/>
    </row>
    <row r="91" spans="1:8" ht="15" x14ac:dyDescent="0.25">
      <c r="A91" s="58"/>
      <c r="B91" s="59"/>
      <c r="C91" s="59"/>
      <c r="D91" s="60"/>
      <c r="E91" s="60"/>
      <c r="F91" s="61"/>
      <c r="G91" s="60"/>
      <c r="H91" s="61"/>
    </row>
    <row r="92" spans="1:8" ht="15" x14ac:dyDescent="0.25">
      <c r="A92" s="58"/>
      <c r="B92" s="59"/>
      <c r="C92" s="59"/>
      <c r="D92" s="60"/>
      <c r="E92" s="60"/>
      <c r="F92" s="61"/>
      <c r="G92" s="60"/>
      <c r="H92" s="61"/>
    </row>
    <row r="93" spans="1:8" ht="15" x14ac:dyDescent="0.25">
      <c r="A93" s="58"/>
      <c r="B93" s="59"/>
      <c r="C93" s="59"/>
      <c r="D93" s="60"/>
      <c r="E93" s="60"/>
      <c r="F93" s="61"/>
      <c r="G93" s="60"/>
      <c r="H93" s="61"/>
    </row>
    <row r="94" spans="1:8" ht="15" x14ac:dyDescent="0.25">
      <c r="A94" s="58"/>
      <c r="B94" s="59"/>
      <c r="C94" s="59"/>
      <c r="D94" s="60"/>
      <c r="E94" s="60"/>
      <c r="F94" s="61"/>
      <c r="G94" s="60"/>
      <c r="H94" s="61"/>
    </row>
    <row r="95" spans="1:8" ht="15" x14ac:dyDescent="0.25">
      <c r="A95" s="58"/>
      <c r="B95" s="59"/>
      <c r="C95" s="59"/>
      <c r="D95" s="60"/>
      <c r="E95" s="60"/>
      <c r="F95" s="61"/>
      <c r="G95" s="60"/>
      <c r="H95" s="61"/>
    </row>
    <row r="96" spans="1:8" ht="15" x14ac:dyDescent="0.25">
      <c r="A96" s="58"/>
      <c r="B96" s="59"/>
      <c r="C96" s="59"/>
      <c r="D96" s="60"/>
      <c r="E96" s="60"/>
      <c r="F96" s="61"/>
      <c r="G96" s="60"/>
      <c r="H96" s="61"/>
    </row>
    <row r="97" spans="1:8" ht="15" x14ac:dyDescent="0.25">
      <c r="A97" s="58"/>
      <c r="B97" s="59"/>
      <c r="C97" s="59"/>
      <c r="D97" s="60"/>
      <c r="E97" s="60"/>
      <c r="F97" s="61"/>
      <c r="G97" s="60"/>
      <c r="H97" s="61"/>
    </row>
    <row r="98" spans="1:8" ht="15" x14ac:dyDescent="0.25">
      <c r="A98" s="58"/>
      <c r="B98" s="59"/>
      <c r="C98" s="59"/>
      <c r="D98" s="60"/>
      <c r="E98" s="60"/>
      <c r="F98" s="61"/>
      <c r="G98" s="60"/>
      <c r="H98" s="61"/>
    </row>
    <row r="99" spans="1:8" ht="15" x14ac:dyDescent="0.25">
      <c r="A99" s="58"/>
      <c r="B99" s="59"/>
      <c r="C99" s="59"/>
      <c r="D99" s="60"/>
      <c r="E99" s="60"/>
      <c r="F99" s="61"/>
      <c r="G99" s="60"/>
      <c r="H99" s="61"/>
    </row>
    <row r="100" spans="1:8" x14ac:dyDescent="0.2">
      <c r="A100" s="52"/>
    </row>
    <row r="107" spans="1:8" ht="15.75" customHeight="1" x14ac:dyDescent="0.2"/>
    <row r="118" ht="15" customHeight="1" x14ac:dyDescent="0.2"/>
    <row r="120" ht="15" customHeight="1" x14ac:dyDescent="0.2"/>
    <row r="133" ht="15" customHeight="1" x14ac:dyDescent="0.2"/>
    <row r="145" ht="15" customHeight="1" x14ac:dyDescent="0.2"/>
    <row r="146" ht="15" customHeight="1" x14ac:dyDescent="0.2"/>
  </sheetData>
  <mergeCells count="33">
    <mergeCell ref="A7:H7"/>
    <mergeCell ref="A1:H1"/>
    <mergeCell ref="A2:H2"/>
    <mergeCell ref="A4:H4"/>
    <mergeCell ref="A5:H5"/>
    <mergeCell ref="A6:H6"/>
    <mergeCell ref="A9:H9"/>
    <mergeCell ref="A21:H21"/>
    <mergeCell ref="B10:C10"/>
    <mergeCell ref="D10:F10"/>
    <mergeCell ref="G10:H10"/>
    <mergeCell ref="A33:H33"/>
    <mergeCell ref="A54:H54"/>
    <mergeCell ref="B34:C34"/>
    <mergeCell ref="D22:F22"/>
    <mergeCell ref="G22:H22"/>
    <mergeCell ref="B22:C22"/>
    <mergeCell ref="A78:A80"/>
    <mergeCell ref="B78:H78"/>
    <mergeCell ref="D79:F79"/>
    <mergeCell ref="G79:H79"/>
    <mergeCell ref="D34:F34"/>
    <mergeCell ref="G34:H34"/>
    <mergeCell ref="B55:C55"/>
    <mergeCell ref="D55:F55"/>
    <mergeCell ref="G55:H55"/>
    <mergeCell ref="A44:H44"/>
    <mergeCell ref="A46:H46"/>
    <mergeCell ref="A47:H47"/>
    <mergeCell ref="A49:H49"/>
    <mergeCell ref="A50:H50"/>
    <mergeCell ref="A51:H51"/>
    <mergeCell ref="A52:H52"/>
  </mergeCells>
  <pageMargins left="0.7" right="0.7" top="0.75" bottom="0.75" header="0.3" footer="0.3"/>
  <pageSetup scale="86" fitToHeight="2" orientation="portrait" r:id="rId1"/>
  <headerFooter>
    <oddFooter>&amp;C&amp;"Arial,Regular"&amp;K00-049&amp;P</oddFooter>
  </headerFooter>
  <rowBreaks count="1" manualBreakCount="1">
    <brk id="45" max="7" man="1"/>
  </rowBreaks>
  <ignoredErrors>
    <ignoredError sqref="C43 C64 C31 C19 C58:C6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64"/>
  <sheetViews>
    <sheetView showGridLines="0" zoomScaleNormal="100" zoomScaleSheetLayoutView="100" workbookViewId="0">
      <selection sqref="A1:F1"/>
    </sheetView>
  </sheetViews>
  <sheetFormatPr defaultColWidth="9.140625" defaultRowHeight="14.25" customHeight="1" x14ac:dyDescent="0.2"/>
  <cols>
    <col min="1" max="1" width="32" style="13" customWidth="1"/>
    <col min="2" max="6" width="13.85546875" style="1" customWidth="1"/>
    <col min="7" max="16384" width="9.140625" style="1"/>
  </cols>
  <sheetData>
    <row r="1" spans="1:6" ht="14.25" customHeight="1" x14ac:dyDescent="0.2">
      <c r="A1" s="236" t="s">
        <v>64</v>
      </c>
      <c r="B1" s="236"/>
      <c r="C1" s="236"/>
      <c r="D1" s="236"/>
      <c r="E1" s="236"/>
      <c r="F1" s="236"/>
    </row>
    <row r="2" spans="1:6" ht="14.25" customHeight="1" x14ac:dyDescent="0.2">
      <c r="A2" s="237" t="s">
        <v>82</v>
      </c>
      <c r="B2" s="237"/>
      <c r="C2" s="237"/>
      <c r="D2" s="237"/>
      <c r="E2" s="237"/>
      <c r="F2" s="237"/>
    </row>
    <row r="3" spans="1:6" ht="14.25" customHeight="1" x14ac:dyDescent="0.25">
      <c r="A3" s="217"/>
      <c r="B3" s="220"/>
      <c r="C3" s="220"/>
      <c r="D3" s="220"/>
      <c r="E3" s="220"/>
      <c r="F3" s="220"/>
    </row>
    <row r="4" spans="1:6" s="119" customFormat="1" ht="14.25" customHeight="1" x14ac:dyDescent="0.25">
      <c r="A4" s="236" t="s">
        <v>74</v>
      </c>
      <c r="B4" s="236"/>
      <c r="C4" s="236"/>
      <c r="D4" s="236"/>
      <c r="E4" s="236"/>
      <c r="F4" s="236"/>
    </row>
    <row r="5" spans="1:6" ht="14.25" customHeight="1" x14ac:dyDescent="0.25">
      <c r="A5" s="238" t="s">
        <v>75</v>
      </c>
      <c r="B5" s="238"/>
      <c r="C5" s="238"/>
      <c r="D5" s="238"/>
      <c r="E5" s="238"/>
      <c r="F5" s="238"/>
    </row>
    <row r="6" spans="1:6" ht="14.25" customHeight="1" x14ac:dyDescent="0.25">
      <c r="A6" s="238" t="s">
        <v>76</v>
      </c>
      <c r="B6" s="238"/>
      <c r="C6" s="238"/>
      <c r="D6" s="238"/>
      <c r="E6" s="238"/>
      <c r="F6" s="238"/>
    </row>
    <row r="7" spans="1:6" ht="14.25" customHeight="1" x14ac:dyDescent="0.25">
      <c r="A7" s="238" t="s">
        <v>69</v>
      </c>
      <c r="B7" s="238"/>
      <c r="C7" s="238"/>
      <c r="D7" s="238"/>
      <c r="E7" s="238"/>
      <c r="F7" s="238"/>
    </row>
    <row r="9" spans="1:6" ht="14.25" customHeight="1" x14ac:dyDescent="0.2">
      <c r="A9" s="264">
        <v>2018</v>
      </c>
      <c r="B9" s="265"/>
      <c r="C9" s="265"/>
      <c r="D9" s="265"/>
      <c r="E9" s="265"/>
      <c r="F9" s="266"/>
    </row>
    <row r="10" spans="1:6" s="172" customFormat="1" ht="14.25" customHeight="1" x14ac:dyDescent="0.25">
      <c r="A10" s="101"/>
      <c r="B10" s="95"/>
      <c r="C10" s="243" t="s">
        <v>18</v>
      </c>
      <c r="D10" s="244"/>
      <c r="E10" s="242" t="s">
        <v>19</v>
      </c>
      <c r="F10" s="244"/>
    </row>
    <row r="11" spans="1:6" ht="30" customHeight="1" x14ac:dyDescent="0.25">
      <c r="A11" s="100" t="s">
        <v>59</v>
      </c>
      <c r="B11" s="123" t="s">
        <v>10</v>
      </c>
      <c r="C11" s="117" t="s">
        <v>43</v>
      </c>
      <c r="D11" s="118" t="s">
        <v>3</v>
      </c>
      <c r="E11" s="116" t="s">
        <v>43</v>
      </c>
      <c r="F11" s="118" t="s">
        <v>3</v>
      </c>
    </row>
    <row r="12" spans="1:6" ht="9.9499999999999993" customHeight="1" x14ac:dyDescent="0.25">
      <c r="A12" s="106"/>
      <c r="B12" s="107"/>
      <c r="C12" s="108"/>
      <c r="D12" s="109"/>
      <c r="E12" s="110"/>
      <c r="F12" s="111"/>
    </row>
    <row r="13" spans="1:6" ht="14.25" customHeight="1" x14ac:dyDescent="0.2">
      <c r="A13" s="101" t="s">
        <v>60</v>
      </c>
      <c r="B13" s="102">
        <v>760</v>
      </c>
      <c r="C13" s="37">
        <v>1002961436.9</v>
      </c>
      <c r="D13" s="38">
        <v>945000</v>
      </c>
      <c r="E13" s="114">
        <v>25777778.199999999</v>
      </c>
      <c r="F13" s="38">
        <v>24806.25</v>
      </c>
    </row>
    <row r="14" spans="1:6" ht="14.25" customHeight="1" x14ac:dyDescent="0.2">
      <c r="A14" s="101" t="s">
        <v>55</v>
      </c>
      <c r="B14" s="103">
        <v>151</v>
      </c>
      <c r="C14" s="41">
        <v>341089469.41000003</v>
      </c>
      <c r="D14" s="42">
        <v>947000</v>
      </c>
      <c r="E14" s="115">
        <v>8718835.3399999999</v>
      </c>
      <c r="F14" s="42">
        <v>24858.75</v>
      </c>
    </row>
    <row r="15" spans="1:6" ht="14.25" customHeight="1" x14ac:dyDescent="0.2">
      <c r="A15" s="101" t="s">
        <v>52</v>
      </c>
      <c r="B15" s="103">
        <v>604</v>
      </c>
      <c r="C15" s="180">
        <v>9256411204.3999996</v>
      </c>
      <c r="D15" s="181">
        <v>1084867.2849999999</v>
      </c>
      <c r="E15" s="115">
        <v>240795641.75</v>
      </c>
      <c r="F15" s="181">
        <v>28477.764999999999</v>
      </c>
    </row>
    <row r="16" spans="1:6" ht="14.25" customHeight="1" x14ac:dyDescent="0.2">
      <c r="A16" s="101" t="s">
        <v>48</v>
      </c>
      <c r="B16" s="103">
        <v>1494</v>
      </c>
      <c r="C16" s="41">
        <v>3376715724.6999998</v>
      </c>
      <c r="D16" s="42">
        <v>1480000</v>
      </c>
      <c r="E16" s="115">
        <v>88182882.200000003</v>
      </c>
      <c r="F16" s="42">
        <v>38850</v>
      </c>
    </row>
    <row r="17" spans="1:6" ht="14.25" customHeight="1" x14ac:dyDescent="0.2">
      <c r="A17" s="173" t="s">
        <v>49</v>
      </c>
      <c r="B17" s="174">
        <v>718</v>
      </c>
      <c r="C17" s="155">
        <v>9918120005</v>
      </c>
      <c r="D17" s="171">
        <v>6200000</v>
      </c>
      <c r="E17" s="157">
        <v>259713904.72</v>
      </c>
      <c r="F17" s="171">
        <v>162750</v>
      </c>
    </row>
    <row r="18" spans="1:6" ht="14.25" customHeight="1" x14ac:dyDescent="0.2">
      <c r="A18" s="101" t="s">
        <v>50</v>
      </c>
      <c r="B18" s="102">
        <v>282</v>
      </c>
      <c r="C18" s="41">
        <v>14166740767</v>
      </c>
      <c r="D18" s="181">
        <v>2000000</v>
      </c>
      <c r="E18" s="115">
        <v>371777551.63999999</v>
      </c>
      <c r="F18" s="42">
        <v>52500</v>
      </c>
    </row>
    <row r="19" spans="1:6" ht="14.25" customHeight="1" x14ac:dyDescent="0.2">
      <c r="A19" s="101" t="s">
        <v>51</v>
      </c>
      <c r="B19" s="102">
        <v>529</v>
      </c>
      <c r="C19" s="41">
        <v>2675316813</v>
      </c>
      <c r="D19" s="42">
        <v>1725000</v>
      </c>
      <c r="E19" s="115">
        <v>69579143.260000005</v>
      </c>
      <c r="F19" s="42">
        <v>44899.31</v>
      </c>
    </row>
    <row r="20" spans="1:6" ht="14.25" customHeight="1" x14ac:dyDescent="0.2">
      <c r="A20" s="101" t="s">
        <v>58</v>
      </c>
      <c r="B20" s="103">
        <v>302</v>
      </c>
      <c r="C20" s="41">
        <v>2662555055</v>
      </c>
      <c r="D20" s="42">
        <v>2886193.5</v>
      </c>
      <c r="E20" s="115">
        <v>69810122.739999995</v>
      </c>
      <c r="F20" s="42">
        <v>75762.58</v>
      </c>
    </row>
    <row r="21" spans="1:6" ht="14.25" customHeight="1" x14ac:dyDescent="0.2">
      <c r="A21" s="101" t="s">
        <v>56</v>
      </c>
      <c r="B21" s="102">
        <v>98</v>
      </c>
      <c r="C21" s="41">
        <v>3350042016.6999998</v>
      </c>
      <c r="D21" s="42">
        <v>6675000</v>
      </c>
      <c r="E21" s="115">
        <v>87337077.519999996</v>
      </c>
      <c r="F21" s="42">
        <v>175218.75</v>
      </c>
    </row>
    <row r="22" spans="1:6" ht="14.25" customHeight="1" x14ac:dyDescent="0.2">
      <c r="A22" s="101" t="s">
        <v>53</v>
      </c>
      <c r="B22" s="102">
        <v>277</v>
      </c>
      <c r="C22" s="155">
        <v>1908639185.9000001</v>
      </c>
      <c r="D22" s="181">
        <v>1775000</v>
      </c>
      <c r="E22" s="115">
        <v>49933435.649999999</v>
      </c>
      <c r="F22" s="181">
        <v>46593.75</v>
      </c>
    </row>
    <row r="23" spans="1:6" s="119" customFormat="1" ht="14.25" customHeight="1" x14ac:dyDescent="0.25">
      <c r="A23" s="101" t="s">
        <v>54</v>
      </c>
      <c r="B23" s="103">
        <v>475</v>
      </c>
      <c r="C23" s="41">
        <v>2824622329.8000002</v>
      </c>
      <c r="D23" s="42">
        <v>512714.38</v>
      </c>
      <c r="E23" s="115">
        <v>73168269.280000001</v>
      </c>
      <c r="F23" s="42">
        <v>13458.75</v>
      </c>
    </row>
    <row r="24" spans="1:6" ht="14.25" customHeight="1" x14ac:dyDescent="0.2">
      <c r="A24" s="101" t="s">
        <v>57</v>
      </c>
      <c r="B24" s="103">
        <v>160</v>
      </c>
      <c r="C24" s="41">
        <v>1583699504.7</v>
      </c>
      <c r="D24" s="42">
        <v>1310627.8049999999</v>
      </c>
      <c r="E24" s="115">
        <v>40799014.850000001</v>
      </c>
      <c r="F24" s="42">
        <v>34403.980000000003</v>
      </c>
    </row>
    <row r="25" spans="1:6" ht="9.9499999999999993" customHeight="1" x14ac:dyDescent="0.2">
      <c r="A25" s="101"/>
      <c r="B25" s="102"/>
      <c r="C25" s="41"/>
      <c r="D25" s="105"/>
      <c r="E25" s="115"/>
      <c r="F25" s="105"/>
    </row>
    <row r="26" spans="1:6" ht="14.25" customHeight="1" x14ac:dyDescent="0.25">
      <c r="A26" s="100" t="s">
        <v>4</v>
      </c>
      <c r="B26" s="120">
        <f>SUM(B13:B24)</f>
        <v>5850</v>
      </c>
      <c r="C26" s="184">
        <f>SUM(C13:C24)</f>
        <v>53066913512.510002</v>
      </c>
      <c r="D26" s="175">
        <v>1472801.25</v>
      </c>
      <c r="E26" s="184">
        <f>SUM(E13:E24)</f>
        <v>1385593657.1499999</v>
      </c>
      <c r="F26" s="22">
        <v>38587.5</v>
      </c>
    </row>
    <row r="27" spans="1:6" ht="14.25" customHeight="1" x14ac:dyDescent="0.25">
      <c r="A27" s="112"/>
      <c r="B27" s="122"/>
      <c r="C27" s="122"/>
      <c r="D27" s="71"/>
      <c r="E27" s="49"/>
      <c r="F27" s="49"/>
    </row>
    <row r="28" spans="1:6" ht="14.25" customHeight="1" x14ac:dyDescent="0.2">
      <c r="A28" s="264">
        <v>2017</v>
      </c>
      <c r="B28" s="265"/>
      <c r="C28" s="265"/>
      <c r="D28" s="265"/>
      <c r="E28" s="265"/>
      <c r="F28" s="266"/>
    </row>
    <row r="29" spans="1:6" ht="14.25" customHeight="1" x14ac:dyDescent="0.25">
      <c r="A29" s="101"/>
      <c r="B29" s="95"/>
      <c r="C29" s="243" t="s">
        <v>18</v>
      </c>
      <c r="D29" s="244"/>
      <c r="E29" s="242" t="s">
        <v>19</v>
      </c>
      <c r="F29" s="244"/>
    </row>
    <row r="30" spans="1:6" ht="32.25" customHeight="1" x14ac:dyDescent="0.25">
      <c r="A30" s="100" t="s">
        <v>59</v>
      </c>
      <c r="B30" s="123" t="s">
        <v>10</v>
      </c>
      <c r="C30" s="117" t="s">
        <v>43</v>
      </c>
      <c r="D30" s="118" t="s">
        <v>3</v>
      </c>
      <c r="E30" s="116" t="s">
        <v>43</v>
      </c>
      <c r="F30" s="118" t="s">
        <v>3</v>
      </c>
    </row>
    <row r="31" spans="1:6" ht="9.9499999999999993" customHeight="1" x14ac:dyDescent="0.25">
      <c r="A31" s="186"/>
      <c r="B31" s="107"/>
      <c r="C31" s="108"/>
      <c r="D31" s="109"/>
      <c r="E31" s="110"/>
      <c r="F31" s="111"/>
    </row>
    <row r="32" spans="1:6" ht="14.25" customHeight="1" x14ac:dyDescent="0.2">
      <c r="A32" s="187" t="s">
        <v>60</v>
      </c>
      <c r="B32" s="102">
        <v>780</v>
      </c>
      <c r="C32" s="177">
        <v>894145701.58000004</v>
      </c>
      <c r="D32" s="178">
        <v>830000</v>
      </c>
      <c r="E32" s="114">
        <v>22624922.52</v>
      </c>
      <c r="F32" s="178">
        <v>21787.5</v>
      </c>
    </row>
    <row r="33" spans="1:6" ht="14.25" customHeight="1" x14ac:dyDescent="0.2">
      <c r="A33" s="101" t="s">
        <v>55</v>
      </c>
      <c r="B33" s="103">
        <v>158</v>
      </c>
      <c r="C33" s="180">
        <v>310489044.39999998</v>
      </c>
      <c r="D33" s="181">
        <v>659831.25</v>
      </c>
      <c r="E33" s="115">
        <v>7895055.0999999996</v>
      </c>
      <c r="F33" s="181">
        <v>17320.57</v>
      </c>
    </row>
    <row r="34" spans="1:6" ht="14.25" customHeight="1" x14ac:dyDescent="0.2">
      <c r="A34" s="101" t="s">
        <v>52</v>
      </c>
      <c r="B34" s="103">
        <v>634</v>
      </c>
      <c r="C34" s="180">
        <v>3259932091.5</v>
      </c>
      <c r="D34" s="181">
        <v>1295966.75</v>
      </c>
      <c r="E34" s="115">
        <v>84739922.25</v>
      </c>
      <c r="F34" s="181">
        <v>34019.125</v>
      </c>
    </row>
    <row r="35" spans="1:6" ht="14.25" customHeight="1" x14ac:dyDescent="0.2">
      <c r="A35" s="101" t="s">
        <v>48</v>
      </c>
      <c r="B35" s="103">
        <v>1516</v>
      </c>
      <c r="C35" s="180">
        <v>3229799080.1999998</v>
      </c>
      <c r="D35" s="181">
        <v>1300000</v>
      </c>
      <c r="E35" s="115">
        <v>84016146.890000001</v>
      </c>
      <c r="F35" s="181">
        <v>34125</v>
      </c>
    </row>
    <row r="36" spans="1:6" ht="14.25" customHeight="1" x14ac:dyDescent="0.2">
      <c r="A36" s="101" t="s">
        <v>49</v>
      </c>
      <c r="B36" s="174">
        <v>599</v>
      </c>
      <c r="C36" s="155">
        <v>7117816915.6000004</v>
      </c>
      <c r="D36" s="171">
        <v>6550000</v>
      </c>
      <c r="E36" s="157">
        <v>186752111.87</v>
      </c>
      <c r="F36" s="171">
        <v>171937.5</v>
      </c>
    </row>
    <row r="37" spans="1:6" ht="14.25" customHeight="1" x14ac:dyDescent="0.2">
      <c r="A37" s="101" t="s">
        <v>50</v>
      </c>
      <c r="B37" s="102">
        <v>221</v>
      </c>
      <c r="C37" s="180">
        <v>9729975576.2000008</v>
      </c>
      <c r="D37" s="181">
        <v>2635000</v>
      </c>
      <c r="E37" s="115">
        <v>255291582.90000001</v>
      </c>
      <c r="F37" s="181">
        <v>69168.75</v>
      </c>
    </row>
    <row r="38" spans="1:6" ht="14.25" customHeight="1" x14ac:dyDescent="0.2">
      <c r="A38" s="101" t="s">
        <v>51</v>
      </c>
      <c r="B38" s="102">
        <v>515</v>
      </c>
      <c r="C38" s="180">
        <v>2544724683.5999999</v>
      </c>
      <c r="D38" s="181">
        <v>1805400</v>
      </c>
      <c r="E38" s="115">
        <v>64920925.829999998</v>
      </c>
      <c r="F38" s="181">
        <v>47250</v>
      </c>
    </row>
    <row r="39" spans="1:6" ht="14.25" customHeight="1" x14ac:dyDescent="0.2">
      <c r="A39" s="101" t="s">
        <v>58</v>
      </c>
      <c r="B39" s="103">
        <v>324</v>
      </c>
      <c r="C39" s="180">
        <v>2889115282.9000001</v>
      </c>
      <c r="D39" s="181">
        <v>2500000</v>
      </c>
      <c r="E39" s="115">
        <v>75776813</v>
      </c>
      <c r="F39" s="181">
        <v>65625</v>
      </c>
    </row>
    <row r="40" spans="1:6" ht="14.25" customHeight="1" x14ac:dyDescent="0.2">
      <c r="A40" s="101" t="s">
        <v>56</v>
      </c>
      <c r="B40" s="102">
        <v>87</v>
      </c>
      <c r="C40" s="180">
        <v>1674793045.5</v>
      </c>
      <c r="D40" s="181">
        <v>6000000</v>
      </c>
      <c r="E40" s="115">
        <v>43940989.450000003</v>
      </c>
      <c r="F40" s="181">
        <v>157500</v>
      </c>
    </row>
    <row r="41" spans="1:6" ht="14.25" customHeight="1" x14ac:dyDescent="0.2">
      <c r="A41" s="101" t="s">
        <v>53</v>
      </c>
      <c r="B41" s="102">
        <v>268</v>
      </c>
      <c r="C41" s="180">
        <v>942748425.67999995</v>
      </c>
      <c r="D41" s="181">
        <v>1300000</v>
      </c>
      <c r="E41" s="115">
        <v>24537872.34</v>
      </c>
      <c r="F41" s="181">
        <v>34125</v>
      </c>
    </row>
    <row r="42" spans="1:6" ht="14.25" customHeight="1" x14ac:dyDescent="0.2">
      <c r="A42" s="101" t="s">
        <v>54</v>
      </c>
      <c r="B42" s="103">
        <v>587</v>
      </c>
      <c r="C42" s="180">
        <v>1276824129.5</v>
      </c>
      <c r="D42" s="181">
        <v>370000</v>
      </c>
      <c r="E42" s="115">
        <v>32554574.43</v>
      </c>
      <c r="F42" s="181">
        <v>5272.5</v>
      </c>
    </row>
    <row r="43" spans="1:6" ht="14.25" customHeight="1" x14ac:dyDescent="0.2">
      <c r="A43" s="101" t="s">
        <v>57</v>
      </c>
      <c r="B43" s="103">
        <v>163</v>
      </c>
      <c r="C43" s="180">
        <v>1235710298.7</v>
      </c>
      <c r="D43" s="181">
        <v>958132.5</v>
      </c>
      <c r="E43" s="115">
        <v>32299631.079999998</v>
      </c>
      <c r="F43" s="181">
        <v>25150.98</v>
      </c>
    </row>
    <row r="44" spans="1:6" ht="9.9499999999999993" customHeight="1" x14ac:dyDescent="0.2">
      <c r="A44" s="54"/>
      <c r="B44" s="102"/>
      <c r="C44" s="180"/>
      <c r="D44" s="105"/>
      <c r="E44" s="115"/>
      <c r="F44" s="105"/>
    </row>
    <row r="45" spans="1:6" ht="14.25" customHeight="1" x14ac:dyDescent="0.25">
      <c r="A45" s="113" t="s">
        <v>4</v>
      </c>
      <c r="B45" s="120">
        <f>SUM(B32:B43)</f>
        <v>5852</v>
      </c>
      <c r="C45" s="184">
        <f>SUM(C32:C43)</f>
        <v>35106074275.360001</v>
      </c>
      <c r="D45" s="175">
        <v>1300000</v>
      </c>
      <c r="E45" s="121">
        <f>SUM(E32:E43)</f>
        <v>915350547.66000009</v>
      </c>
      <c r="F45" s="175">
        <v>34125</v>
      </c>
    </row>
    <row r="46" spans="1:6" ht="14.25" customHeight="1" x14ac:dyDescent="0.2">
      <c r="A46" s="191"/>
      <c r="D46" s="99"/>
    </row>
    <row r="47" spans="1:6" ht="14.25" customHeight="1" x14ac:dyDescent="0.2">
      <c r="A47" s="267" t="s">
        <v>61</v>
      </c>
      <c r="B47" s="268"/>
      <c r="C47" s="268"/>
      <c r="D47" s="268"/>
      <c r="E47" s="268"/>
      <c r="F47" s="269"/>
    </row>
    <row r="48" spans="1:6" ht="14.25" customHeight="1" x14ac:dyDescent="0.25">
      <c r="A48" s="125"/>
      <c r="B48" s="126"/>
      <c r="C48" s="248" t="s">
        <v>18</v>
      </c>
      <c r="D48" s="249"/>
      <c r="E48" s="250" t="s">
        <v>19</v>
      </c>
      <c r="F48" s="249"/>
    </row>
    <row r="49" spans="1:6" ht="32.25" customHeight="1" x14ac:dyDescent="0.25">
      <c r="A49" s="100" t="s">
        <v>59</v>
      </c>
      <c r="B49" s="127" t="s">
        <v>10</v>
      </c>
      <c r="C49" s="128" t="s">
        <v>43</v>
      </c>
      <c r="D49" s="129" t="s">
        <v>3</v>
      </c>
      <c r="E49" s="130" t="s">
        <v>43</v>
      </c>
      <c r="F49" s="129" t="s">
        <v>3</v>
      </c>
    </row>
    <row r="50" spans="1:6" ht="9.9499999999999993" customHeight="1" x14ac:dyDescent="0.25">
      <c r="A50" s="131"/>
      <c r="B50" s="132"/>
      <c r="C50" s="133"/>
      <c r="D50" s="134"/>
      <c r="E50" s="135"/>
      <c r="F50" s="136"/>
    </row>
    <row r="51" spans="1:6" ht="14.25" customHeight="1" x14ac:dyDescent="0.2">
      <c r="A51" s="101" t="s">
        <v>60</v>
      </c>
      <c r="B51" s="124">
        <f>B13/B32-1</f>
        <v>-2.5641025641025661E-2</v>
      </c>
      <c r="C51" s="66">
        <f>C13/C32-1</f>
        <v>0.12169799074996068</v>
      </c>
      <c r="D51" s="40">
        <f>D13/D32-1</f>
        <v>0.13855421686746983</v>
      </c>
      <c r="E51" s="138">
        <f>E13/E32-1</f>
        <v>0.13935321445688653</v>
      </c>
      <c r="F51" s="40">
        <f>F13/F32-1</f>
        <v>0.13855421686746983</v>
      </c>
    </row>
    <row r="52" spans="1:6" ht="14.25" customHeight="1" x14ac:dyDescent="0.2">
      <c r="A52" s="101" t="s">
        <v>55</v>
      </c>
      <c r="B52" s="124">
        <f t="shared" ref="B52:D54" si="0">B14/B33-1</f>
        <v>-4.4303797468354444E-2</v>
      </c>
      <c r="C52" s="66">
        <f t="shared" si="0"/>
        <v>9.8555570838685824E-2</v>
      </c>
      <c r="D52" s="40">
        <f t="shared" si="0"/>
        <v>0.43521544334252127</v>
      </c>
      <c r="E52" s="138">
        <f t="shared" ref="E52:E59" si="1">E14/E33-1</f>
        <v>0.10434129079099153</v>
      </c>
      <c r="F52" s="40">
        <f t="shared" ref="F52:F62" si="2">F14/F33-1</f>
        <v>0.43521546923686705</v>
      </c>
    </row>
    <row r="53" spans="1:6" ht="14.25" customHeight="1" x14ac:dyDescent="0.2">
      <c r="A53" s="101" t="s">
        <v>52</v>
      </c>
      <c r="B53" s="124">
        <f t="shared" si="0"/>
        <v>-4.7318611987381742E-2</v>
      </c>
      <c r="C53" s="66">
        <f t="shared" si="0"/>
        <v>1.8394490880761953</v>
      </c>
      <c r="D53" s="40">
        <f t="shared" si="0"/>
        <v>-0.16288956873314853</v>
      </c>
      <c r="E53" s="138">
        <f t="shared" si="1"/>
        <v>1.8415844074013177</v>
      </c>
      <c r="F53" s="40">
        <f t="shared" si="2"/>
        <v>-0.16288955109809555</v>
      </c>
    </row>
    <row r="54" spans="1:6" ht="14.25" customHeight="1" x14ac:dyDescent="0.2">
      <c r="A54" s="101" t="s">
        <v>48</v>
      </c>
      <c r="B54" s="137">
        <f t="shared" si="0"/>
        <v>-1.4511873350923521E-2</v>
      </c>
      <c r="C54" s="185">
        <f t="shared" si="0"/>
        <v>4.5487858796127378E-2</v>
      </c>
      <c r="D54" s="179">
        <f t="shared" si="0"/>
        <v>0.13846153846153841</v>
      </c>
      <c r="E54" s="138">
        <f t="shared" si="1"/>
        <v>4.9594458496833971E-2</v>
      </c>
      <c r="F54" s="179">
        <f t="shared" si="2"/>
        <v>0.13846153846153841</v>
      </c>
    </row>
    <row r="55" spans="1:6" ht="14.25" customHeight="1" x14ac:dyDescent="0.2">
      <c r="A55" s="101" t="s">
        <v>49</v>
      </c>
      <c r="B55" s="137">
        <f t="shared" ref="B55:D57" si="3">B17/B36-1</f>
        <v>0.19866444073455769</v>
      </c>
      <c r="C55" s="185">
        <f t="shared" si="3"/>
        <v>0.39342162387776813</v>
      </c>
      <c r="D55" s="179">
        <f t="shared" si="3"/>
        <v>-5.3435114503816772E-2</v>
      </c>
      <c r="E55" s="138">
        <f t="shared" si="1"/>
        <v>0.39068791308121553</v>
      </c>
      <c r="F55" s="179">
        <f t="shared" si="2"/>
        <v>-5.3435114503816772E-2</v>
      </c>
    </row>
    <row r="56" spans="1:6" ht="14.25" customHeight="1" x14ac:dyDescent="0.2">
      <c r="A56" s="101" t="s">
        <v>50</v>
      </c>
      <c r="B56" s="137">
        <f t="shared" si="3"/>
        <v>0.27601809954751122</v>
      </c>
      <c r="C56" s="185">
        <f t="shared" si="3"/>
        <v>0.45598934509687217</v>
      </c>
      <c r="D56" s="179">
        <f t="shared" si="3"/>
        <v>-0.24098671726755216</v>
      </c>
      <c r="E56" s="138">
        <f t="shared" si="1"/>
        <v>0.45628597471475807</v>
      </c>
      <c r="F56" s="179">
        <f t="shared" si="2"/>
        <v>-0.24098671726755216</v>
      </c>
    </row>
    <row r="57" spans="1:6" ht="14.25" customHeight="1" x14ac:dyDescent="0.2">
      <c r="A57" s="101" t="s">
        <v>51</v>
      </c>
      <c r="B57" s="137">
        <f t="shared" si="3"/>
        <v>2.7184466019417375E-2</v>
      </c>
      <c r="C57" s="185">
        <f t="shared" si="3"/>
        <v>5.1318765539403177E-2</v>
      </c>
      <c r="D57" s="179">
        <f t="shared" si="3"/>
        <v>-4.4533067464273879E-2</v>
      </c>
      <c r="E57" s="138">
        <f t="shared" si="1"/>
        <v>7.1752171899055694E-2</v>
      </c>
      <c r="F57" s="179">
        <f t="shared" si="2"/>
        <v>-4.9750052910052966E-2</v>
      </c>
    </row>
    <row r="58" spans="1:6" ht="14.25" customHeight="1" x14ac:dyDescent="0.2">
      <c r="A58" s="101" t="s">
        <v>58</v>
      </c>
      <c r="B58" s="137">
        <f t="shared" ref="B58:C60" si="4">B20/B39-1</f>
        <v>-6.7901234567901203E-2</v>
      </c>
      <c r="C58" s="185">
        <f t="shared" si="4"/>
        <v>-7.8418548834294444E-2</v>
      </c>
      <c r="D58" s="179">
        <f>D20/D39-1</f>
        <v>0.15447739999999999</v>
      </c>
      <c r="E58" s="138">
        <f t="shared" si="1"/>
        <v>-7.8740316777376251E-2</v>
      </c>
      <c r="F58" s="179">
        <f t="shared" si="2"/>
        <v>0.15447740952380951</v>
      </c>
    </row>
    <row r="59" spans="1:6" ht="14.25" customHeight="1" x14ac:dyDescent="0.2">
      <c r="A59" s="101" t="s">
        <v>56</v>
      </c>
      <c r="B59" s="137">
        <f t="shared" si="4"/>
        <v>0.12643678160919536</v>
      </c>
      <c r="C59" s="185">
        <f t="shared" si="4"/>
        <v>1.0002722280828817</v>
      </c>
      <c r="D59" s="179">
        <f>D21/D40-1</f>
        <v>0.11250000000000004</v>
      </c>
      <c r="E59" s="138">
        <f t="shared" si="1"/>
        <v>0.98759924647076858</v>
      </c>
      <c r="F59" s="179">
        <f t="shared" si="2"/>
        <v>0.11250000000000004</v>
      </c>
    </row>
    <row r="60" spans="1:6" ht="14.25" customHeight="1" x14ac:dyDescent="0.2">
      <c r="A60" s="101" t="s">
        <v>53</v>
      </c>
      <c r="B60" s="137">
        <f t="shared" si="4"/>
        <v>3.3582089552238736E-2</v>
      </c>
      <c r="C60" s="66">
        <f t="shared" si="4"/>
        <v>1.024547730772722</v>
      </c>
      <c r="D60" s="40">
        <f>D22/D41-1</f>
        <v>0.36538461538461542</v>
      </c>
      <c r="E60" s="138">
        <f>E22/E41-1</f>
        <v>1.0349537628248986</v>
      </c>
      <c r="F60" s="40">
        <f t="shared" si="2"/>
        <v>0.36538461538461542</v>
      </c>
    </row>
    <row r="61" spans="1:6" ht="14.25" customHeight="1" x14ac:dyDescent="0.2">
      <c r="A61" s="101" t="s">
        <v>54</v>
      </c>
      <c r="B61" s="137">
        <f>B23/B42-1</f>
        <v>-0.19080068143100515</v>
      </c>
      <c r="C61" s="66">
        <f>C23/C42-1</f>
        <v>1.2122250547584126</v>
      </c>
      <c r="D61" s="40">
        <f>D23/D42-1</f>
        <v>0.38571454054054066</v>
      </c>
      <c r="E61" s="138">
        <f>E23/E42-1</f>
        <v>1.2475572346162598</v>
      </c>
      <c r="F61" s="40">
        <f t="shared" si="2"/>
        <v>1.5526315789473686</v>
      </c>
    </row>
    <row r="62" spans="1:6" ht="14.25" customHeight="1" x14ac:dyDescent="0.2">
      <c r="A62" s="101" t="s">
        <v>57</v>
      </c>
      <c r="B62" s="124">
        <f>B24/B43-1</f>
        <v>-1.8404907975460127E-2</v>
      </c>
      <c r="C62" s="66">
        <f>C24/C43-1</f>
        <v>0.28161067069368428</v>
      </c>
      <c r="D62" s="40">
        <f>D24/D43-1</f>
        <v>0.3678982865104774</v>
      </c>
      <c r="E62" s="138">
        <f>E24/E43-1</f>
        <v>0.26314182192820268</v>
      </c>
      <c r="F62" s="40">
        <f t="shared" si="2"/>
        <v>0.3678981892554487</v>
      </c>
    </row>
    <row r="63" spans="1:6" ht="9.9499999999999993" customHeight="1" x14ac:dyDescent="0.2">
      <c r="A63" s="137"/>
      <c r="B63" s="124"/>
      <c r="C63" s="66"/>
      <c r="D63" s="104"/>
      <c r="E63" s="138"/>
      <c r="F63" s="104"/>
    </row>
    <row r="64" spans="1:6" ht="14.25" customHeight="1" x14ac:dyDescent="0.25">
      <c r="A64" s="139" t="s">
        <v>4</v>
      </c>
      <c r="B64" s="140">
        <f>B26/B45-1</f>
        <v>-3.4176349965819863E-4</v>
      </c>
      <c r="C64" s="208">
        <f>C26/C45-1</f>
        <v>0.51161628316146501</v>
      </c>
      <c r="D64" s="68">
        <f>D26/D45-1</f>
        <v>0.13292403846153844</v>
      </c>
      <c r="E64" s="207">
        <f>E26/E45-1</f>
        <v>0.51373007935826132</v>
      </c>
      <c r="F64" s="68">
        <f>F26/F45-1</f>
        <v>0.13076923076923075</v>
      </c>
    </row>
  </sheetData>
  <mergeCells count="15">
    <mergeCell ref="A1:F1"/>
    <mergeCell ref="A2:F2"/>
    <mergeCell ref="A4:F4"/>
    <mergeCell ref="A5:F5"/>
    <mergeCell ref="A6:F6"/>
    <mergeCell ref="A7:F7"/>
    <mergeCell ref="C48:D48"/>
    <mergeCell ref="E48:F48"/>
    <mergeCell ref="E29:F29"/>
    <mergeCell ref="A47:F47"/>
    <mergeCell ref="A9:F9"/>
    <mergeCell ref="C10:D10"/>
    <mergeCell ref="E10:F10"/>
    <mergeCell ref="A28:F28"/>
    <mergeCell ref="C29:D29"/>
  </mergeCells>
  <printOptions horizontalCentered="1"/>
  <pageMargins left="0.7" right="0.7" top="0.75" bottom="0.75" header="0.3" footer="0.3"/>
  <pageSetup scale="72" fitToHeight="2" orientation="portrait" r:id="rId1"/>
  <headerFooter>
    <oddFooter>&amp;C&amp;"Arial,Regular"&amp;K00-049&amp;P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60"/>
  <sheetViews>
    <sheetView showGridLines="0" zoomScaleNormal="100" workbookViewId="0">
      <selection sqref="A1:F1"/>
    </sheetView>
  </sheetViews>
  <sheetFormatPr defaultColWidth="9.140625" defaultRowHeight="14.25" x14ac:dyDescent="0.2"/>
  <cols>
    <col min="1" max="1" width="10.5703125" style="53" customWidth="1"/>
    <col min="2" max="2" width="17.7109375" style="13" customWidth="1"/>
    <col min="3" max="3" width="18.28515625" style="13" customWidth="1"/>
    <col min="4" max="4" width="16.7109375" style="13" customWidth="1"/>
    <col min="5" max="5" width="18.28515625" style="13" customWidth="1"/>
    <col min="6" max="6" width="16.7109375" style="13" customWidth="1"/>
    <col min="7" max="16384" width="9.140625" style="13"/>
  </cols>
  <sheetData>
    <row r="1" spans="1:6" ht="15.75" x14ac:dyDescent="0.25">
      <c r="A1" s="254" t="s">
        <v>64</v>
      </c>
      <c r="B1" s="254"/>
      <c r="C1" s="254"/>
      <c r="D1" s="254"/>
      <c r="E1" s="254"/>
      <c r="F1" s="254"/>
    </row>
    <row r="2" spans="1:6" s="191" customFormat="1" ht="15.75" x14ac:dyDescent="0.25">
      <c r="A2" s="222"/>
      <c r="B2" s="223"/>
      <c r="C2" s="223"/>
      <c r="D2" s="223"/>
      <c r="E2" s="223"/>
      <c r="F2" s="223"/>
    </row>
    <row r="3" spans="1:6" s="191" customFormat="1" ht="15.75" x14ac:dyDescent="0.25">
      <c r="A3" s="254" t="s">
        <v>77</v>
      </c>
      <c r="B3" s="254"/>
      <c r="C3" s="254"/>
      <c r="D3" s="254"/>
      <c r="E3" s="254"/>
      <c r="F3" s="254"/>
    </row>
    <row r="4" spans="1:6" ht="15.75" x14ac:dyDescent="0.25">
      <c r="A4" s="254" t="s">
        <v>78</v>
      </c>
      <c r="B4" s="254"/>
      <c r="C4" s="254"/>
      <c r="D4" s="254"/>
      <c r="E4" s="254"/>
      <c r="F4" s="254"/>
    </row>
    <row r="5" spans="1:6" s="191" customFormat="1" ht="15.75" x14ac:dyDescent="0.25">
      <c r="A5" s="253" t="s">
        <v>83</v>
      </c>
      <c r="B5" s="253"/>
      <c r="C5" s="253"/>
      <c r="D5" s="253"/>
      <c r="E5" s="253"/>
      <c r="F5" s="253"/>
    </row>
    <row r="7" spans="1:6" ht="14.45" customHeight="1" x14ac:dyDescent="0.25">
      <c r="A7" s="270" t="s">
        <v>47</v>
      </c>
      <c r="B7" s="271"/>
      <c r="C7" s="271"/>
      <c r="D7" s="271"/>
      <c r="E7" s="271"/>
      <c r="F7" s="272"/>
    </row>
    <row r="8" spans="1:6" ht="15" x14ac:dyDescent="0.25">
      <c r="A8" s="188"/>
      <c r="B8" s="86"/>
      <c r="C8" s="251" t="s">
        <v>18</v>
      </c>
      <c r="D8" s="252"/>
      <c r="E8" s="251" t="s">
        <v>19</v>
      </c>
      <c r="F8" s="252"/>
    </row>
    <row r="9" spans="1:6" ht="15" x14ac:dyDescent="0.25">
      <c r="A9" s="87" t="s">
        <v>32</v>
      </c>
      <c r="B9" s="88" t="s">
        <v>10</v>
      </c>
      <c r="C9" s="89" t="s">
        <v>91</v>
      </c>
      <c r="D9" s="90" t="s">
        <v>3</v>
      </c>
      <c r="E9" s="89" t="s">
        <v>91</v>
      </c>
      <c r="F9" s="90" t="s">
        <v>3</v>
      </c>
    </row>
    <row r="10" spans="1:6" hidden="1" x14ac:dyDescent="0.2">
      <c r="A10" s="188">
        <v>2005</v>
      </c>
      <c r="B10" s="189">
        <v>77648</v>
      </c>
      <c r="C10" s="91">
        <v>43756580363</v>
      </c>
      <c r="D10" s="92">
        <v>440000</v>
      </c>
      <c r="E10" s="91">
        <v>561165394</v>
      </c>
      <c r="F10" s="92">
        <v>4400</v>
      </c>
    </row>
    <row r="11" spans="1:6" ht="12.75" customHeight="1" x14ac:dyDescent="0.2">
      <c r="A11" s="188">
        <v>2006</v>
      </c>
      <c r="B11" s="189">
        <v>72050</v>
      </c>
      <c r="C11" s="193">
        <v>45385851353</v>
      </c>
      <c r="D11" s="190">
        <v>499900</v>
      </c>
      <c r="E11" s="193">
        <v>592635598</v>
      </c>
      <c r="F11" s="190">
        <v>4999</v>
      </c>
    </row>
    <row r="12" spans="1:6" ht="13.9" customHeight="1" x14ac:dyDescent="0.2">
      <c r="A12" s="188">
        <v>2007</v>
      </c>
      <c r="B12" s="189">
        <v>64965</v>
      </c>
      <c r="C12" s="193">
        <v>47403151470</v>
      </c>
      <c r="D12" s="190">
        <v>525000</v>
      </c>
      <c r="E12" s="193">
        <v>633889126</v>
      </c>
      <c r="F12" s="190">
        <v>7467</v>
      </c>
    </row>
    <row r="13" spans="1:6" ht="13.9" customHeight="1" x14ac:dyDescent="0.2">
      <c r="A13" s="188">
        <v>2008</v>
      </c>
      <c r="B13" s="189">
        <v>52561</v>
      </c>
      <c r="C13" s="193">
        <v>40677745027</v>
      </c>
      <c r="D13" s="190">
        <v>499500</v>
      </c>
      <c r="E13" s="193">
        <v>545312820</v>
      </c>
      <c r="F13" s="190">
        <v>4999</v>
      </c>
    </row>
    <row r="14" spans="1:6" ht="13.9" customHeight="1" x14ac:dyDescent="0.2">
      <c r="A14" s="188">
        <v>2009</v>
      </c>
      <c r="B14" s="189">
        <v>41715</v>
      </c>
      <c r="C14" s="193">
        <v>26572547129</v>
      </c>
      <c r="D14" s="190">
        <v>430000</v>
      </c>
      <c r="E14" s="193">
        <v>347313240</v>
      </c>
      <c r="F14" s="190">
        <v>4300</v>
      </c>
    </row>
    <row r="15" spans="1:6" ht="13.9" customHeight="1" x14ac:dyDescent="0.2">
      <c r="A15" s="188">
        <v>2010</v>
      </c>
      <c r="B15" s="189">
        <v>46157</v>
      </c>
      <c r="C15" s="193">
        <v>31923665218</v>
      </c>
      <c r="D15" s="190">
        <v>441090</v>
      </c>
      <c r="E15" s="193">
        <v>421211505</v>
      </c>
      <c r="F15" s="190">
        <v>4417</v>
      </c>
    </row>
    <row r="16" spans="1:6" ht="13.9" customHeight="1" x14ac:dyDescent="0.2">
      <c r="A16" s="188">
        <v>2011</v>
      </c>
      <c r="B16" s="189">
        <v>42200</v>
      </c>
      <c r="C16" s="193">
        <v>29698596695</v>
      </c>
      <c r="D16" s="190">
        <v>450000</v>
      </c>
      <c r="E16" s="193">
        <v>393370182</v>
      </c>
      <c r="F16" s="190">
        <v>4500</v>
      </c>
    </row>
    <row r="17" spans="1:6" ht="13.9" customHeight="1" x14ac:dyDescent="0.2">
      <c r="A17" s="188">
        <v>2012</v>
      </c>
      <c r="B17" s="189">
        <v>44801</v>
      </c>
      <c r="C17" s="193">
        <v>34287446718</v>
      </c>
      <c r="D17" s="190">
        <v>463220</v>
      </c>
      <c r="E17" s="193">
        <v>458024920</v>
      </c>
      <c r="F17" s="190">
        <v>4650</v>
      </c>
    </row>
    <row r="18" spans="1:6" ht="13.9" customHeight="1" x14ac:dyDescent="0.2">
      <c r="A18" s="188">
        <v>2013</v>
      </c>
      <c r="B18" s="189">
        <v>51316</v>
      </c>
      <c r="C18" s="193">
        <v>39269927098</v>
      </c>
      <c r="D18" s="190">
        <v>480000</v>
      </c>
      <c r="E18" s="193">
        <v>525861172</v>
      </c>
      <c r="F18" s="190">
        <v>4800</v>
      </c>
    </row>
    <row r="19" spans="1:6" ht="13.9" customHeight="1" x14ac:dyDescent="0.2">
      <c r="A19" s="188">
        <v>2014</v>
      </c>
      <c r="B19" s="189">
        <v>50240</v>
      </c>
      <c r="C19" s="193">
        <v>42934290636</v>
      </c>
      <c r="D19" s="190">
        <v>500000</v>
      </c>
      <c r="E19" s="193">
        <v>579296150</v>
      </c>
      <c r="F19" s="190">
        <v>5000</v>
      </c>
    </row>
    <row r="20" spans="1:6" ht="13.9" customHeight="1" x14ac:dyDescent="0.2">
      <c r="A20" s="188">
        <v>2015</v>
      </c>
      <c r="B20" s="189">
        <v>52263</v>
      </c>
      <c r="C20" s="193">
        <v>47586437043</v>
      </c>
      <c r="D20" s="190">
        <v>542524.4</v>
      </c>
      <c r="E20" s="193">
        <v>639200988.27999997</v>
      </c>
      <c r="F20" s="190">
        <v>7695</v>
      </c>
    </row>
    <row r="21" spans="1:6" ht="13.9" customHeight="1" x14ac:dyDescent="0.2">
      <c r="A21" s="188">
        <v>2016</v>
      </c>
      <c r="B21" s="189">
        <v>52615</v>
      </c>
      <c r="C21" s="193">
        <v>50468732269</v>
      </c>
      <c r="D21" s="190">
        <v>570000</v>
      </c>
      <c r="E21" s="193">
        <v>688488176.47000003</v>
      </c>
      <c r="F21" s="190">
        <v>8122.5</v>
      </c>
    </row>
    <row r="22" spans="1:6" s="191" customFormat="1" ht="13.9" customHeight="1" x14ac:dyDescent="0.2">
      <c r="A22" s="188">
        <v>2017</v>
      </c>
      <c r="B22" s="227">
        <v>55448</v>
      </c>
      <c r="C22" s="193">
        <v>55037085725</v>
      </c>
      <c r="D22" s="190">
        <v>620000</v>
      </c>
      <c r="E22" s="193">
        <v>755099179.13999999</v>
      </c>
      <c r="F22" s="190">
        <v>8821.74</v>
      </c>
    </row>
    <row r="23" spans="1:6" s="191" customFormat="1" ht="13.9" customHeight="1" x14ac:dyDescent="0.2">
      <c r="A23" s="194">
        <v>2018</v>
      </c>
      <c r="B23" s="197">
        <f>'1. by Transaction Type'!B11</f>
        <v>50992</v>
      </c>
      <c r="C23" s="195">
        <f>'1. by Transaction Type'!C11</f>
        <v>50117073307</v>
      </c>
      <c r="D23" s="196">
        <f>'1. by Transaction Type'!D11</f>
        <v>640000</v>
      </c>
      <c r="E23" s="195">
        <f>'1. by Transaction Type'!E11</f>
        <v>689211401.38</v>
      </c>
      <c r="F23" s="196">
        <f>'1. by Transaction Type'!F11</f>
        <v>9120</v>
      </c>
    </row>
    <row r="25" spans="1:6" ht="14.45" customHeight="1" x14ac:dyDescent="0.25">
      <c r="A25" s="270" t="s">
        <v>45</v>
      </c>
      <c r="B25" s="271"/>
      <c r="C25" s="271"/>
      <c r="D25" s="271"/>
      <c r="E25" s="271"/>
      <c r="F25" s="272"/>
    </row>
    <row r="26" spans="1:6" ht="15" x14ac:dyDescent="0.25">
      <c r="A26" s="93"/>
      <c r="B26" s="86"/>
      <c r="C26" s="251" t="s">
        <v>18</v>
      </c>
      <c r="D26" s="252"/>
      <c r="E26" s="251" t="s">
        <v>19</v>
      </c>
      <c r="F26" s="252"/>
    </row>
    <row r="27" spans="1:6" ht="15" customHeight="1" x14ac:dyDescent="0.25">
      <c r="A27" s="87" t="s">
        <v>32</v>
      </c>
      <c r="B27" s="88" t="s">
        <v>10</v>
      </c>
      <c r="C27" s="89" t="s">
        <v>91</v>
      </c>
      <c r="D27" s="90" t="s">
        <v>3</v>
      </c>
      <c r="E27" s="89" t="s">
        <v>91</v>
      </c>
      <c r="F27" s="90" t="s">
        <v>3</v>
      </c>
    </row>
    <row r="28" spans="1:6" hidden="1" x14ac:dyDescent="0.2">
      <c r="A28" s="188">
        <v>2005</v>
      </c>
      <c r="B28" s="189">
        <v>11367</v>
      </c>
      <c r="C28" s="91">
        <v>41169470729</v>
      </c>
      <c r="D28" s="92">
        <v>630000</v>
      </c>
      <c r="E28" s="91">
        <v>1069010675.9</v>
      </c>
      <c r="F28" s="92">
        <v>16537.5</v>
      </c>
    </row>
    <row r="29" spans="1:6" x14ac:dyDescent="0.2">
      <c r="A29" s="188">
        <v>2006</v>
      </c>
      <c r="B29" s="189">
        <v>9794</v>
      </c>
      <c r="C29" s="193">
        <v>51248095393</v>
      </c>
      <c r="D29" s="190">
        <v>730000</v>
      </c>
      <c r="E29" s="193">
        <v>1334893933.8</v>
      </c>
      <c r="F29" s="190">
        <v>19162.5</v>
      </c>
    </row>
    <row r="30" spans="1:6" x14ac:dyDescent="0.2">
      <c r="A30" s="188">
        <v>2007</v>
      </c>
      <c r="B30" s="189">
        <v>8546</v>
      </c>
      <c r="C30" s="193">
        <v>68917955839</v>
      </c>
      <c r="D30" s="190">
        <v>900000</v>
      </c>
      <c r="E30" s="193">
        <v>1796949259.5999999</v>
      </c>
      <c r="F30" s="190">
        <v>23625</v>
      </c>
    </row>
    <row r="31" spans="1:6" x14ac:dyDescent="0.2">
      <c r="A31" s="188">
        <v>2008</v>
      </c>
      <c r="B31" s="189">
        <v>6068</v>
      </c>
      <c r="C31" s="193">
        <v>30779729103</v>
      </c>
      <c r="D31" s="190">
        <v>870500</v>
      </c>
      <c r="E31" s="193">
        <v>802535226.51999998</v>
      </c>
      <c r="F31" s="190">
        <v>22942.6</v>
      </c>
    </row>
    <row r="32" spans="1:6" x14ac:dyDescent="0.2">
      <c r="A32" s="188">
        <v>2009</v>
      </c>
      <c r="B32" s="189">
        <v>3581</v>
      </c>
      <c r="C32" s="193">
        <v>10642909695</v>
      </c>
      <c r="D32" s="190">
        <v>750000</v>
      </c>
      <c r="E32" s="193">
        <v>269268955</v>
      </c>
      <c r="F32" s="190">
        <v>19687.5</v>
      </c>
    </row>
    <row r="33" spans="1:6" x14ac:dyDescent="0.2">
      <c r="A33" s="188">
        <v>2010</v>
      </c>
      <c r="B33" s="189">
        <v>4469</v>
      </c>
      <c r="C33" s="193">
        <v>18869393276</v>
      </c>
      <c r="D33" s="190">
        <v>800000</v>
      </c>
      <c r="E33" s="193">
        <v>488755142.68000001</v>
      </c>
      <c r="F33" s="190">
        <v>21000</v>
      </c>
    </row>
    <row r="34" spans="1:6" x14ac:dyDescent="0.2">
      <c r="A34" s="188">
        <v>2011</v>
      </c>
      <c r="B34" s="189">
        <v>4900</v>
      </c>
      <c r="C34" s="193">
        <v>28996264500</v>
      </c>
      <c r="D34" s="190">
        <v>830000</v>
      </c>
      <c r="E34" s="193">
        <v>740382870.57000005</v>
      </c>
      <c r="F34" s="190">
        <v>21787.5</v>
      </c>
    </row>
    <row r="35" spans="1:6" x14ac:dyDescent="0.2">
      <c r="A35" s="188">
        <v>2012</v>
      </c>
      <c r="B35" s="189">
        <v>6724</v>
      </c>
      <c r="C35" s="193">
        <v>39885438839</v>
      </c>
      <c r="D35" s="190">
        <v>941000</v>
      </c>
      <c r="E35" s="193">
        <v>1033625689.9</v>
      </c>
      <c r="F35" s="190">
        <v>24734.064999999999</v>
      </c>
    </row>
    <row r="36" spans="1:6" x14ac:dyDescent="0.2">
      <c r="A36" s="188">
        <v>2013</v>
      </c>
      <c r="B36" s="189">
        <v>7095</v>
      </c>
      <c r="C36" s="193">
        <v>43309465524</v>
      </c>
      <c r="D36" s="190">
        <v>999000</v>
      </c>
      <c r="E36" s="193">
        <v>1130256780.7</v>
      </c>
      <c r="F36" s="190">
        <v>26223.75</v>
      </c>
    </row>
    <row r="37" spans="1:6" x14ac:dyDescent="0.2">
      <c r="A37" s="188">
        <v>2014</v>
      </c>
      <c r="B37" s="189">
        <v>8139</v>
      </c>
      <c r="C37" s="193">
        <v>61141512862</v>
      </c>
      <c r="D37" s="190">
        <v>1075000</v>
      </c>
      <c r="E37" s="193">
        <v>1578430911.2</v>
      </c>
      <c r="F37" s="190">
        <v>28218.75</v>
      </c>
    </row>
    <row r="38" spans="1:6" x14ac:dyDescent="0.2">
      <c r="A38" s="188">
        <v>2015</v>
      </c>
      <c r="B38" s="189">
        <v>9824</v>
      </c>
      <c r="C38" s="193">
        <v>74701948952</v>
      </c>
      <c r="D38" s="190">
        <v>899858.67</v>
      </c>
      <c r="E38" s="193">
        <v>1948624532.3</v>
      </c>
      <c r="F38" s="190">
        <v>23470.78</v>
      </c>
    </row>
    <row r="39" spans="1:6" x14ac:dyDescent="0.2">
      <c r="A39" s="188">
        <v>2016</v>
      </c>
      <c r="B39" s="189">
        <v>7840</v>
      </c>
      <c r="C39" s="193">
        <v>53647830074</v>
      </c>
      <c r="D39" s="190">
        <v>1015062.52</v>
      </c>
      <c r="E39" s="193">
        <v>1402007132.0999999</v>
      </c>
      <c r="F39" s="190">
        <v>26616.09</v>
      </c>
    </row>
    <row r="40" spans="1:6" s="191" customFormat="1" x14ac:dyDescent="0.2">
      <c r="A40" s="188">
        <v>2017</v>
      </c>
      <c r="B40" s="227">
        <v>8479</v>
      </c>
      <c r="C40" s="193">
        <v>35307719935</v>
      </c>
      <c r="D40" s="190">
        <v>635000</v>
      </c>
      <c r="E40" s="193">
        <v>918236901.40999997</v>
      </c>
      <c r="F40" s="190">
        <v>16668.75</v>
      </c>
    </row>
    <row r="41" spans="1:6" s="191" customFormat="1" x14ac:dyDescent="0.2">
      <c r="A41" s="194">
        <v>2018</v>
      </c>
      <c r="B41" s="197">
        <f>'1. by Transaction Type'!B12</f>
        <v>7701</v>
      </c>
      <c r="C41" s="195">
        <f>'1. by Transaction Type'!C12</f>
        <v>53207659397</v>
      </c>
      <c r="D41" s="196">
        <f>'1. by Transaction Type'!D12</f>
        <v>920000</v>
      </c>
      <c r="E41" s="195">
        <f>'1. by Transaction Type'!E12</f>
        <v>1387675209.0999999</v>
      </c>
      <c r="F41" s="196">
        <f>'1. by Transaction Type'!F12</f>
        <v>24150</v>
      </c>
    </row>
    <row r="42" spans="1:6" x14ac:dyDescent="0.2">
      <c r="B42" s="191"/>
      <c r="C42" s="191"/>
      <c r="D42" s="191"/>
      <c r="E42" s="191"/>
      <c r="F42" s="191"/>
    </row>
    <row r="43" spans="1:6" ht="14.45" customHeight="1" x14ac:dyDescent="0.25">
      <c r="A43" s="270" t="s">
        <v>46</v>
      </c>
      <c r="B43" s="271"/>
      <c r="C43" s="271"/>
      <c r="D43" s="271"/>
      <c r="E43" s="271"/>
      <c r="F43" s="272"/>
    </row>
    <row r="44" spans="1:6" ht="15" x14ac:dyDescent="0.25">
      <c r="A44" s="93"/>
      <c r="B44" s="86"/>
      <c r="C44" s="251" t="s">
        <v>18</v>
      </c>
      <c r="D44" s="252"/>
      <c r="E44" s="251" t="s">
        <v>19</v>
      </c>
      <c r="F44" s="252"/>
    </row>
    <row r="45" spans="1:6" ht="15" x14ac:dyDescent="0.25">
      <c r="A45" s="87" t="s">
        <v>32</v>
      </c>
      <c r="B45" s="88" t="s">
        <v>10</v>
      </c>
      <c r="C45" s="89" t="s">
        <v>91</v>
      </c>
      <c r="D45" s="90" t="s">
        <v>3</v>
      </c>
      <c r="E45" s="89" t="s">
        <v>91</v>
      </c>
      <c r="F45" s="90" t="s">
        <v>3</v>
      </c>
    </row>
    <row r="46" spans="1:6" hidden="1" x14ac:dyDescent="0.2">
      <c r="A46" s="188">
        <v>2005</v>
      </c>
      <c r="B46" s="189">
        <v>89015</v>
      </c>
      <c r="C46" s="91">
        <v>84926051092</v>
      </c>
      <c r="D46" s="92">
        <v>450000</v>
      </c>
      <c r="E46" s="91">
        <v>1630176070</v>
      </c>
      <c r="F46" s="92">
        <v>4600</v>
      </c>
    </row>
    <row r="47" spans="1:6" x14ac:dyDescent="0.2">
      <c r="A47" s="188">
        <v>2006</v>
      </c>
      <c r="B47" s="189">
        <v>81844</v>
      </c>
      <c r="C47" s="193">
        <v>96633946746</v>
      </c>
      <c r="D47" s="190">
        <v>515000</v>
      </c>
      <c r="E47" s="193">
        <v>1927529532</v>
      </c>
      <c r="F47" s="190">
        <v>7339</v>
      </c>
    </row>
    <row r="48" spans="1:6" x14ac:dyDescent="0.2">
      <c r="A48" s="188">
        <v>2007</v>
      </c>
      <c r="B48" s="189">
        <v>73511</v>
      </c>
      <c r="C48" s="193">
        <v>116321183678</v>
      </c>
      <c r="D48" s="190">
        <v>545000</v>
      </c>
      <c r="E48" s="193">
        <v>2430839474</v>
      </c>
      <c r="F48" s="190">
        <v>7821</v>
      </c>
    </row>
    <row r="49" spans="1:6" x14ac:dyDescent="0.2">
      <c r="A49" s="188">
        <v>2008</v>
      </c>
      <c r="B49" s="189">
        <v>58629</v>
      </c>
      <c r="C49" s="193">
        <v>71457474130</v>
      </c>
      <c r="D49" s="190">
        <v>520000</v>
      </c>
      <c r="E49" s="193">
        <v>1347848046</v>
      </c>
      <c r="F49" s="190">
        <v>7410</v>
      </c>
    </row>
    <row r="50" spans="1:6" x14ac:dyDescent="0.2">
      <c r="A50" s="188">
        <v>2009</v>
      </c>
      <c r="B50" s="189">
        <v>45296</v>
      </c>
      <c r="C50" s="193">
        <v>37215671115</v>
      </c>
      <c r="D50" s="190">
        <v>445000</v>
      </c>
      <c r="E50" s="193">
        <v>616585248</v>
      </c>
      <c r="F50" s="190">
        <v>4500</v>
      </c>
    </row>
    <row r="51" spans="1:6" x14ac:dyDescent="0.2">
      <c r="A51" s="188">
        <v>2010</v>
      </c>
      <c r="B51" s="189">
        <v>50626</v>
      </c>
      <c r="C51" s="193">
        <v>50793108494</v>
      </c>
      <c r="D51" s="190">
        <v>456300</v>
      </c>
      <c r="E51" s="193">
        <v>909967361</v>
      </c>
      <c r="F51" s="190">
        <v>4650</v>
      </c>
    </row>
    <row r="52" spans="1:6" x14ac:dyDescent="0.2">
      <c r="A52" s="188">
        <v>2011</v>
      </c>
      <c r="B52" s="189">
        <v>47100</v>
      </c>
      <c r="C52" s="193">
        <v>58694986758</v>
      </c>
      <c r="D52" s="190">
        <v>465426</v>
      </c>
      <c r="E52" s="193">
        <v>1133754842</v>
      </c>
      <c r="F52" s="190">
        <v>4750</v>
      </c>
    </row>
    <row r="53" spans="1:6" x14ac:dyDescent="0.2">
      <c r="A53" s="188">
        <v>2012</v>
      </c>
      <c r="B53" s="189">
        <v>51525</v>
      </c>
      <c r="C53" s="193">
        <v>74172885557</v>
      </c>
      <c r="D53" s="190">
        <v>491250</v>
      </c>
      <c r="E53" s="193">
        <v>1491650610</v>
      </c>
      <c r="F53" s="190">
        <v>5000</v>
      </c>
    </row>
    <row r="54" spans="1:6" x14ac:dyDescent="0.2">
      <c r="A54" s="188">
        <v>2013</v>
      </c>
      <c r="B54" s="189">
        <v>58411</v>
      </c>
      <c r="C54" s="193">
        <v>82579392622</v>
      </c>
      <c r="D54" s="190">
        <v>507250</v>
      </c>
      <c r="E54" s="193">
        <v>1656117953</v>
      </c>
      <c r="F54" s="190">
        <v>7253</v>
      </c>
    </row>
    <row r="55" spans="1:6" x14ac:dyDescent="0.2">
      <c r="A55" s="188">
        <v>2014</v>
      </c>
      <c r="B55" s="189">
        <v>58379</v>
      </c>
      <c r="C55" s="193">
        <v>104075837498</v>
      </c>
      <c r="D55" s="190">
        <v>535000</v>
      </c>
      <c r="E55" s="193">
        <v>2157727546</v>
      </c>
      <c r="F55" s="190">
        <v>7690</v>
      </c>
    </row>
    <row r="56" spans="1:6" x14ac:dyDescent="0.2">
      <c r="A56" s="188">
        <v>2015</v>
      </c>
      <c r="B56" s="189">
        <v>62087</v>
      </c>
      <c r="C56" s="193">
        <v>122288385995</v>
      </c>
      <c r="D56" s="190">
        <v>560000</v>
      </c>
      <c r="E56" s="193">
        <v>2587825520.5799999</v>
      </c>
      <c r="F56" s="190">
        <v>8037</v>
      </c>
    </row>
    <row r="57" spans="1:6" x14ac:dyDescent="0.2">
      <c r="A57" s="188">
        <v>2016</v>
      </c>
      <c r="B57" s="189">
        <v>60455</v>
      </c>
      <c r="C57" s="193">
        <v>104116562342.64</v>
      </c>
      <c r="D57" s="190">
        <v>595000</v>
      </c>
      <c r="E57" s="193">
        <v>2090495308.54</v>
      </c>
      <c r="F57" s="190">
        <v>8550</v>
      </c>
    </row>
    <row r="58" spans="1:6" s="191" customFormat="1" x14ac:dyDescent="0.2">
      <c r="A58" s="188">
        <v>2017</v>
      </c>
      <c r="B58" s="227">
        <v>63927</v>
      </c>
      <c r="C58" s="193">
        <v>90344805660</v>
      </c>
      <c r="D58" s="190">
        <v>620000</v>
      </c>
      <c r="E58" s="193">
        <v>1673336080.55</v>
      </c>
      <c r="F58" s="190">
        <v>8906.25</v>
      </c>
    </row>
    <row r="59" spans="1:6" s="191" customFormat="1" x14ac:dyDescent="0.2">
      <c r="A59" s="194">
        <v>2018</v>
      </c>
      <c r="B59" s="197">
        <v>58693</v>
      </c>
      <c r="C59" s="195">
        <v>103324732704</v>
      </c>
      <c r="D59" s="196">
        <v>650000</v>
      </c>
      <c r="E59" s="195">
        <v>2076886610.48</v>
      </c>
      <c r="F59" s="196">
        <v>9333.75</v>
      </c>
    </row>
    <row r="60" spans="1:6" x14ac:dyDescent="0.2">
      <c r="A60" s="202"/>
      <c r="C60" s="94"/>
      <c r="E60" s="94"/>
    </row>
  </sheetData>
  <mergeCells count="13">
    <mergeCell ref="A5:F5"/>
    <mergeCell ref="A4:F4"/>
    <mergeCell ref="A3:F3"/>
    <mergeCell ref="A1:F1"/>
    <mergeCell ref="C26:D26"/>
    <mergeCell ref="E26:F26"/>
    <mergeCell ref="C44:D44"/>
    <mergeCell ref="E44:F44"/>
    <mergeCell ref="A7:F7"/>
    <mergeCell ref="A25:F25"/>
    <mergeCell ref="A43:F43"/>
    <mergeCell ref="C8:D8"/>
    <mergeCell ref="E8:F8"/>
  </mergeCells>
  <printOptions horizontalCentered="1"/>
  <pageMargins left="0.7" right="0.7" top="0.75" bottom="0.75" header="0.3" footer="0.3"/>
  <pageSetup scale="87" orientation="portrait" r:id="rId1"/>
  <headerFooter>
    <oddFooter>&amp;C&amp;"Arial,Regular"&amp;K00-049&amp;P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D10A1C-219D-4DB7-9DC8-5677A79B2D84}"/>
</file>

<file path=customXml/itemProps2.xml><?xml version="1.0" encoding="utf-8"?>
<ds:datastoreItem xmlns:ds="http://schemas.openxmlformats.org/officeDocument/2006/customXml" ds:itemID="{0F331786-5262-4B84-AE15-30CCD72A54D3}"/>
</file>

<file path=customXml/itemProps3.xml><?xml version="1.0" encoding="utf-8"?>
<ds:datastoreItem xmlns:ds="http://schemas.openxmlformats.org/officeDocument/2006/customXml" ds:itemID="{08FD40F7-C0D0-4089-8832-0FEB71EE57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1. by Transaction Type</vt:lpstr>
      <vt:lpstr>2. Revenue Usage</vt:lpstr>
      <vt:lpstr>3. Sale Price x Prop Type</vt:lpstr>
      <vt:lpstr>4. Boro x Prop Type</vt:lpstr>
      <vt:lpstr>5. Sale Price x Prop (Entities)</vt:lpstr>
      <vt:lpstr>6. Boro x Prop Type (Entities)</vt:lpstr>
      <vt:lpstr>7. Comm by Prop Type YoY</vt:lpstr>
      <vt:lpstr>8. Historical</vt:lpstr>
      <vt:lpstr>'1. by Transaction Type'!Print_Area</vt:lpstr>
      <vt:lpstr>'3. Sale Price x Prop Type'!Print_Area</vt:lpstr>
      <vt:lpstr>'5. Sale Price x Prop (Entities)'!Print_Area</vt:lpstr>
      <vt:lpstr>'6. Boro x Prop Type (Entities)'!Print_Area</vt:lpstr>
      <vt:lpstr>'7. Comm by Prop Type YoY'!Print_Area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HanDi</dc:creator>
  <cp:lastModifiedBy>daboss</cp:lastModifiedBy>
  <cp:lastPrinted>2020-03-05T15:15:07Z</cp:lastPrinted>
  <dcterms:created xsi:type="dcterms:W3CDTF">2015-04-14T19:02:55Z</dcterms:created>
  <dcterms:modified xsi:type="dcterms:W3CDTF">2020-03-05T15:26:36Z</dcterms:modified>
</cp:coreProperties>
</file>