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740" yWindow="420" windowWidth="15168" windowHeight="8916"/>
  </bookViews>
  <sheets>
    <sheet name="Table 1" sheetId="13" r:id="rId1"/>
    <sheet name="Table 2" sheetId="11" r:id="rId2"/>
    <sheet name="Table 3" sheetId="3" r:id="rId3"/>
    <sheet name="Table 4" sheetId="10" r:id="rId4"/>
    <sheet name="Table 5" sheetId="9" r:id="rId5"/>
    <sheet name="Table 6" sheetId="4" r:id="rId6"/>
    <sheet name="Table 7" sheetId="15" r:id="rId7"/>
    <sheet name="Table 8" sheetId="12" r:id="rId8"/>
  </sheets>
  <definedNames>
    <definedName name="_AMO_UniqueIdentifier" hidden="1">"'22a3229e-6ef7-40f4-9d94-1f4b6cd3d14f'"</definedName>
    <definedName name="_xlnm.Print_Area" localSheetId="0">'Table 1'!$A$1:$F$26</definedName>
    <definedName name="_xlnm.Print_Area" localSheetId="1">'Table 2'!$A$3:$E$16</definedName>
    <definedName name="_xlnm.Print_Area" localSheetId="2">'Table 3'!$A$7:$F$78</definedName>
    <definedName name="_xlnm.Print_Area" localSheetId="3">'Table 4'!$A$7:$F$68</definedName>
    <definedName name="_xlnm.Print_Area" localSheetId="4">'Table 5'!$A$8:$H$70</definedName>
    <definedName name="_xlnm.Print_Area" localSheetId="5">'Table 6'!$A$8:$H$62</definedName>
    <definedName name="_xlnm.Print_Area" localSheetId="6">'Table 7'!$A$8:$F$65</definedName>
    <definedName name="_xlnm.Print_Area" localSheetId="7">'Table 8'!$A$6:$F$53</definedName>
  </definedNames>
  <calcPr calcId="144525"/>
</workbook>
</file>

<file path=xl/calcChain.xml><?xml version="1.0" encoding="utf-8"?>
<calcChain xmlns="http://schemas.openxmlformats.org/spreadsheetml/2006/main">
  <c r="B53" i="15" l="1"/>
  <c r="B54" i="15"/>
  <c r="B55" i="15"/>
  <c r="B56" i="15"/>
  <c r="B57" i="15"/>
  <c r="B58" i="15"/>
  <c r="B59" i="15"/>
  <c r="B60" i="15"/>
  <c r="B61" i="15"/>
  <c r="B62" i="15"/>
  <c r="B52" i="15"/>
  <c r="B51" i="15"/>
  <c r="C52" i="15"/>
  <c r="D52" i="15"/>
  <c r="E52" i="15"/>
  <c r="F52" i="15"/>
  <c r="C53" i="15"/>
  <c r="D53" i="15"/>
  <c r="E53" i="15"/>
  <c r="F53" i="15"/>
  <c r="C54" i="15"/>
  <c r="D54" i="15"/>
  <c r="E54" i="15"/>
  <c r="F54" i="15"/>
  <c r="C55" i="15"/>
  <c r="D55" i="15"/>
  <c r="E55" i="15"/>
  <c r="F55" i="15"/>
  <c r="C56" i="15"/>
  <c r="D56" i="15"/>
  <c r="E56" i="15"/>
  <c r="F56" i="15"/>
  <c r="C57" i="15"/>
  <c r="D57" i="15"/>
  <c r="E57" i="15"/>
  <c r="F57" i="15"/>
  <c r="C58" i="15"/>
  <c r="D58" i="15"/>
  <c r="E58" i="15"/>
  <c r="F58" i="15"/>
  <c r="C59" i="15"/>
  <c r="D59" i="15"/>
  <c r="E59" i="15"/>
  <c r="F59" i="15"/>
  <c r="C60" i="15"/>
  <c r="D60" i="15"/>
  <c r="E60" i="15"/>
  <c r="F60" i="15"/>
  <c r="C61" i="15"/>
  <c r="D61" i="15"/>
  <c r="E61" i="15"/>
  <c r="F61" i="15"/>
  <c r="C62" i="15"/>
  <c r="D62" i="15"/>
  <c r="E62" i="15"/>
  <c r="F62" i="15"/>
  <c r="C51" i="15"/>
  <c r="D51" i="15"/>
  <c r="E51" i="15"/>
  <c r="F51" i="15"/>
  <c r="B45" i="15"/>
  <c r="E45" i="15"/>
  <c r="C45" i="15"/>
  <c r="E26" i="15"/>
  <c r="C26" i="15"/>
  <c r="B26" i="15"/>
  <c r="C64" i="15" l="1"/>
  <c r="D64" i="15"/>
  <c r="E64" i="15"/>
  <c r="F64" i="15"/>
  <c r="B64" i="15"/>
  <c r="F21" i="12" l="1"/>
  <c r="E21" i="12"/>
  <c r="D21" i="12"/>
  <c r="C21" i="12"/>
  <c r="B21" i="12"/>
  <c r="F37" i="12"/>
  <c r="E37" i="12"/>
  <c r="D37" i="12"/>
  <c r="C37" i="12"/>
  <c r="B37" i="12"/>
  <c r="F53" i="12"/>
  <c r="D53" i="12"/>
  <c r="E10" i="11"/>
  <c r="B11" i="11"/>
  <c r="G58" i="4"/>
  <c r="G45" i="4"/>
  <c r="G32" i="4"/>
  <c r="B58" i="4"/>
  <c r="B45" i="4"/>
  <c r="B32" i="4"/>
  <c r="G19" i="4"/>
  <c r="B19" i="4"/>
  <c r="G66" i="9"/>
  <c r="G51" i="9"/>
  <c r="G36" i="9"/>
  <c r="G21" i="9"/>
  <c r="B66" i="9"/>
  <c r="B51" i="9"/>
  <c r="B36" i="9"/>
  <c r="B21" i="9"/>
  <c r="E66" i="10"/>
  <c r="C66" i="10"/>
  <c r="B66" i="10"/>
  <c r="E54" i="10"/>
  <c r="C54" i="10"/>
  <c r="B54" i="10"/>
  <c r="E42" i="10"/>
  <c r="C42" i="10"/>
  <c r="B42" i="10"/>
  <c r="E30" i="10"/>
  <c r="C30" i="10"/>
  <c r="B30" i="10"/>
  <c r="E18" i="10"/>
  <c r="C18" i="10"/>
  <c r="B18" i="10"/>
  <c r="E76" i="3"/>
  <c r="E62" i="3"/>
  <c r="E48" i="3"/>
  <c r="E34" i="3"/>
  <c r="C76" i="3"/>
  <c r="B76" i="3"/>
  <c r="C62" i="3"/>
  <c r="B62" i="3"/>
  <c r="C48" i="3"/>
  <c r="B48" i="3"/>
  <c r="C34" i="3"/>
  <c r="B34" i="3"/>
  <c r="E20" i="3"/>
  <c r="C20" i="3"/>
  <c r="B20" i="3"/>
  <c r="E9" i="11"/>
  <c r="E11" i="11" s="1"/>
  <c r="D11" i="11"/>
  <c r="C11" i="11"/>
  <c r="E19" i="13"/>
  <c r="C19" i="13"/>
  <c r="B19" i="13"/>
  <c r="E24" i="13"/>
  <c r="C24" i="13"/>
  <c r="C13" i="13" s="1"/>
  <c r="B24" i="13"/>
  <c r="B13" i="13" l="1"/>
  <c r="E13" i="13"/>
  <c r="E53" i="12" s="1"/>
  <c r="B53" i="12"/>
  <c r="C53" i="12"/>
</calcChain>
</file>

<file path=xl/sharedStrings.xml><?xml version="1.0" encoding="utf-8"?>
<sst xmlns="http://schemas.openxmlformats.org/spreadsheetml/2006/main" count="485" uniqueCount="87">
  <si>
    <t>1-3 FAMILY</t>
  </si>
  <si>
    <t>CONDOS</t>
  </si>
  <si>
    <t>COOPS</t>
  </si>
  <si>
    <t>Median</t>
  </si>
  <si>
    <t>Total</t>
  </si>
  <si>
    <t>Manhattan</t>
  </si>
  <si>
    <t>Bronx</t>
  </si>
  <si>
    <t>Brooklyn</t>
  </si>
  <si>
    <t>Queens</t>
  </si>
  <si>
    <t>Staten Island</t>
  </si>
  <si>
    <t>Transactions</t>
  </si>
  <si>
    <t>$500K-$1M</t>
  </si>
  <si>
    <t>$1M-$2M</t>
  </si>
  <si>
    <t>$2M-$5M</t>
  </si>
  <si>
    <t>$5M-$15M</t>
  </si>
  <si>
    <t>$15M-$20M</t>
  </si>
  <si>
    <t>More than $20M</t>
  </si>
  <si>
    <t>Borough</t>
  </si>
  <si>
    <t>Taxable Consideration</t>
  </si>
  <si>
    <t>RPTT Liability</t>
  </si>
  <si>
    <t>Transaction Type</t>
  </si>
  <si>
    <t>Table 1</t>
  </si>
  <si>
    <t>All Transactions</t>
  </si>
  <si>
    <t>$500K or less</t>
  </si>
  <si>
    <t>ALL RESIDENTIAL PROPERTY TYPES</t>
  </si>
  <si>
    <t>Number</t>
  </si>
  <si>
    <t xml:space="preserve">Total </t>
  </si>
  <si>
    <t>Table 2</t>
  </si>
  <si>
    <t xml:space="preserve">All Transactions </t>
  </si>
  <si>
    <t>Year</t>
  </si>
  <si>
    <t>Revenue Usage</t>
  </si>
  <si>
    <t>General Fund</t>
  </si>
  <si>
    <t xml:space="preserve">1. Dedicated entirely to NYC general fund if the transaction is commercial and the tax rate is 1.425 percent. </t>
  </si>
  <si>
    <t>2. Dedicated to NYC general fund and New York City Transit Authority and to certain paratransit and franchised bus operators if the transaction is commercial, and either the tax rate is 2.625 percent or half that rate because the transaction is eligible for a reduced REIT rate.</t>
  </si>
  <si>
    <t>Non-Timeshare Transactions</t>
  </si>
  <si>
    <t xml:space="preserve">   Residential</t>
  </si>
  <si>
    <t xml:space="preserve">   Commercial</t>
  </si>
  <si>
    <t>Timeshare Transactions</t>
  </si>
  <si>
    <t xml:space="preserve">   Total</t>
  </si>
  <si>
    <t>Total                   ($ millions)</t>
  </si>
  <si>
    <t>COMMERCIAL</t>
  </si>
  <si>
    <t>ALL PROPERTY TYPES</t>
  </si>
  <si>
    <t>RESIDENTIAL</t>
  </si>
  <si>
    <t>4-10 Family Rentals</t>
  </si>
  <si>
    <t>Rentals</t>
  </si>
  <si>
    <t>Office Buildings</t>
  </si>
  <si>
    <t>Store Buildings</t>
  </si>
  <si>
    <t>Commercial Condos</t>
  </si>
  <si>
    <t>Garages</t>
  </si>
  <si>
    <t>Vacant Land</t>
  </si>
  <si>
    <t>Commercial Coops</t>
  </si>
  <si>
    <t>Culture/Health/Hotel/Recreation</t>
  </si>
  <si>
    <t>Other Commercial</t>
  </si>
  <si>
    <t>Industrial buildings</t>
  </si>
  <si>
    <t>Property Type</t>
  </si>
  <si>
    <t>Note: Totals may not add due to rounding.</t>
  </si>
  <si>
    <t>DISTRIBUTION OF COMMERCIAL LIABILITY BY REVENUE USAGE</t>
  </si>
  <si>
    <t>DISTRIBUTION BY TAXABLE CONSIDERATION AND PROPERTY TYPE</t>
  </si>
  <si>
    <t>(EXCLUDING TIMESHARE TRANSACTIONS)</t>
  </si>
  <si>
    <t>DISTRIBUTION BY BOROUGH AND PROPERTY TYPE</t>
  </si>
  <si>
    <t>REAL PROPERTY TRANSFER TAX ON COMMERCIAL PURCHASES BY PROPERTY TYPE</t>
  </si>
  <si>
    <t>YEAR-OVER-YEAR COMPARISON</t>
  </si>
  <si>
    <t>Table 8</t>
  </si>
  <si>
    <t>TAXABLE CONSIDERATION AND LIABILITY BY PROPERTY TYPE</t>
  </si>
  <si>
    <r>
      <rPr>
        <b/>
        <sz val="11"/>
        <rFont val="Arial"/>
        <family val="2"/>
      </rPr>
      <t>Total</t>
    </r>
    <r>
      <rPr>
        <sz val="11"/>
        <rFont val="Arial"/>
        <family val="2"/>
      </rPr>
      <t xml:space="preserve"> </t>
    </r>
    <r>
      <rPr>
        <sz val="10"/>
        <rFont val="Arial"/>
        <family val="2"/>
      </rPr>
      <t>($ millions)</t>
    </r>
  </si>
  <si>
    <r>
      <rPr>
        <b/>
        <sz val="10"/>
        <rFont val="Arial"/>
        <family val="2"/>
      </rPr>
      <t>Percent of All Transactions</t>
    </r>
    <r>
      <rPr>
        <sz val="12"/>
        <rFont val="Arial"/>
        <family val="2"/>
      </rPr>
      <t>²</t>
    </r>
  </si>
  <si>
    <r>
      <t xml:space="preserve">Total                   </t>
    </r>
    <r>
      <rPr>
        <b/>
        <sz val="11"/>
        <rFont val="Arial Narrow"/>
        <family val="2"/>
      </rPr>
      <t>($ millions)</t>
    </r>
  </si>
  <si>
    <r>
      <t>Percent of All Considerations</t>
    </r>
    <r>
      <rPr>
        <sz val="12"/>
        <rFont val="Arial"/>
        <family val="2"/>
      </rPr>
      <t>²</t>
    </r>
  </si>
  <si>
    <r>
      <t>1.</t>
    </r>
    <r>
      <rPr>
        <sz val="7"/>
        <rFont val="Times New Roman"/>
        <family val="1"/>
      </rPr>
      <t xml:space="preserve"> </t>
    </r>
    <r>
      <rPr>
        <sz val="8.5"/>
        <rFont val="Arial"/>
        <family val="2"/>
      </rPr>
      <t>Most residential transfers involve individuals, but a significant number involve legal entities. This table includes only transactions where the grantee was an entity, such as a trust, limited-liability company, or any other business, using an employer identification number.</t>
    </r>
  </si>
  <si>
    <r>
      <t>2.</t>
    </r>
    <r>
      <rPr>
        <sz val="7"/>
        <rFont val="Times New Roman"/>
        <family val="1"/>
      </rPr>
      <t xml:space="preserve"> </t>
    </r>
    <r>
      <rPr>
        <sz val="8.5"/>
        <rFont val="Arial"/>
        <family val="2"/>
      </rPr>
      <t>All transactions and their related consideration are shown in Table 3.</t>
    </r>
  </si>
  <si>
    <r>
      <t xml:space="preserve">Total                   </t>
    </r>
    <r>
      <rPr>
        <b/>
        <sz val="10"/>
        <rFont val="Arial Narrow"/>
        <family val="2"/>
      </rPr>
      <t>($ millions)</t>
    </r>
  </si>
  <si>
    <r>
      <t xml:space="preserve"> RPTT Liability</t>
    </r>
    <r>
      <rPr>
        <sz val="11"/>
        <rFont val="Arial"/>
        <family val="2"/>
      </rPr>
      <t xml:space="preserve"> ($ millions)</t>
    </r>
  </si>
  <si>
    <r>
      <t>NYC Transit Authority</t>
    </r>
    <r>
      <rPr>
        <b/>
        <vertAlign val="superscript"/>
        <sz val="11"/>
        <rFont val="Arial"/>
        <family val="2"/>
      </rPr>
      <t>2</t>
    </r>
  </si>
  <si>
    <r>
      <t>Dedicated to General Fund Only</t>
    </r>
    <r>
      <rPr>
        <b/>
        <vertAlign val="superscript"/>
        <sz val="11"/>
        <rFont val="Arial"/>
        <family val="2"/>
      </rPr>
      <t>1</t>
    </r>
  </si>
  <si>
    <r>
      <t>Dedicated to General Fund and NYC Transit Authority</t>
    </r>
    <r>
      <rPr>
        <b/>
        <vertAlign val="superscript"/>
        <sz val="11"/>
        <rFont val="Arial"/>
        <family val="2"/>
      </rPr>
      <t>2</t>
    </r>
  </si>
  <si>
    <t>Mixed-use 1-3 Family Homes</t>
  </si>
  <si>
    <t>REAL PROPERTY TRANSFER TAX</t>
  </si>
  <si>
    <t>CALENDAR YEAR 2016</t>
  </si>
  <si>
    <t xml:space="preserve">DISTRIBUTION BY TRANSACTION TYPE AND TIMESHARE STATUS </t>
  </si>
  <si>
    <t>Table 3</t>
  </si>
  <si>
    <t>Table 4</t>
  </si>
  <si>
    <t>Table 5</t>
  </si>
  <si>
    <r>
      <t>REAL PROPERTY TRANSFER TAX ON RESIDENTIAL PURCHASES BY ENTITIES</t>
    </r>
    <r>
      <rPr>
        <b/>
        <vertAlign val="superscript"/>
        <sz val="10"/>
        <color theme="1"/>
        <rFont val="Arial"/>
        <family val="2"/>
      </rPr>
      <t>1</t>
    </r>
  </si>
  <si>
    <t>Table 7</t>
  </si>
  <si>
    <t xml:space="preserve"> (EXCLUDING TIMESHARE TRANSACTIONS)</t>
  </si>
  <si>
    <t xml:space="preserve">Year-Over-Year Change </t>
  </si>
  <si>
    <t>2005 –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</si>
</sst>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_);\(&quot;$&quot;#,##0\)"/>
    <numFmt numFmtId="7" formatCode="&quot;$&quot;#,##0.00_);\(&quot;$&quot;#,##0.00\)"/>
    <numFmt numFmtId="43" formatCode="_(* #,##0.00_);_(* \(#,##0.00\);_(* &quot;-&quot;??_);_(@_)"/>
    <numFmt numFmtId="164" formatCode="#,##0.0,,"/>
    <numFmt numFmtId="165" formatCode="&quot;$&quot;#,##0.0,,"/>
    <numFmt numFmtId="166" formatCode="&quot;$&quot;#,##0"/>
    <numFmt numFmtId="167" formatCode="0.0%"/>
    <numFmt numFmtId="168" formatCode="_(* #,##0_);_(* \(#,##0\);_(* &quot;-&quot;??_);_(@_)"/>
    <numFmt numFmtId="169" formatCode="&quot;$&quot;#,##0.00"/>
  </numFmts>
  <fonts count="20" x14ac:knownFonts="1">
    <font>
      <sz val="11"/>
      <color theme="1"/>
      <name val="Calibri"/>
      <family val="2"/>
      <scheme val="minor"/>
    </font>
    <font>
      <sz val="11"/>
      <color theme="1"/>
      <name val="Calibri"/>
      <family val="2"/>
      <scheme val="minor"/>
    </font>
    <font>
      <sz val="11"/>
      <name val="Arial"/>
      <family val="2"/>
    </font>
    <font>
      <b/>
      <sz val="11"/>
      <name val="Arial"/>
      <family val="2"/>
    </font>
    <font>
      <sz val="9.5"/>
      <color rgb="FF000000"/>
      <name val="Arial"/>
      <family val="2"/>
    </font>
    <font>
      <sz val="9.5"/>
      <color rgb="FF000000"/>
      <name val="Arial"/>
      <family val="2"/>
    </font>
    <font>
      <sz val="10"/>
      <name val="Arial"/>
      <family val="2"/>
    </font>
    <font>
      <b/>
      <vertAlign val="superscript"/>
      <sz val="11"/>
      <name val="Arial"/>
      <family val="2"/>
    </font>
    <font>
      <b/>
      <sz val="10"/>
      <name val="Arial"/>
      <family val="2"/>
    </font>
    <font>
      <sz val="12"/>
      <name val="Arial"/>
      <family val="2"/>
    </font>
    <font>
      <b/>
      <sz val="11"/>
      <name val="Arial Narrow"/>
      <family val="2"/>
    </font>
    <font>
      <sz val="8.5"/>
      <name val="Arial"/>
      <family val="2"/>
    </font>
    <font>
      <sz val="7"/>
      <name val="Times New Roman"/>
      <family val="1"/>
    </font>
    <font>
      <b/>
      <sz val="10"/>
      <name val="Arial Narrow"/>
      <family val="2"/>
    </font>
    <font>
      <sz val="11"/>
      <name val="Calibri"/>
      <family val="2"/>
      <scheme val="minor"/>
    </font>
    <font>
      <sz val="9"/>
      <name val="Arial"/>
      <family val="2"/>
    </font>
    <font>
      <sz val="9"/>
      <name val="Calibri"/>
      <family val="2"/>
      <scheme val="minor"/>
    </font>
    <font>
      <b/>
      <sz val="10"/>
      <color theme="1"/>
      <name val="Arial"/>
      <family val="2"/>
    </font>
    <font>
      <b/>
      <vertAlign val="superscript"/>
      <sz val="10"/>
      <color theme="1"/>
      <name val="Arial"/>
      <family val="2"/>
    </font>
    <font>
      <sz val="9"/>
      <color theme="1"/>
      <name val="Arial"/>
      <family val="2"/>
    </font>
  </fonts>
  <fills count="3">
    <fill>
      <patternFill patternType="none"/>
    </fill>
    <fill>
      <patternFill patternType="gray125"/>
    </fill>
    <fill>
      <patternFill patternType="solid">
        <fgColor rgb="FFFAFBFE"/>
        <bgColor indexed="64"/>
      </patternFill>
    </fill>
  </fills>
  <borders count="15">
    <border>
      <left/>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5" fillId="0" borderId="0"/>
  </cellStyleXfs>
  <cellXfs count="236">
    <xf numFmtId="0" fontId="0" fillId="0" borderId="0" xfId="0"/>
    <xf numFmtId="164" fontId="2" fillId="0" borderId="0" xfId="1" applyNumberFormat="1" applyFont="1" applyBorder="1" applyAlignment="1" applyProtection="1"/>
    <xf numFmtId="164" fontId="2" fillId="0" borderId="1" xfId="1" applyNumberFormat="1" applyFont="1" applyBorder="1" applyAlignment="1" applyProtection="1"/>
    <xf numFmtId="165" fontId="2" fillId="0" borderId="0" xfId="1" applyNumberFormat="1" applyFont="1" applyBorder="1" applyAlignment="1" applyProtection="1">
      <alignment horizontal="right" vertical="center"/>
    </xf>
    <xf numFmtId="165" fontId="2" fillId="0" borderId="0" xfId="1" applyNumberFormat="1" applyFont="1" applyBorder="1" applyAlignment="1" applyProtection="1">
      <alignment vertical="center"/>
    </xf>
    <xf numFmtId="165" fontId="3" fillId="0" borderId="2" xfId="1" applyNumberFormat="1" applyFont="1" applyBorder="1" applyAlignment="1" applyProtection="1">
      <alignment horizontal="right"/>
    </xf>
    <xf numFmtId="165" fontId="2" fillId="0" borderId="14" xfId="1" applyNumberFormat="1" applyFont="1" applyBorder="1" applyAlignment="1" applyProtection="1">
      <alignment vertical="center"/>
    </xf>
    <xf numFmtId="165" fontId="2" fillId="0" borderId="9" xfId="1" applyNumberFormat="1" applyFont="1" applyBorder="1" applyAlignment="1" applyProtection="1">
      <alignment horizontal="right" vertical="center"/>
    </xf>
    <xf numFmtId="165" fontId="3" fillId="0" borderId="3" xfId="1" applyNumberFormat="1" applyFont="1" applyBorder="1" applyAlignment="1" applyProtection="1">
      <alignment horizontal="right"/>
    </xf>
    <xf numFmtId="164" fontId="3" fillId="0" borderId="0" xfId="1" applyNumberFormat="1" applyFont="1" applyBorder="1" applyAlignment="1" applyProtection="1"/>
    <xf numFmtId="164" fontId="3" fillId="0" borderId="1" xfId="1" applyNumberFormat="1" applyFont="1" applyBorder="1" applyAlignment="1" applyProtection="1"/>
    <xf numFmtId="165" fontId="2" fillId="0" borderId="0" xfId="1" applyNumberFormat="1" applyFont="1" applyFill="1" applyBorder="1" applyAlignment="1" applyProtection="1"/>
    <xf numFmtId="164" fontId="2" fillId="0" borderId="0" xfId="1" applyNumberFormat="1" applyFont="1" applyFill="1" applyBorder="1" applyAlignment="1" applyProtection="1"/>
    <xf numFmtId="165" fontId="3" fillId="0" borderId="2" xfId="1" applyNumberFormat="1" applyFont="1" applyFill="1" applyBorder="1" applyAlignment="1" applyProtection="1"/>
    <xf numFmtId="165" fontId="3" fillId="0" borderId="0" xfId="1" applyNumberFormat="1" applyFont="1" applyFill="1" applyBorder="1" applyAlignment="1" applyProtection="1"/>
    <xf numFmtId="165" fontId="2" fillId="0" borderId="0" xfId="1" applyNumberFormat="1" applyFont="1" applyFill="1" applyBorder="1" applyProtection="1"/>
    <xf numFmtId="164" fontId="2" fillId="0" borderId="0" xfId="1" applyNumberFormat="1" applyFont="1" applyFill="1" applyBorder="1" applyProtection="1"/>
    <xf numFmtId="165" fontId="3" fillId="0" borderId="0" xfId="1" applyNumberFormat="1" applyFont="1" applyFill="1" applyBorder="1" applyProtection="1"/>
    <xf numFmtId="9" fontId="2" fillId="0" borderId="0" xfId="2" applyFont="1" applyFill="1" applyBorder="1" applyAlignment="1" applyProtection="1"/>
    <xf numFmtId="9" fontId="3" fillId="0" borderId="2" xfId="2" applyFont="1" applyFill="1" applyBorder="1" applyAlignment="1" applyProtection="1"/>
    <xf numFmtId="9" fontId="3" fillId="0" borderId="0" xfId="2" applyFont="1" applyFill="1" applyBorder="1" applyAlignment="1" applyProtection="1"/>
    <xf numFmtId="0" fontId="2" fillId="0" borderId="0" xfId="0" applyFont="1" applyFill="1" applyAlignment="1">
      <alignment horizontal="left"/>
    </xf>
    <xf numFmtId="165" fontId="2" fillId="0" borderId="0" xfId="1" applyNumberFormat="1" applyFont="1" applyFill="1" applyBorder="1" applyAlignment="1" applyProtection="1">
      <alignment wrapText="1"/>
    </xf>
    <xf numFmtId="9" fontId="2" fillId="0" borderId="0" xfId="2" applyFont="1" applyFill="1" applyBorder="1" applyAlignment="1" applyProtection="1">
      <alignment wrapText="1"/>
    </xf>
    <xf numFmtId="164" fontId="2" fillId="0" borderId="0" xfId="1" applyNumberFormat="1" applyFont="1" applyFill="1" applyBorder="1" applyAlignment="1" applyProtection="1">
      <alignment wrapText="1"/>
    </xf>
    <xf numFmtId="9" fontId="3" fillId="0" borderId="2" xfId="2" applyFont="1" applyFill="1" applyBorder="1" applyAlignment="1" applyProtection="1">
      <alignment wrapText="1"/>
    </xf>
    <xf numFmtId="165" fontId="2" fillId="0" borderId="1" xfId="1" applyNumberFormat="1" applyFont="1" applyFill="1" applyBorder="1" applyAlignment="1" applyProtection="1"/>
    <xf numFmtId="164" fontId="2" fillId="0" borderId="1" xfId="1" applyNumberFormat="1" applyFont="1" applyFill="1" applyBorder="1" applyAlignment="1" applyProtection="1"/>
    <xf numFmtId="165" fontId="3" fillId="0" borderId="5" xfId="1" applyNumberFormat="1" applyFont="1" applyFill="1" applyBorder="1" applyAlignment="1" applyProtection="1"/>
    <xf numFmtId="9" fontId="2" fillId="0" borderId="1" xfId="2" applyFont="1" applyFill="1" applyBorder="1" applyAlignment="1" applyProtection="1"/>
    <xf numFmtId="9" fontId="3" fillId="0" borderId="5" xfId="2" applyFont="1" applyFill="1" applyBorder="1" applyAlignment="1" applyProtection="1"/>
    <xf numFmtId="0" fontId="2" fillId="0" borderId="0" xfId="0" applyFont="1" applyFill="1"/>
    <xf numFmtId="0" fontId="2" fillId="0" borderId="11" xfId="0" applyFont="1" applyFill="1" applyBorder="1" applyAlignment="1">
      <alignment horizontal="left"/>
    </xf>
    <xf numFmtId="0" fontId="3" fillId="0" borderId="1" xfId="0" applyFont="1" applyFill="1" applyBorder="1"/>
    <xf numFmtId="0" fontId="3" fillId="0" borderId="4" xfId="0" applyFont="1" applyFill="1" applyBorder="1" applyAlignment="1">
      <alignment horizontal="left" wrapText="1"/>
    </xf>
    <xf numFmtId="0" fontId="3" fillId="0" borderId="5" xfId="0" applyFont="1" applyFill="1" applyBorder="1" applyAlignment="1">
      <alignment horizontal="right"/>
    </xf>
    <xf numFmtId="0" fontId="2" fillId="0" borderId="2" xfId="0" applyFont="1" applyFill="1" applyBorder="1" applyAlignment="1">
      <alignment horizontal="right"/>
    </xf>
    <xf numFmtId="0" fontId="3" fillId="0" borderId="3" xfId="0" applyFont="1" applyFill="1" applyBorder="1" applyAlignment="1">
      <alignment horizontal="right"/>
    </xf>
    <xf numFmtId="37" fontId="2" fillId="0" borderId="1" xfId="1" applyNumberFormat="1" applyFont="1" applyFill="1" applyBorder="1"/>
    <xf numFmtId="165" fontId="2" fillId="0" borderId="0" xfId="1" applyNumberFormat="1" applyFont="1" applyFill="1" applyBorder="1"/>
    <xf numFmtId="5" fontId="2" fillId="0" borderId="9" xfId="1" applyNumberFormat="1" applyFont="1" applyFill="1" applyBorder="1"/>
    <xf numFmtId="164" fontId="2" fillId="0" borderId="0" xfId="1" applyNumberFormat="1" applyFont="1" applyFill="1" applyBorder="1"/>
    <xf numFmtId="37" fontId="2" fillId="0" borderId="9" xfId="1" applyNumberFormat="1" applyFont="1" applyFill="1" applyBorder="1"/>
    <xf numFmtId="0" fontId="2" fillId="0" borderId="4" xfId="0" applyFont="1" applyFill="1" applyBorder="1" applyAlignment="1">
      <alignment horizontal="left"/>
    </xf>
    <xf numFmtId="37" fontId="2" fillId="0" borderId="5" xfId="1" applyNumberFormat="1" applyFont="1" applyFill="1" applyBorder="1"/>
    <xf numFmtId="164" fontId="2" fillId="0" borderId="2" xfId="1" applyNumberFormat="1" applyFont="1" applyFill="1" applyBorder="1"/>
    <xf numFmtId="37" fontId="2" fillId="0" borderId="3" xfId="1" applyNumberFormat="1" applyFont="1" applyFill="1" applyBorder="1"/>
    <xf numFmtId="0" fontId="2" fillId="0" borderId="1" xfId="0" applyFont="1" applyFill="1" applyBorder="1" applyAlignment="1">
      <alignment horizontal="left"/>
    </xf>
    <xf numFmtId="7" fontId="2" fillId="0" borderId="0" xfId="0" applyNumberFormat="1" applyFont="1" applyFill="1"/>
    <xf numFmtId="0" fontId="2" fillId="0" borderId="0" xfId="0" applyFont="1" applyFill="1" applyAlignment="1">
      <alignment vertical="top"/>
    </xf>
    <xf numFmtId="0" fontId="2" fillId="0" borderId="0" xfId="0" applyFont="1"/>
    <xf numFmtId="0" fontId="2" fillId="0" borderId="11" xfId="0" applyFont="1" applyFill="1" applyBorder="1"/>
    <xf numFmtId="0" fontId="3" fillId="0" borderId="8" xfId="0" applyFont="1" applyFill="1" applyBorder="1" applyAlignment="1">
      <alignment horizontal="center" wrapText="1"/>
    </xf>
    <xf numFmtId="0" fontId="3" fillId="0" borderId="4" xfId="0" applyFont="1" applyFill="1" applyBorder="1"/>
    <xf numFmtId="0" fontId="3" fillId="0" borderId="5" xfId="0" applyFont="1" applyBorder="1" applyAlignment="1">
      <alignment horizontal="right" wrapText="1"/>
    </xf>
    <xf numFmtId="0" fontId="3" fillId="0" borderId="6" xfId="0" applyFont="1" applyBorder="1" applyAlignment="1">
      <alignment horizontal="right" wrapText="1"/>
    </xf>
    <xf numFmtId="0" fontId="3" fillId="0" borderId="7" xfId="0" applyFont="1" applyBorder="1" applyAlignment="1">
      <alignment horizontal="right" wrapText="1"/>
    </xf>
    <xf numFmtId="0" fontId="3" fillId="0" borderId="12" xfId="0" applyFont="1" applyBorder="1" applyAlignment="1">
      <alignment horizontal="right" wrapText="1"/>
    </xf>
    <xf numFmtId="0" fontId="3" fillId="0" borderId="0" xfId="0" applyFont="1"/>
    <xf numFmtId="0" fontId="3" fillId="0" borderId="11" xfId="0" applyFont="1" applyFill="1" applyBorder="1"/>
    <xf numFmtId="0" fontId="2" fillId="0" borderId="1" xfId="0" applyFont="1" applyBorder="1" applyAlignment="1">
      <alignment horizontal="right" wrapText="1"/>
    </xf>
    <xf numFmtId="0" fontId="2" fillId="0" borderId="0" xfId="0" applyFont="1" applyBorder="1" applyAlignment="1">
      <alignment horizontal="right" wrapText="1"/>
    </xf>
    <xf numFmtId="0" fontId="2" fillId="0" borderId="9" xfId="0" applyFont="1" applyBorder="1" applyAlignment="1">
      <alignment horizontal="right" wrapText="1"/>
    </xf>
    <xf numFmtId="0" fontId="2" fillId="0" borderId="8" xfId="0" applyFont="1" applyBorder="1" applyAlignment="1">
      <alignment horizontal="right" wrapText="1"/>
    </xf>
    <xf numFmtId="0" fontId="2" fillId="0" borderId="14" xfId="0" applyFont="1" applyBorder="1" applyAlignment="1">
      <alignment horizontal="right" wrapText="1"/>
    </xf>
    <xf numFmtId="3" fontId="2" fillId="0" borderId="1" xfId="0" applyNumberFormat="1" applyFont="1" applyBorder="1"/>
    <xf numFmtId="166" fontId="2" fillId="0" borderId="9" xfId="0" applyNumberFormat="1" applyFont="1" applyFill="1" applyBorder="1" applyAlignment="1">
      <alignment wrapText="1"/>
    </xf>
    <xf numFmtId="3" fontId="2" fillId="0" borderId="1" xfId="0" applyNumberFormat="1" applyFont="1" applyFill="1" applyBorder="1"/>
    <xf numFmtId="3" fontId="2" fillId="0" borderId="9" xfId="0" applyNumberFormat="1" applyFont="1" applyFill="1" applyBorder="1" applyAlignment="1">
      <alignment wrapText="1"/>
    </xf>
    <xf numFmtId="0" fontId="2" fillId="0" borderId="9" xfId="0" applyFont="1" applyBorder="1"/>
    <xf numFmtId="3" fontId="3" fillId="0" borderId="5" xfId="0" applyNumberFormat="1" applyFont="1" applyBorder="1"/>
    <xf numFmtId="166" fontId="3" fillId="0" borderId="3" xfId="0" applyNumberFormat="1" applyFont="1" applyFill="1" applyBorder="1" applyAlignment="1">
      <alignment wrapText="1"/>
    </xf>
    <xf numFmtId="0" fontId="3" fillId="0" borderId="0" xfId="0" applyFont="1" applyFill="1" applyBorder="1"/>
    <xf numFmtId="3" fontId="3" fillId="0" borderId="0" xfId="0" applyNumberFormat="1" applyFont="1" applyBorder="1"/>
    <xf numFmtId="166" fontId="3" fillId="0" borderId="0" xfId="0" applyNumberFormat="1" applyFont="1" applyFill="1" applyBorder="1" applyAlignment="1">
      <alignment wrapText="1"/>
    </xf>
    <xf numFmtId="0" fontId="3" fillId="0" borderId="8" xfId="0" applyFont="1" applyFill="1" applyBorder="1"/>
    <xf numFmtId="0" fontId="2" fillId="0" borderId="1" xfId="0" applyFont="1" applyFill="1" applyBorder="1"/>
    <xf numFmtId="0" fontId="3" fillId="0" borderId="5" xfId="0" applyFont="1" applyFill="1" applyBorder="1"/>
    <xf numFmtId="169" fontId="2" fillId="0" borderId="0" xfId="0" applyNumberFormat="1" applyFont="1"/>
    <xf numFmtId="9" fontId="2" fillId="0" borderId="11" xfId="2" applyFont="1" applyFill="1" applyBorder="1"/>
    <xf numFmtId="9" fontId="3" fillId="0" borderId="8" xfId="2" applyFont="1" applyFill="1" applyBorder="1" applyAlignment="1">
      <alignment horizontal="center" wrapText="1"/>
    </xf>
    <xf numFmtId="9" fontId="3" fillId="0" borderId="5" xfId="2" applyFont="1" applyBorder="1" applyAlignment="1">
      <alignment horizontal="right" wrapText="1"/>
    </xf>
    <xf numFmtId="9" fontId="3" fillId="0" borderId="6" xfId="2" applyFont="1" applyBorder="1" applyAlignment="1">
      <alignment horizontal="right" wrapText="1"/>
    </xf>
    <xf numFmtId="9" fontId="3" fillId="0" borderId="7" xfId="2" applyFont="1" applyBorder="1" applyAlignment="1">
      <alignment horizontal="right" wrapText="1"/>
    </xf>
    <xf numFmtId="9" fontId="3" fillId="0" borderId="12" xfId="2" applyFont="1" applyBorder="1" applyAlignment="1">
      <alignment horizontal="right" wrapText="1"/>
    </xf>
    <xf numFmtId="9" fontId="3" fillId="0" borderId="8" xfId="2" applyFont="1" applyFill="1" applyBorder="1"/>
    <xf numFmtId="9" fontId="2" fillId="0" borderId="1" xfId="2" applyFont="1" applyBorder="1" applyAlignment="1">
      <alignment horizontal="right" wrapText="1"/>
    </xf>
    <xf numFmtId="9" fontId="2" fillId="0" borderId="0" xfId="2" applyFont="1" applyBorder="1" applyAlignment="1">
      <alignment horizontal="right" wrapText="1"/>
    </xf>
    <xf numFmtId="9" fontId="2" fillId="0" borderId="9" xfId="2" applyFont="1" applyBorder="1" applyAlignment="1">
      <alignment horizontal="right" wrapText="1"/>
    </xf>
    <xf numFmtId="9" fontId="2" fillId="0" borderId="8" xfId="2" applyFont="1" applyBorder="1" applyAlignment="1">
      <alignment horizontal="right" wrapText="1"/>
    </xf>
    <xf numFmtId="9" fontId="2" fillId="0" borderId="14" xfId="2" applyFont="1" applyBorder="1" applyAlignment="1">
      <alignment horizontal="right" wrapText="1"/>
    </xf>
    <xf numFmtId="9" fontId="2" fillId="0" borderId="1" xfId="2" applyFont="1" applyBorder="1"/>
    <xf numFmtId="9" fontId="2" fillId="0" borderId="9" xfId="2" applyFont="1" applyFill="1" applyBorder="1" applyAlignment="1">
      <alignment wrapText="1"/>
    </xf>
    <xf numFmtId="9" fontId="2" fillId="0" borderId="1" xfId="2" applyFont="1" applyFill="1" applyBorder="1"/>
    <xf numFmtId="9" fontId="2" fillId="0" borderId="9" xfId="2" applyFont="1" applyBorder="1"/>
    <xf numFmtId="9" fontId="3" fillId="0" borderId="5" xfId="2" applyFont="1" applyFill="1" applyBorder="1"/>
    <xf numFmtId="9" fontId="3" fillId="0" borderId="5" xfId="2" applyFont="1" applyBorder="1"/>
    <xf numFmtId="9" fontId="3" fillId="0" borderId="3" xfId="2" applyFont="1" applyFill="1" applyBorder="1" applyAlignment="1">
      <alignment wrapText="1"/>
    </xf>
    <xf numFmtId="9" fontId="3" fillId="0" borderId="0" xfId="2" applyFont="1" applyFill="1" applyBorder="1" applyAlignment="1">
      <alignment wrapText="1"/>
    </xf>
    <xf numFmtId="0" fontId="6" fillId="0" borderId="0" xfId="0" applyFont="1" applyFill="1"/>
    <xf numFmtId="0" fontId="3" fillId="0" borderId="10" xfId="0" applyFont="1" applyFill="1" applyBorder="1" applyAlignment="1">
      <alignment horizontal="left" wrapText="1"/>
    </xf>
    <xf numFmtId="0" fontId="3" fillId="0" borderId="12" xfId="0" applyFont="1" applyFill="1" applyBorder="1" applyAlignment="1">
      <alignment horizontal="right" wrapText="1"/>
    </xf>
    <xf numFmtId="0" fontId="3" fillId="0" borderId="7" xfId="0" applyFont="1" applyFill="1" applyBorder="1" applyAlignment="1">
      <alignment horizontal="right" wrapText="1"/>
    </xf>
    <xf numFmtId="0" fontId="3" fillId="0" borderId="6" xfId="0" applyFont="1" applyFill="1" applyBorder="1" applyAlignment="1">
      <alignment horizontal="right" wrapText="1"/>
    </xf>
    <xf numFmtId="0" fontId="8" fillId="0" borderId="6" xfId="0" applyFont="1" applyFill="1" applyBorder="1" applyAlignment="1">
      <alignment horizontal="right" wrapText="1"/>
    </xf>
    <xf numFmtId="0" fontId="3" fillId="0" borderId="11" xfId="0" applyFont="1" applyFill="1" applyBorder="1" applyAlignment="1">
      <alignment horizontal="left" wrapText="1"/>
    </xf>
    <xf numFmtId="0" fontId="2" fillId="0" borderId="1" xfId="0" applyFont="1" applyFill="1" applyBorder="1" applyAlignment="1"/>
    <xf numFmtId="0" fontId="2" fillId="0" borderId="9" xfId="0" applyFont="1" applyFill="1" applyBorder="1" applyAlignment="1"/>
    <xf numFmtId="0" fontId="6" fillId="0" borderId="0" xfId="0" applyFont="1" applyFill="1" applyBorder="1" applyAlignment="1">
      <alignment horizontal="right"/>
    </xf>
    <xf numFmtId="0" fontId="6" fillId="0" borderId="9" xfId="0" applyFont="1" applyFill="1" applyBorder="1" applyAlignment="1"/>
    <xf numFmtId="3" fontId="2" fillId="0" borderId="1" xfId="0" applyNumberFormat="1" applyFont="1" applyFill="1" applyBorder="1" applyAlignment="1">
      <alignment wrapText="1"/>
    </xf>
    <xf numFmtId="0" fontId="2" fillId="0" borderId="1" xfId="0" applyFont="1" applyFill="1" applyBorder="1" applyAlignment="1">
      <alignment wrapText="1"/>
    </xf>
    <xf numFmtId="0" fontId="2" fillId="0" borderId="9" xfId="0" applyFont="1" applyFill="1" applyBorder="1" applyAlignment="1">
      <alignment wrapText="1"/>
    </xf>
    <xf numFmtId="3" fontId="3" fillId="0" borderId="5" xfId="0" applyNumberFormat="1" applyFont="1" applyFill="1" applyBorder="1" applyAlignment="1">
      <alignment wrapText="1"/>
    </xf>
    <xf numFmtId="0" fontId="3" fillId="0" borderId="0" xfId="0" applyFont="1" applyFill="1" applyBorder="1" applyAlignment="1">
      <alignment horizontal="left" wrapText="1"/>
    </xf>
    <xf numFmtId="3" fontId="3" fillId="0" borderId="0" xfId="0" applyNumberFormat="1" applyFont="1" applyFill="1" applyBorder="1" applyAlignment="1">
      <alignment wrapText="1"/>
    </xf>
    <xf numFmtId="0" fontId="2" fillId="0" borderId="0" xfId="0" applyFont="1" applyFill="1" applyAlignment="1"/>
    <xf numFmtId="0" fontId="2" fillId="0" borderId="0" xfId="0" applyFont="1" applyFill="1" applyAlignment="1">
      <alignment wrapText="1"/>
    </xf>
    <xf numFmtId="0" fontId="6" fillId="0" borderId="0" xfId="0" applyFont="1" applyFill="1" applyBorder="1" applyAlignment="1">
      <alignment horizontal="left"/>
    </xf>
    <xf numFmtId="0" fontId="3" fillId="0" borderId="0" xfId="0" applyFont="1" applyFill="1" applyBorder="1" applyAlignment="1">
      <alignment horizontal="left" vertical="top" wrapText="1"/>
    </xf>
    <xf numFmtId="3" fontId="3" fillId="0" borderId="0" xfId="0" applyNumberFormat="1" applyFont="1" applyFill="1" applyBorder="1" applyAlignment="1">
      <alignment vertical="top" wrapText="1"/>
    </xf>
    <xf numFmtId="166" fontId="3" fillId="0" borderId="0" xfId="0" applyNumberFormat="1" applyFont="1" applyFill="1" applyBorder="1" applyAlignment="1">
      <alignment vertical="top" wrapText="1"/>
    </xf>
    <xf numFmtId="0" fontId="11" fillId="0" borderId="0" xfId="0" applyFont="1" applyAlignment="1">
      <alignment vertical="center"/>
    </xf>
    <xf numFmtId="0" fontId="6" fillId="0" borderId="0" xfId="0" applyFont="1"/>
    <xf numFmtId="3" fontId="2" fillId="0" borderId="0" xfId="0" applyNumberFormat="1" applyFont="1" applyFill="1" applyAlignment="1"/>
    <xf numFmtId="3" fontId="2" fillId="0" borderId="0" xfId="0" applyNumberFormat="1" applyFont="1" applyFill="1" applyBorder="1"/>
    <xf numFmtId="9" fontId="2" fillId="0" borderId="0" xfId="2" applyFont="1" applyFill="1" applyBorder="1"/>
    <xf numFmtId="0" fontId="2" fillId="0" borderId="0" xfId="0" applyFont="1" applyFill="1" applyBorder="1"/>
    <xf numFmtId="3" fontId="2" fillId="0" borderId="0" xfId="0" applyNumberFormat="1" applyFont="1" applyFill="1" applyBorder="1" applyAlignment="1">
      <alignment vertical="top" wrapText="1"/>
    </xf>
    <xf numFmtId="166" fontId="2" fillId="0" borderId="0" xfId="0" applyNumberFormat="1" applyFont="1" applyFill="1" applyBorder="1" applyAlignment="1">
      <alignment vertical="top" wrapText="1"/>
    </xf>
    <xf numFmtId="0" fontId="3" fillId="0" borderId="0" xfId="0" applyFont="1" applyFill="1" applyBorder="1" applyAlignment="1">
      <alignment horizontal="center" wrapText="1"/>
    </xf>
    <xf numFmtId="0" fontId="3" fillId="0" borderId="0" xfId="0" applyFont="1" applyFill="1" applyBorder="1" applyAlignment="1">
      <alignment horizontal="right" wrapText="1"/>
    </xf>
    <xf numFmtId="0" fontId="2" fillId="0" borderId="0" xfId="0" applyFont="1" applyFill="1" applyBorder="1" applyAlignment="1">
      <alignment vertical="top" wrapText="1"/>
    </xf>
    <xf numFmtId="0" fontId="2" fillId="0" borderId="0" xfId="0" applyFont="1" applyFill="1" applyBorder="1" applyAlignment="1">
      <alignment horizontal="left"/>
    </xf>
    <xf numFmtId="0" fontId="2" fillId="0" borderId="0" xfId="0" applyFont="1" applyFill="1" applyAlignment="1">
      <alignment vertical="center"/>
    </xf>
    <xf numFmtId="0" fontId="3" fillId="0" borderId="0" xfId="0" applyFont="1" applyFill="1" applyAlignment="1">
      <alignment wrapText="1"/>
    </xf>
    <xf numFmtId="0" fontId="3" fillId="0" borderId="11" xfId="0" applyFont="1" applyFill="1" applyBorder="1" applyAlignment="1">
      <alignment horizontal="left"/>
    </xf>
    <xf numFmtId="9" fontId="2" fillId="0" borderId="9" xfId="2" applyFont="1" applyFill="1" applyBorder="1" applyAlignment="1"/>
    <xf numFmtId="3" fontId="2" fillId="0" borderId="9" xfId="0" applyNumberFormat="1" applyFont="1" applyFill="1" applyBorder="1" applyAlignment="1"/>
    <xf numFmtId="9" fontId="3" fillId="0" borderId="3" xfId="2" applyNumberFormat="1" applyFont="1" applyFill="1" applyBorder="1" applyAlignment="1">
      <alignment wrapText="1"/>
    </xf>
    <xf numFmtId="9" fontId="2" fillId="0" borderId="0" xfId="2" applyFont="1" applyFill="1" applyAlignment="1"/>
    <xf numFmtId="0" fontId="3" fillId="0" borderId="5" xfId="0" applyFont="1" applyFill="1" applyBorder="1" applyAlignment="1">
      <alignment horizontal="center" wrapText="1"/>
    </xf>
    <xf numFmtId="3" fontId="2" fillId="0" borderId="0" xfId="0" applyNumberFormat="1" applyFont="1" applyFill="1"/>
    <xf numFmtId="0" fontId="14" fillId="0" borderId="0" xfId="0" applyFont="1" applyFill="1" applyAlignment="1"/>
    <xf numFmtId="0" fontId="3" fillId="2" borderId="0" xfId="0" applyFont="1" applyFill="1" applyAlignment="1">
      <alignment horizontal="center" vertical="top"/>
    </xf>
    <xf numFmtId="0" fontId="2" fillId="0" borderId="10" xfId="0" applyFont="1" applyBorder="1"/>
    <xf numFmtId="0" fontId="2" fillId="0" borderId="8" xfId="0" applyFont="1" applyBorder="1"/>
    <xf numFmtId="0" fontId="3" fillId="0" borderId="5" xfId="0" applyFont="1" applyBorder="1" applyAlignment="1">
      <alignment horizontal="left" wrapText="1"/>
    </xf>
    <xf numFmtId="0" fontId="3" fillId="0" borderId="0" xfId="0" applyFont="1" applyBorder="1" applyAlignment="1">
      <alignment horizontal="right" wrapText="1"/>
    </xf>
    <xf numFmtId="0" fontId="3" fillId="0" borderId="11" xfId="0" applyFont="1" applyBorder="1" applyAlignment="1">
      <alignment horizontal="left" vertical="center" wrapText="1"/>
    </xf>
    <xf numFmtId="168" fontId="2" fillId="0" borderId="1" xfId="1" applyNumberFormat="1" applyFont="1" applyBorder="1" applyAlignment="1">
      <alignment vertical="center"/>
    </xf>
    <xf numFmtId="168" fontId="6" fillId="0" borderId="0" xfId="1" applyNumberFormat="1" applyFont="1"/>
    <xf numFmtId="0" fontId="3" fillId="0" borderId="4" xfId="0" applyFont="1" applyBorder="1" applyAlignment="1">
      <alignment horizontal="left" wrapText="1"/>
    </xf>
    <xf numFmtId="168" fontId="3" fillId="0" borderId="5" xfId="1" applyNumberFormat="1" applyFont="1" applyBorder="1" applyAlignment="1"/>
    <xf numFmtId="0" fontId="15" fillId="0" borderId="0" xfId="0" applyFont="1" applyBorder="1" applyAlignment="1">
      <alignment horizontal="left"/>
    </xf>
    <xf numFmtId="0" fontId="16" fillId="0" borderId="0" xfId="0" applyFont="1"/>
    <xf numFmtId="167" fontId="16" fillId="0" borderId="0" xfId="2" applyNumberFormat="1" applyFont="1"/>
    <xf numFmtId="167" fontId="14" fillId="0" borderId="0" xfId="2" applyNumberFormat="1" applyFont="1"/>
    <xf numFmtId="0" fontId="14" fillId="0" borderId="0" xfId="0" applyFont="1"/>
    <xf numFmtId="3" fontId="2" fillId="0" borderId="0" xfId="0" applyNumberFormat="1" applyFont="1"/>
    <xf numFmtId="0" fontId="3" fillId="0" borderId="8" xfId="0" applyFont="1" applyBorder="1" applyAlignment="1">
      <alignment horizontal="center" wrapText="1"/>
    </xf>
    <xf numFmtId="0" fontId="3" fillId="0" borderId="5" xfId="0" applyFont="1" applyBorder="1" applyAlignment="1">
      <alignment horizontal="center" wrapText="1"/>
    </xf>
    <xf numFmtId="0" fontId="14" fillId="0" borderId="11" xfId="0" applyFont="1" applyBorder="1" applyAlignment="1"/>
    <xf numFmtId="0" fontId="14" fillId="0" borderId="1" xfId="0" applyFont="1" applyBorder="1" applyAlignment="1"/>
    <xf numFmtId="0" fontId="14" fillId="0" borderId="0" xfId="0" applyFont="1" applyBorder="1" applyAlignment="1"/>
    <xf numFmtId="0" fontId="14" fillId="0" borderId="9" xfId="0" applyFont="1" applyBorder="1" applyAlignment="1"/>
    <xf numFmtId="0" fontId="3" fillId="0" borderId="11" xfId="0" applyFont="1" applyBorder="1" applyAlignment="1">
      <alignment horizontal="left"/>
    </xf>
    <xf numFmtId="168" fontId="2" fillId="0" borderId="1" xfId="1" applyNumberFormat="1" applyFont="1" applyBorder="1" applyAlignment="1"/>
    <xf numFmtId="37" fontId="2" fillId="0" borderId="0" xfId="1" applyNumberFormat="1" applyFont="1" applyBorder="1" applyAlignment="1"/>
    <xf numFmtId="37" fontId="2" fillId="0" borderId="9" xfId="1" applyNumberFormat="1" applyFont="1" applyBorder="1" applyAlignment="1"/>
    <xf numFmtId="0" fontId="2" fillId="0" borderId="11" xfId="0" applyFont="1" applyBorder="1" applyAlignment="1">
      <alignment horizontal="left" wrapText="1"/>
    </xf>
    <xf numFmtId="0" fontId="3" fillId="0" borderId="11" xfId="0" applyFont="1" applyBorder="1" applyAlignment="1">
      <alignment horizontal="left" wrapText="1"/>
    </xf>
    <xf numFmtId="168" fontId="3" fillId="0" borderId="1" xfId="1" applyNumberFormat="1" applyFont="1" applyBorder="1" applyAlignment="1"/>
    <xf numFmtId="37" fontId="3" fillId="0" borderId="0" xfId="1" applyNumberFormat="1" applyFont="1" applyBorder="1" applyAlignment="1"/>
    <xf numFmtId="37" fontId="3" fillId="0" borderId="9" xfId="1" applyNumberFormat="1" applyFont="1" applyBorder="1" applyAlignment="1"/>
    <xf numFmtId="37" fontId="2" fillId="0" borderId="0" xfId="1" applyNumberFormat="1" applyFont="1" applyFill="1" applyBorder="1" applyAlignment="1"/>
    <xf numFmtId="168" fontId="3" fillId="0" borderId="5" xfId="1" applyNumberFormat="1" applyFont="1" applyFill="1" applyBorder="1" applyAlignment="1"/>
    <xf numFmtId="5" fontId="3" fillId="0" borderId="2" xfId="1" applyNumberFormat="1" applyFont="1" applyFill="1" applyBorder="1" applyAlignment="1"/>
    <xf numFmtId="5" fontId="3" fillId="0" borderId="3" xfId="1" applyNumberFormat="1" applyFont="1" applyFill="1" applyBorder="1" applyAlignment="1"/>
    <xf numFmtId="0" fontId="3" fillId="0" borderId="1" xfId="0" applyFont="1" applyBorder="1" applyAlignment="1">
      <alignment horizontal="left" wrapText="1"/>
    </xf>
    <xf numFmtId="168" fontId="2" fillId="0" borderId="0" xfId="1" applyNumberFormat="1" applyFont="1" applyBorder="1" applyAlignment="1"/>
    <xf numFmtId="0" fontId="6" fillId="0" borderId="0" xfId="0" applyFont="1" applyBorder="1" applyAlignment="1">
      <alignment horizontal="left"/>
    </xf>
    <xf numFmtId="0" fontId="3" fillId="0" borderId="1" xfId="0" applyFont="1" applyFill="1" applyBorder="1" applyAlignment="1">
      <alignment horizontal="center" wrapText="1"/>
    </xf>
    <xf numFmtId="0" fontId="3" fillId="0" borderId="1" xfId="0" applyFont="1" applyFill="1" applyBorder="1" applyAlignment="1">
      <alignment horizontal="right" wrapText="1"/>
    </xf>
    <xf numFmtId="0" fontId="3" fillId="0" borderId="9" xfId="0" applyFont="1" applyFill="1" applyBorder="1" applyAlignment="1">
      <alignment horizontal="right" wrapText="1"/>
    </xf>
    <xf numFmtId="168" fontId="2" fillId="0" borderId="1" xfId="1" applyNumberFormat="1" applyFont="1" applyFill="1" applyBorder="1" applyAlignment="1"/>
    <xf numFmtId="37" fontId="2" fillId="0" borderId="9" xfId="1" applyNumberFormat="1" applyFont="1" applyFill="1" applyBorder="1" applyAlignment="1"/>
    <xf numFmtId="0" fontId="2" fillId="0" borderId="11" xfId="0" applyFont="1" applyFill="1" applyBorder="1" applyAlignment="1">
      <alignment horizontal="left" wrapText="1"/>
    </xf>
    <xf numFmtId="5" fontId="2" fillId="0" borderId="0" xfId="1" applyNumberFormat="1" applyFont="1" applyFill="1" applyBorder="1" applyAlignment="1"/>
    <xf numFmtId="5" fontId="2" fillId="0" borderId="9" xfId="1" applyNumberFormat="1" applyFont="1" applyFill="1" applyBorder="1" applyAlignment="1"/>
    <xf numFmtId="168" fontId="3" fillId="0" borderId="1" xfId="1" applyNumberFormat="1" applyFont="1" applyFill="1" applyBorder="1" applyAlignment="1"/>
    <xf numFmtId="164" fontId="3" fillId="0" borderId="0" xfId="1" applyNumberFormat="1" applyFont="1" applyFill="1" applyBorder="1" applyAlignment="1" applyProtection="1"/>
    <xf numFmtId="37" fontId="3" fillId="0" borderId="0" xfId="1" applyNumberFormat="1" applyFont="1" applyFill="1" applyBorder="1" applyAlignment="1"/>
    <xf numFmtId="164" fontId="3" fillId="0" borderId="1" xfId="1" applyNumberFormat="1" applyFont="1" applyFill="1" applyBorder="1" applyAlignment="1" applyProtection="1"/>
    <xf numFmtId="37" fontId="3" fillId="0" borderId="9" xfId="1" applyNumberFormat="1" applyFont="1" applyFill="1" applyBorder="1" applyAlignment="1"/>
    <xf numFmtId="164" fontId="3" fillId="0" borderId="2" xfId="1" applyNumberFormat="1" applyFont="1" applyFill="1" applyBorder="1" applyAlignment="1" applyProtection="1"/>
    <xf numFmtId="37" fontId="3" fillId="0" borderId="2" xfId="1" applyNumberFormat="1" applyFont="1" applyFill="1" applyBorder="1" applyAlignment="1"/>
    <xf numFmtId="164" fontId="3" fillId="0" borderId="5" xfId="1" applyNumberFormat="1" applyFont="1" applyFill="1" applyBorder="1" applyAlignment="1" applyProtection="1"/>
    <xf numFmtId="37" fontId="3" fillId="0" borderId="3" xfId="1" applyNumberFormat="1" applyFont="1" applyFill="1" applyBorder="1" applyAlignment="1"/>
    <xf numFmtId="0" fontId="17" fillId="0" borderId="0" xfId="0" applyFont="1" applyAlignment="1">
      <alignment horizontal="center" vertical="center"/>
    </xf>
    <xf numFmtId="0" fontId="17" fillId="0" borderId="0" xfId="0" applyFont="1" applyBorder="1" applyAlignment="1">
      <alignment horizontal="center" vertical="center"/>
    </xf>
    <xf numFmtId="0" fontId="17" fillId="0" borderId="2" xfId="0" applyFont="1" applyBorder="1" applyAlignment="1">
      <alignment horizontal="center" vertical="center"/>
    </xf>
    <xf numFmtId="0" fontId="19" fillId="0" borderId="0" xfId="0" applyFont="1" applyAlignment="1">
      <alignment horizontal="center" vertical="center"/>
    </xf>
    <xf numFmtId="0" fontId="3" fillId="0" borderId="10" xfId="0" applyFont="1" applyBorder="1" applyAlignment="1">
      <alignment horizontal="left" wrapText="1"/>
    </xf>
    <xf numFmtId="0" fontId="3" fillId="0" borderId="4"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17" fillId="0" borderId="0" xfId="0" applyFont="1" applyAlignment="1">
      <alignment horizontal="center" vertical="center"/>
    </xf>
    <xf numFmtId="0" fontId="17" fillId="0" borderId="0" xfId="0" applyFont="1" applyBorder="1" applyAlignment="1">
      <alignment horizontal="center" vertical="center"/>
    </xf>
    <xf numFmtId="0" fontId="3" fillId="0" borderId="13" xfId="0" applyFont="1" applyBorder="1" applyAlignment="1">
      <alignment horizontal="center"/>
    </xf>
    <xf numFmtId="0" fontId="3" fillId="0" borderId="14" xfId="0" applyFont="1" applyBorder="1" applyAlignment="1">
      <alignment horizontal="center"/>
    </xf>
    <xf numFmtId="0" fontId="15" fillId="0" borderId="0" xfId="0" applyFont="1" applyBorder="1" applyAlignment="1">
      <alignment horizontal="left" wrapText="1"/>
    </xf>
    <xf numFmtId="0" fontId="17" fillId="0" borderId="0" xfId="0" applyFont="1" applyAlignment="1">
      <alignment horizontal="center"/>
    </xf>
    <xf numFmtId="0" fontId="3" fillId="0" borderId="12" xfId="0" applyFont="1" applyFill="1" applyBorder="1" applyAlignment="1">
      <alignment horizontal="center"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11" fillId="0" borderId="0" xfId="0" applyFont="1" applyAlignment="1">
      <alignment vertical="center" wrapText="1"/>
    </xf>
    <xf numFmtId="0" fontId="3" fillId="0" borderId="8" xfId="0" applyFont="1" applyFill="1" applyBorder="1" applyAlignment="1">
      <alignment horizontal="center" wrapText="1"/>
    </xf>
    <xf numFmtId="0" fontId="3" fillId="0" borderId="13" xfId="0" applyFont="1" applyFill="1" applyBorder="1" applyAlignment="1">
      <alignment horizontal="center" wrapText="1"/>
    </xf>
    <xf numFmtId="0" fontId="3" fillId="0" borderId="14" xfId="0" applyFont="1" applyFill="1" applyBorder="1" applyAlignment="1">
      <alignment horizontal="center" wrapText="1"/>
    </xf>
    <xf numFmtId="0" fontId="3" fillId="0" borderId="0" xfId="0" applyFont="1" applyFill="1" applyBorder="1" applyAlignment="1">
      <alignment horizontal="left" wrapText="1"/>
    </xf>
    <xf numFmtId="0" fontId="3" fillId="0" borderId="0" xfId="0" applyFont="1" applyFill="1" applyBorder="1" applyAlignment="1">
      <alignment horizontal="center" wrapText="1"/>
    </xf>
    <xf numFmtId="9" fontId="3" fillId="0" borderId="6" xfId="2" applyFont="1" applyFill="1" applyBorder="1" applyAlignment="1">
      <alignment horizontal="center" wrapText="1"/>
    </xf>
    <xf numFmtId="9" fontId="3" fillId="0" borderId="7" xfId="2" applyFont="1" applyFill="1" applyBorder="1" applyAlignment="1">
      <alignment horizontal="center" wrapText="1"/>
    </xf>
    <xf numFmtId="9" fontId="3" fillId="0" borderId="12" xfId="2" applyFont="1" applyFill="1" applyBorder="1" applyAlignment="1">
      <alignment horizontal="center" wrapText="1"/>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9" fontId="3" fillId="0" borderId="12" xfId="2" applyFont="1" applyBorder="1" applyAlignment="1">
      <alignment horizontal="center" vertical="center"/>
    </xf>
    <xf numFmtId="9" fontId="3" fillId="0" borderId="6" xfId="2" applyFont="1" applyBorder="1" applyAlignment="1">
      <alignment horizontal="center" vertical="center"/>
    </xf>
    <xf numFmtId="9" fontId="3" fillId="0" borderId="7" xfId="2" applyFont="1" applyBorder="1" applyAlignment="1">
      <alignment horizontal="center" vertic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12" xfId="0" applyFont="1" applyFill="1" applyBorder="1" applyAlignment="1">
      <alignment horizontal="center"/>
    </xf>
    <xf numFmtId="0" fontId="3" fillId="0" borderId="6" xfId="0" applyFont="1" applyFill="1" applyBorder="1" applyAlignment="1">
      <alignment horizontal="center"/>
    </xf>
    <xf numFmtId="0" fontId="3" fillId="0" borderId="7" xfId="0" applyFont="1" applyFill="1" applyBorder="1" applyAlignment="1">
      <alignment horizontal="center"/>
    </xf>
  </cellXfs>
  <cellStyles count="5">
    <cellStyle name="Comma" xfId="1" builtinId="3"/>
    <cellStyle name="Normal" xfId="0" builtinId="0"/>
    <cellStyle name="Normal 2" xfId="3"/>
    <cellStyle name="Normal 3" xfId="4"/>
    <cellStyle name="Percent" xfId="2" builtinId="5"/>
  </cellStyles>
  <dxfs count="0"/>
  <tableStyles count="0" defaultTableStyle="TableStyleMedium2" defaultPivotStyle="PivotStyleLight16"/>
  <colors>
    <mruColors>
      <color rgb="FFCCECFF"/>
      <color rgb="FF00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tabSelected="1" workbookViewId="0">
      <selection activeCell="B15" sqref="B15"/>
    </sheetView>
  </sheetViews>
  <sheetFormatPr defaultColWidth="9.109375" defaultRowHeight="14.4" x14ac:dyDescent="0.3"/>
  <cols>
    <col min="1" max="1" width="30" style="158" customWidth="1"/>
    <col min="2" max="7" width="15.33203125" style="158"/>
    <col min="8" max="16384" width="9.109375" style="158"/>
  </cols>
  <sheetData>
    <row r="1" spans="1:6" x14ac:dyDescent="0.3">
      <c r="A1" s="207" t="s">
        <v>76</v>
      </c>
      <c r="B1" s="207"/>
      <c r="C1" s="207"/>
      <c r="D1" s="207"/>
      <c r="E1" s="207"/>
      <c r="F1" s="207"/>
    </row>
    <row r="2" spans="1:6" x14ac:dyDescent="0.3">
      <c r="A2" s="207" t="s">
        <v>77</v>
      </c>
      <c r="B2" s="207"/>
      <c r="C2" s="207"/>
      <c r="D2" s="207"/>
      <c r="E2" s="207"/>
      <c r="F2" s="207"/>
    </row>
    <row r="3" spans="1:6" x14ac:dyDescent="0.3">
      <c r="A3" s="199"/>
      <c r="B3" s="144"/>
      <c r="C3" s="144"/>
      <c r="D3" s="144"/>
      <c r="E3" s="144"/>
      <c r="F3" s="144"/>
    </row>
    <row r="4" spans="1:6" x14ac:dyDescent="0.3">
      <c r="A4" s="207" t="s">
        <v>21</v>
      </c>
      <c r="B4" s="207"/>
      <c r="C4" s="207"/>
      <c r="D4" s="207"/>
      <c r="E4" s="207"/>
      <c r="F4" s="207"/>
    </row>
    <row r="5" spans="1:6" ht="14.4" customHeight="1" x14ac:dyDescent="0.3">
      <c r="A5" s="208" t="s">
        <v>78</v>
      </c>
      <c r="B5" s="208"/>
      <c r="C5" s="208"/>
      <c r="D5" s="208"/>
      <c r="E5" s="208"/>
      <c r="F5" s="208"/>
    </row>
    <row r="6" spans="1:6" ht="14.4" customHeight="1" x14ac:dyDescent="0.3">
      <c r="A6" s="200"/>
      <c r="B6" s="200"/>
      <c r="C6" s="201"/>
      <c r="D6" s="201"/>
      <c r="E6" s="201"/>
      <c r="F6" s="201"/>
    </row>
    <row r="7" spans="1:6" ht="15" customHeight="1" x14ac:dyDescent="0.3">
      <c r="A7" s="203" t="s">
        <v>20</v>
      </c>
      <c r="B7" s="160"/>
      <c r="C7" s="205" t="s">
        <v>18</v>
      </c>
      <c r="D7" s="206"/>
      <c r="E7" s="205" t="s">
        <v>19</v>
      </c>
      <c r="F7" s="206"/>
    </row>
    <row r="8" spans="1:6" ht="29.25" customHeight="1" x14ac:dyDescent="0.3">
      <c r="A8" s="204"/>
      <c r="B8" s="161" t="s">
        <v>10</v>
      </c>
      <c r="C8" s="55" t="s">
        <v>70</v>
      </c>
      <c r="D8" s="55" t="s">
        <v>3</v>
      </c>
      <c r="E8" s="57" t="s">
        <v>70</v>
      </c>
      <c r="F8" s="56" t="s">
        <v>3</v>
      </c>
    </row>
    <row r="9" spans="1:6" x14ac:dyDescent="0.3">
      <c r="A9" s="105"/>
      <c r="B9" s="182"/>
      <c r="C9" s="131"/>
      <c r="D9" s="131"/>
      <c r="E9" s="183"/>
      <c r="F9" s="184"/>
    </row>
    <row r="10" spans="1:6" x14ac:dyDescent="0.3">
      <c r="A10" s="136" t="s">
        <v>22</v>
      </c>
      <c r="B10" s="185"/>
      <c r="C10" s="12"/>
      <c r="D10" s="175"/>
      <c r="E10" s="27"/>
      <c r="F10" s="186"/>
    </row>
    <row r="11" spans="1:6" x14ac:dyDescent="0.3">
      <c r="A11" s="187" t="s">
        <v>35</v>
      </c>
      <c r="B11" s="185">
        <v>52615</v>
      </c>
      <c r="C11" s="11">
        <v>50468732269</v>
      </c>
      <c r="D11" s="188">
        <v>570000</v>
      </c>
      <c r="E11" s="26">
        <v>688488176.47000003</v>
      </c>
      <c r="F11" s="189">
        <v>8122.5</v>
      </c>
    </row>
    <row r="12" spans="1:6" x14ac:dyDescent="0.3">
      <c r="A12" s="187" t="s">
        <v>36</v>
      </c>
      <c r="B12" s="185">
        <v>7840</v>
      </c>
      <c r="C12" s="12">
        <v>53647830074</v>
      </c>
      <c r="D12" s="175">
        <v>1015062.52</v>
      </c>
      <c r="E12" s="27">
        <v>1402007132.0999999</v>
      </c>
      <c r="F12" s="186">
        <v>26616.09</v>
      </c>
    </row>
    <row r="13" spans="1:6" x14ac:dyDescent="0.3">
      <c r="A13" s="34" t="s">
        <v>38</v>
      </c>
      <c r="B13" s="176">
        <f>B24+B19</f>
        <v>60455</v>
      </c>
      <c r="C13" s="195">
        <f>C24+C19</f>
        <v>104116562342.64</v>
      </c>
      <c r="D13" s="196">
        <v>595000</v>
      </c>
      <c r="E13" s="197">
        <f>E24+E19</f>
        <v>2090495308.54</v>
      </c>
      <c r="F13" s="198">
        <v>8550</v>
      </c>
    </row>
    <row r="14" spans="1:6" x14ac:dyDescent="0.3">
      <c r="A14" s="105"/>
      <c r="B14" s="190"/>
      <c r="C14" s="191"/>
      <c r="D14" s="192"/>
      <c r="E14" s="193"/>
      <c r="F14" s="194"/>
    </row>
    <row r="15" spans="1:6" x14ac:dyDescent="0.3">
      <c r="A15" s="162"/>
      <c r="B15" s="163"/>
      <c r="C15" s="164"/>
      <c r="D15" s="164"/>
      <c r="E15" s="163"/>
      <c r="F15" s="165"/>
    </row>
    <row r="16" spans="1:6" x14ac:dyDescent="0.3">
      <c r="A16" s="166" t="s">
        <v>37</v>
      </c>
      <c r="B16" s="167"/>
      <c r="C16" s="1"/>
      <c r="D16" s="168"/>
      <c r="E16" s="2"/>
      <c r="F16" s="169"/>
    </row>
    <row r="17" spans="1:6" x14ac:dyDescent="0.3">
      <c r="A17" s="170" t="s">
        <v>35</v>
      </c>
      <c r="B17" s="167">
        <v>961</v>
      </c>
      <c r="C17" s="1">
        <v>78812130.590000004</v>
      </c>
      <c r="D17" s="168">
        <v>55108</v>
      </c>
      <c r="E17" s="2">
        <v>788121.31</v>
      </c>
      <c r="F17" s="169">
        <v>551.08000000000004</v>
      </c>
    </row>
    <row r="18" spans="1:6" ht="14.4" customHeight="1" x14ac:dyDescent="0.3">
      <c r="A18" s="170" t="s">
        <v>36</v>
      </c>
      <c r="B18" s="167">
        <v>1065</v>
      </c>
      <c r="C18" s="1">
        <v>71019181.049999997</v>
      </c>
      <c r="D18" s="168">
        <v>54299</v>
      </c>
      <c r="E18" s="2">
        <v>1012023.77</v>
      </c>
      <c r="F18" s="169">
        <v>773.76</v>
      </c>
    </row>
    <row r="19" spans="1:6" x14ac:dyDescent="0.3">
      <c r="A19" s="171" t="s">
        <v>38</v>
      </c>
      <c r="B19" s="172">
        <f>B17+B18</f>
        <v>2026</v>
      </c>
      <c r="C19" s="9">
        <f>C17+C18</f>
        <v>149831311.63999999</v>
      </c>
      <c r="D19" s="173">
        <v>54500</v>
      </c>
      <c r="E19" s="10">
        <f>E17+E18</f>
        <v>1800145.08</v>
      </c>
      <c r="F19" s="174">
        <v>659.06</v>
      </c>
    </row>
    <row r="20" spans="1:6" x14ac:dyDescent="0.3">
      <c r="A20" s="171"/>
      <c r="B20" s="167"/>
      <c r="C20" s="1"/>
      <c r="D20" s="168"/>
      <c r="E20" s="2"/>
      <c r="F20" s="169"/>
    </row>
    <row r="21" spans="1:6" x14ac:dyDescent="0.3">
      <c r="A21" s="166" t="s">
        <v>34</v>
      </c>
      <c r="B21" s="163"/>
      <c r="C21" s="164"/>
      <c r="D21" s="164"/>
      <c r="E21" s="163"/>
      <c r="F21" s="165"/>
    </row>
    <row r="22" spans="1:6" x14ac:dyDescent="0.3">
      <c r="A22" s="170" t="s">
        <v>35</v>
      </c>
      <c r="B22" s="167">
        <v>51654</v>
      </c>
      <c r="C22" s="1">
        <v>50389920138</v>
      </c>
      <c r="D22" s="168">
        <v>580000</v>
      </c>
      <c r="E22" s="2">
        <v>687700055.15999997</v>
      </c>
      <c r="F22" s="169">
        <v>8265</v>
      </c>
    </row>
    <row r="23" spans="1:6" ht="14.4" customHeight="1" x14ac:dyDescent="0.3">
      <c r="A23" s="170" t="s">
        <v>36</v>
      </c>
      <c r="B23" s="167">
        <v>6775</v>
      </c>
      <c r="C23" s="1">
        <v>53576810893</v>
      </c>
      <c r="D23" s="175">
        <v>1313568.75</v>
      </c>
      <c r="E23" s="2">
        <v>1400995108.3</v>
      </c>
      <c r="F23" s="169">
        <v>34387.5</v>
      </c>
    </row>
    <row r="24" spans="1:6" x14ac:dyDescent="0.3">
      <c r="A24" s="152" t="s">
        <v>38</v>
      </c>
      <c r="B24" s="176">
        <f>B22+B23</f>
        <v>58429</v>
      </c>
      <c r="C24" s="13">
        <f>C22+C23</f>
        <v>103966731031</v>
      </c>
      <c r="D24" s="177">
        <v>615000</v>
      </c>
      <c r="E24" s="28">
        <f>E22+E23</f>
        <v>2088695163.46</v>
      </c>
      <c r="F24" s="178">
        <v>8835</v>
      </c>
    </row>
    <row r="25" spans="1:6" x14ac:dyDescent="0.3">
      <c r="A25" s="179"/>
      <c r="B25" s="180"/>
      <c r="C25" s="1"/>
      <c r="D25" s="168"/>
      <c r="E25" s="1"/>
      <c r="F25" s="168"/>
    </row>
    <row r="26" spans="1:6" x14ac:dyDescent="0.3">
      <c r="A26" s="123" t="s">
        <v>55</v>
      </c>
    </row>
    <row r="27" spans="1:6" x14ac:dyDescent="0.3">
      <c r="A27" s="181"/>
      <c r="E27" s="157"/>
      <c r="F27" s="157"/>
    </row>
    <row r="28" spans="1:6" x14ac:dyDescent="0.3">
      <c r="A28" s="181"/>
      <c r="E28" s="157"/>
      <c r="F28" s="157"/>
    </row>
  </sheetData>
  <mergeCells count="7">
    <mergeCell ref="A7:A8"/>
    <mergeCell ref="C7:D7"/>
    <mergeCell ref="E7:F7"/>
    <mergeCell ref="A1:F1"/>
    <mergeCell ref="A2:F2"/>
    <mergeCell ref="A4:F4"/>
    <mergeCell ref="A5:F5"/>
  </mergeCells>
  <pageMargins left="0.7" right="0.7" top="0.75" bottom="0.75" header="0.3" footer="0.3"/>
  <pageSetup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election activeCell="F8" sqref="F8"/>
    </sheetView>
  </sheetViews>
  <sheetFormatPr defaultColWidth="9.109375" defaultRowHeight="13.8" x14ac:dyDescent="0.25"/>
  <cols>
    <col min="1" max="1" width="38.88671875" style="50" customWidth="1"/>
    <col min="2" max="5" width="14.88671875" style="50" customWidth="1"/>
    <col min="6" max="6" width="11.44140625" style="50" customWidth="1"/>
    <col min="7" max="16384" width="9.109375" style="50"/>
  </cols>
  <sheetData>
    <row r="1" spans="1:6" x14ac:dyDescent="0.25">
      <c r="A1" s="207" t="s">
        <v>76</v>
      </c>
      <c r="B1" s="207"/>
      <c r="C1" s="207"/>
      <c r="D1" s="207"/>
      <c r="E1" s="207"/>
      <c r="F1" s="199"/>
    </row>
    <row r="2" spans="1:6" x14ac:dyDescent="0.25">
      <c r="A2" s="207" t="s">
        <v>77</v>
      </c>
      <c r="B2" s="207"/>
      <c r="C2" s="207"/>
      <c r="D2" s="207"/>
      <c r="E2" s="207"/>
      <c r="F2" s="199"/>
    </row>
    <row r="3" spans="1:6" x14ac:dyDescent="0.25">
      <c r="A3" s="199"/>
      <c r="B3" s="144"/>
      <c r="C3" s="144"/>
      <c r="D3" s="144"/>
      <c r="E3" s="144"/>
      <c r="F3" s="144"/>
    </row>
    <row r="4" spans="1:6" x14ac:dyDescent="0.25">
      <c r="A4" s="207" t="s">
        <v>27</v>
      </c>
      <c r="B4" s="207"/>
      <c r="C4" s="207"/>
      <c r="D4" s="207"/>
      <c r="E4" s="207"/>
      <c r="F4" s="144"/>
    </row>
    <row r="5" spans="1:6" x14ac:dyDescent="0.25">
      <c r="A5" s="212" t="s">
        <v>56</v>
      </c>
      <c r="B5" s="212"/>
      <c r="C5" s="212"/>
      <c r="D5" s="212"/>
      <c r="E5" s="212"/>
    </row>
    <row r="7" spans="1:6" x14ac:dyDescent="0.25">
      <c r="A7" s="145"/>
      <c r="B7" s="146"/>
      <c r="C7" s="209" t="s">
        <v>71</v>
      </c>
      <c r="D7" s="209"/>
      <c r="E7" s="210"/>
    </row>
    <row r="8" spans="1:6" ht="33.75" customHeight="1" x14ac:dyDescent="0.25">
      <c r="A8" s="147" t="s">
        <v>30</v>
      </c>
      <c r="B8" s="54" t="s">
        <v>10</v>
      </c>
      <c r="C8" s="55" t="s">
        <v>31</v>
      </c>
      <c r="D8" s="55" t="s">
        <v>72</v>
      </c>
      <c r="E8" s="56" t="s">
        <v>26</v>
      </c>
      <c r="F8" s="148"/>
    </row>
    <row r="9" spans="1:6" ht="43.5" customHeight="1" x14ac:dyDescent="0.25">
      <c r="A9" s="149" t="s">
        <v>73</v>
      </c>
      <c r="B9" s="150">
        <v>2523</v>
      </c>
      <c r="C9" s="3">
        <v>6578996.6799999997</v>
      </c>
      <c r="D9" s="4">
        <v>0</v>
      </c>
      <c r="E9" s="6">
        <f>C9+D9</f>
        <v>6578996.6799999997</v>
      </c>
      <c r="F9" s="151"/>
    </row>
    <row r="10" spans="1:6" ht="36" customHeight="1" x14ac:dyDescent="0.25">
      <c r="A10" s="149" t="s">
        <v>74</v>
      </c>
      <c r="B10" s="150">
        <v>5317</v>
      </c>
      <c r="C10" s="3">
        <v>863836464.77999997</v>
      </c>
      <c r="D10" s="3">
        <v>531591670.63999999</v>
      </c>
      <c r="E10" s="7">
        <f>C10+D10</f>
        <v>1395428135.4200001</v>
      </c>
      <c r="F10" s="151"/>
    </row>
    <row r="11" spans="1:6" ht="30.6" customHeight="1" x14ac:dyDescent="0.25">
      <c r="A11" s="152" t="s">
        <v>28</v>
      </c>
      <c r="B11" s="153">
        <f>B10+B9</f>
        <v>7840</v>
      </c>
      <c r="C11" s="5">
        <f>C10+C9</f>
        <v>870415461.45999992</v>
      </c>
      <c r="D11" s="5">
        <f>D10+D9</f>
        <v>531591670.63999999</v>
      </c>
      <c r="E11" s="8">
        <f>E10+E9</f>
        <v>1402007132.1000001</v>
      </c>
    </row>
    <row r="13" spans="1:6" s="158" customFormat="1" ht="14.4" x14ac:dyDescent="0.3">
      <c r="A13" s="154" t="s">
        <v>32</v>
      </c>
      <c r="B13" s="155"/>
      <c r="C13" s="155"/>
      <c r="D13" s="155"/>
      <c r="E13" s="156"/>
      <c r="F13" s="157"/>
    </row>
    <row r="14" spans="1:6" ht="39" customHeight="1" x14ac:dyDescent="0.25">
      <c r="A14" s="211" t="s">
        <v>33</v>
      </c>
      <c r="B14" s="211"/>
      <c r="C14" s="211"/>
      <c r="D14" s="211"/>
      <c r="E14" s="211"/>
    </row>
    <row r="16" spans="1:6" x14ac:dyDescent="0.25">
      <c r="A16" s="123" t="s">
        <v>55</v>
      </c>
    </row>
    <row r="21" spans="1:1" x14ac:dyDescent="0.25">
      <c r="A21" s="159"/>
    </row>
  </sheetData>
  <mergeCells count="6">
    <mergeCell ref="A1:E1"/>
    <mergeCell ref="A2:E2"/>
    <mergeCell ref="C7:E7"/>
    <mergeCell ref="A14:E14"/>
    <mergeCell ref="A5:E5"/>
    <mergeCell ref="A4:E4"/>
  </mergeCells>
  <pageMargins left="0.7" right="0.7" top="0.75" bottom="0.75" header="0.3" footer="0.3"/>
  <pageSetup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1"/>
  <sheetViews>
    <sheetView showGridLines="0" topLeftCell="A46" workbookViewId="0">
      <selection activeCell="C21" sqref="C21"/>
    </sheetView>
  </sheetViews>
  <sheetFormatPr defaultColWidth="9.109375" defaultRowHeight="13.8" x14ac:dyDescent="0.25"/>
  <cols>
    <col min="1" max="1" width="19.33203125" style="116" customWidth="1"/>
    <col min="2" max="6" width="14.6640625" style="116" customWidth="1"/>
    <col min="7" max="16384" width="9.109375" style="116"/>
  </cols>
  <sheetData>
    <row r="1" spans="1:6" x14ac:dyDescent="0.25">
      <c r="A1" s="207" t="s">
        <v>76</v>
      </c>
      <c r="B1" s="207"/>
      <c r="C1" s="207"/>
      <c r="D1" s="207"/>
      <c r="E1" s="207"/>
      <c r="F1" s="207"/>
    </row>
    <row r="2" spans="1:6" x14ac:dyDescent="0.25">
      <c r="A2" s="207" t="s">
        <v>77</v>
      </c>
      <c r="B2" s="207"/>
      <c r="C2" s="207"/>
      <c r="D2" s="207"/>
      <c r="E2" s="207"/>
      <c r="F2" s="207"/>
    </row>
    <row r="3" spans="1:6" x14ac:dyDescent="0.25">
      <c r="A3" s="199"/>
    </row>
    <row r="4" spans="1:6" x14ac:dyDescent="0.25">
      <c r="A4" s="207" t="s">
        <v>79</v>
      </c>
      <c r="B4" s="207"/>
      <c r="C4" s="207"/>
      <c r="D4" s="207"/>
      <c r="E4" s="207"/>
      <c r="F4" s="207"/>
    </row>
    <row r="5" spans="1:6" x14ac:dyDescent="0.25">
      <c r="A5" s="207" t="s">
        <v>57</v>
      </c>
      <c r="B5" s="207"/>
      <c r="C5" s="207"/>
      <c r="D5" s="207"/>
      <c r="E5" s="207"/>
      <c r="F5" s="207"/>
    </row>
    <row r="6" spans="1:6" x14ac:dyDescent="0.25">
      <c r="A6" s="207" t="s">
        <v>58</v>
      </c>
      <c r="B6" s="207"/>
      <c r="C6" s="207"/>
      <c r="D6" s="207"/>
      <c r="E6" s="207"/>
      <c r="F6" s="207"/>
    </row>
    <row r="7" spans="1:6" x14ac:dyDescent="0.25">
      <c r="A7" s="135"/>
    </row>
    <row r="8" spans="1:6" ht="15" customHeight="1" x14ac:dyDescent="0.25">
      <c r="A8" s="213" t="s">
        <v>0</v>
      </c>
      <c r="B8" s="214"/>
      <c r="C8" s="214"/>
      <c r="D8" s="214"/>
      <c r="E8" s="214"/>
      <c r="F8" s="215"/>
    </row>
    <row r="9" spans="1:6" ht="15" customHeight="1" x14ac:dyDescent="0.25">
      <c r="A9" s="100"/>
      <c r="B9" s="52"/>
      <c r="C9" s="214" t="s">
        <v>18</v>
      </c>
      <c r="D9" s="215"/>
      <c r="E9" s="214" t="s">
        <v>19</v>
      </c>
      <c r="F9" s="215"/>
    </row>
    <row r="10" spans="1:6" ht="28.5" customHeight="1" x14ac:dyDescent="0.3">
      <c r="A10" s="34" t="s">
        <v>18</v>
      </c>
      <c r="B10" s="141" t="s">
        <v>10</v>
      </c>
      <c r="C10" s="103" t="s">
        <v>70</v>
      </c>
      <c r="D10" s="102" t="s">
        <v>3</v>
      </c>
      <c r="E10" s="103" t="s">
        <v>70</v>
      </c>
      <c r="F10" s="102" t="s">
        <v>3</v>
      </c>
    </row>
    <row r="11" spans="1:6" x14ac:dyDescent="0.25">
      <c r="A11" s="105"/>
      <c r="B11" s="106"/>
      <c r="C11" s="108"/>
      <c r="D11" s="109"/>
      <c r="E11" s="108"/>
      <c r="F11" s="107"/>
    </row>
    <row r="12" spans="1:6" x14ac:dyDescent="0.25">
      <c r="A12" s="105" t="s">
        <v>23</v>
      </c>
      <c r="B12" s="110">
        <v>10223</v>
      </c>
      <c r="C12" s="11">
        <v>3592178349.9000001</v>
      </c>
      <c r="D12" s="66">
        <v>375000</v>
      </c>
      <c r="E12" s="11">
        <v>35925934.07</v>
      </c>
      <c r="F12" s="66">
        <v>3750</v>
      </c>
    </row>
    <row r="13" spans="1:6" x14ac:dyDescent="0.25">
      <c r="A13" s="105" t="s">
        <v>11</v>
      </c>
      <c r="B13" s="110">
        <v>10686</v>
      </c>
      <c r="C13" s="12">
        <v>7633549824.1999998</v>
      </c>
      <c r="D13" s="68">
        <v>690000</v>
      </c>
      <c r="E13" s="12">
        <v>108768294.84999999</v>
      </c>
      <c r="F13" s="68">
        <v>9832.5</v>
      </c>
    </row>
    <row r="14" spans="1:6" x14ac:dyDescent="0.25">
      <c r="A14" s="105" t="s">
        <v>12</v>
      </c>
      <c r="B14" s="110">
        <v>2537</v>
      </c>
      <c r="C14" s="12">
        <v>3426197886.1999998</v>
      </c>
      <c r="D14" s="68">
        <v>1299000</v>
      </c>
      <c r="E14" s="12">
        <v>48825753</v>
      </c>
      <c r="F14" s="68">
        <v>18510.75</v>
      </c>
    </row>
    <row r="15" spans="1:6" x14ac:dyDescent="0.25">
      <c r="A15" s="105" t="s">
        <v>13</v>
      </c>
      <c r="B15" s="111">
        <v>490</v>
      </c>
      <c r="C15" s="12">
        <v>1396497744.0999999</v>
      </c>
      <c r="D15" s="68">
        <v>2625900</v>
      </c>
      <c r="E15" s="12">
        <v>19900092.91</v>
      </c>
      <c r="F15" s="68">
        <v>37419.074999999997</v>
      </c>
    </row>
    <row r="16" spans="1:6" x14ac:dyDescent="0.25">
      <c r="A16" s="105" t="s">
        <v>14</v>
      </c>
      <c r="B16" s="111">
        <v>104</v>
      </c>
      <c r="C16" s="12">
        <v>868924814.63999999</v>
      </c>
      <c r="D16" s="68">
        <v>7744350</v>
      </c>
      <c r="E16" s="12">
        <v>12382178.640000001</v>
      </c>
      <c r="F16" s="68">
        <v>110356.99</v>
      </c>
    </row>
    <row r="17" spans="1:6" x14ac:dyDescent="0.25">
      <c r="A17" s="105" t="s">
        <v>15</v>
      </c>
      <c r="B17" s="111">
        <v>4</v>
      </c>
      <c r="C17" s="12">
        <v>67575000</v>
      </c>
      <c r="D17" s="68">
        <v>16750000</v>
      </c>
      <c r="E17" s="12">
        <v>962943.75</v>
      </c>
      <c r="F17" s="68">
        <v>238687.5</v>
      </c>
    </row>
    <row r="18" spans="1:6" x14ac:dyDescent="0.25">
      <c r="A18" s="105" t="s">
        <v>16</v>
      </c>
      <c r="B18" s="111">
        <v>6</v>
      </c>
      <c r="C18" s="12">
        <v>143200500</v>
      </c>
      <c r="D18" s="68">
        <v>23825000</v>
      </c>
      <c r="E18" s="12">
        <v>2040607.13</v>
      </c>
      <c r="F18" s="68">
        <v>339506.25</v>
      </c>
    </row>
    <row r="19" spans="1:6" x14ac:dyDescent="0.25">
      <c r="A19" s="105"/>
      <c r="B19" s="111"/>
      <c r="C19" s="12"/>
      <c r="D19" s="68"/>
      <c r="E19" s="12"/>
      <c r="F19" s="68"/>
    </row>
    <row r="20" spans="1:6" x14ac:dyDescent="0.25">
      <c r="A20" s="34" t="s">
        <v>4</v>
      </c>
      <c r="B20" s="113">
        <f>SUM(B12:B18)</f>
        <v>24050</v>
      </c>
      <c r="C20" s="13">
        <f>SUM(C12:C18)</f>
        <v>17128124119.039999</v>
      </c>
      <c r="D20" s="71">
        <v>560000</v>
      </c>
      <c r="E20" s="13">
        <f>SUM(E12:E18)</f>
        <v>228805804.34999996</v>
      </c>
      <c r="F20" s="71">
        <v>7980</v>
      </c>
    </row>
    <row r="21" spans="1:6" x14ac:dyDescent="0.25">
      <c r="A21" s="114"/>
      <c r="B21" s="115"/>
      <c r="C21" s="14"/>
      <c r="D21" s="74"/>
      <c r="E21" s="14"/>
      <c r="F21" s="74"/>
    </row>
    <row r="22" spans="1:6" ht="15" customHeight="1" x14ac:dyDescent="0.25">
      <c r="A22" s="213" t="s">
        <v>2</v>
      </c>
      <c r="B22" s="214"/>
      <c r="C22" s="214"/>
      <c r="D22" s="214"/>
      <c r="E22" s="214"/>
      <c r="F22" s="215"/>
    </row>
    <row r="23" spans="1:6" ht="15" customHeight="1" x14ac:dyDescent="0.25">
      <c r="A23" s="100"/>
      <c r="B23" s="52"/>
      <c r="C23" s="214" t="s">
        <v>18</v>
      </c>
      <c r="D23" s="215"/>
      <c r="E23" s="214" t="s">
        <v>19</v>
      </c>
      <c r="F23" s="215"/>
    </row>
    <row r="24" spans="1:6" ht="28.5" customHeight="1" x14ac:dyDescent="0.3">
      <c r="A24" s="34" t="s">
        <v>18</v>
      </c>
      <c r="B24" s="141" t="s">
        <v>10</v>
      </c>
      <c r="C24" s="103" t="s">
        <v>70</v>
      </c>
      <c r="D24" s="102" t="s">
        <v>3</v>
      </c>
      <c r="E24" s="103" t="s">
        <v>70</v>
      </c>
      <c r="F24" s="102" t="s">
        <v>3</v>
      </c>
    </row>
    <row r="25" spans="1:6" x14ac:dyDescent="0.25">
      <c r="A25" s="105"/>
      <c r="B25" s="106"/>
      <c r="C25" s="108"/>
      <c r="D25" s="109"/>
      <c r="E25" s="108"/>
      <c r="F25" s="107"/>
    </row>
    <row r="26" spans="1:6" x14ac:dyDescent="0.25">
      <c r="A26" s="105" t="s">
        <v>23</v>
      </c>
      <c r="B26" s="110">
        <v>8855</v>
      </c>
      <c r="C26" s="11">
        <v>2355861987.6999998</v>
      </c>
      <c r="D26" s="66">
        <v>250000</v>
      </c>
      <c r="E26" s="11">
        <v>23291460.050000001</v>
      </c>
      <c r="F26" s="66">
        <v>2500</v>
      </c>
    </row>
    <row r="27" spans="1:6" x14ac:dyDescent="0.25">
      <c r="A27" s="105" t="s">
        <v>11</v>
      </c>
      <c r="B27" s="110">
        <v>3805</v>
      </c>
      <c r="C27" s="12">
        <v>2693914497.1999998</v>
      </c>
      <c r="D27" s="68">
        <v>690000</v>
      </c>
      <c r="E27" s="12">
        <v>38111662.490000002</v>
      </c>
      <c r="F27" s="68">
        <v>9761.25</v>
      </c>
    </row>
    <row r="28" spans="1:6" x14ac:dyDescent="0.25">
      <c r="A28" s="105" t="s">
        <v>12</v>
      </c>
      <c r="B28" s="110">
        <v>1695</v>
      </c>
      <c r="C28" s="12">
        <v>2411514767.6999998</v>
      </c>
      <c r="D28" s="68">
        <v>1375000</v>
      </c>
      <c r="E28" s="12">
        <v>34185730.920000002</v>
      </c>
      <c r="F28" s="68">
        <v>19593.75</v>
      </c>
    </row>
    <row r="29" spans="1:6" x14ac:dyDescent="0.25">
      <c r="A29" s="105" t="s">
        <v>13</v>
      </c>
      <c r="B29" s="111">
        <v>758</v>
      </c>
      <c r="C29" s="12">
        <v>2255479603.3000002</v>
      </c>
      <c r="D29" s="68">
        <v>2775000</v>
      </c>
      <c r="E29" s="12">
        <v>32098266.829999998</v>
      </c>
      <c r="F29" s="68">
        <v>39522.375</v>
      </c>
    </row>
    <row r="30" spans="1:6" x14ac:dyDescent="0.25">
      <c r="A30" s="105" t="s">
        <v>14</v>
      </c>
      <c r="B30" s="111">
        <v>155</v>
      </c>
      <c r="C30" s="12">
        <v>1163360486.5999999</v>
      </c>
      <c r="D30" s="68">
        <v>6400000</v>
      </c>
      <c r="E30" s="12">
        <v>16031406.67</v>
      </c>
      <c r="F30" s="68">
        <v>88350</v>
      </c>
    </row>
    <row r="31" spans="1:6" x14ac:dyDescent="0.25">
      <c r="A31" s="105" t="s">
        <v>15</v>
      </c>
      <c r="B31" s="111">
        <v>7</v>
      </c>
      <c r="C31" s="12">
        <v>124580000</v>
      </c>
      <c r="D31" s="68">
        <v>18000000</v>
      </c>
      <c r="E31" s="12">
        <v>1775265</v>
      </c>
      <c r="F31" s="68">
        <v>256500</v>
      </c>
    </row>
    <row r="32" spans="1:6" x14ac:dyDescent="0.25">
      <c r="A32" s="105" t="s">
        <v>16</v>
      </c>
      <c r="B32" s="111">
        <v>8</v>
      </c>
      <c r="C32" s="12">
        <v>233156000</v>
      </c>
      <c r="D32" s="68">
        <v>24610000</v>
      </c>
      <c r="E32" s="12">
        <v>3322473</v>
      </c>
      <c r="F32" s="68">
        <v>350692.5</v>
      </c>
    </row>
    <row r="33" spans="1:6" x14ac:dyDescent="0.25">
      <c r="A33" s="105"/>
      <c r="B33" s="111"/>
      <c r="C33" s="12"/>
      <c r="D33" s="68"/>
      <c r="E33" s="12"/>
      <c r="F33" s="68"/>
    </row>
    <row r="34" spans="1:6" x14ac:dyDescent="0.25">
      <c r="A34" s="34" t="s">
        <v>4</v>
      </c>
      <c r="B34" s="113">
        <f>SUM(B26:B32)</f>
        <v>15283</v>
      </c>
      <c r="C34" s="13">
        <f>SUM(C26:C32)</f>
        <v>11237867342.5</v>
      </c>
      <c r="D34" s="71">
        <v>410000</v>
      </c>
      <c r="E34" s="13">
        <f>SUM(E26:E32)</f>
        <v>148816264.96000001</v>
      </c>
      <c r="F34" s="71">
        <v>4050</v>
      </c>
    </row>
    <row r="35" spans="1:6" x14ac:dyDescent="0.25">
      <c r="A35" s="114"/>
      <c r="B35" s="115"/>
      <c r="C35" s="14"/>
      <c r="D35" s="74"/>
      <c r="E35" s="14"/>
      <c r="F35" s="74"/>
    </row>
    <row r="36" spans="1:6" ht="15" customHeight="1" x14ac:dyDescent="0.25">
      <c r="A36" s="213" t="s">
        <v>1</v>
      </c>
      <c r="B36" s="214"/>
      <c r="C36" s="214"/>
      <c r="D36" s="214"/>
      <c r="E36" s="214"/>
      <c r="F36" s="215"/>
    </row>
    <row r="37" spans="1:6" ht="15" customHeight="1" x14ac:dyDescent="0.25">
      <c r="A37" s="100"/>
      <c r="B37" s="52"/>
      <c r="C37" s="214" t="s">
        <v>18</v>
      </c>
      <c r="D37" s="215"/>
      <c r="E37" s="214" t="s">
        <v>19</v>
      </c>
      <c r="F37" s="215"/>
    </row>
    <row r="38" spans="1:6" ht="28.5" customHeight="1" x14ac:dyDescent="0.3">
      <c r="A38" s="34" t="s">
        <v>18</v>
      </c>
      <c r="B38" s="141" t="s">
        <v>10</v>
      </c>
      <c r="C38" s="103" t="s">
        <v>70</v>
      </c>
      <c r="D38" s="102" t="s">
        <v>3</v>
      </c>
      <c r="E38" s="103" t="s">
        <v>70</v>
      </c>
      <c r="F38" s="102" t="s">
        <v>3</v>
      </c>
    </row>
    <row r="39" spans="1:6" x14ac:dyDescent="0.25">
      <c r="A39" s="105"/>
      <c r="B39" s="106"/>
      <c r="C39" s="108"/>
      <c r="D39" s="109"/>
      <c r="E39" s="108"/>
      <c r="F39" s="107"/>
    </row>
    <row r="40" spans="1:6" x14ac:dyDescent="0.25">
      <c r="A40" s="105" t="s">
        <v>23</v>
      </c>
      <c r="B40" s="110">
        <v>2835</v>
      </c>
      <c r="C40" s="11">
        <v>885395473.76999998</v>
      </c>
      <c r="D40" s="66">
        <v>327500</v>
      </c>
      <c r="E40" s="11">
        <v>8854557.7300000004</v>
      </c>
      <c r="F40" s="66">
        <v>3270</v>
      </c>
    </row>
    <row r="41" spans="1:6" x14ac:dyDescent="0.25">
      <c r="A41" s="105" t="s">
        <v>11</v>
      </c>
      <c r="B41" s="110">
        <v>4004</v>
      </c>
      <c r="C41" s="12">
        <v>2959890599.3000002</v>
      </c>
      <c r="D41" s="68">
        <v>730000</v>
      </c>
      <c r="E41" s="12">
        <v>42178441.119999997</v>
      </c>
      <c r="F41" s="68">
        <v>10402.5</v>
      </c>
    </row>
    <row r="42" spans="1:6" x14ac:dyDescent="0.25">
      <c r="A42" s="105" t="s">
        <v>12</v>
      </c>
      <c r="B42" s="110">
        <v>2709</v>
      </c>
      <c r="C42" s="12">
        <v>3882925249.9000001</v>
      </c>
      <c r="D42" s="68">
        <v>1395002.5</v>
      </c>
      <c r="E42" s="12">
        <v>55320823.530000001</v>
      </c>
      <c r="F42" s="68">
        <v>19878.79</v>
      </c>
    </row>
    <row r="43" spans="1:6" x14ac:dyDescent="0.25">
      <c r="A43" s="105" t="s">
        <v>13</v>
      </c>
      <c r="B43" s="110">
        <v>1919</v>
      </c>
      <c r="C43" s="12">
        <v>5939595001.5</v>
      </c>
      <c r="D43" s="68">
        <v>2907093.57</v>
      </c>
      <c r="E43" s="12">
        <v>84641829.790000007</v>
      </c>
      <c r="F43" s="68">
        <v>41467.5</v>
      </c>
    </row>
    <row r="44" spans="1:6" x14ac:dyDescent="0.25">
      <c r="A44" s="105" t="s">
        <v>14</v>
      </c>
      <c r="B44" s="110">
        <v>743</v>
      </c>
      <c r="C44" s="12">
        <v>5757590602.8000002</v>
      </c>
      <c r="D44" s="68">
        <v>6924100</v>
      </c>
      <c r="E44" s="12">
        <v>82053256.280000001</v>
      </c>
      <c r="F44" s="68">
        <v>98668.43</v>
      </c>
    </row>
    <row r="45" spans="1:6" x14ac:dyDescent="0.25">
      <c r="A45" s="105" t="s">
        <v>15</v>
      </c>
      <c r="B45" s="110">
        <v>53</v>
      </c>
      <c r="C45" s="12">
        <v>904373713.42999995</v>
      </c>
      <c r="D45" s="68">
        <v>16852122.75</v>
      </c>
      <c r="E45" s="12">
        <v>12887325.41</v>
      </c>
      <c r="F45" s="68">
        <v>240142.75</v>
      </c>
    </row>
    <row r="46" spans="1:6" x14ac:dyDescent="0.25">
      <c r="A46" s="105" t="s">
        <v>16</v>
      </c>
      <c r="B46" s="110">
        <v>58</v>
      </c>
      <c r="C46" s="12">
        <v>1694158036</v>
      </c>
      <c r="D46" s="68">
        <v>27314212.655000001</v>
      </c>
      <c r="E46" s="12">
        <v>24141751.989999998</v>
      </c>
      <c r="F46" s="68">
        <v>389227.53</v>
      </c>
    </row>
    <row r="47" spans="1:6" x14ac:dyDescent="0.25">
      <c r="A47" s="105"/>
      <c r="B47" s="111"/>
      <c r="C47" s="12"/>
      <c r="D47" s="68"/>
      <c r="E47" s="12"/>
      <c r="F47" s="68"/>
    </row>
    <row r="48" spans="1:6" x14ac:dyDescent="0.25">
      <c r="A48" s="34" t="s">
        <v>4</v>
      </c>
      <c r="B48" s="113">
        <f>SUM(B40:B46)</f>
        <v>12321</v>
      </c>
      <c r="C48" s="13">
        <f>SUM(C40:C46)</f>
        <v>22023928676.700001</v>
      </c>
      <c r="D48" s="71">
        <v>910000</v>
      </c>
      <c r="E48" s="13">
        <f>SUM(E40:E46)</f>
        <v>310077985.85000008</v>
      </c>
      <c r="F48" s="71">
        <v>12967.5</v>
      </c>
    </row>
    <row r="49" spans="1:6" x14ac:dyDescent="0.25">
      <c r="A49" s="118"/>
    </row>
    <row r="50" spans="1:6" ht="15" customHeight="1" x14ac:dyDescent="0.25">
      <c r="A50" s="213" t="s">
        <v>40</v>
      </c>
      <c r="B50" s="214"/>
      <c r="C50" s="214"/>
      <c r="D50" s="214"/>
      <c r="E50" s="214"/>
      <c r="F50" s="215"/>
    </row>
    <row r="51" spans="1:6" ht="15" customHeight="1" x14ac:dyDescent="0.25">
      <c r="A51" s="100"/>
      <c r="B51" s="52"/>
      <c r="C51" s="214" t="s">
        <v>18</v>
      </c>
      <c r="D51" s="215"/>
      <c r="E51" s="214" t="s">
        <v>19</v>
      </c>
      <c r="F51" s="215"/>
    </row>
    <row r="52" spans="1:6" ht="28.5" customHeight="1" x14ac:dyDescent="0.3">
      <c r="A52" s="34" t="s">
        <v>18</v>
      </c>
      <c r="B52" s="141" t="s">
        <v>10</v>
      </c>
      <c r="C52" s="103" t="s">
        <v>70</v>
      </c>
      <c r="D52" s="102" t="s">
        <v>3</v>
      </c>
      <c r="E52" s="103" t="s">
        <v>70</v>
      </c>
      <c r="F52" s="102" t="s">
        <v>3</v>
      </c>
    </row>
    <row r="53" spans="1:6" x14ac:dyDescent="0.25">
      <c r="A53" s="105"/>
      <c r="B53" s="106"/>
      <c r="C53" s="108"/>
      <c r="D53" s="109"/>
      <c r="E53" s="108"/>
      <c r="F53" s="107"/>
    </row>
    <row r="54" spans="1:6" x14ac:dyDescent="0.25">
      <c r="A54" s="105" t="s">
        <v>23</v>
      </c>
      <c r="B54" s="110">
        <v>1522</v>
      </c>
      <c r="C54" s="11">
        <v>406046219.48000002</v>
      </c>
      <c r="D54" s="66">
        <v>278062.5</v>
      </c>
      <c r="E54" s="11">
        <v>5937887.04</v>
      </c>
      <c r="F54" s="66">
        <v>3990</v>
      </c>
    </row>
    <row r="55" spans="1:6" x14ac:dyDescent="0.25">
      <c r="A55" s="105" t="s">
        <v>11</v>
      </c>
      <c r="B55" s="110">
        <v>1325</v>
      </c>
      <c r="C55" s="12">
        <v>1003253012.6</v>
      </c>
      <c r="D55" s="68">
        <v>750000</v>
      </c>
      <c r="E55" s="12">
        <v>26344118.780000001</v>
      </c>
      <c r="F55" s="68">
        <v>19687.5</v>
      </c>
    </row>
    <row r="56" spans="1:6" x14ac:dyDescent="0.25">
      <c r="A56" s="105" t="s">
        <v>12</v>
      </c>
      <c r="B56" s="110">
        <v>1368</v>
      </c>
      <c r="C56" s="12">
        <v>1981235583.3</v>
      </c>
      <c r="D56" s="68">
        <v>1400000</v>
      </c>
      <c r="E56" s="12">
        <v>52027518.5</v>
      </c>
      <c r="F56" s="68">
        <v>36750</v>
      </c>
    </row>
    <row r="57" spans="1:6" x14ac:dyDescent="0.25">
      <c r="A57" s="105" t="s">
        <v>13</v>
      </c>
      <c r="B57" s="110">
        <v>1162</v>
      </c>
      <c r="C57" s="12">
        <v>3717610785.5999999</v>
      </c>
      <c r="D57" s="68">
        <v>3000000</v>
      </c>
      <c r="E57" s="12">
        <v>97598234.939999998</v>
      </c>
      <c r="F57" s="68">
        <v>78750</v>
      </c>
    </row>
    <row r="58" spans="1:6" x14ac:dyDescent="0.25">
      <c r="A58" s="105" t="s">
        <v>14</v>
      </c>
      <c r="B58" s="110">
        <v>895</v>
      </c>
      <c r="C58" s="12">
        <v>7669564398</v>
      </c>
      <c r="D58" s="68">
        <v>8000000</v>
      </c>
      <c r="E58" s="12">
        <v>200868413.47</v>
      </c>
      <c r="F58" s="68">
        <v>208687.5</v>
      </c>
    </row>
    <row r="59" spans="1:6" x14ac:dyDescent="0.25">
      <c r="A59" s="105" t="s">
        <v>15</v>
      </c>
      <c r="B59" s="110">
        <v>133</v>
      </c>
      <c r="C59" s="12">
        <v>2290152945.5999999</v>
      </c>
      <c r="D59" s="68">
        <v>17000000</v>
      </c>
      <c r="E59" s="12">
        <v>60116514.840000004</v>
      </c>
      <c r="F59" s="68">
        <v>446250</v>
      </c>
    </row>
    <row r="60" spans="1:6" x14ac:dyDescent="0.25">
      <c r="A60" s="105" t="s">
        <v>16</v>
      </c>
      <c r="B60" s="110">
        <v>370</v>
      </c>
      <c r="C60" s="12">
        <v>36508947948</v>
      </c>
      <c r="D60" s="68">
        <v>44000000</v>
      </c>
      <c r="E60" s="12">
        <v>958102420.75999999</v>
      </c>
      <c r="F60" s="68">
        <v>1155000</v>
      </c>
    </row>
    <row r="61" spans="1:6" x14ac:dyDescent="0.25">
      <c r="A61" s="105"/>
      <c r="B61" s="111"/>
      <c r="C61" s="12"/>
      <c r="D61" s="68"/>
      <c r="E61" s="12"/>
      <c r="F61" s="68"/>
    </row>
    <row r="62" spans="1:6" x14ac:dyDescent="0.25">
      <c r="A62" s="34" t="s">
        <v>4</v>
      </c>
      <c r="B62" s="113">
        <f>SUM(B54:B60)</f>
        <v>6775</v>
      </c>
      <c r="C62" s="13">
        <f>SUM(C54:C60)</f>
        <v>53576810892.580002</v>
      </c>
      <c r="D62" s="71">
        <v>1313568.75</v>
      </c>
      <c r="E62" s="13">
        <f>SUM(E54:E60)</f>
        <v>1400995108.3299999</v>
      </c>
      <c r="F62" s="71">
        <v>34387.5</v>
      </c>
    </row>
    <row r="63" spans="1:6" x14ac:dyDescent="0.25">
      <c r="A63" s="114"/>
      <c r="B63" s="115"/>
      <c r="C63" s="14"/>
      <c r="D63" s="74"/>
      <c r="E63" s="14"/>
      <c r="F63" s="74"/>
    </row>
    <row r="64" spans="1:6" ht="15" customHeight="1" x14ac:dyDescent="0.25">
      <c r="A64" s="213" t="s">
        <v>41</v>
      </c>
      <c r="B64" s="214"/>
      <c r="C64" s="214"/>
      <c r="D64" s="214"/>
      <c r="E64" s="214"/>
      <c r="F64" s="215"/>
    </row>
    <row r="65" spans="1:6" ht="15" customHeight="1" x14ac:dyDescent="0.25">
      <c r="A65" s="100"/>
      <c r="B65" s="52"/>
      <c r="C65" s="214" t="s">
        <v>18</v>
      </c>
      <c r="D65" s="215"/>
      <c r="E65" s="214" t="s">
        <v>19</v>
      </c>
      <c r="F65" s="215"/>
    </row>
    <row r="66" spans="1:6" ht="28.5" customHeight="1" x14ac:dyDescent="0.3">
      <c r="A66" s="34" t="s">
        <v>18</v>
      </c>
      <c r="B66" s="141" t="s">
        <v>10</v>
      </c>
      <c r="C66" s="103" t="s">
        <v>70</v>
      </c>
      <c r="D66" s="102" t="s">
        <v>3</v>
      </c>
      <c r="E66" s="103" t="s">
        <v>70</v>
      </c>
      <c r="F66" s="102" t="s">
        <v>3</v>
      </c>
    </row>
    <row r="67" spans="1:6" x14ac:dyDescent="0.25">
      <c r="A67" s="105"/>
      <c r="B67" s="106"/>
      <c r="C67" s="108"/>
      <c r="D67" s="109"/>
      <c r="E67" s="108"/>
      <c r="F67" s="107"/>
    </row>
    <row r="68" spans="1:6" x14ac:dyDescent="0.25">
      <c r="A68" s="105" t="s">
        <v>23</v>
      </c>
      <c r="B68" s="110">
        <v>23435</v>
      </c>
      <c r="C68" s="11">
        <v>7239482030.8000002</v>
      </c>
      <c r="D68" s="66">
        <v>320000</v>
      </c>
      <c r="E68" s="11">
        <v>74009838.890000001</v>
      </c>
      <c r="F68" s="66">
        <v>3250</v>
      </c>
    </row>
    <row r="69" spans="1:6" x14ac:dyDescent="0.25">
      <c r="A69" s="105" t="s">
        <v>11</v>
      </c>
      <c r="B69" s="110">
        <v>19820</v>
      </c>
      <c r="C69" s="12">
        <v>14290607933</v>
      </c>
      <c r="D69" s="68">
        <v>700000</v>
      </c>
      <c r="E69" s="12">
        <v>215402517.24000001</v>
      </c>
      <c r="F69" s="68">
        <v>10157.040000000001</v>
      </c>
    </row>
    <row r="70" spans="1:6" x14ac:dyDescent="0.25">
      <c r="A70" s="105" t="s">
        <v>12</v>
      </c>
      <c r="B70" s="110">
        <v>8309</v>
      </c>
      <c r="C70" s="12">
        <v>11701873487</v>
      </c>
      <c r="D70" s="68">
        <v>1350000</v>
      </c>
      <c r="E70" s="12">
        <v>190359825.94999999</v>
      </c>
      <c r="F70" s="68">
        <v>20306.25</v>
      </c>
    </row>
    <row r="71" spans="1:6" x14ac:dyDescent="0.25">
      <c r="A71" s="105" t="s">
        <v>13</v>
      </c>
      <c r="B71" s="110">
        <v>4329</v>
      </c>
      <c r="C71" s="12">
        <v>13309183135</v>
      </c>
      <c r="D71" s="68">
        <v>2875000</v>
      </c>
      <c r="E71" s="12">
        <v>234238424.47</v>
      </c>
      <c r="F71" s="68">
        <v>47167.5</v>
      </c>
    </row>
    <row r="72" spans="1:6" x14ac:dyDescent="0.25">
      <c r="A72" s="105" t="s">
        <v>14</v>
      </c>
      <c r="B72" s="110">
        <v>1897</v>
      </c>
      <c r="C72" s="12">
        <v>15459440302</v>
      </c>
      <c r="D72" s="68">
        <v>7390000</v>
      </c>
      <c r="E72" s="12">
        <v>311335255.06</v>
      </c>
      <c r="F72" s="68">
        <v>147000</v>
      </c>
    </row>
    <row r="73" spans="1:6" x14ac:dyDescent="0.25">
      <c r="A73" s="105" t="s">
        <v>15</v>
      </c>
      <c r="B73" s="110">
        <v>197</v>
      </c>
      <c r="C73" s="12">
        <v>3386681659.0999999</v>
      </c>
      <c r="D73" s="68">
        <v>17000000</v>
      </c>
      <c r="E73" s="12">
        <v>75742049</v>
      </c>
      <c r="F73" s="68">
        <v>420000</v>
      </c>
    </row>
    <row r="74" spans="1:6" x14ac:dyDescent="0.25">
      <c r="A74" s="105" t="s">
        <v>16</v>
      </c>
      <c r="B74" s="110">
        <v>442</v>
      </c>
      <c r="C74" s="12">
        <v>38579462484</v>
      </c>
      <c r="D74" s="68">
        <v>36636437.5</v>
      </c>
      <c r="E74" s="12">
        <v>987607252.88</v>
      </c>
      <c r="F74" s="68">
        <v>877176.73499999999</v>
      </c>
    </row>
    <row r="75" spans="1:6" x14ac:dyDescent="0.25">
      <c r="A75" s="105"/>
      <c r="B75" s="111"/>
      <c r="C75" s="12"/>
      <c r="D75" s="68"/>
      <c r="E75" s="12"/>
      <c r="F75" s="68"/>
    </row>
    <row r="76" spans="1:6" x14ac:dyDescent="0.25">
      <c r="A76" s="34" t="s">
        <v>4</v>
      </c>
      <c r="B76" s="113">
        <f>SUM(B68:B74)</f>
        <v>58429</v>
      </c>
      <c r="C76" s="13">
        <f>SUM(C68:C74)</f>
        <v>103966731030.89999</v>
      </c>
      <c r="D76" s="71">
        <v>615000</v>
      </c>
      <c r="E76" s="13">
        <f>SUM(E68:E74)</f>
        <v>2088695163.4899998</v>
      </c>
      <c r="F76" s="71">
        <v>8835</v>
      </c>
    </row>
    <row r="78" spans="1:6" x14ac:dyDescent="0.25">
      <c r="A78" s="123" t="s">
        <v>55</v>
      </c>
    </row>
    <row r="79" spans="1:6" s="143" customFormat="1" ht="14.4" x14ac:dyDescent="0.3">
      <c r="A79" s="118"/>
    </row>
    <row r="81" spans="2:5" x14ac:dyDescent="0.25">
      <c r="B81" s="124"/>
      <c r="C81" s="11"/>
      <c r="E81" s="11"/>
    </row>
  </sheetData>
  <mergeCells count="20">
    <mergeCell ref="A36:F36"/>
    <mergeCell ref="A8:F8"/>
    <mergeCell ref="A22:F22"/>
    <mergeCell ref="C9:D9"/>
    <mergeCell ref="E9:F9"/>
    <mergeCell ref="C23:D23"/>
    <mergeCell ref="E23:F23"/>
    <mergeCell ref="A50:F50"/>
    <mergeCell ref="A64:F64"/>
    <mergeCell ref="C37:D37"/>
    <mergeCell ref="E37:F37"/>
    <mergeCell ref="C65:D65"/>
    <mergeCell ref="E65:F65"/>
    <mergeCell ref="C51:D51"/>
    <mergeCell ref="E51:F51"/>
    <mergeCell ref="A1:F1"/>
    <mergeCell ref="A2:F2"/>
    <mergeCell ref="A4:F4"/>
    <mergeCell ref="A5:F5"/>
    <mergeCell ref="A6:F6"/>
  </mergeCells>
  <pageMargins left="0" right="0" top="0" bottom="0" header="0.3" footer="0.3"/>
  <pageSetup paperSize="5" scale="84"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6"/>
  <sheetViews>
    <sheetView showGridLines="0" topLeftCell="A37" workbookViewId="0">
      <selection activeCell="A44" sqref="A44:F44"/>
    </sheetView>
  </sheetViews>
  <sheetFormatPr defaultColWidth="9.109375" defaultRowHeight="13.8" x14ac:dyDescent="0.25"/>
  <cols>
    <col min="1" max="1" width="15.88671875" style="31" customWidth="1"/>
    <col min="2" max="2" width="14.6640625" style="31" customWidth="1"/>
    <col min="3" max="3" width="15.109375" style="31" customWidth="1"/>
    <col min="4" max="6" width="14.6640625" style="31" customWidth="1"/>
    <col min="7" max="16384" width="9.109375" style="31"/>
  </cols>
  <sheetData>
    <row r="1" spans="1:6" x14ac:dyDescent="0.25">
      <c r="A1" s="207" t="s">
        <v>76</v>
      </c>
      <c r="B1" s="207"/>
      <c r="C1" s="207"/>
      <c r="D1" s="207"/>
      <c r="E1" s="207"/>
      <c r="F1" s="207"/>
    </row>
    <row r="2" spans="1:6" x14ac:dyDescent="0.25">
      <c r="A2" s="207" t="s">
        <v>77</v>
      </c>
      <c r="B2" s="207"/>
      <c r="C2" s="207"/>
      <c r="D2" s="207"/>
      <c r="E2" s="207"/>
      <c r="F2" s="207"/>
    </row>
    <row r="3" spans="1:6" x14ac:dyDescent="0.25">
      <c r="A3" s="199"/>
    </row>
    <row r="4" spans="1:6" x14ac:dyDescent="0.25">
      <c r="A4" s="207" t="s">
        <v>80</v>
      </c>
      <c r="B4" s="207"/>
      <c r="C4" s="207"/>
      <c r="D4" s="207"/>
      <c r="E4" s="207"/>
      <c r="F4" s="207"/>
    </row>
    <row r="5" spans="1:6" x14ac:dyDescent="0.25">
      <c r="A5" s="207" t="s">
        <v>59</v>
      </c>
      <c r="B5" s="207"/>
      <c r="C5" s="207"/>
      <c r="D5" s="207"/>
      <c r="E5" s="207"/>
      <c r="F5" s="207"/>
    </row>
    <row r="6" spans="1:6" x14ac:dyDescent="0.25">
      <c r="A6" s="207" t="s">
        <v>58</v>
      </c>
      <c r="B6" s="207"/>
      <c r="C6" s="207"/>
      <c r="D6" s="207"/>
      <c r="E6" s="207"/>
      <c r="F6" s="207"/>
    </row>
    <row r="7" spans="1:6" ht="13.95" customHeight="1" x14ac:dyDescent="0.25">
      <c r="A7" s="134"/>
    </row>
    <row r="8" spans="1:6" ht="13.2" customHeight="1" x14ac:dyDescent="0.25">
      <c r="A8" s="213" t="s">
        <v>0</v>
      </c>
      <c r="B8" s="214"/>
      <c r="C8" s="214"/>
      <c r="D8" s="214"/>
      <c r="E8" s="214"/>
      <c r="F8" s="215"/>
    </row>
    <row r="9" spans="1:6" ht="15.75" customHeight="1" x14ac:dyDescent="0.25">
      <c r="A9" s="100"/>
      <c r="B9" s="52"/>
      <c r="C9" s="214" t="s">
        <v>18</v>
      </c>
      <c r="D9" s="215"/>
      <c r="E9" s="214" t="s">
        <v>19</v>
      </c>
      <c r="F9" s="215"/>
    </row>
    <row r="10" spans="1:6" ht="28.5" customHeight="1" x14ac:dyDescent="0.3">
      <c r="A10" s="34" t="s">
        <v>17</v>
      </c>
      <c r="B10" s="141" t="s">
        <v>10</v>
      </c>
      <c r="C10" s="103" t="s">
        <v>70</v>
      </c>
      <c r="D10" s="102" t="s">
        <v>3</v>
      </c>
      <c r="E10" s="103" t="s">
        <v>70</v>
      </c>
      <c r="F10" s="102" t="s">
        <v>3</v>
      </c>
    </row>
    <row r="11" spans="1:6" ht="13.95" customHeight="1" x14ac:dyDescent="0.25">
      <c r="A11" s="105"/>
      <c r="B11" s="106"/>
      <c r="C11" s="108"/>
      <c r="D11" s="109"/>
      <c r="E11" s="108"/>
      <c r="F11" s="107"/>
    </row>
    <row r="12" spans="1:6" x14ac:dyDescent="0.25">
      <c r="A12" s="105" t="s">
        <v>5</v>
      </c>
      <c r="B12" s="110">
        <v>205</v>
      </c>
      <c r="C12" s="11">
        <v>1203837123.5</v>
      </c>
      <c r="D12" s="66">
        <v>4300000</v>
      </c>
      <c r="E12" s="11">
        <v>17144728.789999999</v>
      </c>
      <c r="F12" s="66">
        <v>61275</v>
      </c>
    </row>
    <row r="13" spans="1:6" x14ac:dyDescent="0.25">
      <c r="A13" s="105" t="s">
        <v>6</v>
      </c>
      <c r="B13" s="110">
        <v>2758</v>
      </c>
      <c r="C13" s="12">
        <v>1236120342.2</v>
      </c>
      <c r="D13" s="68">
        <v>430000</v>
      </c>
      <c r="E13" s="12">
        <v>14857454.140000001</v>
      </c>
      <c r="F13" s="68">
        <v>4300</v>
      </c>
    </row>
    <row r="14" spans="1:6" x14ac:dyDescent="0.25">
      <c r="A14" s="105" t="s">
        <v>7</v>
      </c>
      <c r="B14" s="110">
        <v>6592</v>
      </c>
      <c r="C14" s="12">
        <v>6127510367.6000004</v>
      </c>
      <c r="D14" s="68">
        <v>762500</v>
      </c>
      <c r="E14" s="12">
        <v>84913369.959999993</v>
      </c>
      <c r="F14" s="68">
        <v>10865.625</v>
      </c>
    </row>
    <row r="15" spans="1:6" x14ac:dyDescent="0.25">
      <c r="A15" s="105" t="s">
        <v>8</v>
      </c>
      <c r="B15" s="110">
        <v>9718</v>
      </c>
      <c r="C15" s="12">
        <v>6209386103</v>
      </c>
      <c r="D15" s="68">
        <v>600000</v>
      </c>
      <c r="E15" s="12">
        <v>82873807.079999998</v>
      </c>
      <c r="F15" s="68">
        <v>8550</v>
      </c>
    </row>
    <row r="16" spans="1:6" x14ac:dyDescent="0.25">
      <c r="A16" s="105" t="s">
        <v>9</v>
      </c>
      <c r="B16" s="110">
        <v>4777</v>
      </c>
      <c r="C16" s="12">
        <v>2351270182.6999998</v>
      </c>
      <c r="D16" s="68">
        <v>461268.6</v>
      </c>
      <c r="E16" s="12">
        <v>29016444.379999999</v>
      </c>
      <c r="F16" s="68">
        <v>4612.6899999999996</v>
      </c>
    </row>
    <row r="17" spans="1:6" x14ac:dyDescent="0.25">
      <c r="A17" s="105"/>
      <c r="B17" s="111"/>
      <c r="C17" s="12"/>
      <c r="D17" s="68"/>
      <c r="E17" s="12"/>
      <c r="F17" s="68"/>
    </row>
    <row r="18" spans="1:6" x14ac:dyDescent="0.25">
      <c r="A18" s="34" t="s">
        <v>4</v>
      </c>
      <c r="B18" s="113">
        <f>SUM(B12:B16)</f>
        <v>24050</v>
      </c>
      <c r="C18" s="13">
        <f>SUM(C12:C16)</f>
        <v>17128124119</v>
      </c>
      <c r="D18" s="71">
        <v>560000</v>
      </c>
      <c r="E18" s="13">
        <f>SUM(E12:E16)</f>
        <v>228805804.34999996</v>
      </c>
      <c r="F18" s="71">
        <v>7980</v>
      </c>
    </row>
    <row r="19" spans="1:6" ht="15" customHeight="1" x14ac:dyDescent="0.25">
      <c r="A19" s="116"/>
      <c r="B19" s="116"/>
      <c r="C19" s="116"/>
      <c r="D19" s="116"/>
      <c r="E19" s="116"/>
      <c r="F19" s="116"/>
    </row>
    <row r="20" spans="1:6" x14ac:dyDescent="0.25">
      <c r="A20" s="213" t="s">
        <v>2</v>
      </c>
      <c r="B20" s="214"/>
      <c r="C20" s="214"/>
      <c r="D20" s="214"/>
      <c r="E20" s="214"/>
      <c r="F20" s="215"/>
    </row>
    <row r="21" spans="1:6" ht="15" customHeight="1" x14ac:dyDescent="0.25">
      <c r="A21" s="100"/>
      <c r="B21" s="52"/>
      <c r="C21" s="214" t="s">
        <v>18</v>
      </c>
      <c r="D21" s="215"/>
      <c r="E21" s="214" t="s">
        <v>19</v>
      </c>
      <c r="F21" s="215"/>
    </row>
    <row r="22" spans="1:6" ht="28.5" customHeight="1" x14ac:dyDescent="0.3">
      <c r="A22" s="34" t="s">
        <v>17</v>
      </c>
      <c r="B22" s="141" t="s">
        <v>10</v>
      </c>
      <c r="C22" s="103" t="s">
        <v>70</v>
      </c>
      <c r="D22" s="102" t="s">
        <v>3</v>
      </c>
      <c r="E22" s="103" t="s">
        <v>70</v>
      </c>
      <c r="F22" s="102" t="s">
        <v>3</v>
      </c>
    </row>
    <row r="23" spans="1:6" x14ac:dyDescent="0.25">
      <c r="A23" s="105"/>
      <c r="B23" s="106"/>
      <c r="C23" s="108"/>
      <c r="D23" s="109"/>
      <c r="E23" s="108"/>
      <c r="F23" s="107"/>
    </row>
    <row r="24" spans="1:6" ht="13.95" customHeight="1" x14ac:dyDescent="0.25">
      <c r="A24" s="105" t="s">
        <v>5</v>
      </c>
      <c r="B24" s="110">
        <v>6861</v>
      </c>
      <c r="C24" s="11">
        <v>8515002660.1000004</v>
      </c>
      <c r="D24" s="66">
        <v>765000</v>
      </c>
      <c r="E24" s="11">
        <v>117890549.29000001</v>
      </c>
      <c r="F24" s="66">
        <v>10830</v>
      </c>
    </row>
    <row r="25" spans="1:6" ht="13.95" customHeight="1" x14ac:dyDescent="0.25">
      <c r="A25" s="105" t="s">
        <v>6</v>
      </c>
      <c r="B25" s="110">
        <v>972</v>
      </c>
      <c r="C25" s="12">
        <v>203690184.03</v>
      </c>
      <c r="D25" s="68">
        <v>175000</v>
      </c>
      <c r="E25" s="12">
        <v>2125433.31</v>
      </c>
      <c r="F25" s="68">
        <v>1732.5</v>
      </c>
    </row>
    <row r="26" spans="1:6" ht="13.95" customHeight="1" x14ac:dyDescent="0.25">
      <c r="A26" s="105" t="s">
        <v>7</v>
      </c>
      <c r="B26" s="110">
        <v>2431</v>
      </c>
      <c r="C26" s="12">
        <v>1187215679.7</v>
      </c>
      <c r="D26" s="68">
        <v>372000</v>
      </c>
      <c r="E26" s="12">
        <v>14883405.6</v>
      </c>
      <c r="F26" s="68">
        <v>3700</v>
      </c>
    </row>
    <row r="27" spans="1:6" ht="13.95" customHeight="1" x14ac:dyDescent="0.25">
      <c r="A27" s="105" t="s">
        <v>8</v>
      </c>
      <c r="B27" s="110">
        <v>4890</v>
      </c>
      <c r="C27" s="12">
        <v>1309855765.7</v>
      </c>
      <c r="D27" s="68">
        <v>237000</v>
      </c>
      <c r="E27" s="12">
        <v>13693055.68</v>
      </c>
      <c r="F27" s="68">
        <v>2350</v>
      </c>
    </row>
    <row r="28" spans="1:6" ht="13.95" customHeight="1" x14ac:dyDescent="0.25">
      <c r="A28" s="105" t="s">
        <v>9</v>
      </c>
      <c r="B28" s="110">
        <v>129</v>
      </c>
      <c r="C28" s="12">
        <v>22103052.920000002</v>
      </c>
      <c r="D28" s="68">
        <v>135000</v>
      </c>
      <c r="E28" s="12">
        <v>223821.08</v>
      </c>
      <c r="F28" s="68">
        <v>1350</v>
      </c>
    </row>
    <row r="29" spans="1:6" ht="13.95" customHeight="1" x14ac:dyDescent="0.25">
      <c r="A29" s="105"/>
      <c r="B29" s="111"/>
      <c r="C29" s="12"/>
      <c r="D29" s="68"/>
      <c r="E29" s="12"/>
      <c r="F29" s="68"/>
    </row>
    <row r="30" spans="1:6" ht="13.95" customHeight="1" x14ac:dyDescent="0.25">
      <c r="A30" s="34" t="s">
        <v>4</v>
      </c>
      <c r="B30" s="113">
        <f>SUM(B24:B28)</f>
        <v>15283</v>
      </c>
      <c r="C30" s="13">
        <f>SUM(C24:C28)</f>
        <v>11237867342.450003</v>
      </c>
      <c r="D30" s="71">
        <v>410000</v>
      </c>
      <c r="E30" s="13">
        <f>SUM(E24:E28)</f>
        <v>148816264.96000004</v>
      </c>
      <c r="F30" s="71">
        <v>4050</v>
      </c>
    </row>
    <row r="31" spans="1:6" x14ac:dyDescent="0.25">
      <c r="A31" s="114"/>
      <c r="B31" s="115"/>
      <c r="C31" s="14"/>
      <c r="D31" s="74"/>
      <c r="E31" s="14"/>
      <c r="F31" s="74"/>
    </row>
    <row r="32" spans="1:6" x14ac:dyDescent="0.25">
      <c r="A32" s="213" t="s">
        <v>1</v>
      </c>
      <c r="B32" s="214"/>
      <c r="C32" s="214"/>
      <c r="D32" s="214"/>
      <c r="E32" s="214"/>
      <c r="F32" s="215"/>
    </row>
    <row r="33" spans="1:6" ht="15" customHeight="1" x14ac:dyDescent="0.25">
      <c r="A33" s="100"/>
      <c r="B33" s="52"/>
      <c r="C33" s="214" t="s">
        <v>18</v>
      </c>
      <c r="D33" s="215"/>
      <c r="E33" s="214" t="s">
        <v>19</v>
      </c>
      <c r="F33" s="215"/>
    </row>
    <row r="34" spans="1:6" ht="28.5" customHeight="1" x14ac:dyDescent="0.3">
      <c r="A34" s="34" t="s">
        <v>17</v>
      </c>
      <c r="B34" s="141" t="s">
        <v>10</v>
      </c>
      <c r="C34" s="103" t="s">
        <v>70</v>
      </c>
      <c r="D34" s="102" t="s">
        <v>3</v>
      </c>
      <c r="E34" s="103" t="s">
        <v>70</v>
      </c>
      <c r="F34" s="102" t="s">
        <v>3</v>
      </c>
    </row>
    <row r="35" spans="1:6" x14ac:dyDescent="0.25">
      <c r="A35" s="105"/>
      <c r="B35" s="106"/>
      <c r="C35" s="108"/>
      <c r="D35" s="109"/>
      <c r="E35" s="108"/>
      <c r="F35" s="107"/>
    </row>
    <row r="36" spans="1:6" ht="13.95" customHeight="1" x14ac:dyDescent="0.25">
      <c r="A36" s="105" t="s">
        <v>5</v>
      </c>
      <c r="B36" s="110">
        <v>6236</v>
      </c>
      <c r="C36" s="11">
        <v>17529504795</v>
      </c>
      <c r="D36" s="66">
        <v>1630000</v>
      </c>
      <c r="E36" s="11">
        <v>249383113.34</v>
      </c>
      <c r="F36" s="66">
        <v>23227.5</v>
      </c>
    </row>
    <row r="37" spans="1:6" ht="13.95" customHeight="1" x14ac:dyDescent="0.25">
      <c r="A37" s="105" t="s">
        <v>6</v>
      </c>
      <c r="B37" s="110">
        <v>391</v>
      </c>
      <c r="C37" s="12">
        <v>94993200.989999995</v>
      </c>
      <c r="D37" s="68">
        <v>147000</v>
      </c>
      <c r="E37" s="12">
        <v>1089176.7</v>
      </c>
      <c r="F37" s="68">
        <v>1470</v>
      </c>
    </row>
    <row r="38" spans="1:6" ht="13.95" customHeight="1" x14ac:dyDescent="0.25">
      <c r="A38" s="105" t="s">
        <v>7</v>
      </c>
      <c r="B38" s="110">
        <v>3389</v>
      </c>
      <c r="C38" s="12">
        <v>3252083315.5999999</v>
      </c>
      <c r="D38" s="68">
        <v>760000</v>
      </c>
      <c r="E38" s="12">
        <v>45248524.299999997</v>
      </c>
      <c r="F38" s="68">
        <v>10830</v>
      </c>
    </row>
    <row r="39" spans="1:6" ht="13.95" customHeight="1" x14ac:dyDescent="0.25">
      <c r="A39" s="105" t="s">
        <v>8</v>
      </c>
      <c r="B39" s="110">
        <v>1746</v>
      </c>
      <c r="C39" s="12">
        <v>986552905.57000005</v>
      </c>
      <c r="D39" s="68">
        <v>494250</v>
      </c>
      <c r="E39" s="12">
        <v>12693836.880000001</v>
      </c>
      <c r="F39" s="68">
        <v>4942.5</v>
      </c>
    </row>
    <row r="40" spans="1:6" ht="13.95" customHeight="1" x14ac:dyDescent="0.25">
      <c r="A40" s="105" t="s">
        <v>9</v>
      </c>
      <c r="B40" s="110">
        <v>559</v>
      </c>
      <c r="C40" s="12">
        <v>160794459.43000001</v>
      </c>
      <c r="D40" s="68">
        <v>280000</v>
      </c>
      <c r="E40" s="12">
        <v>1663334.63</v>
      </c>
      <c r="F40" s="68">
        <v>2800</v>
      </c>
    </row>
    <row r="41" spans="1:6" ht="13.95" customHeight="1" x14ac:dyDescent="0.25">
      <c r="A41" s="105"/>
      <c r="B41" s="111"/>
      <c r="C41" s="12"/>
      <c r="D41" s="68"/>
      <c r="E41" s="12"/>
      <c r="F41" s="68"/>
    </row>
    <row r="42" spans="1:6" ht="13.95" customHeight="1" x14ac:dyDescent="0.25">
      <c r="A42" s="34" t="s">
        <v>4</v>
      </c>
      <c r="B42" s="113">
        <f>SUM(B36:B40)</f>
        <v>12321</v>
      </c>
      <c r="C42" s="13">
        <f>SUM(C36:C40)</f>
        <v>22023928676.59</v>
      </c>
      <c r="D42" s="71">
        <v>910000</v>
      </c>
      <c r="E42" s="13">
        <f>SUM(E36:E40)</f>
        <v>310077985.84999996</v>
      </c>
      <c r="F42" s="71">
        <v>12967.5</v>
      </c>
    </row>
    <row r="43" spans="1:6" x14ac:dyDescent="0.25">
      <c r="A43" s="114"/>
      <c r="B43" s="115"/>
      <c r="C43" s="14"/>
      <c r="D43" s="74"/>
      <c r="E43" s="14"/>
      <c r="F43" s="74"/>
    </row>
    <row r="44" spans="1:6" ht="13.95" customHeight="1" x14ac:dyDescent="0.25">
      <c r="A44" s="213" t="s">
        <v>40</v>
      </c>
      <c r="B44" s="214"/>
      <c r="C44" s="214"/>
      <c r="D44" s="214"/>
      <c r="E44" s="214"/>
      <c r="F44" s="215"/>
    </row>
    <row r="45" spans="1:6" ht="15" customHeight="1" x14ac:dyDescent="0.25">
      <c r="A45" s="100"/>
      <c r="B45" s="52"/>
      <c r="C45" s="214" t="s">
        <v>18</v>
      </c>
      <c r="D45" s="215"/>
      <c r="E45" s="214" t="s">
        <v>19</v>
      </c>
      <c r="F45" s="215"/>
    </row>
    <row r="46" spans="1:6" ht="28.5" customHeight="1" x14ac:dyDescent="0.3">
      <c r="A46" s="34" t="s">
        <v>17</v>
      </c>
      <c r="B46" s="141" t="s">
        <v>10</v>
      </c>
      <c r="C46" s="103" t="s">
        <v>70</v>
      </c>
      <c r="D46" s="102" t="s">
        <v>3</v>
      </c>
      <c r="E46" s="103" t="s">
        <v>70</v>
      </c>
      <c r="F46" s="102" t="s">
        <v>3</v>
      </c>
    </row>
    <row r="47" spans="1:6" ht="13.95" customHeight="1" x14ac:dyDescent="0.25">
      <c r="A47" s="105"/>
      <c r="B47" s="106"/>
      <c r="C47" s="108"/>
      <c r="D47" s="109"/>
      <c r="E47" s="108"/>
      <c r="F47" s="107"/>
    </row>
    <row r="48" spans="1:6" ht="13.95" customHeight="1" x14ac:dyDescent="0.25">
      <c r="A48" s="105" t="s">
        <v>5</v>
      </c>
      <c r="B48" s="110">
        <v>1523</v>
      </c>
      <c r="C48" s="11">
        <v>37007076412</v>
      </c>
      <c r="D48" s="66">
        <v>5250000</v>
      </c>
      <c r="E48" s="11">
        <v>970733646.20000005</v>
      </c>
      <c r="F48" s="66">
        <v>135827.4</v>
      </c>
    </row>
    <row r="49" spans="1:6" ht="13.95" customHeight="1" x14ac:dyDescent="0.25">
      <c r="A49" s="105" t="s">
        <v>6</v>
      </c>
      <c r="B49" s="110">
        <v>901</v>
      </c>
      <c r="C49" s="12">
        <v>2357950196.1999998</v>
      </c>
      <c r="D49" s="68">
        <v>850000</v>
      </c>
      <c r="E49" s="12">
        <v>61014916.369999997</v>
      </c>
      <c r="F49" s="68">
        <v>22312.5</v>
      </c>
    </row>
    <row r="50" spans="1:6" ht="13.95" customHeight="1" x14ac:dyDescent="0.25">
      <c r="A50" s="105" t="s">
        <v>7</v>
      </c>
      <c r="B50" s="110">
        <v>2435</v>
      </c>
      <c r="C50" s="12">
        <v>8199032484.3000002</v>
      </c>
      <c r="D50" s="68">
        <v>1300000</v>
      </c>
      <c r="E50" s="12">
        <v>213691298.53</v>
      </c>
      <c r="F50" s="68">
        <v>34125</v>
      </c>
    </row>
    <row r="51" spans="1:6" ht="13.95" customHeight="1" x14ac:dyDescent="0.25">
      <c r="A51" s="105" t="s">
        <v>8</v>
      </c>
      <c r="B51" s="110">
        <v>1508</v>
      </c>
      <c r="C51" s="12">
        <v>5471679060.8999996</v>
      </c>
      <c r="D51" s="68">
        <v>1000000</v>
      </c>
      <c r="E51" s="12">
        <v>142070134.05000001</v>
      </c>
      <c r="F51" s="68">
        <v>26250</v>
      </c>
    </row>
    <row r="52" spans="1:6" ht="13.95" customHeight="1" x14ac:dyDescent="0.25">
      <c r="A52" s="105" t="s">
        <v>9</v>
      </c>
      <c r="B52" s="110">
        <v>408</v>
      </c>
      <c r="C52" s="12">
        <v>541072739.47000003</v>
      </c>
      <c r="D52" s="68">
        <v>416500</v>
      </c>
      <c r="E52" s="12">
        <v>13485113.18</v>
      </c>
      <c r="F52" s="68">
        <v>5935.125</v>
      </c>
    </row>
    <row r="53" spans="1:6" ht="13.95" customHeight="1" x14ac:dyDescent="0.25">
      <c r="A53" s="105"/>
      <c r="B53" s="111"/>
      <c r="C53" s="12"/>
      <c r="D53" s="68"/>
      <c r="E53" s="12"/>
      <c r="F53" s="68"/>
    </row>
    <row r="54" spans="1:6" ht="13.95" customHeight="1" x14ac:dyDescent="0.25">
      <c r="A54" s="34" t="s">
        <v>4</v>
      </c>
      <c r="B54" s="113">
        <f>SUM(B48:B52)</f>
        <v>6775</v>
      </c>
      <c r="C54" s="13">
        <f>SUM(C48:C52)</f>
        <v>53576810892.870003</v>
      </c>
      <c r="D54" s="71">
        <v>1313568.75</v>
      </c>
      <c r="E54" s="13">
        <f>SUM(E48:E52)</f>
        <v>1400995108.3300002</v>
      </c>
      <c r="F54" s="71">
        <v>34387.5</v>
      </c>
    </row>
    <row r="55" spans="1:6" x14ac:dyDescent="0.25">
      <c r="A55" s="114"/>
      <c r="B55" s="115"/>
      <c r="C55" s="14"/>
      <c r="D55" s="74"/>
      <c r="E55" s="14"/>
      <c r="F55" s="74"/>
    </row>
    <row r="56" spans="1:6" ht="13.95" customHeight="1" x14ac:dyDescent="0.25">
      <c r="A56" s="213" t="s">
        <v>41</v>
      </c>
      <c r="B56" s="214"/>
      <c r="C56" s="214"/>
      <c r="D56" s="214"/>
      <c r="E56" s="214"/>
      <c r="F56" s="215"/>
    </row>
    <row r="57" spans="1:6" ht="15" customHeight="1" x14ac:dyDescent="0.25">
      <c r="A57" s="100"/>
      <c r="B57" s="52"/>
      <c r="C57" s="214" t="s">
        <v>18</v>
      </c>
      <c r="D57" s="215"/>
      <c r="E57" s="214" t="s">
        <v>19</v>
      </c>
      <c r="F57" s="215"/>
    </row>
    <row r="58" spans="1:6" ht="28.5" customHeight="1" x14ac:dyDescent="0.3">
      <c r="A58" s="34" t="s">
        <v>17</v>
      </c>
      <c r="B58" s="141" t="s">
        <v>10</v>
      </c>
      <c r="C58" s="103" t="s">
        <v>70</v>
      </c>
      <c r="D58" s="102" t="s">
        <v>3</v>
      </c>
      <c r="E58" s="103" t="s">
        <v>70</v>
      </c>
      <c r="F58" s="102" t="s">
        <v>3</v>
      </c>
    </row>
    <row r="59" spans="1:6" x14ac:dyDescent="0.25">
      <c r="A59" s="105"/>
      <c r="B59" s="106"/>
      <c r="C59" s="108"/>
      <c r="D59" s="109"/>
      <c r="E59" s="108"/>
      <c r="F59" s="107"/>
    </row>
    <row r="60" spans="1:6" x14ac:dyDescent="0.25">
      <c r="A60" s="105" t="s">
        <v>5</v>
      </c>
      <c r="B60" s="110">
        <v>14825</v>
      </c>
      <c r="C60" s="11">
        <v>64255420991</v>
      </c>
      <c r="D60" s="66">
        <v>1190000</v>
      </c>
      <c r="E60" s="11">
        <v>1355152037.5999999</v>
      </c>
      <c r="F60" s="66">
        <v>17242.5</v>
      </c>
    </row>
    <row r="61" spans="1:6" x14ac:dyDescent="0.25">
      <c r="A61" s="105" t="s">
        <v>6</v>
      </c>
      <c r="B61" s="110">
        <v>5022</v>
      </c>
      <c r="C61" s="12">
        <v>3892753923.4000001</v>
      </c>
      <c r="D61" s="68">
        <v>390000</v>
      </c>
      <c r="E61" s="12">
        <v>79086980.519999996</v>
      </c>
      <c r="F61" s="68">
        <v>4000</v>
      </c>
    </row>
    <row r="62" spans="1:6" x14ac:dyDescent="0.25">
      <c r="A62" s="105" t="s">
        <v>7</v>
      </c>
      <c r="B62" s="110">
        <v>14847</v>
      </c>
      <c r="C62" s="12">
        <v>18765841847</v>
      </c>
      <c r="D62" s="68">
        <v>730000</v>
      </c>
      <c r="E62" s="12">
        <v>358736598.38999999</v>
      </c>
      <c r="F62" s="68">
        <v>10687.5</v>
      </c>
    </row>
    <row r="63" spans="1:6" x14ac:dyDescent="0.25">
      <c r="A63" s="105" t="s">
        <v>8</v>
      </c>
      <c r="B63" s="110">
        <v>17862</v>
      </c>
      <c r="C63" s="12">
        <v>13977473835</v>
      </c>
      <c r="D63" s="68">
        <v>470000</v>
      </c>
      <c r="E63" s="12">
        <v>251330833.69</v>
      </c>
      <c r="F63" s="68">
        <v>4750</v>
      </c>
    </row>
    <row r="64" spans="1:6" x14ac:dyDescent="0.25">
      <c r="A64" s="105" t="s">
        <v>9</v>
      </c>
      <c r="B64" s="110">
        <v>5873</v>
      </c>
      <c r="C64" s="12">
        <v>3075240434.5999999</v>
      </c>
      <c r="D64" s="68">
        <v>439000</v>
      </c>
      <c r="E64" s="12">
        <v>44388713.270000003</v>
      </c>
      <c r="F64" s="68">
        <v>4450</v>
      </c>
    </row>
    <row r="65" spans="1:6" x14ac:dyDescent="0.25">
      <c r="A65" s="105"/>
      <c r="B65" s="111"/>
      <c r="C65" s="12"/>
      <c r="D65" s="68"/>
      <c r="E65" s="12"/>
      <c r="F65" s="68"/>
    </row>
    <row r="66" spans="1:6" x14ac:dyDescent="0.25">
      <c r="A66" s="34" t="s">
        <v>4</v>
      </c>
      <c r="B66" s="113">
        <f>SUM(B60:B64)</f>
        <v>58429</v>
      </c>
      <c r="C66" s="13">
        <f>SUM(C60:C64)</f>
        <v>103966731031</v>
      </c>
      <c r="D66" s="71">
        <v>615000</v>
      </c>
      <c r="E66" s="13">
        <f>SUM(E60:E64)</f>
        <v>2088695163.4699998</v>
      </c>
      <c r="F66" s="71">
        <v>8835</v>
      </c>
    </row>
    <row r="67" spans="1:6" x14ac:dyDescent="0.25">
      <c r="A67" s="114"/>
      <c r="B67" s="115"/>
      <c r="C67" s="14"/>
      <c r="D67" s="74"/>
      <c r="E67" s="14"/>
      <c r="F67" s="74"/>
    </row>
    <row r="68" spans="1:6" x14ac:dyDescent="0.25">
      <c r="A68" s="123" t="s">
        <v>55</v>
      </c>
      <c r="B68" s="116"/>
      <c r="C68" s="116"/>
      <c r="D68" s="116"/>
      <c r="E68" s="116"/>
      <c r="F68" s="116"/>
    </row>
    <row r="69" spans="1:6" x14ac:dyDescent="0.25">
      <c r="A69" s="118"/>
      <c r="B69" s="116"/>
      <c r="C69" s="116"/>
      <c r="D69" s="116"/>
      <c r="E69" s="116"/>
      <c r="F69" s="116"/>
    </row>
    <row r="71" spans="1:6" x14ac:dyDescent="0.25">
      <c r="B71" s="142"/>
    </row>
    <row r="72" spans="1:6" x14ac:dyDescent="0.25">
      <c r="B72" s="142"/>
    </row>
    <row r="73" spans="1:6" x14ac:dyDescent="0.25">
      <c r="B73" s="142"/>
    </row>
    <row r="74" spans="1:6" x14ac:dyDescent="0.25">
      <c r="B74" s="142"/>
    </row>
    <row r="75" spans="1:6" x14ac:dyDescent="0.25">
      <c r="B75" s="142"/>
    </row>
    <row r="76" spans="1:6" x14ac:dyDescent="0.25">
      <c r="B76" s="142"/>
    </row>
  </sheetData>
  <mergeCells count="20">
    <mergeCell ref="A8:F8"/>
    <mergeCell ref="A20:F20"/>
    <mergeCell ref="A32:F32"/>
    <mergeCell ref="A44:F44"/>
    <mergeCell ref="A56:F56"/>
    <mergeCell ref="C9:D9"/>
    <mergeCell ref="E9:F9"/>
    <mergeCell ref="C21:D21"/>
    <mergeCell ref="E21:F21"/>
    <mergeCell ref="C57:D57"/>
    <mergeCell ref="E57:F57"/>
    <mergeCell ref="C33:D33"/>
    <mergeCell ref="E33:F33"/>
    <mergeCell ref="C45:D45"/>
    <mergeCell ref="E45:F45"/>
    <mergeCell ref="A1:F1"/>
    <mergeCell ref="A2:F2"/>
    <mergeCell ref="A4:F4"/>
    <mergeCell ref="A5:F5"/>
    <mergeCell ref="A6:F6"/>
  </mergeCells>
  <pageMargins left="0" right="0" top="0" bottom="0" header="0.3" footer="0.3"/>
  <pageSetup paperSize="5" scale="98"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8"/>
  <sheetViews>
    <sheetView showGridLines="0" topLeftCell="A40" zoomScaleNormal="100" workbookViewId="0">
      <selection activeCell="A5" sqref="A5:H5"/>
    </sheetView>
  </sheetViews>
  <sheetFormatPr defaultColWidth="9.109375" defaultRowHeight="13.8" x14ac:dyDescent="0.25"/>
  <cols>
    <col min="1" max="1" width="17.109375" style="116" customWidth="1"/>
    <col min="2" max="2" width="10.88671875" style="116" customWidth="1"/>
    <col min="3" max="3" width="13.88671875" style="116" customWidth="1"/>
    <col min="4" max="4" width="10.88671875" style="116" customWidth="1"/>
    <col min="5" max="6" width="14.88671875" style="116" customWidth="1"/>
    <col min="7" max="7" width="10.88671875" style="116" customWidth="1"/>
    <col min="8" max="8" width="12.6640625" style="116" customWidth="1"/>
    <col min="9" max="16384" width="9.109375" style="31"/>
  </cols>
  <sheetData>
    <row r="1" spans="1:8" x14ac:dyDescent="0.25">
      <c r="A1" s="207" t="s">
        <v>76</v>
      </c>
      <c r="B1" s="207"/>
      <c r="C1" s="207"/>
      <c r="D1" s="207"/>
      <c r="E1" s="207"/>
      <c r="F1" s="207"/>
      <c r="G1" s="207"/>
      <c r="H1" s="207"/>
    </row>
    <row r="2" spans="1:8" x14ac:dyDescent="0.25">
      <c r="A2" s="207" t="s">
        <v>77</v>
      </c>
      <c r="B2" s="207"/>
      <c r="C2" s="207"/>
      <c r="D2" s="207"/>
      <c r="E2" s="207"/>
      <c r="F2" s="207"/>
      <c r="G2" s="207"/>
      <c r="H2" s="207"/>
    </row>
    <row r="3" spans="1:8" x14ac:dyDescent="0.25">
      <c r="A3" s="199"/>
    </row>
    <row r="4" spans="1:8" x14ac:dyDescent="0.25">
      <c r="A4" s="207" t="s">
        <v>81</v>
      </c>
      <c r="B4" s="207"/>
      <c r="C4" s="207"/>
      <c r="D4" s="207"/>
      <c r="E4" s="207"/>
      <c r="F4" s="207"/>
      <c r="G4" s="207"/>
      <c r="H4" s="207"/>
    </row>
    <row r="5" spans="1:8" ht="15.6" x14ac:dyDescent="0.25">
      <c r="A5" s="207" t="s">
        <v>82</v>
      </c>
      <c r="B5" s="207"/>
      <c r="C5" s="207"/>
      <c r="D5" s="207"/>
      <c r="E5" s="207"/>
      <c r="F5" s="207"/>
      <c r="G5" s="207"/>
      <c r="H5" s="207"/>
    </row>
    <row r="6" spans="1:8" x14ac:dyDescent="0.25">
      <c r="A6" s="207" t="s">
        <v>57</v>
      </c>
      <c r="B6" s="207"/>
      <c r="C6" s="207"/>
      <c r="D6" s="207"/>
      <c r="E6" s="207"/>
      <c r="F6" s="207"/>
      <c r="G6" s="207"/>
      <c r="H6" s="207"/>
    </row>
    <row r="7" spans="1:8" x14ac:dyDescent="0.25">
      <c r="A7" s="212" t="s">
        <v>58</v>
      </c>
      <c r="B7" s="212"/>
      <c r="C7" s="212"/>
      <c r="D7" s="212"/>
      <c r="E7" s="212"/>
      <c r="F7" s="212"/>
      <c r="G7" s="212"/>
      <c r="H7" s="212"/>
    </row>
    <row r="8" spans="1:8" ht="13.95" customHeight="1" x14ac:dyDescent="0.25">
      <c r="A8" s="135"/>
    </row>
    <row r="9" spans="1:8" ht="15" customHeight="1" x14ac:dyDescent="0.25">
      <c r="A9" s="217" t="s">
        <v>0</v>
      </c>
      <c r="B9" s="218"/>
      <c r="C9" s="218"/>
      <c r="D9" s="218"/>
      <c r="E9" s="218"/>
      <c r="F9" s="218"/>
      <c r="G9" s="218"/>
      <c r="H9" s="219"/>
    </row>
    <row r="10" spans="1:8" ht="15" customHeight="1" x14ac:dyDescent="0.25">
      <c r="A10" s="100"/>
      <c r="B10" s="213" t="s">
        <v>10</v>
      </c>
      <c r="C10" s="215"/>
      <c r="D10" s="214" t="s">
        <v>18</v>
      </c>
      <c r="E10" s="214"/>
      <c r="F10" s="215"/>
      <c r="G10" s="214" t="s">
        <v>19</v>
      </c>
      <c r="H10" s="215"/>
    </row>
    <row r="11" spans="1:8" ht="31.95" customHeight="1" x14ac:dyDescent="0.25">
      <c r="A11" s="34" t="s">
        <v>18</v>
      </c>
      <c r="B11" s="101" t="s">
        <v>25</v>
      </c>
      <c r="C11" s="102" t="s">
        <v>65</v>
      </c>
      <c r="D11" s="103" t="s">
        <v>66</v>
      </c>
      <c r="E11" s="104" t="s">
        <v>67</v>
      </c>
      <c r="F11" s="102" t="s">
        <v>3</v>
      </c>
      <c r="G11" s="103" t="s">
        <v>66</v>
      </c>
      <c r="H11" s="102" t="s">
        <v>3</v>
      </c>
    </row>
    <row r="12" spans="1:8" x14ac:dyDescent="0.25">
      <c r="A12" s="105"/>
      <c r="B12" s="106"/>
      <c r="C12" s="107"/>
      <c r="D12" s="108"/>
      <c r="E12" s="108"/>
      <c r="F12" s="109"/>
      <c r="G12" s="108"/>
      <c r="H12" s="107"/>
    </row>
    <row r="13" spans="1:8" x14ac:dyDescent="0.25">
      <c r="A13" s="105" t="s">
        <v>23</v>
      </c>
      <c r="B13" s="110">
        <v>3135</v>
      </c>
      <c r="C13" s="92">
        <v>0.30666144967230752</v>
      </c>
      <c r="D13" s="11">
        <v>881019291.84000003</v>
      </c>
      <c r="E13" s="18">
        <v>0.24526045369226337</v>
      </c>
      <c r="F13" s="66">
        <v>280000</v>
      </c>
      <c r="G13" s="11">
        <v>8810192.9399999995</v>
      </c>
      <c r="H13" s="66">
        <v>2800</v>
      </c>
    </row>
    <row r="14" spans="1:8" x14ac:dyDescent="0.25">
      <c r="A14" s="105" t="s">
        <v>11</v>
      </c>
      <c r="B14" s="110">
        <v>1401</v>
      </c>
      <c r="C14" s="92">
        <v>0.13110612015721504</v>
      </c>
      <c r="D14" s="12">
        <v>1039633555.2</v>
      </c>
      <c r="E14" s="18">
        <v>0.13619267302142149</v>
      </c>
      <c r="F14" s="68">
        <v>736000</v>
      </c>
      <c r="G14" s="12">
        <v>14812280.710000001</v>
      </c>
      <c r="H14" s="68">
        <v>10488</v>
      </c>
    </row>
    <row r="15" spans="1:8" x14ac:dyDescent="0.25">
      <c r="A15" s="105" t="s">
        <v>12</v>
      </c>
      <c r="B15" s="110">
        <v>645</v>
      </c>
      <c r="C15" s="92">
        <v>0.25423728813559321</v>
      </c>
      <c r="D15" s="12">
        <v>894678336.00999999</v>
      </c>
      <c r="E15" s="18">
        <v>0.26112862295945455</v>
      </c>
      <c r="F15" s="68">
        <v>1300000</v>
      </c>
      <c r="G15" s="12">
        <v>12749166.35</v>
      </c>
      <c r="H15" s="68">
        <v>18525</v>
      </c>
    </row>
    <row r="16" spans="1:8" x14ac:dyDescent="0.25">
      <c r="A16" s="105" t="s">
        <v>13</v>
      </c>
      <c r="B16" s="111">
        <v>170</v>
      </c>
      <c r="C16" s="92">
        <v>0.34693877551020408</v>
      </c>
      <c r="D16" s="12">
        <v>488036511.25999999</v>
      </c>
      <c r="E16" s="18">
        <v>0.34947175054301616</v>
      </c>
      <c r="F16" s="68">
        <v>2650000</v>
      </c>
      <c r="G16" s="12">
        <v>6954520.2800000003</v>
      </c>
      <c r="H16" s="68">
        <v>37762.5</v>
      </c>
    </row>
    <row r="17" spans="1:8" x14ac:dyDescent="0.25">
      <c r="A17" s="105" t="s">
        <v>14</v>
      </c>
      <c r="B17" s="111">
        <v>70</v>
      </c>
      <c r="C17" s="92">
        <v>0.67307692307692313</v>
      </c>
      <c r="D17" s="12">
        <v>567490466.63999999</v>
      </c>
      <c r="E17" s="18">
        <v>0.65309501705865569</v>
      </c>
      <c r="F17" s="68">
        <v>7587500</v>
      </c>
      <c r="G17" s="12">
        <v>8086739.1699999999</v>
      </c>
      <c r="H17" s="68">
        <v>108121.875</v>
      </c>
    </row>
    <row r="18" spans="1:8" x14ac:dyDescent="0.25">
      <c r="A18" s="105" t="s">
        <v>15</v>
      </c>
      <c r="B18" s="111">
        <v>3</v>
      </c>
      <c r="C18" s="92">
        <v>0.75</v>
      </c>
      <c r="D18" s="12">
        <v>52500000</v>
      </c>
      <c r="E18" s="18">
        <v>0.7769145394006659</v>
      </c>
      <c r="F18" s="68">
        <v>17500000</v>
      </c>
      <c r="G18" s="12">
        <v>748125</v>
      </c>
      <c r="H18" s="68">
        <v>249375</v>
      </c>
    </row>
    <row r="19" spans="1:8" x14ac:dyDescent="0.25">
      <c r="A19" s="105" t="s">
        <v>16</v>
      </c>
      <c r="B19" s="111">
        <v>6</v>
      </c>
      <c r="C19" s="92">
        <v>1</v>
      </c>
      <c r="D19" s="12">
        <v>143200500</v>
      </c>
      <c r="E19" s="18">
        <v>1</v>
      </c>
      <c r="F19" s="68">
        <v>23825000</v>
      </c>
      <c r="G19" s="12">
        <v>2040607.13</v>
      </c>
      <c r="H19" s="68">
        <v>339506.25</v>
      </c>
    </row>
    <row r="20" spans="1:8" x14ac:dyDescent="0.25">
      <c r="A20" s="105"/>
      <c r="B20" s="111"/>
      <c r="C20" s="112"/>
      <c r="D20" s="12"/>
      <c r="E20" s="12"/>
      <c r="F20" s="68"/>
      <c r="G20" s="12"/>
      <c r="H20" s="68"/>
    </row>
    <row r="21" spans="1:8" x14ac:dyDescent="0.25">
      <c r="A21" s="34" t="s">
        <v>4</v>
      </c>
      <c r="B21" s="113">
        <f>SUM(B13:B19)</f>
        <v>5430</v>
      </c>
      <c r="C21" s="97">
        <v>0.22577962577962579</v>
      </c>
      <c r="D21" s="13">
        <v>4066558660.9500003</v>
      </c>
      <c r="E21" s="19">
        <v>0.23741996687363587</v>
      </c>
      <c r="F21" s="71">
        <v>415000</v>
      </c>
      <c r="G21" s="13">
        <f>SUM(G13:G19)</f>
        <v>54201631.580000006</v>
      </c>
      <c r="H21" s="71">
        <v>4150</v>
      </c>
    </row>
    <row r="22" spans="1:8" x14ac:dyDescent="0.25">
      <c r="A22" s="114"/>
      <c r="B22" s="115"/>
      <c r="C22" s="98"/>
      <c r="D22" s="14"/>
      <c r="E22" s="20"/>
      <c r="F22" s="74"/>
      <c r="G22" s="14"/>
      <c r="H22" s="74"/>
    </row>
    <row r="23" spans="1:8" x14ac:dyDescent="0.25">
      <c r="A23" s="114"/>
      <c r="B23" s="115"/>
      <c r="C23" s="115"/>
      <c r="D23" s="14"/>
      <c r="E23" s="14"/>
      <c r="F23" s="74"/>
      <c r="G23" s="14"/>
      <c r="H23" s="74"/>
    </row>
    <row r="24" spans="1:8" ht="15" customHeight="1" x14ac:dyDescent="0.25">
      <c r="A24" s="213" t="s">
        <v>2</v>
      </c>
      <c r="B24" s="214"/>
      <c r="C24" s="214"/>
      <c r="D24" s="214"/>
      <c r="E24" s="214"/>
      <c r="F24" s="214"/>
      <c r="G24" s="214"/>
      <c r="H24" s="215"/>
    </row>
    <row r="25" spans="1:8" ht="15" customHeight="1" x14ac:dyDescent="0.25">
      <c r="A25" s="100"/>
      <c r="B25" s="213" t="s">
        <v>10</v>
      </c>
      <c r="C25" s="215"/>
      <c r="D25" s="214" t="s">
        <v>18</v>
      </c>
      <c r="E25" s="214"/>
      <c r="F25" s="215"/>
      <c r="G25" s="214" t="s">
        <v>19</v>
      </c>
      <c r="H25" s="215"/>
    </row>
    <row r="26" spans="1:8" ht="31.95" customHeight="1" x14ac:dyDescent="0.25">
      <c r="A26" s="34" t="s">
        <v>18</v>
      </c>
      <c r="B26" s="101" t="s">
        <v>25</v>
      </c>
      <c r="C26" s="102" t="s">
        <v>65</v>
      </c>
      <c r="D26" s="103" t="s">
        <v>66</v>
      </c>
      <c r="E26" s="104" t="s">
        <v>67</v>
      </c>
      <c r="F26" s="102" t="s">
        <v>3</v>
      </c>
      <c r="G26" s="103" t="s">
        <v>66</v>
      </c>
      <c r="H26" s="102" t="s">
        <v>3</v>
      </c>
    </row>
    <row r="27" spans="1:8" x14ac:dyDescent="0.25">
      <c r="A27" s="105"/>
      <c r="B27" s="106"/>
      <c r="C27" s="107"/>
      <c r="D27" s="108"/>
      <c r="E27" s="108"/>
      <c r="F27" s="109"/>
      <c r="G27" s="108"/>
      <c r="H27" s="107"/>
    </row>
    <row r="28" spans="1:8" x14ac:dyDescent="0.25">
      <c r="A28" s="105" t="s">
        <v>23</v>
      </c>
      <c r="B28" s="110">
        <v>318</v>
      </c>
      <c r="C28" s="92">
        <v>3.5911914172783735E-2</v>
      </c>
      <c r="D28" s="11">
        <v>69317838.950000003</v>
      </c>
      <c r="E28" s="18">
        <v>2.9423556775358555E-2</v>
      </c>
      <c r="F28" s="66">
        <v>203900</v>
      </c>
      <c r="G28" s="11">
        <v>688566.35</v>
      </c>
      <c r="H28" s="66">
        <v>2039</v>
      </c>
    </row>
    <row r="29" spans="1:8" x14ac:dyDescent="0.25">
      <c r="A29" s="105" t="s">
        <v>11</v>
      </c>
      <c r="B29" s="110">
        <v>86</v>
      </c>
      <c r="C29" s="92">
        <v>2.2601839684625494E-2</v>
      </c>
      <c r="D29" s="12">
        <v>64234125.289999999</v>
      </c>
      <c r="E29" s="18">
        <v>2.384415888357394E-2</v>
      </c>
      <c r="F29" s="68">
        <v>722500</v>
      </c>
      <c r="G29" s="12">
        <v>912044.73</v>
      </c>
      <c r="H29" s="68">
        <v>10224.375</v>
      </c>
    </row>
    <row r="30" spans="1:8" x14ac:dyDescent="0.25">
      <c r="A30" s="105" t="s">
        <v>12</v>
      </c>
      <c r="B30" s="110">
        <v>58</v>
      </c>
      <c r="C30" s="92">
        <v>3.4218289085545722E-2</v>
      </c>
      <c r="D30" s="12">
        <v>86998683.299999997</v>
      </c>
      <c r="E30" s="18">
        <v>3.6076363481271828E-2</v>
      </c>
      <c r="F30" s="68">
        <v>1496250</v>
      </c>
      <c r="G30" s="12">
        <v>1231282.22</v>
      </c>
      <c r="H30" s="68">
        <v>21321.564999999999</v>
      </c>
    </row>
    <row r="31" spans="1:8" x14ac:dyDescent="0.25">
      <c r="A31" s="105" t="s">
        <v>13</v>
      </c>
      <c r="B31" s="111">
        <v>52</v>
      </c>
      <c r="C31" s="92">
        <v>6.860158311345646E-2</v>
      </c>
      <c r="D31" s="12">
        <v>176070204.97</v>
      </c>
      <c r="E31" s="18">
        <v>7.8063310664565996E-2</v>
      </c>
      <c r="F31" s="68">
        <v>3392500</v>
      </c>
      <c r="G31" s="12">
        <v>2474672.0499999998</v>
      </c>
      <c r="H31" s="68">
        <v>48343.125</v>
      </c>
    </row>
    <row r="32" spans="1:8" x14ac:dyDescent="0.25">
      <c r="A32" s="105" t="s">
        <v>14</v>
      </c>
      <c r="B32" s="111">
        <v>32</v>
      </c>
      <c r="C32" s="92">
        <v>0.20645161290322581</v>
      </c>
      <c r="D32" s="12">
        <v>257640326.72</v>
      </c>
      <c r="E32" s="18">
        <v>0.221462160428855</v>
      </c>
      <c r="F32" s="68">
        <v>6700000</v>
      </c>
      <c r="G32" s="12">
        <v>3211886.25</v>
      </c>
      <c r="H32" s="68">
        <v>85500</v>
      </c>
    </row>
    <row r="33" spans="1:8" x14ac:dyDescent="0.25">
      <c r="A33" s="105" t="s">
        <v>15</v>
      </c>
      <c r="B33" s="111">
        <v>2</v>
      </c>
      <c r="C33" s="92">
        <v>0.2857142857142857</v>
      </c>
      <c r="D33" s="12">
        <v>39700000</v>
      </c>
      <c r="E33" s="18">
        <v>0.31867073366511478</v>
      </c>
      <c r="F33" s="68">
        <v>19850000</v>
      </c>
      <c r="G33" s="12">
        <v>565725</v>
      </c>
      <c r="H33" s="68">
        <v>282862.5</v>
      </c>
    </row>
    <row r="34" spans="1:8" s="116" customFormat="1" x14ac:dyDescent="0.25">
      <c r="A34" s="136" t="s">
        <v>16</v>
      </c>
      <c r="B34" s="106">
        <v>7</v>
      </c>
      <c r="C34" s="137">
        <v>0.875</v>
      </c>
      <c r="D34" s="12">
        <v>212156000</v>
      </c>
      <c r="E34" s="18">
        <v>0.90993154797646214</v>
      </c>
      <c r="F34" s="138">
        <v>26720000</v>
      </c>
      <c r="G34" s="12">
        <v>3023223</v>
      </c>
      <c r="H34" s="138">
        <v>380760</v>
      </c>
    </row>
    <row r="35" spans="1:8" x14ac:dyDescent="0.25">
      <c r="A35" s="105"/>
      <c r="B35" s="111"/>
      <c r="C35" s="112"/>
      <c r="D35" s="12"/>
      <c r="E35" s="12"/>
      <c r="F35" s="68"/>
      <c r="G35" s="12"/>
      <c r="H35" s="68"/>
    </row>
    <row r="36" spans="1:8" x14ac:dyDescent="0.25">
      <c r="A36" s="34" t="s">
        <v>4</v>
      </c>
      <c r="B36" s="113">
        <f>SUM(B28:B34)</f>
        <v>555</v>
      </c>
      <c r="C36" s="139">
        <v>3.6314859647974873E-2</v>
      </c>
      <c r="D36" s="13">
        <v>906117179.23000002</v>
      </c>
      <c r="E36" s="19">
        <v>8.0630706130797161E-2</v>
      </c>
      <c r="F36" s="71">
        <v>363932.61</v>
      </c>
      <c r="G36" s="13">
        <f>SUM(G28:G34)</f>
        <v>12107399.6</v>
      </c>
      <c r="H36" s="71">
        <v>3600</v>
      </c>
    </row>
    <row r="37" spans="1:8" x14ac:dyDescent="0.25">
      <c r="E37" s="140"/>
    </row>
    <row r="38" spans="1:8" x14ac:dyDescent="0.25">
      <c r="A38" s="114"/>
      <c r="B38" s="115"/>
      <c r="C38" s="115"/>
      <c r="D38" s="14"/>
      <c r="E38" s="14"/>
      <c r="F38" s="74"/>
      <c r="G38" s="14"/>
      <c r="H38" s="74"/>
    </row>
    <row r="39" spans="1:8" ht="15" customHeight="1" x14ac:dyDescent="0.25">
      <c r="A39" s="213" t="s">
        <v>1</v>
      </c>
      <c r="B39" s="214"/>
      <c r="C39" s="214"/>
      <c r="D39" s="214"/>
      <c r="E39" s="214"/>
      <c r="F39" s="214"/>
      <c r="G39" s="214"/>
      <c r="H39" s="215"/>
    </row>
    <row r="40" spans="1:8" ht="15" customHeight="1" x14ac:dyDescent="0.25">
      <c r="A40" s="100"/>
      <c r="B40" s="213" t="s">
        <v>10</v>
      </c>
      <c r="C40" s="215"/>
      <c r="D40" s="214" t="s">
        <v>18</v>
      </c>
      <c r="E40" s="214"/>
      <c r="F40" s="215"/>
      <c r="G40" s="214" t="s">
        <v>19</v>
      </c>
      <c r="H40" s="215"/>
    </row>
    <row r="41" spans="1:8" ht="31.95" customHeight="1" x14ac:dyDescent="0.25">
      <c r="A41" s="34" t="s">
        <v>18</v>
      </c>
      <c r="B41" s="101" t="s">
        <v>25</v>
      </c>
      <c r="C41" s="102" t="s">
        <v>65</v>
      </c>
      <c r="D41" s="103" t="s">
        <v>66</v>
      </c>
      <c r="E41" s="104" t="s">
        <v>67</v>
      </c>
      <c r="F41" s="102" t="s">
        <v>3</v>
      </c>
      <c r="G41" s="103" t="s">
        <v>66</v>
      </c>
      <c r="H41" s="102" t="s">
        <v>3</v>
      </c>
    </row>
    <row r="42" spans="1:8" x14ac:dyDescent="0.25">
      <c r="A42" s="105"/>
      <c r="B42" s="106"/>
      <c r="C42" s="107"/>
      <c r="D42" s="108"/>
      <c r="E42" s="108"/>
      <c r="F42" s="109"/>
      <c r="G42" s="108"/>
      <c r="H42" s="107"/>
    </row>
    <row r="43" spans="1:8" x14ac:dyDescent="0.25">
      <c r="A43" s="105" t="s">
        <v>23</v>
      </c>
      <c r="B43" s="110">
        <v>369</v>
      </c>
      <c r="C43" s="92">
        <v>0.13015873015873017</v>
      </c>
      <c r="D43" s="11">
        <v>98141326.069999993</v>
      </c>
      <c r="E43" s="18">
        <v>0.11084462138948573</v>
      </c>
      <c r="F43" s="66">
        <v>255000</v>
      </c>
      <c r="G43" s="11">
        <v>981723.09</v>
      </c>
      <c r="H43" s="66">
        <v>2550</v>
      </c>
    </row>
    <row r="44" spans="1:8" x14ac:dyDescent="0.25">
      <c r="A44" s="105" t="s">
        <v>11</v>
      </c>
      <c r="B44" s="110">
        <v>524</v>
      </c>
      <c r="C44" s="92">
        <v>0.13086913086913088</v>
      </c>
      <c r="D44" s="12">
        <v>398095873.20999998</v>
      </c>
      <c r="E44" s="18">
        <v>0.13449682001900601</v>
      </c>
      <c r="F44" s="68">
        <v>750867.07</v>
      </c>
      <c r="G44" s="12">
        <v>5674490.5199999996</v>
      </c>
      <c r="H44" s="68">
        <v>10699.855</v>
      </c>
    </row>
    <row r="45" spans="1:8" x14ac:dyDescent="0.25">
      <c r="A45" s="105" t="s">
        <v>12</v>
      </c>
      <c r="B45" s="110">
        <v>567</v>
      </c>
      <c r="C45" s="92">
        <v>0.20930232558139536</v>
      </c>
      <c r="D45" s="12">
        <v>839848968.07000005</v>
      </c>
      <c r="E45" s="18">
        <v>0.21629284985376149</v>
      </c>
      <c r="F45" s="68">
        <v>1456097.5</v>
      </c>
      <c r="G45" s="12">
        <v>11970357.23</v>
      </c>
      <c r="H45" s="68">
        <v>20749.39</v>
      </c>
    </row>
    <row r="46" spans="1:8" x14ac:dyDescent="0.25">
      <c r="A46" s="105" t="s">
        <v>13</v>
      </c>
      <c r="B46" s="111">
        <v>682</v>
      </c>
      <c r="C46" s="92">
        <v>0.35539343408025015</v>
      </c>
      <c r="D46" s="12">
        <v>2220494745.6999998</v>
      </c>
      <c r="E46" s="18">
        <v>0.37384615367533147</v>
      </c>
      <c r="F46" s="68">
        <v>3100285.625</v>
      </c>
      <c r="G46" s="12">
        <v>31642050.309999999</v>
      </c>
      <c r="H46" s="68">
        <v>44179.07</v>
      </c>
    </row>
    <row r="47" spans="1:8" x14ac:dyDescent="0.25">
      <c r="A47" s="105" t="s">
        <v>14</v>
      </c>
      <c r="B47" s="111">
        <v>456</v>
      </c>
      <c r="C47" s="92">
        <v>0.6137281292059219</v>
      </c>
      <c r="D47" s="12">
        <v>3683369408.9000001</v>
      </c>
      <c r="E47" s="18">
        <v>0.63974145836432417</v>
      </c>
      <c r="F47" s="68">
        <v>7200000</v>
      </c>
      <c r="G47" s="12">
        <v>52495604.18</v>
      </c>
      <c r="H47" s="68">
        <v>102600</v>
      </c>
    </row>
    <row r="48" spans="1:8" x14ac:dyDescent="0.25">
      <c r="A48" s="105" t="s">
        <v>15</v>
      </c>
      <c r="B48" s="111">
        <v>46</v>
      </c>
      <c r="C48" s="92">
        <v>0.86792452830188682</v>
      </c>
      <c r="D48" s="12">
        <v>786663113.24000001</v>
      </c>
      <c r="E48" s="18">
        <v>0.86984296597524791</v>
      </c>
      <c r="F48" s="68">
        <v>16878911.375</v>
      </c>
      <c r="G48" s="12">
        <v>11209949.359999999</v>
      </c>
      <c r="H48" s="68">
        <v>240524.49</v>
      </c>
    </row>
    <row r="49" spans="1:8" ht="15" customHeight="1" x14ac:dyDescent="0.25">
      <c r="A49" s="105" t="s">
        <v>16</v>
      </c>
      <c r="B49" s="111">
        <v>50</v>
      </c>
      <c r="C49" s="92">
        <v>0.86206896551724133</v>
      </c>
      <c r="D49" s="12">
        <v>1473312871.7</v>
      </c>
      <c r="E49" s="18">
        <v>0.8696431149826922</v>
      </c>
      <c r="F49" s="68">
        <v>27753531.085000001</v>
      </c>
      <c r="G49" s="12">
        <v>20994708.41</v>
      </c>
      <c r="H49" s="68">
        <v>395487.82</v>
      </c>
    </row>
    <row r="50" spans="1:8" x14ac:dyDescent="0.25">
      <c r="A50" s="105"/>
      <c r="B50" s="111"/>
      <c r="C50" s="112"/>
      <c r="D50" s="12"/>
      <c r="E50" s="12"/>
      <c r="F50" s="68"/>
      <c r="G50" s="12"/>
      <c r="H50" s="68"/>
    </row>
    <row r="51" spans="1:8" x14ac:dyDescent="0.25">
      <c r="A51" s="34" t="s">
        <v>4</v>
      </c>
      <c r="B51" s="113">
        <f>SUM(B43:B49)</f>
        <v>2694</v>
      </c>
      <c r="C51" s="97">
        <v>0.21865108351594839</v>
      </c>
      <c r="D51" s="13">
        <v>9499926306.8899994</v>
      </c>
      <c r="E51" s="19">
        <v>0.4313456716258055</v>
      </c>
      <c r="F51" s="71">
        <v>1781932.41</v>
      </c>
      <c r="G51" s="13">
        <f>SUM(G43:G49)</f>
        <v>134968883.09999999</v>
      </c>
      <c r="H51" s="71">
        <v>25392.61</v>
      </c>
    </row>
    <row r="52" spans="1:8" x14ac:dyDescent="0.25">
      <c r="A52" s="114"/>
      <c r="B52" s="115"/>
      <c r="C52" s="98"/>
      <c r="D52" s="14"/>
      <c r="E52" s="20"/>
      <c r="F52" s="74"/>
      <c r="G52" s="14"/>
      <c r="H52" s="74"/>
    </row>
    <row r="54" spans="1:8" ht="15" customHeight="1" x14ac:dyDescent="0.25">
      <c r="A54" s="213" t="s">
        <v>24</v>
      </c>
      <c r="B54" s="214"/>
      <c r="C54" s="214"/>
      <c r="D54" s="214"/>
      <c r="E54" s="214"/>
      <c r="F54" s="214"/>
      <c r="G54" s="214"/>
      <c r="H54" s="215"/>
    </row>
    <row r="55" spans="1:8" ht="15" customHeight="1" x14ac:dyDescent="0.25">
      <c r="A55" s="100"/>
      <c r="B55" s="213" t="s">
        <v>10</v>
      </c>
      <c r="C55" s="215"/>
      <c r="D55" s="214" t="s">
        <v>18</v>
      </c>
      <c r="E55" s="214"/>
      <c r="F55" s="215"/>
      <c r="G55" s="214" t="s">
        <v>19</v>
      </c>
      <c r="H55" s="215"/>
    </row>
    <row r="56" spans="1:8" ht="31.95" customHeight="1" x14ac:dyDescent="0.25">
      <c r="A56" s="34" t="s">
        <v>18</v>
      </c>
      <c r="B56" s="101" t="s">
        <v>25</v>
      </c>
      <c r="C56" s="102" t="s">
        <v>65</v>
      </c>
      <c r="D56" s="103" t="s">
        <v>66</v>
      </c>
      <c r="E56" s="104" t="s">
        <v>67</v>
      </c>
      <c r="F56" s="102" t="s">
        <v>3</v>
      </c>
      <c r="G56" s="103" t="s">
        <v>66</v>
      </c>
      <c r="H56" s="102" t="s">
        <v>3</v>
      </c>
    </row>
    <row r="57" spans="1:8" x14ac:dyDescent="0.25">
      <c r="A57" s="105"/>
      <c r="B57" s="106"/>
      <c r="C57" s="107"/>
      <c r="D57" s="108"/>
      <c r="E57" s="108"/>
      <c r="F57" s="109"/>
      <c r="G57" s="108"/>
      <c r="H57" s="107"/>
    </row>
    <row r="58" spans="1:8" x14ac:dyDescent="0.25">
      <c r="A58" s="105" t="s">
        <v>23</v>
      </c>
      <c r="B58" s="110">
        <v>3822</v>
      </c>
      <c r="C58" s="92">
        <v>0.17441701273216811</v>
      </c>
      <c r="D58" s="11">
        <v>1048478456.9</v>
      </c>
      <c r="E58" s="18">
        <v>0.15343357073218308</v>
      </c>
      <c r="F58" s="66">
        <v>273788</v>
      </c>
      <c r="G58" s="11">
        <v>10480482.380000001</v>
      </c>
      <c r="H58" s="66">
        <v>2737.88</v>
      </c>
    </row>
    <row r="59" spans="1:8" x14ac:dyDescent="0.25">
      <c r="A59" s="105" t="s">
        <v>11</v>
      </c>
      <c r="B59" s="110">
        <v>2011</v>
      </c>
      <c r="C59" s="92">
        <v>0.10873208975398757</v>
      </c>
      <c r="D59" s="12">
        <v>1501963553.7</v>
      </c>
      <c r="E59" s="18">
        <v>0.1130370613788636</v>
      </c>
      <c r="F59" s="68">
        <v>744082.3</v>
      </c>
      <c r="G59" s="12">
        <v>21398815.960000001</v>
      </c>
      <c r="H59" s="68">
        <v>10561.24</v>
      </c>
    </row>
    <row r="60" spans="1:8" x14ac:dyDescent="0.25">
      <c r="A60" s="105" t="s">
        <v>12</v>
      </c>
      <c r="B60" s="110">
        <v>1270</v>
      </c>
      <c r="C60" s="92">
        <v>0.1829707534937329</v>
      </c>
      <c r="D60" s="12">
        <v>1821525987.4000001</v>
      </c>
      <c r="E60" s="18">
        <v>0.18738749508472755</v>
      </c>
      <c r="F60" s="68">
        <v>1375000</v>
      </c>
      <c r="G60" s="12">
        <v>25950805.800000001</v>
      </c>
      <c r="H60" s="68">
        <v>19593.75</v>
      </c>
    </row>
    <row r="61" spans="1:8" x14ac:dyDescent="0.25">
      <c r="A61" s="105" t="s">
        <v>13</v>
      </c>
      <c r="B61" s="111">
        <v>904</v>
      </c>
      <c r="C61" s="92">
        <v>0.28544363751184088</v>
      </c>
      <c r="D61" s="12">
        <v>2884601461.9000001</v>
      </c>
      <c r="E61" s="18">
        <v>0.30074333558881472</v>
      </c>
      <c r="F61" s="68">
        <v>3050000</v>
      </c>
      <c r="G61" s="12">
        <v>41071242.640000001</v>
      </c>
      <c r="H61" s="68">
        <v>43462.5</v>
      </c>
    </row>
    <row r="62" spans="1:8" x14ac:dyDescent="0.25">
      <c r="A62" s="105" t="s">
        <v>14</v>
      </c>
      <c r="B62" s="111">
        <v>558</v>
      </c>
      <c r="C62" s="92">
        <v>0.55688622754491013</v>
      </c>
      <c r="D62" s="12">
        <v>4508500202.3000002</v>
      </c>
      <c r="E62" s="18">
        <v>0.57876405964117394</v>
      </c>
      <c r="F62" s="68">
        <v>7266921.8650000002</v>
      </c>
      <c r="G62" s="12">
        <v>63794229.600000001</v>
      </c>
      <c r="H62" s="68">
        <v>103228.785</v>
      </c>
    </row>
    <row r="63" spans="1:8" x14ac:dyDescent="0.25">
      <c r="A63" s="105" t="s">
        <v>15</v>
      </c>
      <c r="B63" s="111">
        <v>51</v>
      </c>
      <c r="C63" s="92">
        <v>0.796875</v>
      </c>
      <c r="D63" s="12">
        <v>878863113.24000001</v>
      </c>
      <c r="E63" s="18">
        <v>0.80149575877020574</v>
      </c>
      <c r="F63" s="68">
        <v>17137682.920000002</v>
      </c>
      <c r="G63" s="12">
        <v>12523799.359999999</v>
      </c>
      <c r="H63" s="68">
        <v>244211.98</v>
      </c>
    </row>
    <row r="64" spans="1:8" ht="15" customHeight="1" x14ac:dyDescent="0.25">
      <c r="A64" s="105" t="s">
        <v>16</v>
      </c>
      <c r="B64" s="111">
        <v>63</v>
      </c>
      <c r="C64" s="92">
        <v>0.875</v>
      </c>
      <c r="D64" s="12">
        <v>1828669371.7</v>
      </c>
      <c r="E64" s="18">
        <v>0.88319562113907324</v>
      </c>
      <c r="F64" s="68">
        <v>27128425.309999999</v>
      </c>
      <c r="G64" s="12">
        <v>26058538.539999999</v>
      </c>
      <c r="H64" s="68">
        <v>386580.06</v>
      </c>
    </row>
    <row r="65" spans="1:8" x14ac:dyDescent="0.25">
      <c r="A65" s="105"/>
      <c r="B65" s="111"/>
      <c r="C65" s="112"/>
      <c r="D65" s="12"/>
      <c r="E65" s="12"/>
      <c r="F65" s="68"/>
      <c r="G65" s="12"/>
      <c r="H65" s="68"/>
    </row>
    <row r="66" spans="1:8" x14ac:dyDescent="0.25">
      <c r="A66" s="34" t="s">
        <v>4</v>
      </c>
      <c r="B66" s="113">
        <f>SUM(B58:B64)</f>
        <v>8679</v>
      </c>
      <c r="C66" s="97">
        <v>0.16802183761180162</v>
      </c>
      <c r="D66" s="13">
        <v>14472602147.140001</v>
      </c>
      <c r="E66" s="19">
        <v>0.2872122461677416</v>
      </c>
      <c r="F66" s="71">
        <v>625000</v>
      </c>
      <c r="G66" s="13">
        <f>SUM(G58:G64)</f>
        <v>201277914.28</v>
      </c>
      <c r="H66" s="71">
        <v>8857.32</v>
      </c>
    </row>
    <row r="67" spans="1:8" x14ac:dyDescent="0.25">
      <c r="C67" s="140"/>
      <c r="E67" s="140"/>
    </row>
    <row r="68" spans="1:8" ht="27.75" customHeight="1" x14ac:dyDescent="0.25">
      <c r="A68" s="216" t="s">
        <v>68</v>
      </c>
      <c r="B68" s="216"/>
      <c r="C68" s="216"/>
      <c r="D68" s="216"/>
      <c r="E68" s="216"/>
      <c r="F68" s="216"/>
      <c r="G68" s="216"/>
      <c r="H68" s="216"/>
    </row>
    <row r="69" spans="1:8" x14ac:dyDescent="0.25">
      <c r="A69" s="122" t="s">
        <v>69</v>
      </c>
    </row>
    <row r="70" spans="1:8" x14ac:dyDescent="0.25">
      <c r="A70" s="123" t="s">
        <v>55</v>
      </c>
      <c r="B70" s="124"/>
      <c r="D70" s="11"/>
      <c r="G70" s="11"/>
    </row>
    <row r="71" spans="1:8" x14ac:dyDescent="0.25">
      <c r="B71" s="124"/>
      <c r="D71" s="12"/>
      <c r="G71" s="12"/>
    </row>
    <row r="72" spans="1:8" x14ac:dyDescent="0.25">
      <c r="B72" s="124"/>
      <c r="D72" s="12"/>
      <c r="G72" s="12"/>
    </row>
    <row r="73" spans="1:8" x14ac:dyDescent="0.25">
      <c r="B73" s="124"/>
      <c r="D73" s="12"/>
      <c r="G73" s="12"/>
    </row>
    <row r="74" spans="1:8" x14ac:dyDescent="0.25">
      <c r="B74" s="124"/>
      <c r="D74" s="12"/>
      <c r="G74" s="12"/>
    </row>
    <row r="75" spans="1:8" x14ac:dyDescent="0.25">
      <c r="B75" s="124"/>
      <c r="D75" s="12"/>
      <c r="G75" s="12"/>
    </row>
    <row r="76" spans="1:8" x14ac:dyDescent="0.25">
      <c r="B76" s="124"/>
      <c r="D76" s="12"/>
      <c r="G76" s="12"/>
    </row>
    <row r="77" spans="1:8" x14ac:dyDescent="0.25">
      <c r="B77" s="124"/>
      <c r="D77" s="11"/>
      <c r="G77" s="11"/>
    </row>
    <row r="78" spans="1:8" x14ac:dyDescent="0.25">
      <c r="B78" s="124"/>
      <c r="D78" s="12"/>
      <c r="G78" s="12"/>
    </row>
  </sheetData>
  <mergeCells count="23">
    <mergeCell ref="A68:H68"/>
    <mergeCell ref="A9:H9"/>
    <mergeCell ref="A24:H24"/>
    <mergeCell ref="A39:H39"/>
    <mergeCell ref="D55:F55"/>
    <mergeCell ref="G55:H55"/>
    <mergeCell ref="D40:F40"/>
    <mergeCell ref="G40:H40"/>
    <mergeCell ref="B55:C55"/>
    <mergeCell ref="A54:H54"/>
    <mergeCell ref="B10:C10"/>
    <mergeCell ref="B25:C25"/>
    <mergeCell ref="B40:C40"/>
    <mergeCell ref="D10:F10"/>
    <mergeCell ref="G10:H10"/>
    <mergeCell ref="D25:F25"/>
    <mergeCell ref="G25:H25"/>
    <mergeCell ref="A7:H7"/>
    <mergeCell ref="A1:H1"/>
    <mergeCell ref="A2:H2"/>
    <mergeCell ref="A4:H4"/>
    <mergeCell ref="A5:H5"/>
    <mergeCell ref="A6:H6"/>
  </mergeCells>
  <pageMargins left="0.7" right="0.7" top="0.75" bottom="0.75" header="0.3" footer="0.3"/>
  <pageSetup paperSize="5" scale="83"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1"/>
  <sheetViews>
    <sheetView showGridLines="0" topLeftCell="A19" workbookViewId="0">
      <selection activeCell="E31" sqref="E31"/>
    </sheetView>
  </sheetViews>
  <sheetFormatPr defaultColWidth="9.109375" defaultRowHeight="13.8" x14ac:dyDescent="0.25"/>
  <cols>
    <col min="1" max="1" width="15.88671875" style="31" customWidth="1"/>
    <col min="2" max="2" width="10.88671875" style="31" customWidth="1"/>
    <col min="3" max="3" width="13.88671875" style="31" customWidth="1"/>
    <col min="4" max="4" width="10.88671875" style="31" customWidth="1"/>
    <col min="5" max="6" width="14.88671875" style="31" customWidth="1"/>
    <col min="7" max="7" width="10.88671875" style="31" customWidth="1"/>
    <col min="8" max="8" width="12.6640625" style="31" customWidth="1"/>
    <col min="9" max="9" width="11.6640625" style="31" customWidth="1"/>
    <col min="10" max="16384" width="9.109375" style="31"/>
  </cols>
  <sheetData>
    <row r="1" spans="1:8" x14ac:dyDescent="0.25">
      <c r="A1" s="207" t="s">
        <v>76</v>
      </c>
      <c r="B1" s="207"/>
      <c r="C1" s="207"/>
      <c r="D1" s="207"/>
      <c r="E1" s="207"/>
      <c r="F1" s="207"/>
      <c r="G1" s="207"/>
      <c r="H1" s="207"/>
    </row>
    <row r="2" spans="1:8" x14ac:dyDescent="0.25">
      <c r="A2" s="207" t="s">
        <v>77</v>
      </c>
      <c r="B2" s="207"/>
      <c r="C2" s="207"/>
      <c r="D2" s="207"/>
      <c r="E2" s="207"/>
      <c r="F2" s="207"/>
      <c r="G2" s="207"/>
      <c r="H2" s="207"/>
    </row>
    <row r="3" spans="1:8" x14ac:dyDescent="0.25">
      <c r="A3" s="199"/>
    </row>
    <row r="4" spans="1:8" x14ac:dyDescent="0.25">
      <c r="A4" s="207" t="s">
        <v>81</v>
      </c>
      <c r="B4" s="207"/>
      <c r="C4" s="207"/>
      <c r="D4" s="207"/>
      <c r="E4" s="207"/>
      <c r="F4" s="207"/>
      <c r="G4" s="207"/>
      <c r="H4" s="207"/>
    </row>
    <row r="5" spans="1:8" ht="15.6" x14ac:dyDescent="0.25">
      <c r="A5" s="207" t="s">
        <v>82</v>
      </c>
      <c r="B5" s="207"/>
      <c r="C5" s="207"/>
      <c r="D5" s="207"/>
      <c r="E5" s="207"/>
      <c r="F5" s="207"/>
      <c r="G5" s="207"/>
      <c r="H5" s="207"/>
    </row>
    <row r="6" spans="1:8" x14ac:dyDescent="0.25">
      <c r="A6" s="207" t="s">
        <v>57</v>
      </c>
      <c r="B6" s="207"/>
      <c r="C6" s="207"/>
      <c r="D6" s="207"/>
      <c r="E6" s="207"/>
      <c r="F6" s="207"/>
      <c r="G6" s="207"/>
      <c r="H6" s="207"/>
    </row>
    <row r="7" spans="1:8" x14ac:dyDescent="0.25">
      <c r="A7" s="207" t="s">
        <v>58</v>
      </c>
      <c r="B7" s="207"/>
      <c r="C7" s="207"/>
      <c r="D7" s="207"/>
      <c r="E7" s="207"/>
      <c r="F7" s="207"/>
      <c r="G7" s="207"/>
      <c r="H7" s="207"/>
    </row>
    <row r="8" spans="1:8" x14ac:dyDescent="0.25">
      <c r="A8" s="49"/>
    </row>
    <row r="9" spans="1:8" ht="13.95" customHeight="1" x14ac:dyDescent="0.25">
      <c r="A9" s="217" t="s">
        <v>0</v>
      </c>
      <c r="B9" s="218"/>
      <c r="C9" s="218"/>
      <c r="D9" s="218"/>
      <c r="E9" s="218"/>
      <c r="F9" s="218"/>
      <c r="G9" s="218"/>
      <c r="H9" s="219"/>
    </row>
    <row r="10" spans="1:8" ht="13.95" customHeight="1" x14ac:dyDescent="0.25">
      <c r="A10" s="100"/>
      <c r="B10" s="213" t="s">
        <v>10</v>
      </c>
      <c r="C10" s="215"/>
      <c r="D10" s="214" t="s">
        <v>18</v>
      </c>
      <c r="E10" s="214"/>
      <c r="F10" s="215"/>
      <c r="G10" s="214" t="s">
        <v>19</v>
      </c>
      <c r="H10" s="215"/>
    </row>
    <row r="11" spans="1:8" ht="31.95" customHeight="1" x14ac:dyDescent="0.25">
      <c r="A11" s="34" t="s">
        <v>17</v>
      </c>
      <c r="B11" s="101" t="s">
        <v>25</v>
      </c>
      <c r="C11" s="102" t="s">
        <v>65</v>
      </c>
      <c r="D11" s="103" t="s">
        <v>66</v>
      </c>
      <c r="E11" s="104" t="s">
        <v>67</v>
      </c>
      <c r="F11" s="102" t="s">
        <v>3</v>
      </c>
      <c r="G11" s="103" t="s">
        <v>66</v>
      </c>
      <c r="H11" s="102" t="s">
        <v>3</v>
      </c>
    </row>
    <row r="12" spans="1:8" ht="13.95" customHeight="1" x14ac:dyDescent="0.25">
      <c r="A12" s="105"/>
      <c r="B12" s="106"/>
      <c r="C12" s="107"/>
      <c r="D12" s="108"/>
      <c r="E12" s="108"/>
      <c r="F12" s="109"/>
      <c r="G12" s="108"/>
      <c r="H12" s="107"/>
    </row>
    <row r="13" spans="1:8" ht="13.95" customHeight="1" x14ac:dyDescent="0.25">
      <c r="A13" s="105" t="s">
        <v>5</v>
      </c>
      <c r="B13" s="110">
        <v>120</v>
      </c>
      <c r="C13" s="92">
        <v>0.58536585365853655</v>
      </c>
      <c r="D13" s="11">
        <v>783111953.63999999</v>
      </c>
      <c r="E13" s="18">
        <v>0.65051321175675636</v>
      </c>
      <c r="F13" s="66">
        <v>5892000</v>
      </c>
      <c r="G13" s="11">
        <v>11153513.35</v>
      </c>
      <c r="H13" s="66">
        <v>83961</v>
      </c>
    </row>
    <row r="14" spans="1:8" ht="13.95" customHeight="1" x14ac:dyDescent="0.25">
      <c r="A14" s="105" t="s">
        <v>6</v>
      </c>
      <c r="B14" s="110">
        <v>831</v>
      </c>
      <c r="C14" s="92">
        <v>0.3013052936910805</v>
      </c>
      <c r="D14" s="12">
        <v>297758751.94</v>
      </c>
      <c r="E14" s="18">
        <v>0.24088168584788458</v>
      </c>
      <c r="F14" s="68">
        <v>300000</v>
      </c>
      <c r="G14" s="12">
        <v>3431423.32</v>
      </c>
      <c r="H14" s="68">
        <v>3000</v>
      </c>
    </row>
    <row r="15" spans="1:8" ht="13.95" customHeight="1" x14ac:dyDescent="0.25">
      <c r="A15" s="105" t="s">
        <v>7</v>
      </c>
      <c r="B15" s="110">
        <v>1969</v>
      </c>
      <c r="C15" s="92">
        <v>0.29869538834951459</v>
      </c>
      <c r="D15" s="12">
        <v>1750010549.3</v>
      </c>
      <c r="E15" s="18">
        <v>0.28559895362289484</v>
      </c>
      <c r="F15" s="68">
        <v>700000</v>
      </c>
      <c r="G15" s="12">
        <v>23970832.52</v>
      </c>
      <c r="H15" s="68">
        <v>9975</v>
      </c>
    </row>
    <row r="16" spans="1:8" ht="13.95" customHeight="1" x14ac:dyDescent="0.25">
      <c r="A16" s="105" t="s">
        <v>8</v>
      </c>
      <c r="B16" s="110">
        <v>2017</v>
      </c>
      <c r="C16" s="92">
        <v>0.20755299444330108</v>
      </c>
      <c r="D16" s="12">
        <v>1030594824.6</v>
      </c>
      <c r="E16" s="18">
        <v>0.16597370617718213</v>
      </c>
      <c r="F16" s="68">
        <v>360000</v>
      </c>
      <c r="G16" s="12">
        <v>13159705.74</v>
      </c>
      <c r="H16" s="68">
        <v>3600</v>
      </c>
    </row>
    <row r="17" spans="1:8" ht="13.95" customHeight="1" x14ac:dyDescent="0.25">
      <c r="A17" s="105" t="s">
        <v>9</v>
      </c>
      <c r="B17" s="110">
        <v>493</v>
      </c>
      <c r="C17" s="92">
        <v>0.10320284697508897</v>
      </c>
      <c r="D17" s="12">
        <v>205082581.43000001</v>
      </c>
      <c r="E17" s="18">
        <v>8.7222039788936764E-2</v>
      </c>
      <c r="F17" s="68">
        <v>349000</v>
      </c>
      <c r="G17" s="12">
        <v>2486156.65</v>
      </c>
      <c r="H17" s="68">
        <v>3490</v>
      </c>
    </row>
    <row r="18" spans="1:8" ht="13.95" customHeight="1" x14ac:dyDescent="0.25">
      <c r="A18" s="105"/>
      <c r="B18" s="111"/>
      <c r="C18" s="112"/>
      <c r="D18" s="12"/>
      <c r="E18" s="12"/>
      <c r="F18" s="68"/>
      <c r="G18" s="12"/>
      <c r="H18" s="68"/>
    </row>
    <row r="19" spans="1:8" ht="13.95" customHeight="1" x14ac:dyDescent="0.25">
      <c r="A19" s="34" t="s">
        <v>4</v>
      </c>
      <c r="B19" s="113">
        <f>SUM(B13:B17)</f>
        <v>5430</v>
      </c>
      <c r="C19" s="97">
        <v>0.22577962577962579</v>
      </c>
      <c r="D19" s="13">
        <v>4066558660.9099998</v>
      </c>
      <c r="E19" s="19">
        <v>0.23741996687185496</v>
      </c>
      <c r="F19" s="71">
        <v>415000</v>
      </c>
      <c r="G19" s="13">
        <f>SUM(G13:G17)</f>
        <v>54201631.579999998</v>
      </c>
      <c r="H19" s="71">
        <v>4150</v>
      </c>
    </row>
    <row r="20" spans="1:8" ht="13.95" customHeight="1" x14ac:dyDescent="0.25">
      <c r="A20" s="114"/>
      <c r="B20" s="115"/>
      <c r="C20" s="98"/>
      <c r="D20" s="14"/>
      <c r="E20" s="14"/>
      <c r="F20" s="74"/>
      <c r="G20" s="14"/>
      <c r="H20" s="74"/>
    </row>
    <row r="21" spans="1:8" ht="13.95" customHeight="1" x14ac:dyDescent="0.25">
      <c r="A21" s="116"/>
      <c r="B21" s="116"/>
      <c r="C21" s="116"/>
      <c r="D21" s="116"/>
      <c r="E21" s="116"/>
      <c r="F21" s="116"/>
      <c r="G21" s="116"/>
      <c r="H21" s="116"/>
    </row>
    <row r="22" spans="1:8" ht="13.95" customHeight="1" x14ac:dyDescent="0.25">
      <c r="A22" s="213" t="s">
        <v>2</v>
      </c>
      <c r="B22" s="214"/>
      <c r="C22" s="214"/>
      <c r="D22" s="214"/>
      <c r="E22" s="214"/>
      <c r="F22" s="214"/>
      <c r="G22" s="214"/>
      <c r="H22" s="215"/>
    </row>
    <row r="23" spans="1:8" ht="15" customHeight="1" x14ac:dyDescent="0.25">
      <c r="A23" s="100"/>
      <c r="B23" s="213" t="s">
        <v>10</v>
      </c>
      <c r="C23" s="215"/>
      <c r="D23" s="214" t="s">
        <v>18</v>
      </c>
      <c r="E23" s="214"/>
      <c r="F23" s="215"/>
      <c r="G23" s="214" t="s">
        <v>19</v>
      </c>
      <c r="H23" s="215"/>
    </row>
    <row r="24" spans="1:8" ht="31.95" customHeight="1" x14ac:dyDescent="0.25">
      <c r="A24" s="34" t="s">
        <v>17</v>
      </c>
      <c r="B24" s="101" t="s">
        <v>25</v>
      </c>
      <c r="C24" s="102" t="s">
        <v>65</v>
      </c>
      <c r="D24" s="103" t="s">
        <v>66</v>
      </c>
      <c r="E24" s="104" t="s">
        <v>67</v>
      </c>
      <c r="F24" s="102" t="s">
        <v>3</v>
      </c>
      <c r="G24" s="103" t="s">
        <v>66</v>
      </c>
      <c r="H24" s="102" t="s">
        <v>3</v>
      </c>
    </row>
    <row r="25" spans="1:8" x14ac:dyDescent="0.25">
      <c r="A25" s="105"/>
      <c r="B25" s="106"/>
      <c r="C25" s="107"/>
      <c r="D25" s="108"/>
      <c r="E25" s="108"/>
      <c r="F25" s="109"/>
      <c r="G25" s="108"/>
      <c r="H25" s="107"/>
    </row>
    <row r="26" spans="1:8" s="117" customFormat="1" x14ac:dyDescent="0.25">
      <c r="A26" s="105" t="s">
        <v>5</v>
      </c>
      <c r="B26" s="110">
        <v>311</v>
      </c>
      <c r="C26" s="92">
        <v>4.5328669290190936E-2</v>
      </c>
      <c r="D26" s="22">
        <v>842756344.00999999</v>
      </c>
      <c r="E26" s="23">
        <v>9.8973115764135602E-2</v>
      </c>
      <c r="F26" s="66">
        <v>951630</v>
      </c>
      <c r="G26" s="22">
        <v>11391400.949999999</v>
      </c>
      <c r="H26" s="66">
        <v>13095.75</v>
      </c>
    </row>
    <row r="27" spans="1:8" s="117" customFormat="1" x14ac:dyDescent="0.25">
      <c r="A27" s="105" t="s">
        <v>6</v>
      </c>
      <c r="B27" s="110">
        <v>37</v>
      </c>
      <c r="C27" s="92">
        <v>3.8065843621399177E-2</v>
      </c>
      <c r="D27" s="24">
        <v>4289274.08</v>
      </c>
      <c r="E27" s="23">
        <v>2.1057833986581627E-2</v>
      </c>
      <c r="F27" s="68">
        <v>112000</v>
      </c>
      <c r="G27" s="24">
        <v>42422.35</v>
      </c>
      <c r="H27" s="68">
        <v>1074.5899999999999</v>
      </c>
    </row>
    <row r="28" spans="1:8" s="117" customFormat="1" x14ac:dyDescent="0.25">
      <c r="A28" s="105" t="s">
        <v>7</v>
      </c>
      <c r="B28" s="110">
        <v>67</v>
      </c>
      <c r="C28" s="92">
        <v>2.7560674619498148E-2</v>
      </c>
      <c r="D28" s="24">
        <v>23484386.510000002</v>
      </c>
      <c r="E28" s="23">
        <v>1.9781061614629551E-2</v>
      </c>
      <c r="F28" s="68">
        <v>185000</v>
      </c>
      <c r="G28" s="24">
        <v>289329.98</v>
      </c>
      <c r="H28" s="68">
        <v>1850</v>
      </c>
    </row>
    <row r="29" spans="1:8" s="117" customFormat="1" x14ac:dyDescent="0.25">
      <c r="A29" s="105" t="s">
        <v>8</v>
      </c>
      <c r="B29" s="110">
        <v>134</v>
      </c>
      <c r="C29" s="92">
        <v>2.7402862985685072E-2</v>
      </c>
      <c r="D29" s="24">
        <v>32717205.710000001</v>
      </c>
      <c r="E29" s="23">
        <v>2.4977716300325324E-2</v>
      </c>
      <c r="F29" s="68">
        <v>220250</v>
      </c>
      <c r="G29" s="24">
        <v>347875.38</v>
      </c>
      <c r="H29" s="68">
        <v>2202.5</v>
      </c>
    </row>
    <row r="30" spans="1:8" s="117" customFormat="1" ht="15" customHeight="1" x14ac:dyDescent="0.25">
      <c r="A30" s="105" t="s">
        <v>9</v>
      </c>
      <c r="B30" s="110">
        <v>6</v>
      </c>
      <c r="C30" s="92">
        <v>4.6511627906976744E-2</v>
      </c>
      <c r="D30" s="24">
        <v>2869968.92</v>
      </c>
      <c r="E30" s="23">
        <v>0.1298449101301794</v>
      </c>
      <c r="F30" s="68">
        <v>375000</v>
      </c>
      <c r="G30" s="24">
        <v>36370.94</v>
      </c>
      <c r="H30" s="68">
        <v>3750</v>
      </c>
    </row>
    <row r="31" spans="1:8" s="117" customFormat="1" x14ac:dyDescent="0.25">
      <c r="A31" s="105"/>
      <c r="B31" s="111"/>
      <c r="C31" s="112"/>
      <c r="D31" s="24"/>
      <c r="E31" s="24"/>
      <c r="F31" s="68"/>
      <c r="G31" s="24"/>
      <c r="H31" s="68"/>
    </row>
    <row r="32" spans="1:8" s="117" customFormat="1" x14ac:dyDescent="0.25">
      <c r="A32" s="34" t="s">
        <v>4</v>
      </c>
      <c r="B32" s="113">
        <f>SUM(B26:B30)</f>
        <v>555</v>
      </c>
      <c r="C32" s="97">
        <v>3.6314859647974873E-2</v>
      </c>
      <c r="D32" s="13">
        <v>906117179.23000002</v>
      </c>
      <c r="E32" s="25">
        <v>8.0630706131155888E-2</v>
      </c>
      <c r="F32" s="71">
        <v>363932.61</v>
      </c>
      <c r="G32" s="13">
        <f>SUM(G26:G30)</f>
        <v>12107399.6</v>
      </c>
      <c r="H32" s="71">
        <v>3600</v>
      </c>
    </row>
    <row r="33" spans="1:8" x14ac:dyDescent="0.25">
      <c r="A33" s="118"/>
      <c r="B33" s="115"/>
      <c r="C33" s="98"/>
      <c r="D33" s="14"/>
      <c r="E33" s="14"/>
      <c r="F33" s="74"/>
      <c r="G33" s="14"/>
      <c r="H33" s="74"/>
    </row>
    <row r="34" spans="1:8" x14ac:dyDescent="0.25">
      <c r="A34" s="114"/>
      <c r="B34" s="115"/>
      <c r="C34" s="115"/>
      <c r="D34" s="14"/>
      <c r="E34" s="14"/>
      <c r="F34" s="74"/>
      <c r="G34" s="14"/>
      <c r="H34" s="74"/>
    </row>
    <row r="35" spans="1:8" ht="15" customHeight="1" x14ac:dyDescent="0.25">
      <c r="A35" s="213" t="s">
        <v>1</v>
      </c>
      <c r="B35" s="214"/>
      <c r="C35" s="214"/>
      <c r="D35" s="214"/>
      <c r="E35" s="214"/>
      <c r="F35" s="214"/>
      <c r="G35" s="214"/>
      <c r="H35" s="215"/>
    </row>
    <row r="36" spans="1:8" ht="15" customHeight="1" x14ac:dyDescent="0.25">
      <c r="A36" s="100"/>
      <c r="B36" s="213" t="s">
        <v>10</v>
      </c>
      <c r="C36" s="215"/>
      <c r="D36" s="214" t="s">
        <v>18</v>
      </c>
      <c r="E36" s="214"/>
      <c r="F36" s="215"/>
      <c r="G36" s="214" t="s">
        <v>19</v>
      </c>
      <c r="H36" s="215"/>
    </row>
    <row r="37" spans="1:8" ht="31.95" customHeight="1" x14ac:dyDescent="0.25">
      <c r="A37" s="34" t="s">
        <v>17</v>
      </c>
      <c r="B37" s="101" t="s">
        <v>25</v>
      </c>
      <c r="C37" s="102" t="s">
        <v>65</v>
      </c>
      <c r="D37" s="103" t="s">
        <v>66</v>
      </c>
      <c r="E37" s="104" t="s">
        <v>67</v>
      </c>
      <c r="F37" s="102" t="s">
        <v>3</v>
      </c>
      <c r="G37" s="103" t="s">
        <v>66</v>
      </c>
      <c r="H37" s="102" t="s">
        <v>3</v>
      </c>
    </row>
    <row r="38" spans="1:8" x14ac:dyDescent="0.25">
      <c r="A38" s="105"/>
      <c r="B38" s="106"/>
      <c r="C38" s="107"/>
      <c r="D38" s="108"/>
      <c r="E38" s="108"/>
      <c r="F38" s="109"/>
      <c r="G38" s="108"/>
      <c r="H38" s="107"/>
    </row>
    <row r="39" spans="1:8" x14ac:dyDescent="0.25">
      <c r="A39" s="105" t="s">
        <v>5</v>
      </c>
      <c r="B39" s="110">
        <v>2015</v>
      </c>
      <c r="C39" s="92">
        <v>0.32312379730596535</v>
      </c>
      <c r="D39" s="11">
        <v>8927308774.6000004</v>
      </c>
      <c r="E39" s="18">
        <v>0.50927330115716485</v>
      </c>
      <c r="F39" s="66">
        <v>2571081.25</v>
      </c>
      <c r="G39" s="11">
        <v>127137330.25</v>
      </c>
      <c r="H39" s="66">
        <v>36637.910000000003</v>
      </c>
    </row>
    <row r="40" spans="1:8" x14ac:dyDescent="0.25">
      <c r="A40" s="105" t="s">
        <v>6</v>
      </c>
      <c r="B40" s="110">
        <v>83</v>
      </c>
      <c r="C40" s="92">
        <v>0.21227621483375958</v>
      </c>
      <c r="D40" s="12">
        <v>17897199.850000001</v>
      </c>
      <c r="E40" s="18">
        <v>0.18840506124100453</v>
      </c>
      <c r="F40" s="68">
        <v>121561</v>
      </c>
      <c r="G40" s="12">
        <v>211302.86</v>
      </c>
      <c r="H40" s="68">
        <v>1215.6099999999999</v>
      </c>
    </row>
    <row r="41" spans="1:8" x14ac:dyDescent="0.25">
      <c r="A41" s="105" t="s">
        <v>7</v>
      </c>
      <c r="B41" s="110">
        <v>390</v>
      </c>
      <c r="C41" s="92">
        <v>0.11507819415756861</v>
      </c>
      <c r="D41" s="12">
        <v>447156401.75</v>
      </c>
      <c r="E41" s="18">
        <v>0.13749844587468724</v>
      </c>
      <c r="F41" s="68">
        <v>802208.75</v>
      </c>
      <c r="G41" s="12">
        <v>6237807.1299999999</v>
      </c>
      <c r="H41" s="68">
        <v>11431.475</v>
      </c>
    </row>
    <row r="42" spans="1:8" x14ac:dyDescent="0.25">
      <c r="A42" s="105" t="s">
        <v>8</v>
      </c>
      <c r="B42" s="110">
        <v>165</v>
      </c>
      <c r="C42" s="92">
        <v>9.4501718213058417E-2</v>
      </c>
      <c r="D42" s="12">
        <v>97951270.359999999</v>
      </c>
      <c r="E42" s="18">
        <v>9.9286383737734532E-2</v>
      </c>
      <c r="F42" s="68">
        <v>510000</v>
      </c>
      <c r="G42" s="12">
        <v>1278472.0900000001</v>
      </c>
      <c r="H42" s="68">
        <v>7267.5</v>
      </c>
    </row>
    <row r="43" spans="1:8" ht="15" customHeight="1" x14ac:dyDescent="0.25">
      <c r="A43" s="105" t="s">
        <v>9</v>
      </c>
      <c r="B43" s="110">
        <v>41</v>
      </c>
      <c r="C43" s="92">
        <v>7.3345259391771014E-2</v>
      </c>
      <c r="D43" s="12">
        <v>9612660.25</v>
      </c>
      <c r="E43" s="18">
        <v>5.9782285310550513E-2</v>
      </c>
      <c r="F43" s="68">
        <v>223540</v>
      </c>
      <c r="G43" s="12">
        <v>103970.77</v>
      </c>
      <c r="H43" s="68">
        <v>2235.4</v>
      </c>
    </row>
    <row r="44" spans="1:8" x14ac:dyDescent="0.25">
      <c r="A44" s="105"/>
      <c r="B44" s="111"/>
      <c r="C44" s="112"/>
      <c r="D44" s="12"/>
      <c r="E44" s="12"/>
      <c r="F44" s="68"/>
      <c r="G44" s="12"/>
      <c r="H44" s="68"/>
    </row>
    <row r="45" spans="1:8" x14ac:dyDescent="0.25">
      <c r="A45" s="34" t="s">
        <v>4</v>
      </c>
      <c r="B45" s="113">
        <f>SUM(B39:B43)</f>
        <v>2694</v>
      </c>
      <c r="C45" s="97">
        <v>0.21865108351594839</v>
      </c>
      <c r="D45" s="13">
        <v>9499926306.8100014</v>
      </c>
      <c r="E45" s="19">
        <v>0.43134567162432758</v>
      </c>
      <c r="F45" s="71">
        <v>1781932.41</v>
      </c>
      <c r="G45" s="13">
        <f>SUM(G39:G43)</f>
        <v>134968883.09999999</v>
      </c>
      <c r="H45" s="71">
        <v>25392.535</v>
      </c>
    </row>
    <row r="46" spans="1:8" x14ac:dyDescent="0.25">
      <c r="A46" s="114"/>
      <c r="B46" s="115"/>
      <c r="C46" s="115"/>
      <c r="D46" s="14"/>
      <c r="E46" s="14"/>
      <c r="F46" s="74"/>
      <c r="G46" s="14"/>
      <c r="H46" s="74"/>
    </row>
    <row r="47" spans="1:8" x14ac:dyDescent="0.25">
      <c r="A47" s="114"/>
      <c r="B47" s="115"/>
      <c r="C47" s="115"/>
      <c r="D47" s="14"/>
      <c r="E47" s="14"/>
      <c r="F47" s="74"/>
      <c r="G47" s="14"/>
      <c r="H47" s="74"/>
    </row>
    <row r="48" spans="1:8" ht="13.95" customHeight="1" x14ac:dyDescent="0.25">
      <c r="A48" s="213" t="s">
        <v>24</v>
      </c>
      <c r="B48" s="214"/>
      <c r="C48" s="214"/>
      <c r="D48" s="214"/>
      <c r="E48" s="214"/>
      <c r="F48" s="214"/>
      <c r="G48" s="214"/>
      <c r="H48" s="215"/>
    </row>
    <row r="49" spans="1:9" ht="15" customHeight="1" x14ac:dyDescent="0.25">
      <c r="A49" s="100"/>
      <c r="B49" s="213" t="s">
        <v>10</v>
      </c>
      <c r="C49" s="215"/>
      <c r="D49" s="214" t="s">
        <v>18</v>
      </c>
      <c r="E49" s="214"/>
      <c r="F49" s="215"/>
      <c r="G49" s="214" t="s">
        <v>19</v>
      </c>
      <c r="H49" s="215"/>
    </row>
    <row r="50" spans="1:9" ht="31.95" customHeight="1" x14ac:dyDescent="0.25">
      <c r="A50" s="34" t="s">
        <v>17</v>
      </c>
      <c r="B50" s="101" t="s">
        <v>25</v>
      </c>
      <c r="C50" s="102" t="s">
        <v>65</v>
      </c>
      <c r="D50" s="103" t="s">
        <v>66</v>
      </c>
      <c r="E50" s="104" t="s">
        <v>67</v>
      </c>
      <c r="F50" s="102" t="s">
        <v>3</v>
      </c>
      <c r="G50" s="103" t="s">
        <v>66</v>
      </c>
      <c r="H50" s="102" t="s">
        <v>3</v>
      </c>
    </row>
    <row r="51" spans="1:9" x14ac:dyDescent="0.25">
      <c r="A51" s="105"/>
      <c r="B51" s="106"/>
      <c r="C51" s="107"/>
      <c r="D51" s="108"/>
      <c r="E51" s="108"/>
      <c r="F51" s="109"/>
      <c r="G51" s="108"/>
      <c r="H51" s="107"/>
    </row>
    <row r="52" spans="1:9" x14ac:dyDescent="0.25">
      <c r="A52" s="105" t="s">
        <v>5</v>
      </c>
      <c r="B52" s="110">
        <v>2446</v>
      </c>
      <c r="C52" s="92">
        <v>0.1838821229890242</v>
      </c>
      <c r="D52" s="11">
        <v>10553177072</v>
      </c>
      <c r="E52" s="18">
        <v>0.38729608110333491</v>
      </c>
      <c r="F52" s="66">
        <v>2433000</v>
      </c>
      <c r="G52" s="11">
        <v>149682244.55000001</v>
      </c>
      <c r="H52" s="66">
        <v>34431.375</v>
      </c>
    </row>
    <row r="53" spans="1:9" x14ac:dyDescent="0.25">
      <c r="A53" s="105" t="s">
        <v>6</v>
      </c>
      <c r="B53" s="110">
        <v>951</v>
      </c>
      <c r="C53" s="92">
        <v>0.23076923076923078</v>
      </c>
      <c r="D53" s="12">
        <v>319945225.87</v>
      </c>
      <c r="E53" s="18">
        <v>0.20846002664698243</v>
      </c>
      <c r="F53" s="68">
        <v>280000</v>
      </c>
      <c r="G53" s="12">
        <v>3685148.53</v>
      </c>
      <c r="H53" s="68">
        <v>2800</v>
      </c>
    </row>
    <row r="54" spans="1:9" x14ac:dyDescent="0.25">
      <c r="A54" s="105" t="s">
        <v>7</v>
      </c>
      <c r="B54" s="110">
        <v>2426</v>
      </c>
      <c r="C54" s="92">
        <v>0.19545601031260071</v>
      </c>
      <c r="D54" s="12">
        <v>2220651337.5999999</v>
      </c>
      <c r="E54" s="18">
        <v>0.21015344001934236</v>
      </c>
      <c r="F54" s="68">
        <v>700000</v>
      </c>
      <c r="G54" s="12">
        <v>30497969.629999999</v>
      </c>
      <c r="H54" s="68">
        <v>9975</v>
      </c>
    </row>
    <row r="55" spans="1:9" x14ac:dyDescent="0.25">
      <c r="A55" s="105" t="s">
        <v>8</v>
      </c>
      <c r="B55" s="110">
        <v>2316</v>
      </c>
      <c r="C55" s="92">
        <v>0.14161672985202398</v>
      </c>
      <c r="D55" s="12">
        <v>1161263300.7</v>
      </c>
      <c r="E55" s="18">
        <v>0.13652613677395872</v>
      </c>
      <c r="F55" s="68">
        <v>360000</v>
      </c>
      <c r="G55" s="12">
        <v>14786053.210000001</v>
      </c>
      <c r="H55" s="68">
        <v>3600</v>
      </c>
    </row>
    <row r="56" spans="1:9" ht="15" customHeight="1" x14ac:dyDescent="0.25">
      <c r="A56" s="105" t="s">
        <v>9</v>
      </c>
      <c r="B56" s="110">
        <v>540</v>
      </c>
      <c r="C56" s="92">
        <v>9.8810612991765787E-2</v>
      </c>
      <c r="D56" s="12">
        <v>217565210.59999999</v>
      </c>
      <c r="E56" s="18">
        <v>8.585272830132859E-2</v>
      </c>
      <c r="F56" s="68">
        <v>331000</v>
      </c>
      <c r="G56" s="12">
        <v>2626498.36</v>
      </c>
      <c r="H56" s="68">
        <v>3310</v>
      </c>
    </row>
    <row r="57" spans="1:9" x14ac:dyDescent="0.25">
      <c r="A57" s="105"/>
      <c r="B57" s="111"/>
      <c r="C57" s="112"/>
      <c r="D57" s="12"/>
      <c r="E57" s="12"/>
      <c r="F57" s="68"/>
      <c r="G57" s="12"/>
      <c r="H57" s="68"/>
    </row>
    <row r="58" spans="1:9" x14ac:dyDescent="0.25">
      <c r="A58" s="34" t="s">
        <v>4</v>
      </c>
      <c r="B58" s="113">
        <f>SUM(B52:B56)</f>
        <v>8679</v>
      </c>
      <c r="C58" s="97">
        <v>0.16802183761180162</v>
      </c>
      <c r="D58" s="13">
        <v>14472602146.770002</v>
      </c>
      <c r="E58" s="19">
        <v>0.28721224616148183</v>
      </c>
      <c r="F58" s="71">
        <v>625000</v>
      </c>
      <c r="G58" s="13">
        <f>SUM(G52:G56)</f>
        <v>201277914.28000003</v>
      </c>
      <c r="H58" s="71">
        <v>8857.32</v>
      </c>
    </row>
    <row r="59" spans="1:9" x14ac:dyDescent="0.25">
      <c r="A59" s="119"/>
      <c r="B59" s="120"/>
      <c r="C59" s="120"/>
      <c r="D59" s="17"/>
      <c r="E59" s="17"/>
      <c r="F59" s="121"/>
      <c r="G59" s="17"/>
      <c r="H59" s="121"/>
    </row>
    <row r="60" spans="1:9" ht="24" customHeight="1" x14ac:dyDescent="0.25">
      <c r="A60" s="216" t="s">
        <v>68</v>
      </c>
      <c r="B60" s="216"/>
      <c r="C60" s="216"/>
      <c r="D60" s="216"/>
      <c r="E60" s="216"/>
      <c r="F60" s="216"/>
      <c r="G60" s="216"/>
      <c r="H60" s="216"/>
    </row>
    <row r="61" spans="1:9" ht="13.95" customHeight="1" x14ac:dyDescent="0.25">
      <c r="A61" s="122" t="s">
        <v>69</v>
      </c>
      <c r="B61" s="116"/>
      <c r="C61" s="116"/>
      <c r="D61" s="116"/>
      <c r="E61" s="116"/>
      <c r="F61" s="116"/>
      <c r="G61" s="116"/>
      <c r="H61" s="116"/>
    </row>
    <row r="62" spans="1:9" ht="13.95" customHeight="1" x14ac:dyDescent="0.25">
      <c r="A62" s="123" t="s">
        <v>55</v>
      </c>
      <c r="B62" s="124"/>
      <c r="C62" s="116"/>
      <c r="D62" s="11"/>
      <c r="E62" s="116"/>
      <c r="F62" s="116"/>
      <c r="G62" s="11"/>
      <c r="H62" s="116"/>
    </row>
    <row r="63" spans="1:9" x14ac:dyDescent="0.25">
      <c r="B63" s="125"/>
      <c r="C63" s="125"/>
      <c r="D63" s="126"/>
      <c r="E63" s="127"/>
      <c r="F63" s="127"/>
      <c r="G63" s="127"/>
      <c r="H63" s="127"/>
      <c r="I63" s="127"/>
    </row>
    <row r="64" spans="1:9" x14ac:dyDescent="0.25">
      <c r="A64" s="119"/>
      <c r="B64" s="128"/>
      <c r="C64" s="128"/>
      <c r="D64" s="126"/>
      <c r="E64" s="15"/>
      <c r="F64" s="129"/>
      <c r="G64" s="15"/>
      <c r="H64" s="129"/>
      <c r="I64" s="127"/>
    </row>
    <row r="65" spans="1:9" x14ac:dyDescent="0.25">
      <c r="A65" s="119"/>
      <c r="B65" s="128"/>
      <c r="C65" s="128"/>
      <c r="D65" s="126"/>
      <c r="E65" s="16"/>
      <c r="F65" s="128"/>
      <c r="G65" s="16"/>
      <c r="H65" s="128"/>
      <c r="I65" s="127"/>
    </row>
    <row r="66" spans="1:9" x14ac:dyDescent="0.25">
      <c r="A66" s="119"/>
      <c r="B66" s="128"/>
      <c r="C66" s="128"/>
      <c r="D66" s="126"/>
      <c r="E66" s="16"/>
      <c r="F66" s="128"/>
      <c r="G66" s="16"/>
      <c r="H66" s="128"/>
      <c r="I66" s="127"/>
    </row>
    <row r="67" spans="1:9" x14ac:dyDescent="0.25">
      <c r="A67" s="119"/>
      <c r="B67" s="128"/>
      <c r="C67" s="128"/>
      <c r="D67" s="16"/>
      <c r="E67" s="16"/>
      <c r="F67" s="128"/>
      <c r="G67" s="16"/>
      <c r="H67" s="128"/>
      <c r="I67" s="127"/>
    </row>
    <row r="68" spans="1:9" x14ac:dyDescent="0.25">
      <c r="A68" s="119"/>
      <c r="B68" s="128"/>
      <c r="C68" s="128"/>
      <c r="D68" s="126"/>
      <c r="E68" s="16"/>
      <c r="F68" s="128"/>
      <c r="G68" s="16"/>
      <c r="H68" s="128"/>
      <c r="I68" s="127"/>
    </row>
    <row r="69" spans="1:9" x14ac:dyDescent="0.25">
      <c r="A69" s="119"/>
      <c r="B69" s="128"/>
      <c r="C69" s="128"/>
      <c r="D69" s="126"/>
      <c r="E69" s="16"/>
      <c r="F69" s="128"/>
      <c r="G69" s="16"/>
      <c r="H69" s="128"/>
      <c r="I69" s="127"/>
    </row>
    <row r="70" spans="1:9" x14ac:dyDescent="0.25">
      <c r="A70" s="119"/>
      <c r="B70" s="120"/>
      <c r="C70" s="120"/>
      <c r="D70" s="126"/>
      <c r="E70" s="17"/>
      <c r="F70" s="121"/>
      <c r="G70" s="17"/>
      <c r="H70" s="121"/>
      <c r="I70" s="127"/>
    </row>
    <row r="71" spans="1:9" x14ac:dyDescent="0.25">
      <c r="A71" s="119"/>
      <c r="B71" s="128"/>
      <c r="C71" s="128"/>
      <c r="D71" s="126"/>
      <c r="E71" s="17"/>
      <c r="F71" s="121"/>
      <c r="G71" s="17"/>
      <c r="H71" s="121"/>
      <c r="I71" s="127"/>
    </row>
    <row r="72" spans="1:9" x14ac:dyDescent="0.25">
      <c r="A72" s="119"/>
      <c r="B72" s="120"/>
      <c r="C72" s="120"/>
      <c r="D72" s="17"/>
      <c r="E72" s="17"/>
      <c r="F72" s="121"/>
      <c r="G72" s="17"/>
      <c r="H72" s="121"/>
      <c r="I72" s="127"/>
    </row>
    <row r="73" spans="1:9" x14ac:dyDescent="0.25">
      <c r="A73" s="220"/>
      <c r="B73" s="221"/>
      <c r="C73" s="221"/>
      <c r="D73" s="221"/>
      <c r="E73" s="221"/>
      <c r="F73" s="221"/>
      <c r="G73" s="221"/>
      <c r="H73" s="221"/>
      <c r="I73" s="127"/>
    </row>
    <row r="74" spans="1:9" x14ac:dyDescent="0.25">
      <c r="A74" s="220"/>
      <c r="B74" s="130"/>
      <c r="C74" s="130"/>
      <c r="D74" s="221"/>
      <c r="E74" s="221"/>
      <c r="F74" s="221"/>
      <c r="G74" s="221"/>
      <c r="H74" s="221"/>
      <c r="I74" s="127"/>
    </row>
    <row r="75" spans="1:9" ht="18" customHeight="1" x14ac:dyDescent="0.25">
      <c r="A75" s="220"/>
      <c r="B75" s="130"/>
      <c r="C75" s="130"/>
      <c r="D75" s="131"/>
      <c r="E75" s="131"/>
      <c r="F75" s="131"/>
      <c r="G75" s="131"/>
      <c r="H75" s="131"/>
      <c r="I75" s="127"/>
    </row>
    <row r="76" spans="1:9" x14ac:dyDescent="0.25">
      <c r="A76" s="119"/>
      <c r="B76" s="127"/>
      <c r="C76" s="127"/>
      <c r="D76" s="127"/>
      <c r="E76" s="127"/>
      <c r="F76" s="127"/>
      <c r="G76" s="127"/>
      <c r="H76" s="127"/>
      <c r="I76" s="127"/>
    </row>
    <row r="77" spans="1:9" x14ac:dyDescent="0.25">
      <c r="A77" s="119"/>
      <c r="B77" s="128"/>
      <c r="C77" s="128"/>
      <c r="D77" s="15"/>
      <c r="E77" s="15"/>
      <c r="F77" s="129"/>
      <c r="G77" s="15"/>
      <c r="H77" s="129"/>
      <c r="I77" s="127"/>
    </row>
    <row r="78" spans="1:9" x14ac:dyDescent="0.25">
      <c r="A78" s="119"/>
      <c r="B78" s="128"/>
      <c r="C78" s="128"/>
      <c r="D78" s="16"/>
      <c r="E78" s="16"/>
      <c r="F78" s="128"/>
      <c r="G78" s="16"/>
      <c r="H78" s="128"/>
      <c r="I78" s="127"/>
    </row>
    <row r="79" spans="1:9" x14ac:dyDescent="0.25">
      <c r="A79" s="119"/>
      <c r="B79" s="128"/>
      <c r="C79" s="128"/>
      <c r="D79" s="16"/>
      <c r="E79" s="16"/>
      <c r="F79" s="128"/>
      <c r="G79" s="16"/>
      <c r="H79" s="128"/>
      <c r="I79" s="127"/>
    </row>
    <row r="80" spans="1:9" x14ac:dyDescent="0.25">
      <c r="A80" s="119"/>
      <c r="B80" s="128"/>
      <c r="C80" s="128"/>
      <c r="D80" s="16"/>
      <c r="E80" s="16"/>
      <c r="F80" s="128"/>
      <c r="G80" s="16"/>
      <c r="H80" s="128"/>
      <c r="I80" s="127"/>
    </row>
    <row r="81" spans="1:9" x14ac:dyDescent="0.25">
      <c r="A81" s="119"/>
      <c r="B81" s="128"/>
      <c r="C81" s="128"/>
      <c r="D81" s="16"/>
      <c r="E81" s="16"/>
      <c r="F81" s="128"/>
      <c r="G81" s="16"/>
      <c r="H81" s="128"/>
      <c r="I81" s="127"/>
    </row>
    <row r="82" spans="1:9" x14ac:dyDescent="0.25">
      <c r="A82" s="119"/>
      <c r="B82" s="132"/>
      <c r="C82" s="132"/>
      <c r="D82" s="16"/>
      <c r="E82" s="16"/>
      <c r="F82" s="128"/>
      <c r="G82" s="16"/>
      <c r="H82" s="128"/>
      <c r="I82" s="127"/>
    </row>
    <row r="83" spans="1:9" x14ac:dyDescent="0.25">
      <c r="A83" s="119"/>
      <c r="B83" s="120"/>
      <c r="C83" s="120"/>
      <c r="D83" s="17"/>
      <c r="E83" s="17"/>
      <c r="F83" s="121"/>
      <c r="G83" s="17"/>
      <c r="H83" s="121"/>
      <c r="I83" s="127"/>
    </row>
    <row r="84" spans="1:9" x14ac:dyDescent="0.25">
      <c r="A84" s="133"/>
      <c r="B84" s="120"/>
      <c r="C84" s="120"/>
      <c r="D84" s="17"/>
      <c r="E84" s="17"/>
      <c r="F84" s="121"/>
      <c r="G84" s="17"/>
      <c r="H84" s="121"/>
      <c r="I84" s="127"/>
    </row>
    <row r="85" spans="1:9" x14ac:dyDescent="0.25">
      <c r="A85" s="119"/>
      <c r="B85" s="120"/>
      <c r="C85" s="120"/>
      <c r="D85" s="17"/>
      <c r="E85" s="17"/>
      <c r="F85" s="121"/>
      <c r="G85" s="17"/>
      <c r="H85" s="121"/>
      <c r="I85" s="127"/>
    </row>
    <row r="86" spans="1:9" x14ac:dyDescent="0.25">
      <c r="A86" s="119"/>
      <c r="B86" s="120"/>
      <c r="C86" s="120"/>
      <c r="D86" s="17"/>
      <c r="E86" s="17"/>
      <c r="F86" s="121"/>
      <c r="G86" s="17"/>
      <c r="H86" s="121"/>
      <c r="I86" s="127"/>
    </row>
    <row r="87" spans="1:9" x14ac:dyDescent="0.25">
      <c r="A87" s="119"/>
      <c r="B87" s="120"/>
      <c r="C87" s="120"/>
      <c r="D87" s="17"/>
      <c r="E87" s="17"/>
      <c r="F87" s="121"/>
      <c r="G87" s="17"/>
      <c r="H87" s="121"/>
      <c r="I87" s="127"/>
    </row>
    <row r="88" spans="1:9" x14ac:dyDescent="0.25">
      <c r="A88" s="119"/>
      <c r="B88" s="120"/>
      <c r="C88" s="120"/>
      <c r="D88" s="17"/>
      <c r="E88" s="17"/>
      <c r="F88" s="121"/>
      <c r="G88" s="17"/>
      <c r="H88" s="121"/>
      <c r="I88" s="127"/>
    </row>
    <row r="89" spans="1:9" x14ac:dyDescent="0.25">
      <c r="A89" s="119"/>
      <c r="B89" s="120"/>
      <c r="C89" s="120"/>
      <c r="D89" s="17"/>
      <c r="E89" s="17"/>
      <c r="F89" s="121"/>
      <c r="G89" s="17"/>
      <c r="H89" s="121"/>
      <c r="I89" s="127"/>
    </row>
    <row r="90" spans="1:9" x14ac:dyDescent="0.25">
      <c r="A90" s="119"/>
      <c r="B90" s="120"/>
      <c r="C90" s="120"/>
      <c r="D90" s="17"/>
      <c r="E90" s="17"/>
      <c r="F90" s="121"/>
      <c r="G90" s="17"/>
      <c r="H90" s="121"/>
      <c r="I90" s="127"/>
    </row>
    <row r="91" spans="1:9" x14ac:dyDescent="0.25">
      <c r="A91" s="119"/>
      <c r="B91" s="120"/>
      <c r="C91" s="120"/>
      <c r="D91" s="17"/>
      <c r="E91" s="17"/>
      <c r="F91" s="121"/>
      <c r="G91" s="17"/>
      <c r="H91" s="121"/>
      <c r="I91" s="127"/>
    </row>
    <row r="92" spans="1:9" x14ac:dyDescent="0.25">
      <c r="A92" s="119"/>
      <c r="B92" s="120"/>
      <c r="C92" s="120"/>
      <c r="D92" s="17"/>
      <c r="E92" s="17"/>
      <c r="F92" s="121"/>
      <c r="G92" s="17"/>
      <c r="H92" s="121"/>
    </row>
    <row r="93" spans="1:9" x14ac:dyDescent="0.25">
      <c r="A93" s="119"/>
      <c r="B93" s="120"/>
      <c r="C93" s="120"/>
      <c r="D93" s="17"/>
      <c r="E93" s="17"/>
      <c r="F93" s="121"/>
      <c r="G93" s="17"/>
      <c r="H93" s="121"/>
    </row>
    <row r="94" spans="1:9" x14ac:dyDescent="0.25">
      <c r="A94" s="119"/>
      <c r="B94" s="120"/>
      <c r="C94" s="120"/>
      <c r="D94" s="17"/>
      <c r="E94" s="17"/>
      <c r="F94" s="121"/>
      <c r="G94" s="17"/>
      <c r="H94" s="121"/>
    </row>
    <row r="95" spans="1:9" x14ac:dyDescent="0.25">
      <c r="A95" s="134"/>
    </row>
    <row r="102" ht="15.75" customHeight="1" x14ac:dyDescent="0.25"/>
    <row r="113" ht="15" customHeight="1" x14ac:dyDescent="0.25"/>
    <row r="115" ht="15" customHeight="1" x14ac:dyDescent="0.25"/>
    <row r="128" ht="15" customHeight="1" x14ac:dyDescent="0.25"/>
    <row r="140" ht="15" customHeight="1" x14ac:dyDescent="0.25"/>
    <row r="141" ht="15" customHeight="1" x14ac:dyDescent="0.25"/>
  </sheetData>
  <mergeCells count="27">
    <mergeCell ref="A9:H9"/>
    <mergeCell ref="A22:H22"/>
    <mergeCell ref="B10:C10"/>
    <mergeCell ref="D10:F10"/>
    <mergeCell ref="G10:H10"/>
    <mergeCell ref="G23:H23"/>
    <mergeCell ref="A73:A75"/>
    <mergeCell ref="B73:H73"/>
    <mergeCell ref="D74:F74"/>
    <mergeCell ref="G74:H74"/>
    <mergeCell ref="D36:F36"/>
    <mergeCell ref="G36:H36"/>
    <mergeCell ref="B49:C49"/>
    <mergeCell ref="D49:F49"/>
    <mergeCell ref="G49:H49"/>
    <mergeCell ref="A60:H60"/>
    <mergeCell ref="A35:H35"/>
    <mergeCell ref="A48:H48"/>
    <mergeCell ref="B36:C36"/>
    <mergeCell ref="B23:C23"/>
    <mergeCell ref="D23:F23"/>
    <mergeCell ref="A7:H7"/>
    <mergeCell ref="A1:H1"/>
    <mergeCell ref="A2:H2"/>
    <mergeCell ref="A4:H4"/>
    <mergeCell ref="A5:H5"/>
    <mergeCell ref="A6:H6"/>
  </mergeCells>
  <pageMargins left="0" right="0" top="0" bottom="0" header="0.3" footer="0.3"/>
  <pageSetup paperSize="5" scale="9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showGridLines="0" workbookViewId="0">
      <selection activeCell="A4" sqref="A4:F4"/>
    </sheetView>
  </sheetViews>
  <sheetFormatPr defaultColWidth="9.109375" defaultRowHeight="13.8" x14ac:dyDescent="0.25"/>
  <cols>
    <col min="1" max="1" width="32" style="31" customWidth="1"/>
    <col min="2" max="6" width="13.88671875" style="50" customWidth="1"/>
    <col min="7" max="7" width="20.5546875" style="50" bestFit="1" customWidth="1"/>
    <col min="8" max="16384" width="9.109375" style="50"/>
  </cols>
  <sheetData>
    <row r="1" spans="1:7" x14ac:dyDescent="0.25">
      <c r="A1" s="207" t="s">
        <v>76</v>
      </c>
      <c r="B1" s="207"/>
      <c r="C1" s="207"/>
      <c r="D1" s="207"/>
      <c r="E1" s="207"/>
      <c r="F1" s="207"/>
    </row>
    <row r="2" spans="1:7" x14ac:dyDescent="0.25">
      <c r="A2" s="207" t="s">
        <v>77</v>
      </c>
      <c r="B2" s="207"/>
      <c r="C2" s="207"/>
      <c r="D2" s="207"/>
      <c r="E2" s="207"/>
      <c r="F2" s="207"/>
    </row>
    <row r="3" spans="1:7" x14ac:dyDescent="0.25">
      <c r="A3" s="199"/>
    </row>
    <row r="4" spans="1:7" x14ac:dyDescent="0.25">
      <c r="A4" s="207" t="s">
        <v>83</v>
      </c>
      <c r="B4" s="207"/>
      <c r="C4" s="207"/>
      <c r="D4" s="207"/>
      <c r="E4" s="207"/>
      <c r="F4" s="207"/>
    </row>
    <row r="5" spans="1:7" x14ac:dyDescent="0.25">
      <c r="A5" s="207" t="s">
        <v>60</v>
      </c>
      <c r="B5" s="207"/>
      <c r="C5" s="207"/>
      <c r="D5" s="207"/>
      <c r="E5" s="207"/>
      <c r="F5" s="207"/>
    </row>
    <row r="6" spans="1:7" x14ac:dyDescent="0.25">
      <c r="A6" s="207" t="s">
        <v>61</v>
      </c>
      <c r="B6" s="207"/>
      <c r="C6" s="207"/>
      <c r="D6" s="207"/>
      <c r="E6" s="207"/>
      <c r="F6" s="207"/>
    </row>
    <row r="7" spans="1:7" x14ac:dyDescent="0.25">
      <c r="A7" s="207" t="s">
        <v>84</v>
      </c>
      <c r="B7" s="207"/>
      <c r="C7" s="207"/>
      <c r="D7" s="207"/>
      <c r="E7" s="207"/>
      <c r="F7" s="207"/>
    </row>
    <row r="9" spans="1:7" x14ac:dyDescent="0.25">
      <c r="A9" s="225">
        <v>2016</v>
      </c>
      <c r="B9" s="226"/>
      <c r="C9" s="226"/>
      <c r="D9" s="226"/>
      <c r="E9" s="226"/>
      <c r="F9" s="227"/>
    </row>
    <row r="10" spans="1:7" x14ac:dyDescent="0.25">
      <c r="A10" s="51"/>
      <c r="B10" s="52"/>
      <c r="C10" s="214" t="s">
        <v>18</v>
      </c>
      <c r="D10" s="215"/>
      <c r="E10" s="213" t="s">
        <v>19</v>
      </c>
      <c r="F10" s="215"/>
    </row>
    <row r="11" spans="1:7" s="58" customFormat="1" ht="33" customHeight="1" x14ac:dyDescent="0.25">
      <c r="A11" s="53" t="s">
        <v>54</v>
      </c>
      <c r="B11" s="54" t="s">
        <v>10</v>
      </c>
      <c r="C11" s="55" t="s">
        <v>39</v>
      </c>
      <c r="D11" s="56" t="s">
        <v>3</v>
      </c>
      <c r="E11" s="57" t="s">
        <v>39</v>
      </c>
      <c r="F11" s="56" t="s">
        <v>3</v>
      </c>
    </row>
    <row r="12" spans="1:7" ht="9" customHeight="1" x14ac:dyDescent="0.25">
      <c r="A12" s="59"/>
      <c r="B12" s="60"/>
      <c r="C12" s="61"/>
      <c r="D12" s="62"/>
      <c r="E12" s="63"/>
      <c r="F12" s="64"/>
    </row>
    <row r="13" spans="1:7" x14ac:dyDescent="0.25">
      <c r="A13" s="51" t="s">
        <v>75</v>
      </c>
      <c r="B13" s="65">
        <v>839</v>
      </c>
      <c r="C13" s="11">
        <v>997426534.22000003</v>
      </c>
      <c r="D13" s="66">
        <v>780000</v>
      </c>
      <c r="E13" s="26">
        <v>25229137.640000001</v>
      </c>
      <c r="F13" s="66">
        <v>20475</v>
      </c>
    </row>
    <row r="14" spans="1:7" x14ac:dyDescent="0.25">
      <c r="A14" s="51" t="s">
        <v>50</v>
      </c>
      <c r="B14" s="67">
        <v>209</v>
      </c>
      <c r="C14" s="12">
        <v>507807873.64999998</v>
      </c>
      <c r="D14" s="68">
        <v>585000</v>
      </c>
      <c r="E14" s="27">
        <v>13053614.539999999</v>
      </c>
      <c r="F14" s="68">
        <v>15356.25</v>
      </c>
    </row>
    <row r="15" spans="1:7" x14ac:dyDescent="0.25">
      <c r="A15" s="51" t="s">
        <v>47</v>
      </c>
      <c r="B15" s="67">
        <v>657</v>
      </c>
      <c r="C15" s="12">
        <v>5582303715.3000002</v>
      </c>
      <c r="D15" s="68">
        <v>1200000</v>
      </c>
      <c r="E15" s="27">
        <v>145981851.25999999</v>
      </c>
      <c r="F15" s="68">
        <v>31500</v>
      </c>
      <c r="G15" s="31"/>
    </row>
    <row r="16" spans="1:7" x14ac:dyDescent="0.25">
      <c r="A16" s="51" t="s">
        <v>43</v>
      </c>
      <c r="B16" s="67">
        <v>1756</v>
      </c>
      <c r="C16" s="12">
        <v>3612174255.6999998</v>
      </c>
      <c r="D16" s="68">
        <v>1300000</v>
      </c>
      <c r="E16" s="27">
        <v>93900486.519999996</v>
      </c>
      <c r="F16" s="68">
        <v>34125</v>
      </c>
    </row>
    <row r="17" spans="1:7" x14ac:dyDescent="0.25">
      <c r="A17" s="51" t="s">
        <v>44</v>
      </c>
      <c r="B17" s="65">
        <v>884</v>
      </c>
      <c r="C17" s="12">
        <v>11540763561</v>
      </c>
      <c r="D17" s="68">
        <v>6575000</v>
      </c>
      <c r="E17" s="27">
        <v>302901053.22000003</v>
      </c>
      <c r="F17" s="68">
        <v>172593.75</v>
      </c>
    </row>
    <row r="18" spans="1:7" x14ac:dyDescent="0.25">
      <c r="A18" s="51" t="s">
        <v>45</v>
      </c>
      <c r="B18" s="65">
        <v>273</v>
      </c>
      <c r="C18" s="12">
        <v>15107288352</v>
      </c>
      <c r="D18" s="68">
        <v>2500000</v>
      </c>
      <c r="E18" s="27">
        <v>396018464.20999998</v>
      </c>
      <c r="F18" s="68">
        <v>65625</v>
      </c>
    </row>
    <row r="19" spans="1:7" x14ac:dyDescent="0.25">
      <c r="A19" s="51" t="s">
        <v>46</v>
      </c>
      <c r="B19" s="65">
        <v>576</v>
      </c>
      <c r="C19" s="12">
        <v>2762635812</v>
      </c>
      <c r="D19" s="68">
        <v>1600000</v>
      </c>
      <c r="E19" s="27">
        <v>72108832.510000005</v>
      </c>
      <c r="F19" s="68">
        <v>42000</v>
      </c>
    </row>
    <row r="20" spans="1:7" x14ac:dyDescent="0.25">
      <c r="A20" s="51" t="s">
        <v>53</v>
      </c>
      <c r="B20" s="67">
        <v>362</v>
      </c>
      <c r="C20" s="12">
        <v>3534867136</v>
      </c>
      <c r="D20" s="68">
        <v>2750000</v>
      </c>
      <c r="E20" s="27">
        <v>92470128.890000001</v>
      </c>
      <c r="F20" s="68">
        <v>72187.5</v>
      </c>
    </row>
    <row r="21" spans="1:7" x14ac:dyDescent="0.25">
      <c r="A21" s="51" t="s">
        <v>51</v>
      </c>
      <c r="B21" s="65">
        <v>104</v>
      </c>
      <c r="C21" s="12">
        <v>3940650333.1999998</v>
      </c>
      <c r="D21" s="68">
        <v>12136795.734999999</v>
      </c>
      <c r="E21" s="27">
        <v>103425084.66</v>
      </c>
      <c r="F21" s="68">
        <v>318590.88500000001</v>
      </c>
    </row>
    <row r="22" spans="1:7" x14ac:dyDescent="0.25">
      <c r="A22" s="51" t="s">
        <v>48</v>
      </c>
      <c r="B22" s="65">
        <v>301</v>
      </c>
      <c r="C22" s="12">
        <v>1632691671.5</v>
      </c>
      <c r="D22" s="68">
        <v>1200000</v>
      </c>
      <c r="E22" s="27">
        <v>42582720.780000001</v>
      </c>
      <c r="F22" s="68">
        <v>31500</v>
      </c>
    </row>
    <row r="23" spans="1:7" x14ac:dyDescent="0.25">
      <c r="A23" s="51" t="s">
        <v>49</v>
      </c>
      <c r="B23" s="67">
        <v>675</v>
      </c>
      <c r="C23" s="12">
        <v>2324609038.8000002</v>
      </c>
      <c r="D23" s="68">
        <v>350000</v>
      </c>
      <c r="E23" s="27">
        <v>60063857.710000001</v>
      </c>
      <c r="F23" s="68">
        <v>4987.5</v>
      </c>
    </row>
    <row r="24" spans="1:7" x14ac:dyDescent="0.25">
      <c r="A24" s="51" t="s">
        <v>52</v>
      </c>
      <c r="B24" s="67">
        <v>139</v>
      </c>
      <c r="C24" s="12">
        <v>2033592609.4000001</v>
      </c>
      <c r="D24" s="68">
        <v>1100000</v>
      </c>
      <c r="E24" s="27">
        <v>53259876.390000001</v>
      </c>
      <c r="F24" s="68">
        <v>30187.5</v>
      </c>
      <c r="G24" s="31"/>
    </row>
    <row r="25" spans="1:7" ht="9" customHeight="1" x14ac:dyDescent="0.25">
      <c r="A25" s="51"/>
      <c r="B25" s="65"/>
      <c r="C25" s="12"/>
      <c r="D25" s="69"/>
      <c r="E25" s="27"/>
      <c r="F25" s="69"/>
    </row>
    <row r="26" spans="1:7" x14ac:dyDescent="0.25">
      <c r="A26" s="53" t="s">
        <v>4</v>
      </c>
      <c r="B26" s="70">
        <f>SUM(B13:B24)</f>
        <v>6775</v>
      </c>
      <c r="C26" s="13">
        <f>SUM(C13:C24)</f>
        <v>53576810892.769997</v>
      </c>
      <c r="D26" s="71">
        <v>1313568.75</v>
      </c>
      <c r="E26" s="28">
        <f>SUM(E13:E24)</f>
        <v>1400995108.3300004</v>
      </c>
      <c r="F26" s="71">
        <v>34387.5</v>
      </c>
    </row>
    <row r="27" spans="1:7" ht="10.5" customHeight="1" x14ac:dyDescent="0.25">
      <c r="A27" s="72"/>
      <c r="B27" s="73"/>
      <c r="C27" s="73"/>
      <c r="D27" s="20"/>
      <c r="E27" s="74"/>
      <c r="F27" s="74"/>
    </row>
    <row r="28" spans="1:7" x14ac:dyDescent="0.25">
      <c r="A28" s="225">
        <v>2015</v>
      </c>
      <c r="B28" s="226"/>
      <c r="C28" s="226"/>
      <c r="D28" s="226"/>
      <c r="E28" s="226"/>
      <c r="F28" s="227"/>
    </row>
    <row r="29" spans="1:7" x14ac:dyDescent="0.25">
      <c r="A29" s="51"/>
      <c r="B29" s="52"/>
      <c r="C29" s="214" t="s">
        <v>18</v>
      </c>
      <c r="D29" s="215"/>
      <c r="E29" s="213" t="s">
        <v>19</v>
      </c>
      <c r="F29" s="215"/>
    </row>
    <row r="30" spans="1:7" s="58" customFormat="1" ht="33" customHeight="1" x14ac:dyDescent="0.25">
      <c r="A30" s="53" t="s">
        <v>54</v>
      </c>
      <c r="B30" s="54" t="s">
        <v>10</v>
      </c>
      <c r="C30" s="55" t="s">
        <v>39</v>
      </c>
      <c r="D30" s="56" t="s">
        <v>3</v>
      </c>
      <c r="E30" s="57" t="s">
        <v>39</v>
      </c>
      <c r="F30" s="56" t="s">
        <v>3</v>
      </c>
    </row>
    <row r="31" spans="1:7" ht="9" customHeight="1" x14ac:dyDescent="0.25">
      <c r="A31" s="75"/>
      <c r="B31" s="60"/>
      <c r="C31" s="61"/>
      <c r="D31" s="62"/>
      <c r="E31" s="63"/>
      <c r="F31" s="64"/>
    </row>
    <row r="32" spans="1:7" x14ac:dyDescent="0.25">
      <c r="A32" s="51" t="s">
        <v>75</v>
      </c>
      <c r="B32" s="65">
        <v>946</v>
      </c>
      <c r="C32" s="11">
        <v>1039868740</v>
      </c>
      <c r="D32" s="66">
        <v>697709</v>
      </c>
      <c r="E32" s="26">
        <v>26093454</v>
      </c>
      <c r="F32" s="66">
        <v>18314.900000000001</v>
      </c>
    </row>
    <row r="33" spans="1:6" x14ac:dyDescent="0.25">
      <c r="A33" s="51" t="s">
        <v>50</v>
      </c>
      <c r="B33" s="67">
        <v>243</v>
      </c>
      <c r="C33" s="12">
        <v>739059175.15999997</v>
      </c>
      <c r="D33" s="68">
        <v>675000</v>
      </c>
      <c r="E33" s="27">
        <v>19008437.559999999</v>
      </c>
      <c r="F33" s="68">
        <v>17062.5</v>
      </c>
    </row>
    <row r="34" spans="1:6" x14ac:dyDescent="0.25">
      <c r="A34" s="51" t="s">
        <v>47</v>
      </c>
      <c r="B34" s="67">
        <v>675</v>
      </c>
      <c r="C34" s="12">
        <v>11380024873</v>
      </c>
      <c r="D34" s="68">
        <v>1311508.25</v>
      </c>
      <c r="E34" s="27">
        <v>298040659.83999997</v>
      </c>
      <c r="F34" s="68">
        <v>34256.25</v>
      </c>
    </row>
    <row r="35" spans="1:6" x14ac:dyDescent="0.25">
      <c r="A35" s="51" t="s">
        <v>43</v>
      </c>
      <c r="B35" s="67">
        <v>2086</v>
      </c>
      <c r="C35" s="12">
        <v>4543043719.8999996</v>
      </c>
      <c r="D35" s="68">
        <v>1200000</v>
      </c>
      <c r="E35" s="27">
        <v>118011100.13</v>
      </c>
      <c r="F35" s="68">
        <v>31500</v>
      </c>
    </row>
    <row r="36" spans="1:6" x14ac:dyDescent="0.25">
      <c r="A36" s="51" t="s">
        <v>44</v>
      </c>
      <c r="B36" s="65">
        <v>1120</v>
      </c>
      <c r="C36" s="12">
        <v>19636861877</v>
      </c>
      <c r="D36" s="68">
        <v>6543750</v>
      </c>
      <c r="E36" s="27">
        <v>514761019.56</v>
      </c>
      <c r="F36" s="68">
        <v>170717.4</v>
      </c>
    </row>
    <row r="37" spans="1:6" x14ac:dyDescent="0.25">
      <c r="A37" s="51" t="s">
        <v>45</v>
      </c>
      <c r="B37" s="65">
        <v>353</v>
      </c>
      <c r="C37" s="12">
        <v>16754240435</v>
      </c>
      <c r="D37" s="68">
        <v>4125000</v>
      </c>
      <c r="E37" s="27">
        <v>435326543.94999999</v>
      </c>
      <c r="F37" s="68">
        <v>107625</v>
      </c>
    </row>
    <row r="38" spans="1:6" x14ac:dyDescent="0.25">
      <c r="A38" s="51" t="s">
        <v>46</v>
      </c>
      <c r="B38" s="65">
        <v>661</v>
      </c>
      <c r="C38" s="12">
        <v>4925334736.1999998</v>
      </c>
      <c r="D38" s="68">
        <v>1600000</v>
      </c>
      <c r="E38" s="27">
        <v>128848336.68000001</v>
      </c>
      <c r="F38" s="68">
        <v>42000</v>
      </c>
    </row>
    <row r="39" spans="1:6" x14ac:dyDescent="0.25">
      <c r="A39" s="51" t="s">
        <v>53</v>
      </c>
      <c r="B39" s="67">
        <v>395</v>
      </c>
      <c r="C39" s="12">
        <v>3484405814</v>
      </c>
      <c r="D39" s="68">
        <v>2500000</v>
      </c>
      <c r="E39" s="27">
        <v>91257892.450000003</v>
      </c>
      <c r="F39" s="68">
        <v>65625</v>
      </c>
    </row>
    <row r="40" spans="1:6" x14ac:dyDescent="0.25">
      <c r="A40" s="51" t="s">
        <v>51</v>
      </c>
      <c r="B40" s="65">
        <v>128</v>
      </c>
      <c r="C40" s="12">
        <v>5908779249.1999998</v>
      </c>
      <c r="D40" s="68">
        <v>6527841.2999999998</v>
      </c>
      <c r="E40" s="27">
        <v>155082045.77000001</v>
      </c>
      <c r="F40" s="68">
        <v>171355.83499999999</v>
      </c>
    </row>
    <row r="41" spans="1:6" x14ac:dyDescent="0.25">
      <c r="A41" s="51" t="s">
        <v>48</v>
      </c>
      <c r="B41" s="65">
        <v>417</v>
      </c>
      <c r="C41" s="12">
        <v>1365258195.7</v>
      </c>
      <c r="D41" s="68">
        <v>1100000</v>
      </c>
      <c r="E41" s="27">
        <v>35373484.469999999</v>
      </c>
      <c r="F41" s="68">
        <v>28875</v>
      </c>
    </row>
    <row r="42" spans="1:6" x14ac:dyDescent="0.25">
      <c r="A42" s="51" t="s">
        <v>49</v>
      </c>
      <c r="B42" s="67">
        <v>626</v>
      </c>
      <c r="C42" s="12">
        <v>4118726734.8000002</v>
      </c>
      <c r="D42" s="68">
        <v>496500</v>
      </c>
      <c r="E42" s="27">
        <v>107344189.08</v>
      </c>
      <c r="F42" s="68">
        <v>7075.125</v>
      </c>
    </row>
    <row r="43" spans="1:6" x14ac:dyDescent="0.25">
      <c r="A43" s="51" t="s">
        <v>52</v>
      </c>
      <c r="B43" s="67">
        <v>136</v>
      </c>
      <c r="C43" s="12">
        <v>637439590.86000001</v>
      </c>
      <c r="D43" s="68">
        <v>737500</v>
      </c>
      <c r="E43" s="27">
        <v>16596451.810000001</v>
      </c>
      <c r="F43" s="68">
        <v>19359.375</v>
      </c>
    </row>
    <row r="44" spans="1:6" ht="9" customHeight="1" x14ac:dyDescent="0.25">
      <c r="A44" s="76"/>
      <c r="B44" s="65"/>
      <c r="C44" s="12"/>
      <c r="D44" s="69"/>
      <c r="E44" s="27"/>
      <c r="F44" s="69"/>
    </row>
    <row r="45" spans="1:6" x14ac:dyDescent="0.25">
      <c r="A45" s="77" t="s">
        <v>4</v>
      </c>
      <c r="B45" s="70">
        <f>SUM(B32:B43)</f>
        <v>7786</v>
      </c>
      <c r="C45" s="13">
        <f>SUM(C32:C43)</f>
        <v>74533043140.819992</v>
      </c>
      <c r="D45" s="71">
        <v>1325916.415</v>
      </c>
      <c r="E45" s="28">
        <f>SUM(E32:E43)</f>
        <v>1945743615.3</v>
      </c>
      <c r="F45" s="71">
        <v>34650</v>
      </c>
    </row>
    <row r="46" spans="1:6" ht="11.25" customHeight="1" x14ac:dyDescent="0.25">
      <c r="D46" s="78"/>
    </row>
    <row r="47" spans="1:6" x14ac:dyDescent="0.25">
      <c r="A47" s="228" t="s">
        <v>85</v>
      </c>
      <c r="B47" s="229"/>
      <c r="C47" s="229"/>
      <c r="D47" s="229"/>
      <c r="E47" s="229"/>
      <c r="F47" s="230"/>
    </row>
    <row r="48" spans="1:6" ht="15" customHeight="1" x14ac:dyDescent="0.25">
      <c r="A48" s="79"/>
      <c r="B48" s="80"/>
      <c r="C48" s="222" t="s">
        <v>18</v>
      </c>
      <c r="D48" s="223"/>
      <c r="E48" s="224" t="s">
        <v>19</v>
      </c>
      <c r="F48" s="223"/>
    </row>
    <row r="49" spans="1:7" ht="27.6" x14ac:dyDescent="0.25">
      <c r="A49" s="53" t="s">
        <v>54</v>
      </c>
      <c r="B49" s="81" t="s">
        <v>10</v>
      </c>
      <c r="C49" s="82" t="s">
        <v>39</v>
      </c>
      <c r="D49" s="83" t="s">
        <v>3</v>
      </c>
      <c r="E49" s="84" t="s">
        <v>39</v>
      </c>
      <c r="F49" s="83" t="s">
        <v>3</v>
      </c>
    </row>
    <row r="50" spans="1:7" ht="9" customHeight="1" x14ac:dyDescent="0.25">
      <c r="A50" s="85"/>
      <c r="B50" s="86"/>
      <c r="C50" s="87"/>
      <c r="D50" s="88"/>
      <c r="E50" s="89"/>
      <c r="F50" s="90"/>
    </row>
    <row r="51" spans="1:7" x14ac:dyDescent="0.25">
      <c r="A51" s="51" t="s">
        <v>75</v>
      </c>
      <c r="B51" s="91">
        <f>B13/B32-1</f>
        <v>-0.11310782241014794</v>
      </c>
      <c r="C51" s="18">
        <f t="shared" ref="C51:F51" si="0">C13/C32-1</f>
        <v>-4.0814964569470535E-2</v>
      </c>
      <c r="D51" s="92">
        <f t="shared" si="0"/>
        <v>0.11794458721329382</v>
      </c>
      <c r="E51" s="29">
        <f t="shared" si="0"/>
        <v>-3.3123876969296528E-2</v>
      </c>
      <c r="F51" s="92">
        <f t="shared" si="0"/>
        <v>0.11794222190675341</v>
      </c>
      <c r="G51" s="93"/>
    </row>
    <row r="52" spans="1:7" x14ac:dyDescent="0.25">
      <c r="A52" s="51" t="s">
        <v>50</v>
      </c>
      <c r="B52" s="91">
        <f>B14/B33-1</f>
        <v>-0.13991769547325106</v>
      </c>
      <c r="C52" s="18">
        <f t="shared" ref="C52:F52" si="1">C14/C33-1</f>
        <v>-0.31289957459757678</v>
      </c>
      <c r="D52" s="92">
        <f t="shared" si="1"/>
        <v>-0.1333333333333333</v>
      </c>
      <c r="E52" s="29">
        <f t="shared" si="1"/>
        <v>-0.31327261913051208</v>
      </c>
      <c r="F52" s="92">
        <f t="shared" si="1"/>
        <v>-9.9999999999999978E-2</v>
      </c>
      <c r="G52" s="93"/>
    </row>
    <row r="53" spans="1:7" x14ac:dyDescent="0.25">
      <c r="A53" s="51" t="s">
        <v>47</v>
      </c>
      <c r="B53" s="91">
        <f t="shared" ref="B53:B62" si="2">B15/B34-1</f>
        <v>-2.6666666666666616E-2</v>
      </c>
      <c r="C53" s="18">
        <f t="shared" ref="C53:F53" si="3">C15/C34-1</f>
        <v>-0.50946471755571876</v>
      </c>
      <c r="D53" s="92">
        <f t="shared" si="3"/>
        <v>-8.5022911598154227E-2</v>
      </c>
      <c r="E53" s="29">
        <f t="shared" si="3"/>
        <v>-0.51019484610465959</v>
      </c>
      <c r="F53" s="92">
        <f t="shared" si="3"/>
        <v>-8.0459770114942541E-2</v>
      </c>
      <c r="G53" s="93"/>
    </row>
    <row r="54" spans="1:7" x14ac:dyDescent="0.25">
      <c r="A54" s="51" t="s">
        <v>43</v>
      </c>
      <c r="B54" s="93">
        <f t="shared" si="2"/>
        <v>-0.15819750719079573</v>
      </c>
      <c r="C54" s="18">
        <f t="shared" ref="C54:F54" si="4">C16/C35-1</f>
        <v>-0.20489995729569821</v>
      </c>
      <c r="D54" s="92">
        <f t="shared" si="4"/>
        <v>8.3333333333333259E-2</v>
      </c>
      <c r="E54" s="29">
        <f t="shared" si="4"/>
        <v>-0.2043080149531693</v>
      </c>
      <c r="F54" s="92">
        <f t="shared" si="4"/>
        <v>8.3333333333333259E-2</v>
      </c>
      <c r="G54" s="93"/>
    </row>
    <row r="55" spans="1:7" x14ac:dyDescent="0.25">
      <c r="A55" s="51" t="s">
        <v>44</v>
      </c>
      <c r="B55" s="93">
        <f t="shared" si="2"/>
        <v>-0.21071428571428574</v>
      </c>
      <c r="C55" s="18">
        <f t="shared" ref="C55:F55" si="5">C17/C36-1</f>
        <v>-0.41229084192330601</v>
      </c>
      <c r="D55" s="92">
        <f t="shared" si="5"/>
        <v>4.7755491881567025E-3</v>
      </c>
      <c r="E55" s="29">
        <f t="shared" si="5"/>
        <v>-0.41156956002824496</v>
      </c>
      <c r="F55" s="92">
        <f t="shared" si="5"/>
        <v>1.0990971043373543E-2</v>
      </c>
      <c r="G55" s="93"/>
    </row>
    <row r="56" spans="1:7" x14ac:dyDescent="0.25">
      <c r="A56" s="51" t="s">
        <v>45</v>
      </c>
      <c r="B56" s="93">
        <f t="shared" si="2"/>
        <v>-0.22662889518413598</v>
      </c>
      <c r="C56" s="18">
        <f t="shared" ref="C56:F56" si="6">C18/C37-1</f>
        <v>-9.8300611680340877E-2</v>
      </c>
      <c r="D56" s="92">
        <f t="shared" si="6"/>
        <v>-0.39393939393939392</v>
      </c>
      <c r="E56" s="29">
        <f t="shared" si="6"/>
        <v>-9.0295618969917002E-2</v>
      </c>
      <c r="F56" s="92">
        <f t="shared" si="6"/>
        <v>-0.3902439024390244</v>
      </c>
      <c r="G56" s="93"/>
    </row>
    <row r="57" spans="1:7" x14ac:dyDescent="0.25">
      <c r="A57" s="51" t="s">
        <v>46</v>
      </c>
      <c r="B57" s="93">
        <f t="shared" si="2"/>
        <v>-0.12859304084720125</v>
      </c>
      <c r="C57" s="18">
        <f t="shared" ref="C57:F57" si="7">C19/C38-1</f>
        <v>-0.43909684113542458</v>
      </c>
      <c r="D57" s="92">
        <f t="shared" si="7"/>
        <v>0</v>
      </c>
      <c r="E57" s="29">
        <f t="shared" si="7"/>
        <v>-0.44035884072694575</v>
      </c>
      <c r="F57" s="92">
        <f t="shared" si="7"/>
        <v>0</v>
      </c>
      <c r="G57" s="93"/>
    </row>
    <row r="58" spans="1:7" x14ac:dyDescent="0.25">
      <c r="A58" s="51" t="s">
        <v>53</v>
      </c>
      <c r="B58" s="93">
        <f t="shared" si="2"/>
        <v>-8.3544303797468356E-2</v>
      </c>
      <c r="C58" s="18">
        <f t="shared" ref="C58:F58" si="8">C20/C39-1</f>
        <v>1.4482045058371584E-2</v>
      </c>
      <c r="D58" s="92">
        <f t="shared" si="8"/>
        <v>0.10000000000000009</v>
      </c>
      <c r="E58" s="29">
        <f t="shared" si="8"/>
        <v>1.3283633968033781E-2</v>
      </c>
      <c r="F58" s="92">
        <f t="shared" si="8"/>
        <v>0.10000000000000009</v>
      </c>
      <c r="G58" s="93"/>
    </row>
    <row r="59" spans="1:7" x14ac:dyDescent="0.25">
      <c r="A59" s="51" t="s">
        <v>51</v>
      </c>
      <c r="B59" s="93">
        <f t="shared" si="2"/>
        <v>-0.1875</v>
      </c>
      <c r="C59" s="18">
        <f t="shared" ref="C59:F59" si="9">C21/C40-1</f>
        <v>-0.33308553814503539</v>
      </c>
      <c r="D59" s="92">
        <f t="shared" si="9"/>
        <v>0.85923572238191515</v>
      </c>
      <c r="E59" s="29">
        <f t="shared" si="9"/>
        <v>-0.33309440079615482</v>
      </c>
      <c r="F59" s="92">
        <f t="shared" si="9"/>
        <v>0.85923569512529308</v>
      </c>
      <c r="G59" s="93"/>
    </row>
    <row r="60" spans="1:7" x14ac:dyDescent="0.25">
      <c r="A60" s="51" t="s">
        <v>48</v>
      </c>
      <c r="B60" s="93">
        <f t="shared" si="2"/>
        <v>-0.27817745803357319</v>
      </c>
      <c r="C60" s="18">
        <f t="shared" ref="C60:F60" si="10">C22/C41-1</f>
        <v>0.19588490780887091</v>
      </c>
      <c r="D60" s="92">
        <f t="shared" si="10"/>
        <v>9.0909090909090828E-2</v>
      </c>
      <c r="E60" s="29">
        <f t="shared" si="10"/>
        <v>0.20380339731908803</v>
      </c>
      <c r="F60" s="92">
        <f t="shared" si="10"/>
        <v>9.0909090909090828E-2</v>
      </c>
      <c r="G60" s="93"/>
    </row>
    <row r="61" spans="1:7" x14ac:dyDescent="0.25">
      <c r="A61" s="51" t="s">
        <v>49</v>
      </c>
      <c r="B61" s="93">
        <f t="shared" si="2"/>
        <v>7.8274760383386655E-2</v>
      </c>
      <c r="C61" s="18">
        <f t="shared" ref="C61:F61" si="11">C23/C42-1</f>
        <v>-0.43560008019981444</v>
      </c>
      <c r="D61" s="92">
        <f t="shared" si="11"/>
        <v>-0.29506545820745211</v>
      </c>
      <c r="E61" s="29">
        <f t="shared" si="11"/>
        <v>-0.44045543382663743</v>
      </c>
      <c r="F61" s="92">
        <f t="shared" si="11"/>
        <v>-0.29506545820745211</v>
      </c>
      <c r="G61" s="93"/>
    </row>
    <row r="62" spans="1:7" x14ac:dyDescent="0.25">
      <c r="A62" s="51" t="s">
        <v>52</v>
      </c>
      <c r="B62" s="91">
        <f t="shared" si="2"/>
        <v>2.2058823529411686E-2</v>
      </c>
      <c r="C62" s="18">
        <f t="shared" ref="C62:F62" si="12">C24/C43-1</f>
        <v>2.1902514976460496</v>
      </c>
      <c r="D62" s="92">
        <f t="shared" si="12"/>
        <v>0.49152542372881358</v>
      </c>
      <c r="E62" s="29">
        <f t="shared" si="12"/>
        <v>2.2091122246930439</v>
      </c>
      <c r="F62" s="92">
        <f t="shared" si="12"/>
        <v>0.55932203389830515</v>
      </c>
    </row>
    <row r="63" spans="1:7" ht="9" customHeight="1" x14ac:dyDescent="0.25">
      <c r="A63" s="93"/>
      <c r="B63" s="91"/>
      <c r="C63" s="18"/>
      <c r="D63" s="94"/>
      <c r="E63" s="29"/>
      <c r="F63" s="94"/>
    </row>
    <row r="64" spans="1:7" x14ac:dyDescent="0.25">
      <c r="A64" s="95" t="s">
        <v>4</v>
      </c>
      <c r="B64" s="96">
        <f>B26/B45-1</f>
        <v>-0.1298484459285898</v>
      </c>
      <c r="C64" s="19">
        <f>C26/C45-1</f>
        <v>-0.28116700143929529</v>
      </c>
      <c r="D64" s="97">
        <f>D26/D45-1</f>
        <v>-9.3125515758849531E-3</v>
      </c>
      <c r="E64" s="30">
        <f>E26/E45-1</f>
        <v>-0.27996931491203103</v>
      </c>
      <c r="F64" s="97">
        <f>F26/F45-1</f>
        <v>-7.575757575757569E-3</v>
      </c>
    </row>
    <row r="65" spans="1:1" x14ac:dyDescent="0.25">
      <c r="A65" s="99" t="s">
        <v>55</v>
      </c>
    </row>
  </sheetData>
  <mergeCells count="15">
    <mergeCell ref="C48:D48"/>
    <mergeCell ref="E48:F48"/>
    <mergeCell ref="E29:F29"/>
    <mergeCell ref="A9:F9"/>
    <mergeCell ref="C10:D10"/>
    <mergeCell ref="E10:F10"/>
    <mergeCell ref="A28:F28"/>
    <mergeCell ref="C29:D29"/>
    <mergeCell ref="A47:F47"/>
    <mergeCell ref="A7:F7"/>
    <mergeCell ref="A1:F1"/>
    <mergeCell ref="A2:F2"/>
    <mergeCell ref="A4:F4"/>
    <mergeCell ref="A5:F5"/>
    <mergeCell ref="A6:F6"/>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zoomScaleNormal="100" workbookViewId="0">
      <selection activeCell="D21" sqref="D21"/>
    </sheetView>
  </sheetViews>
  <sheetFormatPr defaultColWidth="9.109375" defaultRowHeight="13.8" x14ac:dyDescent="0.25"/>
  <cols>
    <col min="1" max="1" width="10.5546875" style="21" customWidth="1"/>
    <col min="2" max="2" width="17.6640625" style="31" customWidth="1"/>
    <col min="3" max="3" width="18.33203125" style="31" customWidth="1"/>
    <col min="4" max="4" width="16.6640625" style="31" customWidth="1"/>
    <col min="5" max="5" width="18.33203125" style="31" customWidth="1"/>
    <col min="6" max="6" width="16.6640625" style="31" customWidth="1"/>
    <col min="7" max="7" width="13.33203125" style="31" bestFit="1" customWidth="1"/>
    <col min="8" max="16384" width="9.109375" style="31"/>
  </cols>
  <sheetData>
    <row r="1" spans="1:6" x14ac:dyDescent="0.25">
      <c r="A1" s="207" t="s">
        <v>76</v>
      </c>
      <c r="B1" s="207"/>
      <c r="C1" s="207"/>
      <c r="D1" s="207"/>
      <c r="E1" s="207"/>
      <c r="F1" s="207"/>
    </row>
    <row r="2" spans="1:6" x14ac:dyDescent="0.25">
      <c r="A2" s="202"/>
    </row>
    <row r="3" spans="1:6" x14ac:dyDescent="0.25">
      <c r="A3" s="207" t="s">
        <v>62</v>
      </c>
      <c r="B3" s="207"/>
      <c r="C3" s="207"/>
      <c r="D3" s="207"/>
      <c r="E3" s="207"/>
      <c r="F3" s="207"/>
    </row>
    <row r="4" spans="1:6" x14ac:dyDescent="0.25">
      <c r="A4" s="207" t="s">
        <v>63</v>
      </c>
      <c r="B4" s="207"/>
      <c r="C4" s="207"/>
      <c r="D4" s="207"/>
      <c r="E4" s="207"/>
      <c r="F4" s="207"/>
    </row>
    <row r="5" spans="1:6" x14ac:dyDescent="0.25">
      <c r="A5" s="207" t="s">
        <v>86</v>
      </c>
      <c r="B5" s="207"/>
      <c r="C5" s="207"/>
      <c r="D5" s="207"/>
      <c r="E5" s="207"/>
      <c r="F5" s="207"/>
    </row>
    <row r="7" spans="1:6" ht="14.4" customHeight="1" x14ac:dyDescent="0.25">
      <c r="A7" s="233" t="s">
        <v>42</v>
      </c>
      <c r="B7" s="234"/>
      <c r="C7" s="234"/>
      <c r="D7" s="234"/>
      <c r="E7" s="234"/>
      <c r="F7" s="235"/>
    </row>
    <row r="8" spans="1:6" x14ac:dyDescent="0.25">
      <c r="A8" s="32"/>
      <c r="B8" s="33"/>
      <c r="C8" s="231" t="s">
        <v>18</v>
      </c>
      <c r="D8" s="232"/>
      <c r="E8" s="231" t="s">
        <v>19</v>
      </c>
      <c r="F8" s="232"/>
    </row>
    <row r="9" spans="1:6" x14ac:dyDescent="0.25">
      <c r="A9" s="34" t="s">
        <v>29</v>
      </c>
      <c r="B9" s="35" t="s">
        <v>10</v>
      </c>
      <c r="C9" s="36" t="s">
        <v>64</v>
      </c>
      <c r="D9" s="37" t="s">
        <v>3</v>
      </c>
      <c r="E9" s="36" t="s">
        <v>64</v>
      </c>
      <c r="F9" s="37" t="s">
        <v>3</v>
      </c>
    </row>
    <row r="10" spans="1:6" x14ac:dyDescent="0.25">
      <c r="A10" s="32">
        <v>2005</v>
      </c>
      <c r="B10" s="38">
        <v>77648</v>
      </c>
      <c r="C10" s="39">
        <v>43756580363</v>
      </c>
      <c r="D10" s="40">
        <v>440000</v>
      </c>
      <c r="E10" s="39">
        <v>561165394</v>
      </c>
      <c r="F10" s="40">
        <v>4400</v>
      </c>
    </row>
    <row r="11" spans="1:6" ht="12.75" customHeight="1" x14ac:dyDescent="0.25">
      <c r="A11" s="32">
        <v>2006</v>
      </c>
      <c r="B11" s="38">
        <v>72050</v>
      </c>
      <c r="C11" s="41">
        <v>45385851353</v>
      </c>
      <c r="D11" s="42">
        <v>499900</v>
      </c>
      <c r="E11" s="41">
        <v>592635598</v>
      </c>
      <c r="F11" s="42">
        <v>4999</v>
      </c>
    </row>
    <row r="12" spans="1:6" ht="13.95" customHeight="1" x14ac:dyDescent="0.25">
      <c r="A12" s="32">
        <v>2007</v>
      </c>
      <c r="B12" s="38">
        <v>64965</v>
      </c>
      <c r="C12" s="41">
        <v>47403151470</v>
      </c>
      <c r="D12" s="42">
        <v>525000</v>
      </c>
      <c r="E12" s="41">
        <v>633889126</v>
      </c>
      <c r="F12" s="42">
        <v>7467</v>
      </c>
    </row>
    <row r="13" spans="1:6" ht="13.95" customHeight="1" x14ac:dyDescent="0.25">
      <c r="A13" s="32">
        <v>2008</v>
      </c>
      <c r="B13" s="38">
        <v>52561</v>
      </c>
      <c r="C13" s="41">
        <v>40677745027</v>
      </c>
      <c r="D13" s="42">
        <v>499500</v>
      </c>
      <c r="E13" s="41">
        <v>545312820</v>
      </c>
      <c r="F13" s="42">
        <v>4999</v>
      </c>
    </row>
    <row r="14" spans="1:6" ht="13.95" customHeight="1" x14ac:dyDescent="0.25">
      <c r="A14" s="32">
        <v>2009</v>
      </c>
      <c r="B14" s="38">
        <v>41715</v>
      </c>
      <c r="C14" s="41">
        <v>26572547129</v>
      </c>
      <c r="D14" s="42">
        <v>430000</v>
      </c>
      <c r="E14" s="41">
        <v>347313240</v>
      </c>
      <c r="F14" s="42">
        <v>4300</v>
      </c>
    </row>
    <row r="15" spans="1:6" ht="13.95" customHeight="1" x14ac:dyDescent="0.25">
      <c r="A15" s="32">
        <v>2010</v>
      </c>
      <c r="B15" s="38">
        <v>46157</v>
      </c>
      <c r="C15" s="41">
        <v>31923665218</v>
      </c>
      <c r="D15" s="42">
        <v>441090</v>
      </c>
      <c r="E15" s="41">
        <v>421211505</v>
      </c>
      <c r="F15" s="42">
        <v>4417</v>
      </c>
    </row>
    <row r="16" spans="1:6" ht="13.95" customHeight="1" x14ac:dyDescent="0.25">
      <c r="A16" s="32">
        <v>2011</v>
      </c>
      <c r="B16" s="38">
        <v>42200</v>
      </c>
      <c r="C16" s="41">
        <v>29698596695</v>
      </c>
      <c r="D16" s="42">
        <v>450000</v>
      </c>
      <c r="E16" s="41">
        <v>393370182</v>
      </c>
      <c r="F16" s="42">
        <v>4500</v>
      </c>
    </row>
    <row r="17" spans="1:6" ht="13.95" customHeight="1" x14ac:dyDescent="0.25">
      <c r="A17" s="32">
        <v>2012</v>
      </c>
      <c r="B17" s="38">
        <v>44801</v>
      </c>
      <c r="C17" s="41">
        <v>34287446718</v>
      </c>
      <c r="D17" s="42">
        <v>463220</v>
      </c>
      <c r="E17" s="41">
        <v>458024920</v>
      </c>
      <c r="F17" s="42">
        <v>4650</v>
      </c>
    </row>
    <row r="18" spans="1:6" ht="13.95" customHeight="1" x14ac:dyDescent="0.25">
      <c r="A18" s="32">
        <v>2013</v>
      </c>
      <c r="B18" s="38">
        <v>51316</v>
      </c>
      <c r="C18" s="41">
        <v>39269927098</v>
      </c>
      <c r="D18" s="42">
        <v>480000</v>
      </c>
      <c r="E18" s="41">
        <v>525861172</v>
      </c>
      <c r="F18" s="42">
        <v>4800</v>
      </c>
    </row>
    <row r="19" spans="1:6" ht="13.95" customHeight="1" x14ac:dyDescent="0.25">
      <c r="A19" s="32">
        <v>2014</v>
      </c>
      <c r="B19" s="38">
        <v>50240</v>
      </c>
      <c r="C19" s="41">
        <v>42934290636</v>
      </c>
      <c r="D19" s="42">
        <v>500000</v>
      </c>
      <c r="E19" s="41">
        <v>579296150</v>
      </c>
      <c r="F19" s="42">
        <v>5000</v>
      </c>
    </row>
    <row r="20" spans="1:6" ht="13.95" customHeight="1" x14ac:dyDescent="0.25">
      <c r="A20" s="32">
        <v>2015</v>
      </c>
      <c r="B20" s="38">
        <v>52263</v>
      </c>
      <c r="C20" s="41">
        <v>47586437043</v>
      </c>
      <c r="D20" s="42">
        <v>542524.4</v>
      </c>
      <c r="E20" s="41">
        <v>639200988.27999997</v>
      </c>
      <c r="F20" s="42">
        <v>7695</v>
      </c>
    </row>
    <row r="21" spans="1:6" ht="13.95" customHeight="1" x14ac:dyDescent="0.25">
      <c r="A21" s="43">
        <v>2016</v>
      </c>
      <c r="B21" s="44">
        <f>'Table 1'!B11</f>
        <v>52615</v>
      </c>
      <c r="C21" s="45">
        <f>'Table 1'!C11</f>
        <v>50468732269</v>
      </c>
      <c r="D21" s="46">
        <f>'Table 1'!D11</f>
        <v>570000</v>
      </c>
      <c r="E21" s="45">
        <f>'Table 1'!E11</f>
        <v>688488176.47000003</v>
      </c>
      <c r="F21" s="46">
        <f>'Table 1'!F11</f>
        <v>8122.5</v>
      </c>
    </row>
    <row r="23" spans="1:6" ht="14.4" customHeight="1" x14ac:dyDescent="0.25">
      <c r="A23" s="233" t="s">
        <v>40</v>
      </c>
      <c r="B23" s="234"/>
      <c r="C23" s="234"/>
      <c r="D23" s="234"/>
      <c r="E23" s="234"/>
      <c r="F23" s="235"/>
    </row>
    <row r="24" spans="1:6" x14ac:dyDescent="0.25">
      <c r="A24" s="47"/>
      <c r="B24" s="33"/>
      <c r="C24" s="231" t="s">
        <v>18</v>
      </c>
      <c r="D24" s="232"/>
      <c r="E24" s="231" t="s">
        <v>19</v>
      </c>
      <c r="F24" s="232"/>
    </row>
    <row r="25" spans="1:6" ht="15" customHeight="1" x14ac:dyDescent="0.25">
      <c r="A25" s="34" t="s">
        <v>29</v>
      </c>
      <c r="B25" s="35" t="s">
        <v>10</v>
      </c>
      <c r="C25" s="36" t="s">
        <v>64</v>
      </c>
      <c r="D25" s="37" t="s">
        <v>3</v>
      </c>
      <c r="E25" s="36" t="s">
        <v>64</v>
      </c>
      <c r="F25" s="37" t="s">
        <v>3</v>
      </c>
    </row>
    <row r="26" spans="1:6" x14ac:dyDescent="0.25">
      <c r="A26" s="32">
        <v>2005</v>
      </c>
      <c r="B26" s="38">
        <v>11367</v>
      </c>
      <c r="C26" s="39">
        <v>41169470729</v>
      </c>
      <c r="D26" s="40">
        <v>630000</v>
      </c>
      <c r="E26" s="39">
        <v>1069010675.9</v>
      </c>
      <c r="F26" s="40">
        <v>16537.5</v>
      </c>
    </row>
    <row r="27" spans="1:6" x14ac:dyDescent="0.25">
      <c r="A27" s="32">
        <v>2006</v>
      </c>
      <c r="B27" s="38">
        <v>9794</v>
      </c>
      <c r="C27" s="41">
        <v>51248095393</v>
      </c>
      <c r="D27" s="42">
        <v>730000</v>
      </c>
      <c r="E27" s="41">
        <v>1334893933.8</v>
      </c>
      <c r="F27" s="42">
        <v>19162.5</v>
      </c>
    </row>
    <row r="28" spans="1:6" x14ac:dyDescent="0.25">
      <c r="A28" s="32">
        <v>2007</v>
      </c>
      <c r="B28" s="38">
        <v>8546</v>
      </c>
      <c r="C28" s="41">
        <v>68917955839</v>
      </c>
      <c r="D28" s="42">
        <v>900000</v>
      </c>
      <c r="E28" s="41">
        <v>1796949259.5999999</v>
      </c>
      <c r="F28" s="42">
        <v>23625</v>
      </c>
    </row>
    <row r="29" spans="1:6" x14ac:dyDescent="0.25">
      <c r="A29" s="32">
        <v>2008</v>
      </c>
      <c r="B29" s="38">
        <v>6068</v>
      </c>
      <c r="C29" s="41">
        <v>30779729103</v>
      </c>
      <c r="D29" s="42">
        <v>870500</v>
      </c>
      <c r="E29" s="41">
        <v>802535226.51999998</v>
      </c>
      <c r="F29" s="42">
        <v>22942.6</v>
      </c>
    </row>
    <row r="30" spans="1:6" x14ac:dyDescent="0.25">
      <c r="A30" s="32">
        <v>2009</v>
      </c>
      <c r="B30" s="38">
        <v>3581</v>
      </c>
      <c r="C30" s="41">
        <v>10642909695</v>
      </c>
      <c r="D30" s="42">
        <v>750000</v>
      </c>
      <c r="E30" s="41">
        <v>269268955</v>
      </c>
      <c r="F30" s="42">
        <v>19687.5</v>
      </c>
    </row>
    <row r="31" spans="1:6" x14ac:dyDescent="0.25">
      <c r="A31" s="32">
        <v>2010</v>
      </c>
      <c r="B31" s="38">
        <v>4469</v>
      </c>
      <c r="C31" s="41">
        <v>18869393276</v>
      </c>
      <c r="D31" s="42">
        <v>800000</v>
      </c>
      <c r="E31" s="41">
        <v>488755142.68000001</v>
      </c>
      <c r="F31" s="42">
        <v>21000</v>
      </c>
    </row>
    <row r="32" spans="1:6" x14ac:dyDescent="0.25">
      <c r="A32" s="32">
        <v>2011</v>
      </c>
      <c r="B32" s="38">
        <v>4900</v>
      </c>
      <c r="C32" s="41">
        <v>28996264500</v>
      </c>
      <c r="D32" s="42">
        <v>830000</v>
      </c>
      <c r="E32" s="41">
        <v>740382870.57000005</v>
      </c>
      <c r="F32" s="42">
        <v>21787.5</v>
      </c>
    </row>
    <row r="33" spans="1:6" x14ac:dyDescent="0.25">
      <c r="A33" s="32">
        <v>2012</v>
      </c>
      <c r="B33" s="38">
        <v>6724</v>
      </c>
      <c r="C33" s="41">
        <v>39885438839</v>
      </c>
      <c r="D33" s="42">
        <v>941000</v>
      </c>
      <c r="E33" s="41">
        <v>1033625689.9</v>
      </c>
      <c r="F33" s="42">
        <v>24734.064999999999</v>
      </c>
    </row>
    <row r="34" spans="1:6" x14ac:dyDescent="0.25">
      <c r="A34" s="32">
        <v>2013</v>
      </c>
      <c r="B34" s="38">
        <v>7095</v>
      </c>
      <c r="C34" s="41">
        <v>43309465524</v>
      </c>
      <c r="D34" s="42">
        <v>999000</v>
      </c>
      <c r="E34" s="41">
        <v>1130256780.7</v>
      </c>
      <c r="F34" s="42">
        <v>26223.75</v>
      </c>
    </row>
    <row r="35" spans="1:6" x14ac:dyDescent="0.25">
      <c r="A35" s="32">
        <v>2014</v>
      </c>
      <c r="B35" s="38">
        <v>8139</v>
      </c>
      <c r="C35" s="41">
        <v>61141512862</v>
      </c>
      <c r="D35" s="42">
        <v>1075000</v>
      </c>
      <c r="E35" s="41">
        <v>1578430911.2</v>
      </c>
      <c r="F35" s="42">
        <v>28218.75</v>
      </c>
    </row>
    <row r="36" spans="1:6" x14ac:dyDescent="0.25">
      <c r="A36" s="32">
        <v>2015</v>
      </c>
      <c r="B36" s="38">
        <v>9824</v>
      </c>
      <c r="C36" s="41">
        <v>74701948952</v>
      </c>
      <c r="D36" s="42">
        <v>899858.67</v>
      </c>
      <c r="E36" s="41">
        <v>1948624532.3</v>
      </c>
      <c r="F36" s="42">
        <v>23470.78</v>
      </c>
    </row>
    <row r="37" spans="1:6" x14ac:dyDescent="0.25">
      <c r="A37" s="43">
        <v>2016</v>
      </c>
      <c r="B37" s="44">
        <f>'Table 1'!B12</f>
        <v>7840</v>
      </c>
      <c r="C37" s="45">
        <f>'Table 1'!C12</f>
        <v>53647830074</v>
      </c>
      <c r="D37" s="46">
        <f>'Table 1'!D12</f>
        <v>1015062.52</v>
      </c>
      <c r="E37" s="45">
        <f>'Table 1'!E12</f>
        <v>1402007132.0999999</v>
      </c>
      <c r="F37" s="46">
        <f>'Table 1'!F12</f>
        <v>26616.09</v>
      </c>
    </row>
    <row r="39" spans="1:6" ht="14.4" customHeight="1" x14ac:dyDescent="0.25">
      <c r="A39" s="233" t="s">
        <v>41</v>
      </c>
      <c r="B39" s="234"/>
      <c r="C39" s="234"/>
      <c r="D39" s="234"/>
      <c r="E39" s="234"/>
      <c r="F39" s="235"/>
    </row>
    <row r="40" spans="1:6" x14ac:dyDescent="0.25">
      <c r="A40" s="47"/>
      <c r="B40" s="33"/>
      <c r="C40" s="231" t="s">
        <v>18</v>
      </c>
      <c r="D40" s="232"/>
      <c r="E40" s="231" t="s">
        <v>19</v>
      </c>
      <c r="F40" s="232"/>
    </row>
    <row r="41" spans="1:6" x14ac:dyDescent="0.25">
      <c r="A41" s="34" t="s">
        <v>29</v>
      </c>
      <c r="B41" s="35" t="s">
        <v>10</v>
      </c>
      <c r="C41" s="36" t="s">
        <v>64</v>
      </c>
      <c r="D41" s="37" t="s">
        <v>3</v>
      </c>
      <c r="E41" s="36" t="s">
        <v>64</v>
      </c>
      <c r="F41" s="37" t="s">
        <v>3</v>
      </c>
    </row>
    <row r="42" spans="1:6" x14ac:dyDescent="0.25">
      <c r="A42" s="32">
        <v>2005</v>
      </c>
      <c r="B42" s="38">
        <v>89015</v>
      </c>
      <c r="C42" s="39">
        <v>84926051092</v>
      </c>
      <c r="D42" s="40">
        <v>450000</v>
      </c>
      <c r="E42" s="39">
        <v>1630176070</v>
      </c>
      <c r="F42" s="40">
        <v>4600</v>
      </c>
    </row>
    <row r="43" spans="1:6" x14ac:dyDescent="0.25">
      <c r="A43" s="32">
        <v>2006</v>
      </c>
      <c r="B43" s="38">
        <v>81844</v>
      </c>
      <c r="C43" s="41">
        <v>96633946746</v>
      </c>
      <c r="D43" s="42">
        <v>515000</v>
      </c>
      <c r="E43" s="41">
        <v>1927529532</v>
      </c>
      <c r="F43" s="42">
        <v>7339</v>
      </c>
    </row>
    <row r="44" spans="1:6" x14ac:dyDescent="0.25">
      <c r="A44" s="32">
        <v>2007</v>
      </c>
      <c r="B44" s="38">
        <v>73511</v>
      </c>
      <c r="C44" s="41">
        <v>116321183678</v>
      </c>
      <c r="D44" s="42">
        <v>545000</v>
      </c>
      <c r="E44" s="41">
        <v>2430839474</v>
      </c>
      <c r="F44" s="42">
        <v>7821</v>
      </c>
    </row>
    <row r="45" spans="1:6" x14ac:dyDescent="0.25">
      <c r="A45" s="32">
        <v>2008</v>
      </c>
      <c r="B45" s="38">
        <v>58629</v>
      </c>
      <c r="C45" s="41">
        <v>71457474130</v>
      </c>
      <c r="D45" s="42">
        <v>520000</v>
      </c>
      <c r="E45" s="41">
        <v>1347848046</v>
      </c>
      <c r="F45" s="42">
        <v>7410</v>
      </c>
    </row>
    <row r="46" spans="1:6" x14ac:dyDescent="0.25">
      <c r="A46" s="32">
        <v>2009</v>
      </c>
      <c r="B46" s="38">
        <v>45296</v>
      </c>
      <c r="C46" s="41">
        <v>37215671115</v>
      </c>
      <c r="D46" s="42">
        <v>445000</v>
      </c>
      <c r="E46" s="41">
        <v>616585248</v>
      </c>
      <c r="F46" s="42">
        <v>4500</v>
      </c>
    </row>
    <row r="47" spans="1:6" x14ac:dyDescent="0.25">
      <c r="A47" s="32">
        <v>2010</v>
      </c>
      <c r="B47" s="38">
        <v>50626</v>
      </c>
      <c r="C47" s="41">
        <v>50793108494</v>
      </c>
      <c r="D47" s="42">
        <v>456300</v>
      </c>
      <c r="E47" s="41">
        <v>909967361</v>
      </c>
      <c r="F47" s="42">
        <v>4650</v>
      </c>
    </row>
    <row r="48" spans="1:6" x14ac:dyDescent="0.25">
      <c r="A48" s="32">
        <v>2011</v>
      </c>
      <c r="B48" s="38">
        <v>47100</v>
      </c>
      <c r="C48" s="41">
        <v>58694986758</v>
      </c>
      <c r="D48" s="42">
        <v>465426</v>
      </c>
      <c r="E48" s="41">
        <v>1133754842</v>
      </c>
      <c r="F48" s="42">
        <v>4750</v>
      </c>
    </row>
    <row r="49" spans="1:6" x14ac:dyDescent="0.25">
      <c r="A49" s="32">
        <v>2012</v>
      </c>
      <c r="B49" s="38">
        <v>51525</v>
      </c>
      <c r="C49" s="41">
        <v>74172885557</v>
      </c>
      <c r="D49" s="42">
        <v>491250</v>
      </c>
      <c r="E49" s="41">
        <v>1491650610</v>
      </c>
      <c r="F49" s="42">
        <v>5000</v>
      </c>
    </row>
    <row r="50" spans="1:6" x14ac:dyDescent="0.25">
      <c r="A50" s="32">
        <v>2013</v>
      </c>
      <c r="B50" s="38">
        <v>58411</v>
      </c>
      <c r="C50" s="41">
        <v>82579392622</v>
      </c>
      <c r="D50" s="42">
        <v>507250</v>
      </c>
      <c r="E50" s="41">
        <v>1656117953</v>
      </c>
      <c r="F50" s="42">
        <v>7253</v>
      </c>
    </row>
    <row r="51" spans="1:6" x14ac:dyDescent="0.25">
      <c r="A51" s="32">
        <v>2014</v>
      </c>
      <c r="B51" s="38">
        <v>58379</v>
      </c>
      <c r="C51" s="41">
        <v>104075837498</v>
      </c>
      <c r="D51" s="42">
        <v>535000</v>
      </c>
      <c r="E51" s="41">
        <v>2157727546</v>
      </c>
      <c r="F51" s="42">
        <v>7690</v>
      </c>
    </row>
    <row r="52" spans="1:6" x14ac:dyDescent="0.25">
      <c r="A52" s="32">
        <v>2015</v>
      </c>
      <c r="B52" s="38">
        <v>62087</v>
      </c>
      <c r="C52" s="41">
        <v>122288385995</v>
      </c>
      <c r="D52" s="42">
        <v>560000</v>
      </c>
      <c r="E52" s="41">
        <v>2587825520.5799999</v>
      </c>
      <c r="F52" s="42">
        <v>8037</v>
      </c>
    </row>
    <row r="53" spans="1:6" x14ac:dyDescent="0.25">
      <c r="A53" s="43">
        <v>2016</v>
      </c>
      <c r="B53" s="44">
        <f>'Table 1'!B13</f>
        <v>60455</v>
      </c>
      <c r="C53" s="45">
        <f>'Table 1'!C13</f>
        <v>104116562342.64</v>
      </c>
      <c r="D53" s="46">
        <f>'Table 1'!D13</f>
        <v>595000</v>
      </c>
      <c r="E53" s="45">
        <f>'Table 1'!E13</f>
        <v>2090495308.54</v>
      </c>
      <c r="F53" s="46">
        <f>'Table 1'!F13</f>
        <v>8550</v>
      </c>
    </row>
    <row r="54" spans="1:6" x14ac:dyDescent="0.25">
      <c r="C54" s="48"/>
      <c r="E54" s="48"/>
    </row>
  </sheetData>
  <mergeCells count="13">
    <mergeCell ref="A1:F1"/>
    <mergeCell ref="A3:F3"/>
    <mergeCell ref="A4:F4"/>
    <mergeCell ref="A5:F5"/>
    <mergeCell ref="C40:D40"/>
    <mergeCell ref="E40:F40"/>
    <mergeCell ref="A7:F7"/>
    <mergeCell ref="A23:F23"/>
    <mergeCell ref="A39:F39"/>
    <mergeCell ref="C8:D8"/>
    <mergeCell ref="E8:F8"/>
    <mergeCell ref="C24:D24"/>
    <mergeCell ref="E24:F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Table 1</vt:lpstr>
      <vt:lpstr>Table 2</vt:lpstr>
      <vt:lpstr>Table 3</vt:lpstr>
      <vt:lpstr>Table 4</vt:lpstr>
      <vt:lpstr>Table 5</vt:lpstr>
      <vt:lpstr>Table 6</vt:lpstr>
      <vt:lpstr>Table 7</vt:lpstr>
      <vt:lpstr>Table 8</vt:lpstr>
      <vt:lpstr>'Table 1'!Print_Area</vt:lpstr>
      <vt:lpstr>'Table 2'!Print_Area</vt:lpstr>
      <vt:lpstr>'Table 3'!Print_Area</vt:lpstr>
      <vt:lpstr>'Table 4'!Print_Area</vt:lpstr>
      <vt:lpstr>'Table 5'!Print_Area</vt:lpstr>
      <vt:lpstr>'Table 6'!Print_Area</vt:lpstr>
      <vt:lpstr>'Table 7'!Print_Area</vt:lpstr>
      <vt:lpstr>'Table 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HanDi</dc:creator>
  <cp:lastModifiedBy>PereiraL</cp:lastModifiedBy>
  <cp:lastPrinted>2017-04-25T17:43:35Z</cp:lastPrinted>
  <dcterms:created xsi:type="dcterms:W3CDTF">2015-04-14T19:02:55Z</dcterms:created>
  <dcterms:modified xsi:type="dcterms:W3CDTF">2017-06-23T13:00:58Z</dcterms:modified>
</cp:coreProperties>
</file>