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MRT FILES\MRT Report 2022\"/>
    </mc:Choice>
  </mc:AlternateContent>
  <xr:revisionPtr revIDLastSave="0" documentId="13_ncr:1_{AFF793E6-E0E6-4AB8-AF26-036B5BDC7D35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1. Revenue Source" sheetId="4" r:id="rId1"/>
    <sheet name="2. Property Type" sheetId="3" r:id="rId2"/>
    <sheet name="3. by Mortgage Amount" sheetId="1" r:id="rId3"/>
    <sheet name="4. by Boro" sheetId="2" r:id="rId4"/>
    <sheet name="5. Mortgage Amt-Entities" sheetId="5" r:id="rId5"/>
    <sheet name="6. Boro -Entities" sheetId="6" r:id="rId6"/>
    <sheet name="7. Commercial" sheetId="10" r:id="rId7"/>
    <sheet name="8. Top Mortgages" sheetId="9" r:id="rId8"/>
    <sheet name="9. Historical" sheetId="8" r:id="rId9"/>
  </sheets>
  <definedNames>
    <definedName name="_xlnm.Print_Area" localSheetId="2">'3. by Mortgage Amount'!$A$7:$F$65</definedName>
    <definedName name="_xlnm.Print_Area" localSheetId="6">'7. Commercial'!$A$1:$K$66</definedName>
    <definedName name="_xlnm.Print_Titles" localSheetId="2">'3. by Mortgage Amount'!$1:$6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6" l="1"/>
  <c r="I42" i="5"/>
  <c r="I43" i="5"/>
  <c r="I44" i="5"/>
  <c r="I45" i="5"/>
  <c r="I46" i="5"/>
  <c r="I47" i="5"/>
  <c r="I48" i="5"/>
  <c r="I49" i="5"/>
  <c r="I41" i="5"/>
  <c r="E42" i="5"/>
  <c r="E43" i="5"/>
  <c r="E44" i="5"/>
  <c r="E45" i="5"/>
  <c r="E46" i="5"/>
  <c r="E47" i="5"/>
  <c r="E48" i="5"/>
  <c r="E49" i="5"/>
  <c r="E41" i="5"/>
  <c r="B42" i="5"/>
  <c r="B43" i="5"/>
  <c r="B44" i="5"/>
  <c r="B45" i="5"/>
  <c r="B46" i="5"/>
  <c r="B47" i="5"/>
  <c r="B48" i="5"/>
  <c r="B49" i="5"/>
  <c r="B41" i="5"/>
  <c r="B49" i="2"/>
  <c r="E38" i="2"/>
  <c r="C50" i="1"/>
  <c r="B50" i="1"/>
  <c r="C35" i="1"/>
  <c r="B35" i="1"/>
  <c r="E22" i="1"/>
  <c r="C22" i="1"/>
  <c r="B22" i="1"/>
  <c r="B15" i="3" l="1"/>
  <c r="C15" i="3"/>
  <c r="E15" i="3"/>
  <c r="D22" i="4"/>
  <c r="C22" i="4"/>
  <c r="C24" i="4"/>
  <c r="B56" i="1"/>
  <c r="E50" i="1"/>
  <c r="E35" i="1"/>
  <c r="E45" i="8"/>
  <c r="E46" i="8"/>
  <c r="E47" i="8"/>
  <c r="E48" i="8"/>
  <c r="E49" i="8"/>
  <c r="E50" i="8"/>
  <c r="E51" i="8"/>
  <c r="E52" i="8"/>
  <c r="E53" i="8"/>
  <c r="E54" i="8"/>
  <c r="C45" i="8"/>
  <c r="C46" i="8"/>
  <c r="C47" i="8"/>
  <c r="C48" i="8"/>
  <c r="C49" i="8"/>
  <c r="C50" i="8"/>
  <c r="C51" i="8"/>
  <c r="C52" i="8"/>
  <c r="C53" i="8"/>
  <c r="C54" i="8"/>
  <c r="B54" i="8"/>
  <c r="B45" i="8"/>
  <c r="B46" i="8"/>
  <c r="B47" i="8"/>
  <c r="B48" i="8"/>
  <c r="B49" i="8"/>
  <c r="B50" i="8"/>
  <c r="B51" i="8"/>
  <c r="B52" i="8"/>
  <c r="B53" i="8"/>
  <c r="J57" i="10"/>
  <c r="H56" i="10"/>
  <c r="F56" i="10"/>
  <c r="J53" i="10"/>
  <c r="F53" i="10"/>
  <c r="B53" i="10"/>
  <c r="B51" i="10"/>
  <c r="H26" i="10"/>
  <c r="H64" i="10" s="1"/>
  <c r="B26" i="10"/>
  <c r="B64" i="10" s="1"/>
  <c r="B19" i="6"/>
  <c r="E50" i="5"/>
  <c r="B50" i="5"/>
  <c r="E37" i="5"/>
  <c r="B37" i="5"/>
  <c r="I24" i="5"/>
  <c r="B24" i="5"/>
  <c r="E46" i="2"/>
  <c r="E47" i="2"/>
  <c r="E48" i="2"/>
  <c r="E45" i="2"/>
  <c r="E44" i="2"/>
  <c r="C46" i="2"/>
  <c r="C47" i="2"/>
  <c r="C48" i="2"/>
  <c r="C45" i="2"/>
  <c r="C49" i="2" s="1"/>
  <c r="C44" i="2"/>
  <c r="B45" i="2"/>
  <c r="B46" i="2"/>
  <c r="B47" i="2"/>
  <c r="B48" i="2"/>
  <c r="B44" i="2"/>
  <c r="E18" i="2"/>
  <c r="C18" i="2"/>
  <c r="B18" i="2"/>
  <c r="E57" i="1"/>
  <c r="E58" i="1"/>
  <c r="E59" i="1"/>
  <c r="E60" i="1"/>
  <c r="E61" i="1"/>
  <c r="E62" i="1"/>
  <c r="E63" i="1"/>
  <c r="E64" i="1"/>
  <c r="E56" i="1"/>
  <c r="C57" i="1"/>
  <c r="C58" i="1"/>
  <c r="C59" i="1"/>
  <c r="C60" i="1"/>
  <c r="C61" i="1"/>
  <c r="C62" i="1"/>
  <c r="C63" i="1"/>
  <c r="C64" i="1"/>
  <c r="C56" i="1"/>
  <c r="B57" i="1"/>
  <c r="B58" i="1"/>
  <c r="B59" i="1"/>
  <c r="B60" i="1"/>
  <c r="B61" i="1"/>
  <c r="B62" i="1"/>
  <c r="B63" i="1"/>
  <c r="B64" i="1"/>
  <c r="D26" i="10"/>
  <c r="D64" i="10" s="1"/>
  <c r="C38" i="2"/>
  <c r="B38" i="2"/>
  <c r="E27" i="2"/>
  <c r="C27" i="2"/>
  <c r="B27" i="2"/>
  <c r="C19" i="4"/>
  <c r="C14" i="4"/>
  <c r="B62" i="10"/>
  <c r="F62" i="10"/>
  <c r="F64" i="10"/>
  <c r="I19" i="6"/>
  <c r="I27" i="6"/>
  <c r="I34" i="6"/>
  <c r="I33" i="6"/>
  <c r="I32" i="6"/>
  <c r="I31" i="6"/>
  <c r="E19" i="6"/>
  <c r="E27" i="6"/>
  <c r="E34" i="6"/>
  <c r="E33" i="6"/>
  <c r="E32" i="6"/>
  <c r="E31" i="6"/>
  <c r="B27" i="6"/>
  <c r="B34" i="6"/>
  <c r="B33" i="6"/>
  <c r="B32" i="6"/>
  <c r="I37" i="5"/>
  <c r="E24" i="5"/>
  <c r="J64" i="10"/>
  <c r="J62" i="10"/>
  <c r="J61" i="10"/>
  <c r="J60" i="10"/>
  <c r="J59" i="10"/>
  <c r="J58" i="10"/>
  <c r="J56" i="10"/>
  <c r="J55" i="10"/>
  <c r="J54" i="10"/>
  <c r="J52" i="10"/>
  <c r="J51" i="10"/>
  <c r="F61" i="10"/>
  <c r="F60" i="10"/>
  <c r="F59" i="10"/>
  <c r="F58" i="10"/>
  <c r="F57" i="10"/>
  <c r="F55" i="10"/>
  <c r="F54" i="10"/>
  <c r="F52" i="10"/>
  <c r="F51" i="10"/>
  <c r="B61" i="10"/>
  <c r="B60" i="10"/>
  <c r="B59" i="10"/>
  <c r="B58" i="10"/>
  <c r="B57" i="10"/>
  <c r="B56" i="10"/>
  <c r="B55" i="10"/>
  <c r="B54" i="10"/>
  <c r="B52" i="10"/>
  <c r="H62" i="10"/>
  <c r="H61" i="10"/>
  <c r="H60" i="10"/>
  <c r="H59" i="10"/>
  <c r="H58" i="10"/>
  <c r="H57" i="10"/>
  <c r="H55" i="10"/>
  <c r="H54" i="10"/>
  <c r="H53" i="10"/>
  <c r="H52" i="10"/>
  <c r="H51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A1" i="1"/>
  <c r="I35" i="6"/>
  <c r="E35" i="6"/>
  <c r="I50" i="5"/>
  <c r="B65" i="1" l="1"/>
  <c r="E65" i="1"/>
  <c r="C65" i="1"/>
  <c r="B35" i="6"/>
  <c r="E49" i="2"/>
  <c r="D18" i="4" l="1"/>
  <c r="D19" i="4"/>
  <c r="D17" i="4"/>
  <c r="D14" i="4"/>
  <c r="D12" i="4"/>
  <c r="D23" i="4"/>
  <c r="D13" i="4"/>
  <c r="D24" i="4"/>
</calcChain>
</file>

<file path=xl/sharedStrings.xml><?xml version="1.0" encoding="utf-8"?>
<sst xmlns="http://schemas.openxmlformats.org/spreadsheetml/2006/main" count="544" uniqueCount="149">
  <si>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</si>
  <si>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</si>
  <si>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</si>
  <si>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</si>
  <si>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</si>
  <si>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</si>
  <si>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</si>
  <si>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</si>
  <si>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</si>
  <si>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1-3 Family</t>
  </si>
  <si>
    <t>All Property Types</t>
  </si>
  <si>
    <t>Property Type</t>
  </si>
  <si>
    <t>Year</t>
  </si>
  <si>
    <t>MRT Liability</t>
  </si>
  <si>
    <t>Median</t>
  </si>
  <si>
    <t xml:space="preserve">Number </t>
  </si>
  <si>
    <t xml:space="preserve">Median 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</si>
  <si>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</si>
  <si>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</si>
  <si>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</si>
  <si>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</si>
  <si>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</si>
  <si>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</si>
  <si>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</si>
  <si>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</si>
  <si>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</si>
  <si>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</si>
  <si>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</si>
  <si>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</si>
  <si>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</si>
  <si>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</si>
  <si>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</si>
  <si>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</si>
  <si>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</si>
  <si>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</si>
  <si>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</si>
  <si>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</si>
  <si>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</si>
  <si>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</si>
  <si>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</si>
  <si>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</si>
  <si>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</si>
  <si>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</si>
  <si>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</si>
  <si>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</si>
  <si>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</si>
  <si>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t>Taxable Mortgage</t>
  </si>
  <si>
    <t>Office Building</t>
  </si>
  <si>
    <t>Street</t>
  </si>
  <si>
    <t>Mixed-use 1-3 Family Homes</t>
  </si>
  <si>
    <t>Commercial Coops</t>
  </si>
  <si>
    <t>Commercial Condo</t>
  </si>
  <si>
    <t>4-10 Family Rentals</t>
  </si>
  <si>
    <t>Rentals</t>
  </si>
  <si>
    <t>Office Buildings</t>
  </si>
  <si>
    <t>Store Buildings</t>
  </si>
  <si>
    <t>Industrial building</t>
  </si>
  <si>
    <t>Culture/Health/Hotel/Recreation</t>
  </si>
  <si>
    <t>Vacant Land</t>
  </si>
  <si>
    <t>Other commercial</t>
  </si>
  <si>
    <t>Year-Over-Year Change</t>
  </si>
  <si>
    <t>Parking/Garages/Gas Station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</si>
  <si>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</si>
  <si>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</si>
  <si>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</si>
  <si>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</si>
  <si>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</si>
  <si>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</si>
  <si>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</si>
  <si>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</si>
  <si>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</si>
  <si>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</si>
  <si>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</si>
  <si>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</si>
  <si>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(Excluding Staten Island)</t>
  </si>
  <si>
    <t xml:space="preserve">where the mortgagor (borrower) was identified as an entity, such as a trust, limited liability company, limited liability partnership or corporation.   </t>
  </si>
  <si>
    <t>Table 6</t>
  </si>
  <si>
    <t>Table 7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</si>
  <si>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</si>
  <si>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</si>
  <si>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</si>
  <si>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</si>
  <si>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</si>
  <si>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</si>
  <si>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Park Avenue</t>
  </si>
  <si>
    <t>Central Park South</t>
  </si>
  <si>
    <t>Greenwich Street</t>
  </si>
  <si>
    <t>Hotel</t>
  </si>
  <si>
    <t>More than $20M</t>
  </si>
  <si>
    <t xml:space="preserve">MORTGAGE RECORDING TAX </t>
  </si>
  <si>
    <t>`</t>
  </si>
  <si>
    <r>
      <t>Total</t>
    </r>
    <r>
      <rPr>
        <sz val="10"/>
        <rFont val="Arial"/>
        <family val="2"/>
      </rPr>
      <t xml:space="preserve">                           ($ millions)</t>
    </r>
  </si>
  <si>
    <r>
      <t xml:space="preserve">Total                 </t>
    </r>
    <r>
      <rPr>
        <sz val="10"/>
        <rFont val="Arial"/>
        <family val="2"/>
      </rPr>
      <t>($ millions)</t>
    </r>
  </si>
  <si>
    <t>Percent Change</t>
  </si>
  <si>
    <t>EXECUTED BY ENTITIES¹</t>
  </si>
  <si>
    <t>MORTGAGE RECORDING TAX ON COMMERCIAL MORTGAGES</t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</si>
  <si>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 xml:space="preserve">Most residential mortgages involve individuals but a significant number involve legal entities. This table includes only transactions where the mortgagor (borrower) was identified as an entity, such as a trust, limited liability company, limited liability partnership or corporation.   </t>
    </r>
  </si>
  <si>
    <t>Central Park West</t>
  </si>
  <si>
    <t>Jane Street</t>
  </si>
  <si>
    <t>Washington Street</t>
  </si>
  <si>
    <t>Madison Avenue</t>
  </si>
  <si>
    <t>West 57th Street</t>
  </si>
  <si>
    <t>Large Rentals</t>
  </si>
  <si>
    <t>MRT              Liability</t>
  </si>
  <si>
    <t>1. Transaction involved multiple properties</t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</si>
  <si>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>Percent of all transactions and all mortgages are calculated based on all transactions and their related taxable mortgage amounts,</t>
    </r>
  </si>
  <si>
    <t>1-3 Family Home</t>
  </si>
  <si>
    <t>CALENDAR YEAR 2022</t>
  </si>
  <si>
    <t>Leroy Street</t>
  </si>
  <si>
    <t>East 65th Street</t>
  </si>
  <si>
    <t>Hudson Yards</t>
  </si>
  <si>
    <t>Lafayette Street</t>
  </si>
  <si>
    <t>East 72nd Street</t>
  </si>
  <si>
    <t>Fifth Avenue</t>
  </si>
  <si>
    <t>West 53rd Street</t>
  </si>
  <si>
    <r>
      <t>Broome Street</t>
    </r>
    <r>
      <rPr>
        <vertAlign val="superscript"/>
        <sz val="10"/>
        <rFont val="Arial"/>
        <family val="2"/>
      </rPr>
      <t>1</t>
    </r>
  </si>
  <si>
    <r>
      <t>Greene Street</t>
    </r>
    <r>
      <rPr>
        <vertAlign val="superscript"/>
        <sz val="10"/>
        <rFont val="Arial"/>
        <family val="2"/>
      </rPr>
      <t>1</t>
    </r>
  </si>
  <si>
    <r>
      <t>E. 58th Street</t>
    </r>
    <r>
      <rPr>
        <vertAlign val="superscript"/>
        <sz val="10"/>
        <rFont val="Arial"/>
        <family val="2"/>
      </rPr>
      <t>1</t>
    </r>
  </si>
  <si>
    <r>
      <t>East 69th Street</t>
    </r>
    <r>
      <rPr>
        <vertAlign val="superscript"/>
        <sz val="10"/>
        <rFont val="Arial"/>
        <family val="2"/>
      </rPr>
      <t>1</t>
    </r>
  </si>
  <si>
    <t>12th Avenue</t>
  </si>
  <si>
    <t>Madison
Avenue</t>
  </si>
  <si>
    <t>West Street</t>
  </si>
  <si>
    <t>7th Avenue</t>
  </si>
  <si>
    <t>Ashland Place</t>
  </si>
  <si>
    <t>Water Street</t>
  </si>
  <si>
    <t>5 Avenue</t>
  </si>
  <si>
    <t>Kent Avenue</t>
  </si>
  <si>
    <t>Lincoln Avenue</t>
  </si>
  <si>
    <t>Riverside Boulevard</t>
  </si>
  <si>
    <t>Culture</t>
  </si>
  <si>
    <r>
      <t>24th Street</t>
    </r>
    <r>
      <rPr>
        <vertAlign val="superscript"/>
        <sz val="10"/>
        <rFont val="Arial"/>
        <family val="2"/>
      </rPr>
      <t>1</t>
    </r>
  </si>
  <si>
    <r>
      <t>Columbus Avenue</t>
    </r>
    <r>
      <rPr>
        <vertAlign val="superscript"/>
        <sz val="10"/>
        <rFont val="Arial"/>
        <family val="2"/>
      </rPr>
      <t>1</t>
    </r>
  </si>
  <si>
    <r>
      <t>Fifth Avenue</t>
    </r>
    <r>
      <rPr>
        <vertAlign val="superscript"/>
        <sz val="10"/>
        <rFont val="Arial"/>
        <family val="2"/>
      </rPr>
      <t>1</t>
    </r>
  </si>
  <si>
    <r>
      <t>Columbus Ave</t>
    </r>
    <r>
      <rPr>
        <vertAlign val="superscript"/>
        <sz val="10"/>
        <rFont val="Arial"/>
        <family val="2"/>
      </rPr>
      <t>1</t>
    </r>
  </si>
  <si>
    <r>
      <t>First Avenue</t>
    </r>
    <r>
      <rPr>
        <vertAlign val="superscript"/>
        <sz val="10"/>
        <rFont val="Arial"/>
        <family val="2"/>
      </rPr>
      <t>1</t>
    </r>
  </si>
  <si>
    <r>
      <t>Total</t>
    </r>
    <r>
      <rPr>
        <sz val="10"/>
        <color theme="1"/>
        <rFont val="Arial"/>
        <family val="2"/>
      </rPr>
      <t xml:space="preserve">                           ($ millions)</t>
    </r>
  </si>
  <si>
    <t>Utility Company And Building</t>
  </si>
  <si>
    <t>2022</t>
  </si>
  <si>
    <t>Condominium</t>
  </si>
  <si>
    <t>Commercial Condominium</t>
  </si>
  <si>
    <t>2013 - 2022</t>
  </si>
  <si>
    <t>(Excluding Staten Island 2013-2020)</t>
  </si>
  <si>
    <t>DISTRIBUTION OF TRANSACTIONS AND LIABILITY BY PROPERTY TYPE</t>
  </si>
  <si>
    <t>Condominiums</t>
  </si>
  <si>
    <t>Commercial Cooperatives</t>
  </si>
  <si>
    <t>Commercial Condominiums</t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</si>
  <si>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>Percent of all transactions and all mortgages are calculated based on all transactions and their related taxable mortgage amounts, excluding Staten Island.</t>
    </r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</si>
  <si>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>Most residential mortgages involve individuals, but a significant number involve legal entities. This table includes only transactions</t>
    </r>
  </si>
  <si>
    <t>excluding Staten Island.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</si>
</sst>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  <numFmt numFmtId="170" formatCode="&quot;$&quot;#,##0.00"/>
  </numFmts>
  <fonts count="22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7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18">
    <xf numFmtId="0" fontId="0" fillId="0" borderId="0" xfId="0" applyAlignment="1">
      <alignment horizontal="left"/>
    </xf>
    <xf numFmtId="167" fontId="8" fillId="0" borderId="11" xfId="5" applyNumberFormat="1" applyFont="1" applyBorder="1" applyProtection="1"/>
    <xf numFmtId="0" fontId="10" fillId="0" borderId="0" xfId="0" applyFont="1" applyAlignment="1">
      <alignment horizontal="left"/>
    </xf>
    <xf numFmtId="167" fontId="8" fillId="0" borderId="11" xfId="5" applyNumberFormat="1" applyFont="1" applyBorder="1" applyAlignment="1" applyProtection="1"/>
    <xf numFmtId="168" fontId="8" fillId="0" borderId="11" xfId="5" applyNumberFormat="1" applyFont="1" applyBorder="1" applyAlignment="1" applyProtection="1"/>
    <xf numFmtId="167" fontId="9" fillId="0" borderId="2" xfId="5" applyNumberFormat="1" applyFont="1" applyBorder="1" applyAlignment="1" applyProtection="1"/>
    <xf numFmtId="167" fontId="8" fillId="0" borderId="0" xfId="5" applyNumberFormat="1" applyFont="1" applyBorder="1" applyProtection="1"/>
    <xf numFmtId="9" fontId="8" fillId="0" borderId="0" xfId="6" applyFont="1" applyFill="1" applyBorder="1" applyAlignment="1">
      <alignment horizontal="right"/>
    </xf>
    <xf numFmtId="9" fontId="9" fillId="0" borderId="0" xfId="6" applyFont="1" applyFill="1" applyBorder="1" applyAlignment="1">
      <alignment horizontal="right"/>
    </xf>
    <xf numFmtId="9" fontId="9" fillId="0" borderId="4" xfId="6" applyFont="1" applyFill="1" applyBorder="1" applyAlignment="1">
      <alignment horizontal="right"/>
    </xf>
    <xf numFmtId="9" fontId="8" fillId="0" borderId="0" xfId="6" applyFont="1" applyBorder="1" applyAlignment="1" applyProtection="1"/>
    <xf numFmtId="9" fontId="9" fillId="0" borderId="0" xfId="6" applyFont="1" applyBorder="1" applyAlignment="1" applyProtection="1"/>
    <xf numFmtId="9" fontId="9" fillId="0" borderId="3" xfId="6" applyFont="1" applyBorder="1" applyAlignment="1" applyProtection="1"/>
    <xf numFmtId="9" fontId="9" fillId="0" borderId="3" xfId="6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left" vertical="top"/>
    </xf>
    <xf numFmtId="164" fontId="9" fillId="0" borderId="13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7" fontId="9" fillId="0" borderId="11" xfId="5" applyNumberFormat="1" applyFont="1" applyBorder="1" applyAlignment="1" applyProtection="1"/>
    <xf numFmtId="165" fontId="9" fillId="0" borderId="11" xfId="0" applyNumberFormat="1" applyFont="1" applyBorder="1" applyAlignment="1">
      <alignment horizontal="right"/>
    </xf>
    <xf numFmtId="1" fontId="8" fillId="0" borderId="0" xfId="6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164" fontId="9" fillId="0" borderId="11" xfId="0" applyNumberFormat="1" applyFont="1" applyBorder="1" applyAlignment="1">
      <alignment horizontal="left"/>
    </xf>
    <xf numFmtId="165" fontId="8" fillId="0" borderId="11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8" fillId="0" borderId="0" xfId="0" applyFont="1"/>
    <xf numFmtId="9" fontId="9" fillId="0" borderId="2" xfId="6" applyFont="1" applyFill="1" applyBorder="1" applyAlignment="1">
      <alignment horizontal="right" wrapText="1"/>
    </xf>
    <xf numFmtId="9" fontId="9" fillId="0" borderId="8" xfId="6" applyFont="1" applyFill="1" applyBorder="1" applyAlignment="1"/>
    <xf numFmtId="168" fontId="8" fillId="0" borderId="0" xfId="5" applyNumberFormat="1" applyFont="1" applyFill="1" applyBorder="1" applyAlignment="1" applyProtection="1"/>
    <xf numFmtId="167" fontId="9" fillId="0" borderId="3" xfId="5" applyNumberFormat="1" applyFont="1" applyFill="1" applyBorder="1" applyAlignment="1" applyProtection="1"/>
    <xf numFmtId="167" fontId="8" fillId="0" borderId="0" xfId="5" applyNumberFormat="1" applyFont="1" applyFill="1" applyBorder="1" applyAlignment="1" applyProtection="1"/>
    <xf numFmtId="9" fontId="8" fillId="0" borderId="0" xfId="6" applyFont="1" applyFill="1" applyBorder="1" applyAlignment="1" applyProtection="1"/>
    <xf numFmtId="9" fontId="9" fillId="0" borderId="3" xfId="6" applyFont="1" applyFill="1" applyBorder="1" applyAlignment="1" applyProtection="1"/>
    <xf numFmtId="0" fontId="8" fillId="0" borderId="0" xfId="0" applyFont="1" applyAlignment="1">
      <alignment horizontal="center"/>
    </xf>
    <xf numFmtId="0" fontId="9" fillId="0" borderId="14" xfId="0" applyFont="1" applyBorder="1" applyAlignment="1">
      <alignment horizontal="left"/>
    </xf>
    <xf numFmtId="165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8" xfId="15" applyFont="1" applyBorder="1"/>
    <xf numFmtId="0" fontId="9" fillId="0" borderId="2" xfId="15" applyFont="1" applyBorder="1"/>
    <xf numFmtId="0" fontId="8" fillId="0" borderId="13" xfId="15" applyFont="1" applyBorder="1"/>
    <xf numFmtId="0" fontId="9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69" fontId="8" fillId="0" borderId="1" xfId="13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7" fillId="0" borderId="0" xfId="0" applyFont="1" applyAlignment="1">
      <alignment horizontal="left"/>
    </xf>
    <xf numFmtId="9" fontId="9" fillId="0" borderId="0" xfId="6" applyFont="1" applyFill="1" applyBorder="1" applyAlignment="1">
      <alignment horizontal="right" wrapText="1"/>
    </xf>
    <xf numFmtId="164" fontId="9" fillId="3" borderId="11" xfId="0" applyNumberFormat="1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11" xfId="1" applyFont="1" applyBorder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168" fontId="8" fillId="0" borderId="0" xfId="13" applyNumberFormat="1" applyFont="1"/>
    <xf numFmtId="167" fontId="8" fillId="0" borderId="11" xfId="13" applyNumberFormat="1" applyFont="1" applyBorder="1"/>
    <xf numFmtId="1" fontId="8" fillId="0" borderId="0" xfId="14" applyNumberFormat="1" applyFont="1" applyAlignment="1">
      <alignment horizontal="right"/>
    </xf>
    <xf numFmtId="167" fontId="9" fillId="0" borderId="11" xfId="13" applyNumberFormat="1" applyFont="1" applyBorder="1"/>
    <xf numFmtId="1" fontId="9" fillId="0" borderId="0" xfId="14" applyNumberFormat="1" applyFont="1" applyAlignment="1">
      <alignment horizontal="right"/>
    </xf>
    <xf numFmtId="167" fontId="9" fillId="0" borderId="2" xfId="13" applyNumberFormat="1" applyFont="1" applyBorder="1"/>
    <xf numFmtId="1" fontId="9" fillId="0" borderId="3" xfId="14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3" fontId="8" fillId="0" borderId="11" xfId="1" applyNumberFormat="1" applyFont="1" applyBorder="1" applyAlignment="1">
      <alignment horizontal="right"/>
    </xf>
    <xf numFmtId="168" fontId="8" fillId="0" borderId="11" xfId="13" applyNumberFormat="1" applyFont="1" applyBorder="1"/>
    <xf numFmtId="167" fontId="8" fillId="0" borderId="0" xfId="13" applyNumberFormat="1" applyFont="1"/>
    <xf numFmtId="166" fontId="8" fillId="0" borderId="0" xfId="1" applyNumberFormat="1" applyFont="1" applyAlignment="1">
      <alignment horizontal="right"/>
    </xf>
    <xf numFmtId="166" fontId="8" fillId="0" borderId="1" xfId="1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/>
    </xf>
    <xf numFmtId="165" fontId="8" fillId="0" borderId="1" xfId="1" applyNumberFormat="1" applyFont="1" applyBorder="1" applyAlignment="1">
      <alignment horizontal="right"/>
    </xf>
    <xf numFmtId="165" fontId="8" fillId="0" borderId="11" xfId="1" applyNumberFormat="1" applyFont="1" applyBorder="1" applyAlignment="1">
      <alignment horizontal="right"/>
    </xf>
    <xf numFmtId="167" fontId="9" fillId="0" borderId="3" xfId="13" applyNumberFormat="1" applyFont="1" applyBorder="1"/>
    <xf numFmtId="9" fontId="8" fillId="0" borderId="0" xfId="14" applyFont="1" applyAlignment="1">
      <alignment horizontal="right"/>
    </xf>
    <xf numFmtId="165" fontId="8" fillId="0" borderId="11" xfId="1" quotePrefix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9" fontId="9" fillId="0" borderId="3" xfId="14" applyFont="1" applyBorder="1" applyAlignment="1">
      <alignment horizontal="right"/>
    </xf>
    <xf numFmtId="43" fontId="8" fillId="0" borderId="0" xfId="5" applyFont="1" applyFill="1" applyBorder="1" applyAlignment="1">
      <alignment horizontal="left"/>
    </xf>
    <xf numFmtId="0" fontId="9" fillId="0" borderId="2" xfId="0" applyFont="1" applyBorder="1" applyAlignment="1">
      <alignment horizontal="right"/>
    </xf>
    <xf numFmtId="167" fontId="9" fillId="0" borderId="0" xfId="13" applyNumberFormat="1" applyFont="1" applyBorder="1"/>
    <xf numFmtId="1" fontId="9" fillId="0" borderId="0" xfId="14" applyNumberFormat="1" applyFont="1" applyBorder="1" applyAlignment="1">
      <alignment horizontal="right"/>
    </xf>
    <xf numFmtId="1" fontId="8" fillId="0" borderId="0" xfId="14" applyNumberFormat="1" applyFont="1" applyAlignment="1">
      <alignment horizontal="left"/>
    </xf>
    <xf numFmtId="1" fontId="9" fillId="0" borderId="3" xfId="14" applyNumberFormat="1" applyFont="1" applyBorder="1" applyAlignment="1">
      <alignment horizontal="left"/>
    </xf>
    <xf numFmtId="9" fontId="9" fillId="0" borderId="3" xfId="14" applyFont="1" applyBorder="1" applyAlignment="1">
      <alignment horizontal="left"/>
    </xf>
    <xf numFmtId="9" fontId="8" fillId="0" borderId="0" xfId="14" applyFont="1" applyAlignment="1">
      <alignment horizontal="left"/>
    </xf>
    <xf numFmtId="9" fontId="9" fillId="0" borderId="0" xfId="6" applyFont="1" applyBorder="1" applyAlignment="1" applyProtection="1">
      <alignment horizontal="left"/>
    </xf>
    <xf numFmtId="1" fontId="8" fillId="0" borderId="0" xfId="6" applyNumberFormat="1" applyFont="1" applyBorder="1" applyAlignment="1" applyProtection="1"/>
    <xf numFmtId="1" fontId="9" fillId="0" borderId="0" xfId="6" applyNumberFormat="1" applyFont="1" applyBorder="1" applyAlignment="1" applyProtection="1"/>
    <xf numFmtId="1" fontId="9" fillId="0" borderId="3" xfId="6" applyNumberFormat="1" applyFont="1" applyBorder="1" applyAlignment="1" applyProtection="1"/>
    <xf numFmtId="1" fontId="9" fillId="0" borderId="0" xfId="6" applyNumberFormat="1" applyFont="1" applyFill="1" applyBorder="1" applyAlignment="1">
      <alignment horizontal="right"/>
    </xf>
    <xf numFmtId="1" fontId="9" fillId="0" borderId="3" xfId="6" applyNumberFormat="1" applyFont="1" applyFill="1" applyBorder="1" applyAlignment="1">
      <alignment horizontal="right"/>
    </xf>
    <xf numFmtId="0" fontId="9" fillId="0" borderId="11" xfId="15" applyFont="1" applyBorder="1"/>
    <xf numFmtId="0" fontId="9" fillId="0" borderId="12" xfId="15" applyFont="1" applyBorder="1"/>
    <xf numFmtId="9" fontId="9" fillId="0" borderId="11" xfId="6" applyFont="1" applyFill="1" applyBorder="1" applyAlignment="1">
      <alignment horizontal="right" wrapText="1"/>
    </xf>
    <xf numFmtId="0" fontId="9" fillId="0" borderId="14" xfId="15" applyFont="1" applyBorder="1"/>
    <xf numFmtId="1" fontId="8" fillId="0" borderId="0" xfId="6" applyNumberFormat="1" applyFont="1" applyFill="1" applyBorder="1" applyAlignment="1" applyProtection="1"/>
    <xf numFmtId="1" fontId="9" fillId="0" borderId="3" xfId="6" applyNumberFormat="1" applyFont="1" applyFill="1" applyBorder="1" applyAlignment="1" applyProtection="1"/>
    <xf numFmtId="0" fontId="9" fillId="0" borderId="13" xfId="15" applyFont="1" applyBorder="1"/>
    <xf numFmtId="9" fontId="9" fillId="0" borderId="7" xfId="6" applyFont="1" applyFill="1" applyBorder="1" applyAlignment="1">
      <alignment horizontal="center"/>
    </xf>
    <xf numFmtId="0" fontId="9" fillId="0" borderId="9" xfId="1" applyFont="1" applyBorder="1"/>
    <xf numFmtId="9" fontId="9" fillId="0" borderId="9" xfId="6" applyFont="1" applyFill="1" applyBorder="1" applyAlignment="1"/>
    <xf numFmtId="9" fontId="9" fillId="0" borderId="3" xfId="6" applyFont="1" applyFill="1" applyBorder="1" applyAlignment="1">
      <alignment horizontal="right" wrapText="1"/>
    </xf>
    <xf numFmtId="9" fontId="8" fillId="0" borderId="1" xfId="6" applyFont="1" applyFill="1" applyBorder="1" applyAlignment="1" applyProtection="1"/>
    <xf numFmtId="9" fontId="9" fillId="0" borderId="4" xfId="6" applyFont="1" applyFill="1" applyBorder="1" applyAlignment="1" applyProtection="1"/>
    <xf numFmtId="167" fontId="8" fillId="0" borderId="1" xfId="5" applyNumberFormat="1" applyFont="1" applyFill="1" applyBorder="1" applyAlignment="1" applyProtection="1"/>
    <xf numFmtId="167" fontId="9" fillId="0" borderId="4" xfId="5" applyNumberFormat="1" applyFont="1" applyFill="1" applyBorder="1" applyAlignment="1" applyProtection="1"/>
    <xf numFmtId="0" fontId="9" fillId="0" borderId="6" xfId="0" applyFont="1" applyBorder="1" applyAlignment="1">
      <alignment horizontal="right" wrapText="1"/>
    </xf>
    <xf numFmtId="0" fontId="10" fillId="0" borderId="0" xfId="0" applyFont="1" applyAlignment="1">
      <alignment horizontal="right"/>
    </xf>
    <xf numFmtId="5" fontId="8" fillId="0" borderId="0" xfId="13" applyNumberFormat="1" applyFont="1" applyFill="1" applyBorder="1" applyAlignment="1">
      <alignment horizontal="right"/>
    </xf>
    <xf numFmtId="5" fontId="8" fillId="0" borderId="3" xfId="13" applyNumberFormat="1" applyFont="1" applyFill="1" applyBorder="1" applyAlignment="1">
      <alignment horizontal="right"/>
    </xf>
    <xf numFmtId="0" fontId="9" fillId="0" borderId="11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2" xfId="1" applyFont="1" applyBorder="1" applyAlignment="1">
      <alignment horizontal="right" wrapText="1"/>
    </xf>
    <xf numFmtId="0" fontId="9" fillId="0" borderId="3" xfId="1" applyFont="1" applyBorder="1" applyAlignment="1">
      <alignment horizontal="right" wrapText="1"/>
    </xf>
    <xf numFmtId="0" fontId="9" fillId="0" borderId="4" xfId="1" applyFont="1" applyBorder="1" applyAlignment="1">
      <alignment horizontal="right" wrapText="1"/>
    </xf>
    <xf numFmtId="0" fontId="9" fillId="0" borderId="2" xfId="1" applyFont="1" applyBorder="1" applyAlignment="1">
      <alignment horizontal="right"/>
    </xf>
    <xf numFmtId="0" fontId="9" fillId="0" borderId="8" xfId="1" applyFont="1" applyBorder="1" applyAlignment="1">
      <alignment horizontal="center" vertical="center"/>
    </xf>
    <xf numFmtId="9" fontId="9" fillId="0" borderId="3" xfId="14" applyFont="1" applyFill="1" applyBorder="1" applyAlignment="1">
      <alignment horizontal="right"/>
    </xf>
    <xf numFmtId="0" fontId="9" fillId="0" borderId="8" xfId="1" applyFont="1" applyBorder="1"/>
    <xf numFmtId="0" fontId="9" fillId="0" borderId="5" xfId="1" applyFont="1" applyBorder="1" applyAlignment="1">
      <alignment horizontal="right" wrapText="1"/>
    </xf>
    <xf numFmtId="0" fontId="9" fillId="0" borderId="11" xfId="1" applyFont="1" applyBorder="1" applyAlignment="1">
      <alignment horizontal="left" wrapText="1"/>
    </xf>
    <xf numFmtId="0" fontId="9" fillId="0" borderId="11" xfId="1" applyFont="1" applyBorder="1" applyAlignment="1">
      <alignment horizontal="right"/>
    </xf>
    <xf numFmtId="0" fontId="9" fillId="0" borderId="0" xfId="1" applyFont="1" applyAlignment="1">
      <alignment horizontal="right" wrapText="1"/>
    </xf>
    <xf numFmtId="0" fontId="9" fillId="0" borderId="11" xfId="1" applyFont="1" applyBorder="1" applyAlignment="1">
      <alignment horizontal="right" wrapText="1"/>
    </xf>
    <xf numFmtId="0" fontId="9" fillId="0" borderId="1" xfId="1" applyFont="1" applyBorder="1" applyAlignment="1">
      <alignment horizontal="right" wrapText="1"/>
    </xf>
    <xf numFmtId="165" fontId="9" fillId="0" borderId="11" xfId="1" applyNumberFormat="1" applyFont="1" applyBorder="1" applyAlignment="1">
      <alignment horizontal="right"/>
    </xf>
    <xf numFmtId="166" fontId="9" fillId="0" borderId="0" xfId="1" applyNumberFormat="1" applyFont="1" applyAlignment="1">
      <alignment horizontal="right"/>
    </xf>
    <xf numFmtId="166" fontId="9" fillId="0" borderId="1" xfId="1" applyNumberFormat="1" applyFont="1" applyBorder="1" applyAlignment="1">
      <alignment horizontal="right"/>
    </xf>
    <xf numFmtId="0" fontId="9" fillId="0" borderId="11" xfId="1" applyFont="1" applyBorder="1" applyAlignment="1">
      <alignment horizontal="left"/>
    </xf>
    <xf numFmtId="166" fontId="9" fillId="0" borderId="3" xfId="1" applyNumberFormat="1" applyFont="1" applyBorder="1" applyAlignment="1">
      <alignment horizontal="right"/>
    </xf>
    <xf numFmtId="166" fontId="8" fillId="0" borderId="9" xfId="1" applyNumberFormat="1" applyFont="1" applyBorder="1" applyAlignment="1">
      <alignment horizontal="right"/>
    </xf>
    <xf numFmtId="166" fontId="8" fillId="0" borderId="10" xfId="1" applyNumberFormat="1" applyFont="1" applyBorder="1" applyAlignment="1">
      <alignment horizontal="right"/>
    </xf>
    <xf numFmtId="165" fontId="9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1" fontId="9" fillId="0" borderId="3" xfId="14" applyNumberFormat="1" applyFont="1" applyFill="1" applyBorder="1" applyAlignment="1">
      <alignment horizontal="right"/>
    </xf>
    <xf numFmtId="1" fontId="8" fillId="0" borderId="0" xfId="14" applyNumberFormat="1" applyFont="1" applyFill="1" applyAlignment="1">
      <alignment horizontal="right"/>
    </xf>
    <xf numFmtId="9" fontId="8" fillId="0" borderId="0" xfId="14" applyFont="1" applyFill="1" applyAlignment="1">
      <alignment horizontal="right"/>
    </xf>
    <xf numFmtId="1" fontId="8" fillId="0" borderId="0" xfId="14" applyNumberFormat="1" applyFont="1" applyFill="1" applyAlignment="1">
      <alignment horizontal="left"/>
    </xf>
    <xf numFmtId="0" fontId="18" fillId="0" borderId="0" xfId="0" applyFont="1" applyAlignment="1">
      <alignment horizontal="left"/>
    </xf>
    <xf numFmtId="0" fontId="8" fillId="0" borderId="13" xfId="0" applyFont="1" applyBorder="1" applyAlignment="1">
      <alignment horizontal="left"/>
    </xf>
    <xf numFmtId="0" fontId="9" fillId="0" borderId="11" xfId="0" applyFont="1" applyBorder="1"/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13" xfId="0" applyFont="1" applyBorder="1" applyAlignment="1">
      <alignment horizontal="left"/>
    </xf>
    <xf numFmtId="37" fontId="8" fillId="0" borderId="11" xfId="5" applyNumberFormat="1" applyFont="1" applyBorder="1"/>
    <xf numFmtId="37" fontId="8" fillId="0" borderId="2" xfId="5" applyNumberFormat="1" applyFont="1" applyBorder="1"/>
    <xf numFmtId="167" fontId="9" fillId="0" borderId="2" xfId="13" applyNumberFormat="1" applyFont="1" applyFill="1" applyBorder="1"/>
    <xf numFmtId="9" fontId="9" fillId="0" borderId="3" xfId="14" applyFont="1" applyFill="1" applyBorder="1" applyAlignment="1">
      <alignment horizontal="left"/>
    </xf>
    <xf numFmtId="9" fontId="8" fillId="0" borderId="0" xfId="14" applyFont="1" applyFill="1" applyAlignment="1">
      <alignment horizontal="left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/>
    <xf numFmtId="0" fontId="9" fillId="0" borderId="10" xfId="1" applyFont="1" applyBorder="1" applyAlignment="1">
      <alignment horizontal="center"/>
    </xf>
    <xf numFmtId="0" fontId="8" fillId="0" borderId="3" xfId="1" applyFont="1" applyBorder="1" applyAlignment="1">
      <alignment horizontal="right" wrapText="1"/>
    </xf>
    <xf numFmtId="0" fontId="9" fillId="0" borderId="9" xfId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2" xfId="1" applyFont="1" applyBorder="1" applyAlignment="1">
      <alignment horizontal="right" wrapText="1"/>
    </xf>
    <xf numFmtId="0" fontId="9" fillId="0" borderId="2" xfId="1" applyFont="1" applyBorder="1" applyAlignment="1">
      <alignment horizontal="left"/>
    </xf>
    <xf numFmtId="0" fontId="8" fillId="0" borderId="11" xfId="0" applyFont="1" applyBorder="1"/>
    <xf numFmtId="0" fontId="9" fillId="0" borderId="6" xfId="0" applyFont="1" applyBorder="1"/>
    <xf numFmtId="0" fontId="9" fillId="0" borderId="7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12" xfId="1" applyFont="1" applyBorder="1" applyAlignment="1">
      <alignment horizontal="left" wrapText="1"/>
    </xf>
    <xf numFmtId="0" fontId="9" fillId="0" borderId="14" xfId="1" applyFont="1" applyBorder="1" applyAlignment="1">
      <alignment horizontal="left" wrapText="1"/>
    </xf>
    <xf numFmtId="0" fontId="9" fillId="0" borderId="6" xfId="1" applyFont="1" applyBorder="1" applyAlignment="1">
      <alignment horizontal="right" wrapText="1"/>
    </xf>
    <xf numFmtId="0" fontId="9" fillId="0" borderId="7" xfId="1" applyFont="1" applyBorder="1" applyAlignment="1">
      <alignment horizontal="right" wrapText="1"/>
    </xf>
    <xf numFmtId="9" fontId="9" fillId="0" borderId="6" xfId="6" applyFont="1" applyFill="1" applyBorder="1" applyAlignment="1">
      <alignment horizontal="center"/>
    </xf>
    <xf numFmtId="166" fontId="9" fillId="0" borderId="4" xfId="1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167" fontId="8" fillId="0" borderId="11" xfId="13" applyNumberFormat="1" applyFont="1" applyFill="1" applyBorder="1"/>
    <xf numFmtId="168" fontId="8" fillId="0" borderId="11" xfId="13" applyNumberFormat="1" applyFont="1" applyFill="1" applyBorder="1"/>
    <xf numFmtId="168" fontId="8" fillId="0" borderId="11" xfId="13" quotePrefix="1" applyNumberFormat="1" applyFont="1" applyBorder="1" applyAlignment="1">
      <alignment horizontal="right"/>
    </xf>
    <xf numFmtId="165" fontId="8" fillId="0" borderId="0" xfId="1" quotePrefix="1" applyNumberFormat="1" applyFont="1" applyAlignment="1">
      <alignment horizontal="right"/>
    </xf>
    <xf numFmtId="165" fontId="8" fillId="0" borderId="1" xfId="1" quotePrefix="1" applyNumberFormat="1" applyFont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5"/>
    </xf>
    <xf numFmtId="170" fontId="8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20" fillId="0" borderId="0" xfId="0" applyFont="1"/>
    <xf numFmtId="0" fontId="9" fillId="0" borderId="12" xfId="0" applyFont="1" applyBorder="1" applyAlignment="1">
      <alignment horizontal="left" wrapText="1"/>
    </xf>
    <xf numFmtId="0" fontId="9" fillId="0" borderId="8" xfId="0" applyFont="1" applyBorder="1" applyAlignment="1">
      <alignment horizontal="right" wrapText="1"/>
    </xf>
    <xf numFmtId="0" fontId="8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37" fontId="8" fillId="0" borderId="1" xfId="13" applyNumberFormat="1" applyFont="1" applyBorder="1"/>
    <xf numFmtId="168" fontId="8" fillId="0" borderId="3" xfId="13" applyNumberFormat="1" applyFont="1" applyBorder="1"/>
    <xf numFmtId="37" fontId="8" fillId="0" borderId="4" xfId="13" applyNumberFormat="1" applyFont="1" applyBorder="1"/>
    <xf numFmtId="0" fontId="9" fillId="0" borderId="8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0" fillId="0" borderId="0" xfId="0" applyFont="1" applyAlignment="1">
      <alignment horizontal="left"/>
    </xf>
    <xf numFmtId="7" fontId="20" fillId="0" borderId="0" xfId="0" applyNumberFormat="1" applyFont="1"/>
    <xf numFmtId="0" fontId="8" fillId="0" borderId="2" xfId="0" applyFont="1" applyBorder="1"/>
    <xf numFmtId="167" fontId="8" fillId="0" borderId="9" xfId="13" applyNumberFormat="1" applyFont="1" applyFill="1" applyBorder="1" applyProtection="1"/>
    <xf numFmtId="167" fontId="8" fillId="0" borderId="8" xfId="13" applyNumberFormat="1" applyFont="1" applyFill="1" applyBorder="1" applyProtection="1"/>
    <xf numFmtId="167" fontId="8" fillId="0" borderId="0" xfId="13" applyNumberFormat="1" applyFont="1" applyFill="1" applyBorder="1" applyProtection="1"/>
    <xf numFmtId="167" fontId="8" fillId="0" borderId="11" xfId="13" applyNumberFormat="1" applyFont="1" applyFill="1" applyBorder="1" applyProtection="1"/>
    <xf numFmtId="167" fontId="9" fillId="0" borderId="3" xfId="13" applyNumberFormat="1" applyFont="1" applyFill="1" applyBorder="1" applyAlignment="1" applyProtection="1"/>
    <xf numFmtId="167" fontId="8" fillId="0" borderId="0" xfId="13" applyNumberFormat="1" applyFont="1" applyFill="1" applyBorder="1" applyAlignment="1" applyProtection="1"/>
    <xf numFmtId="167" fontId="8" fillId="0" borderId="11" xfId="13" applyNumberFormat="1" applyFont="1" applyFill="1" applyBorder="1" applyAlignment="1" applyProtection="1"/>
    <xf numFmtId="167" fontId="8" fillId="0" borderId="1" xfId="13" applyNumberFormat="1" applyFont="1" applyFill="1" applyBorder="1" applyAlignment="1" applyProtection="1"/>
    <xf numFmtId="167" fontId="9" fillId="0" borderId="4" xfId="13" applyNumberFormat="1" applyFont="1" applyFill="1" applyBorder="1" applyAlignment="1" applyProtection="1"/>
    <xf numFmtId="165" fontId="4" fillId="0" borderId="11" xfId="1" applyNumberFormat="1" applyFont="1" applyBorder="1" applyAlignment="1">
      <alignment horizontal="right"/>
    </xf>
    <xf numFmtId="167" fontId="4" fillId="0" borderId="0" xfId="13" applyNumberFormat="1" applyFont="1" applyFill="1" applyBorder="1" applyProtection="1"/>
    <xf numFmtId="166" fontId="4" fillId="0" borderId="0" xfId="1" applyNumberFormat="1" applyFont="1" applyAlignment="1">
      <alignment horizontal="right"/>
    </xf>
    <xf numFmtId="167" fontId="4" fillId="0" borderId="11" xfId="13" applyNumberFormat="1" applyFont="1" applyFill="1" applyBorder="1" applyProtection="1"/>
    <xf numFmtId="166" fontId="4" fillId="0" borderId="1" xfId="1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7" fontId="4" fillId="0" borderId="0" xfId="13" applyNumberFormat="1" applyFont="1"/>
    <xf numFmtId="167" fontId="4" fillId="0" borderId="11" xfId="13" applyNumberFormat="1" applyFont="1" applyBorder="1"/>
    <xf numFmtId="168" fontId="4" fillId="0" borderId="0" xfId="13" applyNumberFormat="1" applyFont="1"/>
    <xf numFmtId="165" fontId="4" fillId="0" borderId="0" xfId="1" applyNumberFormat="1" applyFont="1" applyAlignment="1">
      <alignment horizontal="right"/>
    </xf>
    <xf numFmtId="168" fontId="4" fillId="0" borderId="11" xfId="13" applyNumberFormat="1" applyFont="1" applyBorder="1"/>
    <xf numFmtId="165" fontId="4" fillId="0" borderId="1" xfId="1" applyNumberFormat="1" applyFont="1" applyBorder="1" applyAlignment="1">
      <alignment horizontal="right"/>
    </xf>
    <xf numFmtId="168" fontId="4" fillId="0" borderId="0" xfId="13" applyNumberFormat="1" applyFont="1" applyFill="1"/>
    <xf numFmtId="168" fontId="4" fillId="0" borderId="11" xfId="13" applyNumberFormat="1" applyFont="1" applyFill="1" applyBorder="1"/>
    <xf numFmtId="165" fontId="21" fillId="0" borderId="2" xfId="1" applyNumberFormat="1" applyFont="1" applyBorder="1" applyAlignment="1">
      <alignment horizontal="right"/>
    </xf>
    <xf numFmtId="167" fontId="21" fillId="0" borderId="3" xfId="13" applyNumberFormat="1" applyFont="1" applyBorder="1"/>
    <xf numFmtId="166" fontId="21" fillId="0" borderId="0" xfId="1" applyNumberFormat="1" applyFont="1" applyAlignment="1">
      <alignment horizontal="right"/>
    </xf>
    <xf numFmtId="167" fontId="21" fillId="0" borderId="2" xfId="13" applyNumberFormat="1" applyFont="1" applyBorder="1"/>
    <xf numFmtId="166" fontId="21" fillId="0" borderId="1" xfId="1" applyNumberFormat="1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6" fontId="21" fillId="0" borderId="4" xfId="1" applyNumberFormat="1" applyFont="1" applyBorder="1" applyAlignment="1">
      <alignment horizontal="right"/>
    </xf>
    <xf numFmtId="0" fontId="21" fillId="0" borderId="8" xfId="1" applyFont="1" applyBorder="1"/>
    <xf numFmtId="0" fontId="21" fillId="0" borderId="2" xfId="1" applyFont="1" applyBorder="1" applyAlignment="1">
      <alignment horizontal="right" wrapText="1"/>
    </xf>
    <xf numFmtId="0" fontId="21" fillId="0" borderId="6" xfId="1" applyFont="1" applyBorder="1" applyAlignment="1">
      <alignment horizontal="right" wrapText="1"/>
    </xf>
    <xf numFmtId="0" fontId="21" fillId="0" borderId="3" xfId="1" applyFont="1" applyBorder="1" applyAlignment="1">
      <alignment horizontal="right" wrapText="1"/>
    </xf>
    <xf numFmtId="0" fontId="21" fillId="0" borderId="5" xfId="1" applyFont="1" applyBorder="1" applyAlignment="1">
      <alignment horizontal="right" wrapText="1"/>
    </xf>
    <xf numFmtId="0" fontId="21" fillId="0" borderId="4" xfId="1" applyFont="1" applyBorder="1" applyAlignment="1">
      <alignment horizontal="right" wrapText="1"/>
    </xf>
    <xf numFmtId="164" fontId="21" fillId="0" borderId="11" xfId="0" applyNumberFormat="1" applyFont="1" applyBorder="1" applyAlignment="1">
      <alignment horizontal="left"/>
    </xf>
    <xf numFmtId="167" fontId="4" fillId="0" borderId="0" xfId="13" applyNumberFormat="1" applyFont="1" applyBorder="1" applyAlignment="1" applyProtection="1"/>
    <xf numFmtId="167" fontId="4" fillId="0" borderId="11" xfId="13" applyNumberFormat="1" applyFont="1" applyBorder="1" applyAlignment="1" applyProtection="1"/>
    <xf numFmtId="164" fontId="21" fillId="0" borderId="13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167" fontId="4" fillId="0" borderId="0" xfId="13" applyNumberFormat="1" applyFont="1" applyBorder="1" applyProtection="1"/>
    <xf numFmtId="167" fontId="4" fillId="0" borderId="11" xfId="13" applyNumberFormat="1" applyFont="1" applyBorder="1" applyProtection="1"/>
    <xf numFmtId="165" fontId="21" fillId="0" borderId="2" xfId="0" applyNumberFormat="1" applyFont="1" applyBorder="1" applyAlignment="1">
      <alignment horizontal="right"/>
    </xf>
    <xf numFmtId="0" fontId="21" fillId="0" borderId="14" xfId="1" applyFont="1" applyBorder="1" applyAlignment="1">
      <alignment horizontal="left" wrapText="1"/>
    </xf>
    <xf numFmtId="168" fontId="8" fillId="0" borderId="0" xfId="13" applyNumberFormat="1" applyFont="1" applyBorder="1"/>
    <xf numFmtId="0" fontId="21" fillId="0" borderId="13" xfId="1" applyFont="1" applyBorder="1" applyAlignment="1">
      <alignment horizontal="left" wrapText="1"/>
    </xf>
    <xf numFmtId="164" fontId="21" fillId="0" borderId="11" xfId="0" applyNumberFormat="1" applyFont="1" applyBorder="1" applyAlignment="1">
      <alignment horizontal="left" vertical="top"/>
    </xf>
    <xf numFmtId="164" fontId="21" fillId="3" borderId="11" xfId="0" applyNumberFormat="1" applyFont="1" applyFill="1" applyBorder="1" applyAlignment="1">
      <alignment horizontal="left" vertical="top"/>
    </xf>
    <xf numFmtId="0" fontId="21" fillId="0" borderId="11" xfId="0" applyFont="1" applyBorder="1" applyAlignment="1">
      <alignment horizontal="left"/>
    </xf>
    <xf numFmtId="164" fontId="21" fillId="0" borderId="0" xfId="0" applyNumberFormat="1" applyFont="1" applyAlignment="1">
      <alignment horizontal="left"/>
    </xf>
    <xf numFmtId="165" fontId="21" fillId="0" borderId="0" xfId="1" applyNumberFormat="1" applyFont="1" applyAlignment="1">
      <alignment horizontal="right"/>
    </xf>
    <xf numFmtId="168" fontId="21" fillId="0" borderId="0" xfId="13" applyNumberFormat="1" applyFont="1" applyFill="1" applyBorder="1" applyAlignment="1" applyProtection="1"/>
    <xf numFmtId="167" fontId="4" fillId="0" borderId="0" xfId="13" applyNumberFormat="1" applyFont="1" applyFill="1" applyBorder="1" applyAlignment="1" applyProtection="1"/>
    <xf numFmtId="167" fontId="4" fillId="0" borderId="11" xfId="13" applyNumberFormat="1" applyFont="1" applyFill="1" applyBorder="1" applyAlignment="1" applyProtection="1"/>
    <xf numFmtId="167" fontId="4" fillId="0" borderId="1" xfId="13" applyNumberFormat="1" applyFont="1" applyFill="1" applyBorder="1" applyAlignment="1" applyProtection="1"/>
    <xf numFmtId="168" fontId="4" fillId="0" borderId="0" xfId="13" applyNumberFormat="1" applyFont="1" applyFill="1" applyBorder="1" applyAlignment="1" applyProtection="1"/>
    <xf numFmtId="167" fontId="21" fillId="0" borderId="3" xfId="13" applyNumberFormat="1" applyFont="1" applyFill="1" applyBorder="1" applyAlignment="1" applyProtection="1"/>
    <xf numFmtId="167" fontId="21" fillId="0" borderId="4" xfId="13" applyNumberFormat="1" applyFont="1" applyFill="1" applyBorder="1" applyAlignment="1" applyProtection="1"/>
    <xf numFmtId="1" fontId="4" fillId="0" borderId="0" xfId="6" applyNumberFormat="1" applyFont="1" applyFill="1" applyBorder="1" applyAlignment="1" applyProtection="1"/>
    <xf numFmtId="9" fontId="4" fillId="0" borderId="0" xfId="6" applyFont="1" applyFill="1" applyBorder="1" applyAlignment="1" applyProtection="1"/>
    <xf numFmtId="9" fontId="4" fillId="0" borderId="1" xfId="6" applyFont="1" applyFill="1" applyBorder="1" applyAlignment="1" applyProtection="1"/>
    <xf numFmtId="0" fontId="9" fillId="0" borderId="13" xfId="17" applyFont="1" applyBorder="1"/>
    <xf numFmtId="37" fontId="20" fillId="0" borderId="0" xfId="0" applyNumberFormat="1" applyFont="1"/>
    <xf numFmtId="37" fontId="8" fillId="0" borderId="0" xfId="0" applyNumberFormat="1" applyFo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21" fillId="0" borderId="12" xfId="1" applyFont="1" applyBorder="1" applyAlignment="1">
      <alignment horizontal="left" wrapText="1"/>
    </xf>
    <xf numFmtId="0" fontId="21" fillId="0" borderId="14" xfId="1" applyFont="1" applyBorder="1" applyAlignment="1">
      <alignment horizontal="left" wrapText="1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9" fillId="0" borderId="12" xfId="1" applyFont="1" applyBorder="1" applyAlignment="1">
      <alignment horizontal="left" wrapText="1"/>
    </xf>
    <xf numFmtId="0" fontId="9" fillId="0" borderId="14" xfId="1" applyFont="1" applyBorder="1" applyAlignment="1">
      <alignment horizontal="left" wrapText="1"/>
    </xf>
    <xf numFmtId="0" fontId="21" fillId="0" borderId="5" xfId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1" fillId="0" borderId="6" xfId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9" fillId="0" borderId="6" xfId="1" applyFont="1" applyBorder="1" applyAlignment="1">
      <alignment horizontal="right" wrapText="1"/>
    </xf>
    <xf numFmtId="0" fontId="9" fillId="0" borderId="7" xfId="1" applyFont="1" applyBorder="1" applyAlignment="1">
      <alignment horizontal="right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9" fontId="9" fillId="0" borderId="6" xfId="6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1" xfId="0" applyFont="1" applyBorder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8">
    <cellStyle name="Comma" xfId="5" builtinId="3"/>
    <cellStyle name="Comma 2" xfId="3" xr:uid="{00000000-0005-0000-0000-000001000000}"/>
    <cellStyle name="Comma 2 2" xfId="11" xr:uid="{00000000-0005-0000-0000-000002000000}"/>
    <cellStyle name="Comma 3" xfId="8" xr:uid="{00000000-0005-0000-0000-000003000000}"/>
    <cellStyle name="Comma 4" xfId="13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3" xfId="1" xr:uid="{00000000-0005-0000-0000-000008000000}"/>
    <cellStyle name="Normal 4" xfId="7" xr:uid="{00000000-0005-0000-0000-000009000000}"/>
    <cellStyle name="Normal 5" xfId="15" xr:uid="{00000000-0005-0000-0000-00000A000000}"/>
    <cellStyle name="Normal 5 2" xfId="16" xr:uid="{30378077-3007-4B3C-996B-054C5C5581E4}"/>
    <cellStyle name="Normal 5 3" xfId="17" xr:uid="{21DD2290-E76B-4052-98B9-7031512F1C5A}"/>
    <cellStyle name="Percent" xfId="6" builtinId="5"/>
    <cellStyle name="Percent 2" xfId="4" xr:uid="{00000000-0005-0000-0000-00000C000000}"/>
    <cellStyle name="Percent 2 2" xfId="12" xr:uid="{00000000-0005-0000-0000-00000D000000}"/>
    <cellStyle name="Percent 3" xfId="9" xr:uid="{00000000-0005-0000-0000-00000E000000}"/>
    <cellStyle name="Percent 4" xfId="14" xr:uid="{00000000-0005-0000-0000-00000F000000}"/>
  </cellStyles>
  <dxfs count="0"/>
  <tableStyles count="0" defaultTableStyle="TableStyleMedium9" defaultPivotStyle="PivotStyleMedium4"/>
  <colors>
    <mruColors>
      <color rgb="FFFFCC99"/>
      <color rgb="FFFFFF99"/>
      <color rgb="FFCCCCFF"/>
      <color rgb="FFCCFFCC"/>
      <color rgb="FFCCECFF"/>
      <color rgb="FFEE0000"/>
      <color rgb="FF7BF5D5"/>
      <color rgb="FFD20000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E27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4.140625" style="54" customWidth="1"/>
    <col min="2" max="2" width="46.28515625" style="54" customWidth="1"/>
    <col min="3" max="4" width="15.7109375" style="54" customWidth="1"/>
    <col min="5" max="5" width="5.28515625" style="54" customWidth="1"/>
    <col min="6" max="6" width="12.7109375" style="54" bestFit="1" customWidth="1"/>
    <col min="7" max="16384" width="9.140625" style="54"/>
  </cols>
  <sheetData>
    <row r="1" spans="1:5" ht="15.75" x14ac:dyDescent="0.25">
      <c r="A1" s="279" t="s">
        <v>89</v>
      </c>
      <c r="B1" s="279"/>
      <c r="C1" s="279"/>
      <c r="D1" s="279"/>
      <c r="E1" s="279"/>
    </row>
    <row r="2" spans="1:5" ht="15.75" x14ac:dyDescent="0.25">
      <c r="A2" s="279" t="s">
        <v>107</v>
      </c>
      <c r="B2" s="279"/>
      <c r="C2" s="279"/>
      <c r="D2" s="279"/>
      <c r="E2" s="279"/>
    </row>
    <row r="3" spans="1:5" x14ac:dyDescent="0.2">
      <c r="A3" s="40"/>
      <c r="B3" s="40"/>
      <c r="C3" s="40"/>
      <c r="D3" s="40"/>
      <c r="E3" s="40"/>
    </row>
    <row r="4" spans="1:5" ht="15.75" x14ac:dyDescent="0.25">
      <c r="A4" s="279" t="s">
        <v>63</v>
      </c>
      <c r="B4" s="279"/>
      <c r="C4" s="279"/>
      <c r="D4" s="279"/>
      <c r="E4" s="279"/>
    </row>
    <row r="5" spans="1:5" ht="15.75" x14ac:dyDescent="0.25">
      <c r="A5" s="279" t="s">
        <v>64</v>
      </c>
      <c r="B5" s="279"/>
      <c r="C5" s="279"/>
      <c r="D5" s="279"/>
      <c r="E5" s="279"/>
    </row>
    <row r="6" spans="1:5" x14ac:dyDescent="0.2">
      <c r="A6" s="280" t="s">
        <v>65</v>
      </c>
      <c r="B6" s="280"/>
      <c r="C6" s="280"/>
      <c r="D6" s="280"/>
      <c r="E6" s="280"/>
    </row>
    <row r="7" spans="1:5" x14ac:dyDescent="0.2">
      <c r="A7" s="40"/>
      <c r="B7" s="40"/>
      <c r="C7" s="40"/>
      <c r="D7" s="40"/>
      <c r="E7" s="40"/>
    </row>
    <row r="8" spans="1:5" x14ac:dyDescent="0.2">
      <c r="A8" s="17"/>
      <c r="B8" s="18"/>
      <c r="C8" s="274" t="s">
        <v>35</v>
      </c>
      <c r="D8" s="275"/>
      <c r="E8" s="276"/>
    </row>
    <row r="9" spans="1:5" x14ac:dyDescent="0.2">
      <c r="A9" s="16" t="s">
        <v>41</v>
      </c>
      <c r="B9" s="55"/>
      <c r="C9" s="85" t="s">
        <v>36</v>
      </c>
      <c r="D9" s="277" t="s">
        <v>34</v>
      </c>
      <c r="E9" s="278"/>
    </row>
    <row r="10" spans="1:5" x14ac:dyDescent="0.2">
      <c r="A10" s="21"/>
      <c r="B10" s="2"/>
      <c r="C10" s="21"/>
      <c r="D10" s="2"/>
      <c r="E10" s="22"/>
    </row>
    <row r="11" spans="1:5" x14ac:dyDescent="0.2">
      <c r="A11" s="20" t="s">
        <v>37</v>
      </c>
      <c r="B11" s="26"/>
      <c r="C11" s="21"/>
      <c r="D11" s="2"/>
      <c r="E11" s="22"/>
    </row>
    <row r="12" spans="1:5" x14ac:dyDescent="0.2">
      <c r="A12" s="20"/>
      <c r="B12" s="54" t="s">
        <v>32</v>
      </c>
      <c r="C12" s="64">
        <v>355245095</v>
      </c>
      <c r="D12" s="65">
        <f>(C12/C$24)*100</f>
        <v>20.120473543879633</v>
      </c>
      <c r="E12" s="22" t="s">
        <v>40</v>
      </c>
    </row>
    <row r="13" spans="1:5" x14ac:dyDescent="0.2">
      <c r="A13" s="20"/>
      <c r="B13" s="54" t="s">
        <v>33</v>
      </c>
      <c r="C13" s="72">
        <v>388671907</v>
      </c>
      <c r="D13" s="65">
        <f>(C13/C$24)*100</f>
        <v>22.013710905826144</v>
      </c>
      <c r="E13" s="22"/>
    </row>
    <row r="14" spans="1:5" x14ac:dyDescent="0.2">
      <c r="A14" s="20"/>
      <c r="B14" s="26" t="s">
        <v>42</v>
      </c>
      <c r="C14" s="66">
        <f>SUM(C12+C13)</f>
        <v>743917002</v>
      </c>
      <c r="D14" s="67">
        <f>(C14/C$24)*100</f>
        <v>42.134184449705778</v>
      </c>
      <c r="E14" s="22" t="s">
        <v>40</v>
      </c>
    </row>
    <row r="15" spans="1:5" x14ac:dyDescent="0.2">
      <c r="A15" s="20"/>
      <c r="B15" s="26"/>
      <c r="C15" s="21"/>
      <c r="D15" s="65"/>
      <c r="E15" s="22"/>
    </row>
    <row r="16" spans="1:5" x14ac:dyDescent="0.2">
      <c r="A16" s="20" t="s">
        <v>38</v>
      </c>
      <c r="B16" s="26"/>
      <c r="C16" s="21"/>
      <c r="D16" s="2"/>
      <c r="E16" s="22"/>
    </row>
    <row r="17" spans="1:5" x14ac:dyDescent="0.2">
      <c r="A17" s="20"/>
      <c r="B17" s="54" t="s">
        <v>32</v>
      </c>
      <c r="C17" s="64">
        <v>786331373</v>
      </c>
      <c r="D17" s="65">
        <f>(C17/C$24)*100</f>
        <v>44.536461755141325</v>
      </c>
      <c r="E17" s="22" t="s">
        <v>40</v>
      </c>
    </row>
    <row r="18" spans="1:5" ht="14.25" x14ac:dyDescent="0.2">
      <c r="A18" s="20"/>
      <c r="B18" s="54" t="s">
        <v>43</v>
      </c>
      <c r="C18" s="72">
        <v>235341755</v>
      </c>
      <c r="D18" s="65">
        <f>(C18/C$24)*100</f>
        <v>13.329353795152898</v>
      </c>
      <c r="E18" s="22"/>
    </row>
    <row r="19" spans="1:5" x14ac:dyDescent="0.2">
      <c r="A19" s="20"/>
      <c r="B19" s="26" t="s">
        <v>42</v>
      </c>
      <c r="C19" s="66">
        <f>SUM(C17:C18)</f>
        <v>1021673128</v>
      </c>
      <c r="D19" s="67">
        <f>(C19/C$24)*100</f>
        <v>57.865815550294222</v>
      </c>
      <c r="E19" s="22" t="s">
        <v>40</v>
      </c>
    </row>
    <row r="20" spans="1:5" x14ac:dyDescent="0.2">
      <c r="A20" s="20"/>
      <c r="B20" s="26"/>
      <c r="C20" s="21"/>
      <c r="D20" s="65"/>
      <c r="E20" s="22"/>
    </row>
    <row r="21" spans="1:5" x14ac:dyDescent="0.2">
      <c r="A21" s="20" t="s">
        <v>39</v>
      </c>
      <c r="B21" s="26"/>
      <c r="C21" s="21"/>
      <c r="D21" s="2"/>
      <c r="E21" s="22"/>
    </row>
    <row r="22" spans="1:5" x14ac:dyDescent="0.2">
      <c r="A22" s="20"/>
      <c r="B22" s="54" t="s">
        <v>32</v>
      </c>
      <c r="C22" s="64">
        <f>C17+C12</f>
        <v>1141576468</v>
      </c>
      <c r="D22" s="65">
        <f>(C22/C$24)*100</f>
        <v>64.656935299020958</v>
      </c>
      <c r="E22" s="22" t="s">
        <v>40</v>
      </c>
    </row>
    <row r="23" spans="1:5" ht="14.25" x14ac:dyDescent="0.2">
      <c r="A23" s="20"/>
      <c r="B23" s="54" t="s">
        <v>44</v>
      </c>
      <c r="C23" s="72">
        <v>624013662</v>
      </c>
      <c r="D23" s="65">
        <f>(C23/C$24)*100</f>
        <v>35.343064700979042</v>
      </c>
      <c r="E23" s="22"/>
    </row>
    <row r="24" spans="1:5" x14ac:dyDescent="0.2">
      <c r="A24" s="16"/>
      <c r="B24" s="27" t="s">
        <v>27</v>
      </c>
      <c r="C24" s="68">
        <f>C22+C23</f>
        <v>1765590130</v>
      </c>
      <c r="D24" s="69">
        <f>(C24/C$24)*100</f>
        <v>100</v>
      </c>
      <c r="E24" s="70" t="s">
        <v>40</v>
      </c>
    </row>
    <row r="25" spans="1:5" x14ac:dyDescent="0.2">
      <c r="B25" s="26"/>
      <c r="C25" s="86"/>
      <c r="D25" s="87"/>
    </row>
    <row r="26" spans="1:5" x14ac:dyDescent="0.2">
      <c r="A26" s="28" t="s">
        <v>29</v>
      </c>
    </row>
    <row r="27" spans="1:5" x14ac:dyDescent="0.2">
      <c r="B27" s="28"/>
    </row>
  </sheetData>
  <mergeCells count="7">
    <mergeCell ref="C8:E8"/>
    <mergeCell ref="D9:E9"/>
    <mergeCell ref="A1:E1"/>
    <mergeCell ref="A2:E2"/>
    <mergeCell ref="A4:E4"/>
    <mergeCell ref="A5:E5"/>
    <mergeCell ref="A6:E6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  <pageSetUpPr fitToPage="1"/>
  </sheetPr>
  <dimension ref="A1:F15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20.28515625" style="54" customWidth="1"/>
    <col min="2" max="2" width="14.28515625" style="54" customWidth="1"/>
    <col min="3" max="5" width="14.7109375" style="54" customWidth="1"/>
    <col min="6" max="6" width="11" style="54" customWidth="1"/>
    <col min="7" max="7" width="3.5703125" style="54" customWidth="1"/>
    <col min="8" max="16384" width="9.140625" style="54"/>
  </cols>
  <sheetData>
    <row r="1" spans="1:6" ht="15.75" x14ac:dyDescent="0.25">
      <c r="A1" s="279" t="s">
        <v>62</v>
      </c>
      <c r="B1" s="279"/>
      <c r="C1" s="279"/>
      <c r="D1" s="279"/>
      <c r="E1" s="279"/>
      <c r="F1" s="279"/>
    </row>
    <row r="2" spans="1:6" ht="15.75" x14ac:dyDescent="0.25">
      <c r="A2" s="279" t="s">
        <v>107</v>
      </c>
      <c r="B2" s="279"/>
      <c r="C2" s="279"/>
      <c r="D2" s="279"/>
      <c r="E2" s="279"/>
      <c r="F2" s="279"/>
    </row>
    <row r="3" spans="1:6" x14ac:dyDescent="0.2">
      <c r="A3" s="40"/>
      <c r="B3" s="40"/>
      <c r="C3" s="40"/>
      <c r="D3" s="40"/>
      <c r="E3" s="40"/>
      <c r="F3" s="40"/>
    </row>
    <row r="4" spans="1:6" ht="15.75" x14ac:dyDescent="0.25">
      <c r="A4" s="279" t="s">
        <v>66</v>
      </c>
      <c r="B4" s="279"/>
      <c r="C4" s="279"/>
      <c r="D4" s="279"/>
      <c r="E4" s="279"/>
      <c r="F4" s="279"/>
    </row>
    <row r="5" spans="1:6" ht="15.75" x14ac:dyDescent="0.25">
      <c r="A5" s="279" t="s">
        <v>142</v>
      </c>
      <c r="B5" s="279"/>
      <c r="C5" s="279"/>
      <c r="D5" s="279"/>
      <c r="E5" s="279"/>
      <c r="F5" s="279"/>
    </row>
    <row r="6" spans="1:6" ht="14.25" x14ac:dyDescent="0.2">
      <c r="A6" s="145"/>
      <c r="B6" s="40"/>
      <c r="C6" s="40"/>
      <c r="D6" s="40"/>
      <c r="E6" s="40"/>
      <c r="F6" s="40"/>
    </row>
    <row r="7" spans="1:6" x14ac:dyDescent="0.2">
      <c r="A7" s="123"/>
      <c r="B7" s="125"/>
      <c r="C7" s="283" t="s">
        <v>46</v>
      </c>
      <c r="D7" s="283"/>
      <c r="E7" s="281" t="s">
        <v>13</v>
      </c>
      <c r="F7" s="282"/>
    </row>
    <row r="8" spans="1:6" x14ac:dyDescent="0.2">
      <c r="A8" s="158"/>
      <c r="B8" s="159"/>
      <c r="C8" s="162" t="s">
        <v>27</v>
      </c>
      <c r="D8" s="140"/>
      <c r="E8" s="163" t="s">
        <v>27</v>
      </c>
      <c r="F8" s="160"/>
    </row>
    <row r="9" spans="1:6" s="60" customFormat="1" ht="12.75" customHeight="1" x14ac:dyDescent="0.2">
      <c r="A9" s="165" t="s">
        <v>11</v>
      </c>
      <c r="B9" s="119" t="s">
        <v>17</v>
      </c>
      <c r="C9" s="161" t="s">
        <v>28</v>
      </c>
      <c r="D9" s="120" t="s">
        <v>14</v>
      </c>
      <c r="E9" s="164" t="s">
        <v>28</v>
      </c>
      <c r="F9" s="121" t="s">
        <v>14</v>
      </c>
    </row>
    <row r="10" spans="1:6" s="60" customFormat="1" x14ac:dyDescent="0.2">
      <c r="A10" s="135"/>
      <c r="B10" s="130"/>
      <c r="C10" s="62"/>
      <c r="D10" s="129"/>
      <c r="E10" s="61"/>
      <c r="F10" s="131"/>
    </row>
    <row r="11" spans="1:6" ht="12.75" customHeight="1" x14ac:dyDescent="0.2">
      <c r="A11" s="135" t="s">
        <v>4</v>
      </c>
      <c r="B11" s="71">
        <v>11585</v>
      </c>
      <c r="C11" s="73">
        <v>38517780057</v>
      </c>
      <c r="D11" s="74">
        <v>800000</v>
      </c>
      <c r="E11" s="64">
        <v>1071228981</v>
      </c>
      <c r="F11" s="75">
        <v>22400</v>
      </c>
    </row>
    <row r="12" spans="1:6" ht="12.75" customHeight="1" x14ac:dyDescent="0.2">
      <c r="A12" s="135"/>
      <c r="B12" s="71"/>
      <c r="C12" s="73"/>
      <c r="D12" s="74"/>
      <c r="E12" s="64"/>
      <c r="F12" s="75"/>
    </row>
    <row r="13" spans="1:6" ht="12.75" customHeight="1" x14ac:dyDescent="0.2">
      <c r="A13" s="135" t="s">
        <v>5</v>
      </c>
      <c r="B13" s="71">
        <v>57009</v>
      </c>
      <c r="C13" s="73">
        <v>33352385480</v>
      </c>
      <c r="D13" s="74">
        <v>452000</v>
      </c>
      <c r="E13" s="64">
        <v>694361149</v>
      </c>
      <c r="F13" s="75">
        <v>9041</v>
      </c>
    </row>
    <row r="14" spans="1:6" x14ac:dyDescent="0.2">
      <c r="A14" s="117"/>
      <c r="B14" s="78"/>
      <c r="C14" s="73"/>
      <c r="D14" s="76"/>
      <c r="E14" s="64"/>
      <c r="F14" s="77"/>
    </row>
    <row r="15" spans="1:6" x14ac:dyDescent="0.2">
      <c r="A15" s="118" t="s">
        <v>6</v>
      </c>
      <c r="B15" s="82">
        <f>SUM(B11:B13)</f>
        <v>68594</v>
      </c>
      <c r="C15" s="79">
        <f>SUM(C11:C13)</f>
        <v>71870165537</v>
      </c>
      <c r="D15" s="136">
        <v>485000</v>
      </c>
      <c r="E15" s="68">
        <f>E11+E13</f>
        <v>1765590130</v>
      </c>
      <c r="F15" s="176">
        <v>9708</v>
      </c>
    </row>
  </sheetData>
  <mergeCells count="6">
    <mergeCell ref="E7:F7"/>
    <mergeCell ref="A1:F1"/>
    <mergeCell ref="C7:D7"/>
    <mergeCell ref="A2:F2"/>
    <mergeCell ref="A4:F4"/>
    <mergeCell ref="A5:F5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</sheetPr>
  <dimension ref="A1:F80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54" customWidth="1"/>
    <col min="2" max="3" width="13.7109375" style="54" customWidth="1"/>
    <col min="4" max="4" width="15.28515625" style="54" customWidth="1"/>
    <col min="5" max="5" width="12.42578125" style="54" customWidth="1"/>
    <col min="6" max="6" width="13.42578125" style="54" customWidth="1"/>
    <col min="7" max="16384" width="9.140625" style="54"/>
  </cols>
  <sheetData>
    <row r="1" spans="1:6" ht="15.6" customHeight="1" x14ac:dyDescent="0.25">
      <c r="A1" s="279" t="str">
        <f>'2. Property Type'!A1:F1</f>
        <v>MORTGAGE RECORDING TAX</v>
      </c>
      <c r="B1" s="279"/>
      <c r="C1" s="279"/>
      <c r="D1" s="279"/>
      <c r="E1" s="279"/>
      <c r="F1" s="279"/>
    </row>
    <row r="2" spans="1:6" ht="15.6" customHeight="1" x14ac:dyDescent="0.25">
      <c r="A2" s="279" t="s">
        <v>107</v>
      </c>
      <c r="B2" s="279"/>
      <c r="C2" s="279"/>
      <c r="D2" s="279"/>
      <c r="E2" s="279"/>
      <c r="F2" s="279"/>
    </row>
    <row r="3" spans="1:6" ht="15.6" customHeight="1" x14ac:dyDescent="0.2">
      <c r="A3" s="40"/>
      <c r="B3" s="40"/>
      <c r="C3" s="40"/>
      <c r="D3" s="40"/>
      <c r="E3" s="40"/>
    </row>
    <row r="4" spans="1:6" ht="15.6" customHeight="1" x14ac:dyDescent="0.25">
      <c r="A4" s="279" t="s">
        <v>68</v>
      </c>
      <c r="B4" s="279"/>
      <c r="C4" s="279"/>
      <c r="D4" s="279"/>
      <c r="E4" s="279"/>
      <c r="F4" s="279"/>
    </row>
    <row r="5" spans="1:6" ht="15.6" customHeight="1" x14ac:dyDescent="0.25">
      <c r="A5" s="279" t="s">
        <v>69</v>
      </c>
      <c r="B5" s="279"/>
      <c r="C5" s="279"/>
      <c r="D5" s="279"/>
      <c r="E5" s="279"/>
      <c r="F5" s="279"/>
    </row>
    <row r="6" spans="1:6" ht="12" customHeight="1" x14ac:dyDescent="0.2">
      <c r="A6" s="145"/>
    </row>
    <row r="7" spans="1:6" ht="16.899999999999999" customHeight="1" x14ac:dyDescent="0.2">
      <c r="A7" s="293" t="s">
        <v>5</v>
      </c>
      <c r="B7" s="294"/>
      <c r="C7" s="294"/>
      <c r="D7" s="294"/>
      <c r="E7" s="294"/>
      <c r="F7" s="295"/>
    </row>
    <row r="8" spans="1:6" ht="12.75" customHeight="1" x14ac:dyDescent="0.2">
      <c r="A8" s="289" t="s">
        <v>46</v>
      </c>
      <c r="B8" s="125"/>
      <c r="C8" s="283" t="s">
        <v>46</v>
      </c>
      <c r="D8" s="282"/>
      <c r="E8" s="281" t="s">
        <v>13</v>
      </c>
      <c r="F8" s="282"/>
    </row>
    <row r="9" spans="1:6" ht="28.5" customHeight="1" x14ac:dyDescent="0.2">
      <c r="A9" s="290"/>
      <c r="B9" s="119" t="s">
        <v>17</v>
      </c>
      <c r="C9" s="173" t="s">
        <v>91</v>
      </c>
      <c r="D9" s="120" t="s">
        <v>14</v>
      </c>
      <c r="E9" s="126" t="s">
        <v>91</v>
      </c>
      <c r="F9" s="121" t="s">
        <v>14</v>
      </c>
    </row>
    <row r="10" spans="1:6" ht="10.15" customHeight="1" x14ac:dyDescent="0.2">
      <c r="A10" s="14"/>
      <c r="B10" s="78"/>
      <c r="C10" s="203"/>
      <c r="D10" s="137"/>
      <c r="E10" s="204"/>
      <c r="F10" s="138"/>
    </row>
    <row r="11" spans="1:6" ht="15" customHeight="1" x14ac:dyDescent="0.2">
      <c r="A11" s="58" t="s">
        <v>9</v>
      </c>
      <c r="B11" s="78"/>
      <c r="C11" s="205"/>
      <c r="E11" s="206"/>
      <c r="F11" s="22"/>
    </row>
    <row r="12" spans="1:6" ht="10.15" customHeight="1" x14ac:dyDescent="0.2">
      <c r="A12" s="14"/>
      <c r="B12" s="212"/>
      <c r="C12" s="213"/>
      <c r="D12" s="214"/>
      <c r="E12" s="215"/>
      <c r="F12" s="216"/>
    </row>
    <row r="13" spans="1:6" ht="13.9" customHeight="1" x14ac:dyDescent="0.2">
      <c r="A13" s="15" t="s">
        <v>18</v>
      </c>
      <c r="B13" s="217">
        <v>5815</v>
      </c>
      <c r="C13" s="218">
        <v>132963313</v>
      </c>
      <c r="D13" s="214">
        <v>20000</v>
      </c>
      <c r="E13" s="219">
        <v>2580323</v>
      </c>
      <c r="F13" s="216">
        <v>380</v>
      </c>
    </row>
    <row r="14" spans="1:6" ht="13.9" customHeight="1" x14ac:dyDescent="0.2">
      <c r="A14" s="29" t="s">
        <v>19</v>
      </c>
      <c r="B14" s="217">
        <v>3201</v>
      </c>
      <c r="C14" s="220">
        <v>251445217</v>
      </c>
      <c r="D14" s="221">
        <v>77956</v>
      </c>
      <c r="E14" s="222">
        <v>4983381</v>
      </c>
      <c r="F14" s="223">
        <v>1538</v>
      </c>
    </row>
    <row r="15" spans="1:6" ht="13.9" customHeight="1" x14ac:dyDescent="0.2">
      <c r="A15" s="29" t="s">
        <v>20</v>
      </c>
      <c r="B15" s="217">
        <v>5482</v>
      </c>
      <c r="C15" s="220">
        <v>971940288</v>
      </c>
      <c r="D15" s="221">
        <v>176000</v>
      </c>
      <c r="E15" s="222">
        <v>19533728</v>
      </c>
      <c r="F15" s="223">
        <v>3559</v>
      </c>
    </row>
    <row r="16" spans="1:6" ht="13.9" customHeight="1" x14ac:dyDescent="0.2">
      <c r="A16" s="29" t="s">
        <v>25</v>
      </c>
      <c r="B16" s="217">
        <v>10781</v>
      </c>
      <c r="C16" s="220">
        <v>4247881413</v>
      </c>
      <c r="D16" s="221">
        <v>400000</v>
      </c>
      <c r="E16" s="222">
        <v>86736726</v>
      </c>
      <c r="F16" s="223">
        <v>8170</v>
      </c>
    </row>
    <row r="17" spans="1:6" ht="13.9" customHeight="1" x14ac:dyDescent="0.2">
      <c r="A17" s="29" t="s">
        <v>21</v>
      </c>
      <c r="B17" s="217">
        <v>14658</v>
      </c>
      <c r="C17" s="220">
        <v>10110744712</v>
      </c>
      <c r="D17" s="221">
        <v>658322</v>
      </c>
      <c r="E17" s="222">
        <v>218865250</v>
      </c>
      <c r="F17" s="223">
        <v>14239</v>
      </c>
    </row>
    <row r="18" spans="1:6" ht="13.9" customHeight="1" x14ac:dyDescent="0.2">
      <c r="A18" s="29" t="s">
        <v>22</v>
      </c>
      <c r="B18" s="217">
        <v>2831</v>
      </c>
      <c r="C18" s="220">
        <v>4472320215</v>
      </c>
      <c r="D18" s="221">
        <v>1300000</v>
      </c>
      <c r="E18" s="222">
        <v>96949779</v>
      </c>
      <c r="F18" s="223">
        <v>28245</v>
      </c>
    </row>
    <row r="19" spans="1:6" ht="13.9" customHeight="1" x14ac:dyDescent="0.2">
      <c r="A19" s="29" t="s">
        <v>23</v>
      </c>
      <c r="B19" s="217">
        <v>69</v>
      </c>
      <c r="C19" s="220">
        <v>529927978</v>
      </c>
      <c r="D19" s="221">
        <v>6840000</v>
      </c>
      <c r="E19" s="222">
        <v>11523924</v>
      </c>
      <c r="F19" s="223">
        <v>148740</v>
      </c>
    </row>
    <row r="20" spans="1:6" ht="13.9" customHeight="1" x14ac:dyDescent="0.2">
      <c r="A20" s="29" t="s">
        <v>24</v>
      </c>
      <c r="B20" s="217">
        <v>5</v>
      </c>
      <c r="C20" s="224">
        <v>86275000</v>
      </c>
      <c r="D20" s="221">
        <v>17300000</v>
      </c>
      <c r="E20" s="225">
        <v>1876331</v>
      </c>
      <c r="F20" s="223">
        <v>376245</v>
      </c>
    </row>
    <row r="21" spans="1:6" ht="13.9" customHeight="1" x14ac:dyDescent="0.2">
      <c r="A21" s="29" t="s">
        <v>88</v>
      </c>
      <c r="B21" s="217">
        <v>1</v>
      </c>
      <c r="C21" s="220">
        <v>35000000</v>
      </c>
      <c r="D21" s="221">
        <v>35000000</v>
      </c>
      <c r="E21" s="222">
        <v>761220</v>
      </c>
      <c r="F21" s="223">
        <v>761220</v>
      </c>
    </row>
    <row r="22" spans="1:6" ht="25.15" customHeight="1" x14ac:dyDescent="0.2">
      <c r="A22" s="16" t="s">
        <v>6</v>
      </c>
      <c r="B22" s="226">
        <f>SUM(B13:B21)</f>
        <v>42843</v>
      </c>
      <c r="C22" s="227">
        <f>SUM(C13:C21)</f>
        <v>20838498136</v>
      </c>
      <c r="D22" s="228">
        <v>431000</v>
      </c>
      <c r="E22" s="229">
        <f>SUM(E13:E21)</f>
        <v>443810662</v>
      </c>
      <c r="F22" s="230">
        <v>8785</v>
      </c>
    </row>
    <row r="23" spans="1:6" ht="10.15" customHeight="1" x14ac:dyDescent="0.2">
      <c r="A23" s="17"/>
      <c r="B23" s="231"/>
      <c r="C23" s="232"/>
      <c r="D23" s="232"/>
      <c r="E23" s="231"/>
      <c r="F23" s="233"/>
    </row>
    <row r="24" spans="1:6" ht="13.9" customHeight="1" x14ac:dyDescent="0.2">
      <c r="A24" s="59" t="s">
        <v>143</v>
      </c>
      <c r="B24" s="212"/>
      <c r="C24" s="213"/>
      <c r="D24" s="214"/>
      <c r="E24" s="215"/>
      <c r="F24" s="216"/>
    </row>
    <row r="25" spans="1:6" ht="10.15" customHeight="1" x14ac:dyDescent="0.2">
      <c r="A25" s="21"/>
      <c r="B25" s="234"/>
      <c r="C25" s="235"/>
      <c r="D25" s="235"/>
      <c r="E25" s="234"/>
      <c r="F25" s="236"/>
    </row>
    <row r="26" spans="1:6" ht="13.9" customHeight="1" x14ac:dyDescent="0.2">
      <c r="A26" s="15" t="s">
        <v>18</v>
      </c>
      <c r="B26" s="217">
        <v>1688</v>
      </c>
      <c r="C26" s="218">
        <v>30811253</v>
      </c>
      <c r="D26" s="214">
        <v>15705</v>
      </c>
      <c r="E26" s="219">
        <v>585453</v>
      </c>
      <c r="F26" s="216">
        <v>292</v>
      </c>
    </row>
    <row r="27" spans="1:6" ht="13.9" customHeight="1" x14ac:dyDescent="0.2">
      <c r="A27" s="29" t="s">
        <v>19</v>
      </c>
      <c r="B27" s="217">
        <v>409</v>
      </c>
      <c r="C27" s="220">
        <v>32607227</v>
      </c>
      <c r="D27" s="221">
        <v>78400</v>
      </c>
      <c r="E27" s="222">
        <v>647929</v>
      </c>
      <c r="F27" s="223">
        <v>1563</v>
      </c>
    </row>
    <row r="28" spans="1:6" ht="13.9" customHeight="1" x14ac:dyDescent="0.2">
      <c r="A28" s="29" t="s">
        <v>20</v>
      </c>
      <c r="B28" s="217">
        <v>1321</v>
      </c>
      <c r="C28" s="220">
        <v>247930649</v>
      </c>
      <c r="D28" s="221">
        <v>199900</v>
      </c>
      <c r="E28" s="222">
        <v>4942414</v>
      </c>
      <c r="F28" s="223">
        <v>3931</v>
      </c>
    </row>
    <row r="29" spans="1:6" ht="13.9" customHeight="1" x14ac:dyDescent="0.2">
      <c r="A29" s="29" t="s">
        <v>25</v>
      </c>
      <c r="B29" s="217">
        <v>3434</v>
      </c>
      <c r="C29" s="220">
        <v>1314516859</v>
      </c>
      <c r="D29" s="221">
        <v>384825</v>
      </c>
      <c r="E29" s="222">
        <v>25107524</v>
      </c>
      <c r="F29" s="223">
        <v>7494</v>
      </c>
    </row>
    <row r="30" spans="1:6" ht="13.9" customHeight="1" x14ac:dyDescent="0.2">
      <c r="A30" s="29" t="s">
        <v>21</v>
      </c>
      <c r="B30" s="217">
        <v>4079</v>
      </c>
      <c r="C30" s="220">
        <v>2940970467</v>
      </c>
      <c r="D30" s="221">
        <v>700000</v>
      </c>
      <c r="E30" s="222">
        <v>57956490</v>
      </c>
      <c r="F30" s="223">
        <v>14205</v>
      </c>
    </row>
    <row r="31" spans="1:6" ht="13.9" customHeight="1" x14ac:dyDescent="0.2">
      <c r="A31" s="29" t="s">
        <v>22</v>
      </c>
      <c r="B31" s="217">
        <v>3013</v>
      </c>
      <c r="C31" s="220">
        <v>5835670081</v>
      </c>
      <c r="D31" s="221">
        <v>1600800</v>
      </c>
      <c r="E31" s="222">
        <v>117417154</v>
      </c>
      <c r="F31" s="223">
        <v>32595</v>
      </c>
    </row>
    <row r="32" spans="1:6" ht="13.9" customHeight="1" x14ac:dyDescent="0.2">
      <c r="A32" s="29" t="s">
        <v>23</v>
      </c>
      <c r="B32" s="217">
        <v>193</v>
      </c>
      <c r="C32" s="220">
        <v>1460012763</v>
      </c>
      <c r="D32" s="221">
        <v>6900000</v>
      </c>
      <c r="E32" s="222">
        <v>29861334</v>
      </c>
      <c r="F32" s="223">
        <v>140801</v>
      </c>
    </row>
    <row r="33" spans="1:6" ht="13.9" customHeight="1" x14ac:dyDescent="0.2">
      <c r="A33" s="29" t="s">
        <v>24</v>
      </c>
      <c r="B33" s="217">
        <v>14</v>
      </c>
      <c r="C33" s="220">
        <v>244873250</v>
      </c>
      <c r="D33" s="221">
        <v>16730000</v>
      </c>
      <c r="E33" s="222">
        <v>5227335</v>
      </c>
      <c r="F33" s="223">
        <v>363848</v>
      </c>
    </row>
    <row r="34" spans="1:6" ht="13.9" customHeight="1" x14ac:dyDescent="0.2">
      <c r="A34" s="29" t="s">
        <v>88</v>
      </c>
      <c r="B34" s="217">
        <v>15</v>
      </c>
      <c r="C34" s="220">
        <v>406494797</v>
      </c>
      <c r="D34" s="221">
        <v>24940000</v>
      </c>
      <c r="E34" s="222">
        <v>8804854</v>
      </c>
      <c r="F34" s="223">
        <v>542361</v>
      </c>
    </row>
    <row r="35" spans="1:6" ht="25.15" customHeight="1" x14ac:dyDescent="0.2">
      <c r="A35" s="16" t="s">
        <v>6</v>
      </c>
      <c r="B35" s="226">
        <f>SUM(B26:B34)</f>
        <v>14166</v>
      </c>
      <c r="C35" s="227">
        <f>SUM(C26:C34)</f>
        <v>12513887346</v>
      </c>
      <c r="D35" s="237">
        <v>521850</v>
      </c>
      <c r="E35" s="229">
        <f>SUM(E26:E34)</f>
        <v>250550487</v>
      </c>
      <c r="F35" s="238">
        <v>9810</v>
      </c>
    </row>
    <row r="36" spans="1:6" ht="12.75" x14ac:dyDescent="0.2">
      <c r="A36" s="27"/>
      <c r="B36" s="139"/>
      <c r="C36" s="207"/>
      <c r="D36" s="136"/>
      <c r="E36" s="207"/>
      <c r="F36" s="136"/>
    </row>
    <row r="37" spans="1:6" ht="16.899999999999999" customHeight="1" x14ac:dyDescent="0.2">
      <c r="A37" s="293" t="s">
        <v>4</v>
      </c>
      <c r="B37" s="294"/>
      <c r="C37" s="294"/>
      <c r="D37" s="294"/>
      <c r="E37" s="294"/>
      <c r="F37" s="295"/>
    </row>
    <row r="38" spans="1:6" ht="16.899999999999999" customHeight="1" x14ac:dyDescent="0.2">
      <c r="A38" s="289" t="s">
        <v>46</v>
      </c>
      <c r="B38" s="125"/>
      <c r="C38" s="283" t="s">
        <v>46</v>
      </c>
      <c r="D38" s="282"/>
      <c r="E38" s="281" t="s">
        <v>13</v>
      </c>
      <c r="F38" s="282"/>
    </row>
    <row r="39" spans="1:6" ht="27.75" customHeight="1" x14ac:dyDescent="0.2">
      <c r="A39" s="290"/>
      <c r="B39" s="119" t="s">
        <v>17</v>
      </c>
      <c r="C39" s="173" t="s">
        <v>91</v>
      </c>
      <c r="D39" s="120" t="s">
        <v>14</v>
      </c>
      <c r="E39" s="126" t="s">
        <v>91</v>
      </c>
      <c r="F39" s="121" t="s">
        <v>14</v>
      </c>
    </row>
    <row r="40" spans="1:6" ht="12" customHeight="1" x14ac:dyDescent="0.2">
      <c r="A40" s="29"/>
      <c r="B40" s="30"/>
      <c r="C40" s="208"/>
      <c r="D40" s="74"/>
      <c r="E40" s="209"/>
      <c r="F40" s="75"/>
    </row>
    <row r="41" spans="1:6" ht="14.1" customHeight="1" x14ac:dyDescent="0.2">
      <c r="A41" s="15" t="s">
        <v>18</v>
      </c>
      <c r="B41" s="217">
        <v>769</v>
      </c>
      <c r="C41" s="218">
        <v>19405773</v>
      </c>
      <c r="D41" s="214">
        <v>23836</v>
      </c>
      <c r="E41" s="219">
        <v>405723</v>
      </c>
      <c r="F41" s="216">
        <v>490</v>
      </c>
    </row>
    <row r="42" spans="1:6" ht="14.1" customHeight="1" x14ac:dyDescent="0.2">
      <c r="A42" s="29" t="s">
        <v>19</v>
      </c>
      <c r="B42" s="217">
        <v>483</v>
      </c>
      <c r="C42" s="220">
        <v>36461174</v>
      </c>
      <c r="D42" s="221">
        <v>75000</v>
      </c>
      <c r="E42" s="222">
        <v>762171</v>
      </c>
      <c r="F42" s="223">
        <v>1556</v>
      </c>
    </row>
    <row r="43" spans="1:6" ht="14.1" customHeight="1" x14ac:dyDescent="0.2">
      <c r="A43" s="29" t="s">
        <v>20</v>
      </c>
      <c r="B43" s="217">
        <v>1175</v>
      </c>
      <c r="C43" s="220">
        <v>208068031</v>
      </c>
      <c r="D43" s="221">
        <v>178000</v>
      </c>
      <c r="E43" s="222">
        <v>4354844</v>
      </c>
      <c r="F43" s="223">
        <v>3680</v>
      </c>
    </row>
    <row r="44" spans="1:6" ht="14.1" customHeight="1" x14ac:dyDescent="0.2">
      <c r="A44" s="29" t="s">
        <v>25</v>
      </c>
      <c r="B44" s="217">
        <v>1776</v>
      </c>
      <c r="C44" s="220">
        <v>681348378</v>
      </c>
      <c r="D44" s="221">
        <v>383740</v>
      </c>
      <c r="E44" s="222">
        <v>14725169</v>
      </c>
      <c r="F44" s="223">
        <v>8153</v>
      </c>
    </row>
    <row r="45" spans="1:6" ht="14.1" customHeight="1" x14ac:dyDescent="0.2">
      <c r="A45" s="29" t="s">
        <v>21</v>
      </c>
      <c r="B45" s="217">
        <v>2531</v>
      </c>
      <c r="C45" s="220">
        <v>1897368864</v>
      </c>
      <c r="D45" s="221">
        <v>742500</v>
      </c>
      <c r="E45" s="222">
        <v>53040957</v>
      </c>
      <c r="F45" s="223">
        <v>20748</v>
      </c>
    </row>
    <row r="46" spans="1:6" ht="14.1" customHeight="1" x14ac:dyDescent="0.2">
      <c r="A46" s="29" t="s">
        <v>22</v>
      </c>
      <c r="B46" s="217">
        <v>3636</v>
      </c>
      <c r="C46" s="220">
        <v>7883212716</v>
      </c>
      <c r="D46" s="221">
        <v>1860129</v>
      </c>
      <c r="E46" s="222">
        <v>220292677</v>
      </c>
      <c r="F46" s="223">
        <v>51937</v>
      </c>
    </row>
    <row r="47" spans="1:6" ht="14.1" customHeight="1" x14ac:dyDescent="0.2">
      <c r="A47" s="29" t="s">
        <v>23</v>
      </c>
      <c r="B47" s="217">
        <v>797</v>
      </c>
      <c r="C47" s="220">
        <v>6759879418</v>
      </c>
      <c r="D47" s="221">
        <v>7860000</v>
      </c>
      <c r="E47" s="222">
        <v>188750446</v>
      </c>
      <c r="F47" s="223">
        <v>220063</v>
      </c>
    </row>
    <row r="48" spans="1:6" ht="14.1" customHeight="1" x14ac:dyDescent="0.2">
      <c r="A48" s="29" t="s">
        <v>24</v>
      </c>
      <c r="B48" s="217">
        <v>102</v>
      </c>
      <c r="C48" s="220">
        <v>1767204208</v>
      </c>
      <c r="D48" s="221">
        <v>17300000</v>
      </c>
      <c r="E48" s="222">
        <v>49481721</v>
      </c>
      <c r="F48" s="223">
        <v>484317</v>
      </c>
    </row>
    <row r="49" spans="1:6" ht="14.1" customHeight="1" x14ac:dyDescent="0.2">
      <c r="A49" s="29" t="s">
        <v>88</v>
      </c>
      <c r="B49" s="217">
        <v>316</v>
      </c>
      <c r="C49" s="220">
        <v>19264831494</v>
      </c>
      <c r="D49" s="221">
        <v>38330000</v>
      </c>
      <c r="E49" s="222">
        <v>539415275</v>
      </c>
      <c r="F49" s="223">
        <v>1073100</v>
      </c>
    </row>
    <row r="50" spans="1:6" ht="25.15" customHeight="1" x14ac:dyDescent="0.2">
      <c r="A50" s="16" t="s">
        <v>6</v>
      </c>
      <c r="B50" s="226">
        <f>SUM(B41:B49)</f>
        <v>11585</v>
      </c>
      <c r="C50" s="227">
        <f>SUM(C41:C49)</f>
        <v>38517780056</v>
      </c>
      <c r="D50" s="237">
        <v>800000</v>
      </c>
      <c r="E50" s="229">
        <f>SUM(E41:E49)</f>
        <v>1071228983</v>
      </c>
      <c r="F50" s="238">
        <v>22400</v>
      </c>
    </row>
    <row r="51" spans="1:6" ht="12.75" x14ac:dyDescent="0.2">
      <c r="A51" s="27"/>
      <c r="B51" s="139"/>
      <c r="C51" s="207"/>
      <c r="D51" s="136"/>
      <c r="E51" s="207"/>
      <c r="F51" s="136"/>
    </row>
    <row r="52" spans="1:6" ht="16.899999999999999" customHeight="1" x14ac:dyDescent="0.2">
      <c r="A52" s="286" t="s">
        <v>10</v>
      </c>
      <c r="B52" s="287"/>
      <c r="C52" s="287"/>
      <c r="D52" s="287"/>
      <c r="E52" s="287"/>
      <c r="F52" s="288"/>
    </row>
    <row r="53" spans="1:6" ht="16.899999999999999" customHeight="1" x14ac:dyDescent="0.2">
      <c r="A53" s="284" t="s">
        <v>46</v>
      </c>
      <c r="B53" s="239"/>
      <c r="C53" s="296" t="s">
        <v>46</v>
      </c>
      <c r="D53" s="292"/>
      <c r="E53" s="291" t="s">
        <v>13</v>
      </c>
      <c r="F53" s="292"/>
    </row>
    <row r="54" spans="1:6" ht="27.75" customHeight="1" x14ac:dyDescent="0.2">
      <c r="A54" s="285"/>
      <c r="B54" s="240" t="s">
        <v>17</v>
      </c>
      <c r="C54" s="241" t="s">
        <v>135</v>
      </c>
      <c r="D54" s="242" t="s">
        <v>14</v>
      </c>
      <c r="E54" s="243" t="s">
        <v>135</v>
      </c>
      <c r="F54" s="244" t="s">
        <v>14</v>
      </c>
    </row>
    <row r="55" spans="1:6" ht="12" customHeight="1" x14ac:dyDescent="0.2">
      <c r="A55" s="245"/>
      <c r="B55" s="217"/>
      <c r="C55" s="246"/>
      <c r="D55" s="214"/>
      <c r="E55" s="247"/>
      <c r="F55" s="216"/>
    </row>
    <row r="56" spans="1:6" ht="14.1" customHeight="1" x14ac:dyDescent="0.2">
      <c r="A56" s="248" t="s">
        <v>18</v>
      </c>
      <c r="B56" s="217">
        <f t="shared" ref="B56:C64" si="0">B41+B26+B13</f>
        <v>8272</v>
      </c>
      <c r="C56" s="218">
        <f t="shared" si="0"/>
        <v>183180339</v>
      </c>
      <c r="D56" s="214">
        <v>18979</v>
      </c>
      <c r="E56" s="219">
        <f t="shared" ref="E56:E64" si="1">E41+E26+E13</f>
        <v>3571499</v>
      </c>
      <c r="F56" s="216">
        <v>365</v>
      </c>
    </row>
    <row r="57" spans="1:6" ht="14.1" customHeight="1" x14ac:dyDescent="0.2">
      <c r="A57" s="245" t="s">
        <v>19</v>
      </c>
      <c r="B57" s="217">
        <f t="shared" si="0"/>
        <v>4093</v>
      </c>
      <c r="C57" s="220">
        <f t="shared" si="0"/>
        <v>320513618</v>
      </c>
      <c r="D57" s="221">
        <v>77542</v>
      </c>
      <c r="E57" s="222">
        <f t="shared" si="1"/>
        <v>6393481</v>
      </c>
      <c r="F57" s="223">
        <v>1540</v>
      </c>
    </row>
    <row r="58" spans="1:6" ht="14.1" customHeight="1" x14ac:dyDescent="0.2">
      <c r="A58" s="245" t="s">
        <v>20</v>
      </c>
      <c r="B58" s="217">
        <f t="shared" si="0"/>
        <v>7978</v>
      </c>
      <c r="C58" s="220">
        <f t="shared" si="0"/>
        <v>1427938968</v>
      </c>
      <c r="D58" s="221">
        <v>180000</v>
      </c>
      <c r="E58" s="222">
        <f t="shared" si="1"/>
        <v>28830986</v>
      </c>
      <c r="F58" s="223">
        <v>3600</v>
      </c>
    </row>
    <row r="59" spans="1:6" ht="14.1" customHeight="1" x14ac:dyDescent="0.2">
      <c r="A59" s="245" t="s">
        <v>25</v>
      </c>
      <c r="B59" s="217">
        <f t="shared" si="0"/>
        <v>15991</v>
      </c>
      <c r="C59" s="220">
        <f t="shared" si="0"/>
        <v>6243746650</v>
      </c>
      <c r="D59" s="221">
        <v>398490</v>
      </c>
      <c r="E59" s="222">
        <f t="shared" si="1"/>
        <v>126569419</v>
      </c>
      <c r="F59" s="223">
        <v>8047</v>
      </c>
    </row>
    <row r="60" spans="1:6" ht="14.1" customHeight="1" x14ac:dyDescent="0.2">
      <c r="A60" s="245" t="s">
        <v>21</v>
      </c>
      <c r="B60" s="217">
        <f t="shared" si="0"/>
        <v>21268</v>
      </c>
      <c r="C60" s="220">
        <f t="shared" si="0"/>
        <v>14949084043</v>
      </c>
      <c r="D60" s="221">
        <v>676637</v>
      </c>
      <c r="E60" s="222">
        <f t="shared" si="1"/>
        <v>329862697</v>
      </c>
      <c r="F60" s="223">
        <v>14874</v>
      </c>
    </row>
    <row r="61" spans="1:6" ht="14.1" customHeight="1" x14ac:dyDescent="0.2">
      <c r="A61" s="245" t="s">
        <v>22</v>
      </c>
      <c r="B61" s="217">
        <f t="shared" si="0"/>
        <v>9480</v>
      </c>
      <c r="C61" s="220">
        <f t="shared" si="0"/>
        <v>18191203012</v>
      </c>
      <c r="D61" s="221">
        <v>1557125</v>
      </c>
      <c r="E61" s="222">
        <f t="shared" si="1"/>
        <v>434659610</v>
      </c>
      <c r="F61" s="223">
        <v>36750</v>
      </c>
    </row>
    <row r="62" spans="1:6" ht="14.1" customHeight="1" x14ac:dyDescent="0.2">
      <c r="A62" s="245" t="s">
        <v>23</v>
      </c>
      <c r="B62" s="217">
        <f t="shared" si="0"/>
        <v>1059</v>
      </c>
      <c r="C62" s="220">
        <f t="shared" si="0"/>
        <v>8749820159</v>
      </c>
      <c r="D62" s="221">
        <v>7550000</v>
      </c>
      <c r="E62" s="222">
        <f t="shared" si="1"/>
        <v>230135704</v>
      </c>
      <c r="F62" s="223">
        <v>196000</v>
      </c>
    </row>
    <row r="63" spans="1:6" ht="14.1" customHeight="1" x14ac:dyDescent="0.2">
      <c r="A63" s="245" t="s">
        <v>24</v>
      </c>
      <c r="B63" s="217">
        <f t="shared" si="0"/>
        <v>121</v>
      </c>
      <c r="C63" s="220">
        <f t="shared" si="0"/>
        <v>2098352458</v>
      </c>
      <c r="D63" s="221">
        <v>17190000</v>
      </c>
      <c r="E63" s="222">
        <f t="shared" si="1"/>
        <v>56585387</v>
      </c>
      <c r="F63" s="223">
        <v>470400</v>
      </c>
    </row>
    <row r="64" spans="1:6" ht="14.1" customHeight="1" x14ac:dyDescent="0.2">
      <c r="A64" s="245" t="s">
        <v>88</v>
      </c>
      <c r="B64" s="217">
        <f t="shared" si="0"/>
        <v>332</v>
      </c>
      <c r="C64" s="220">
        <f t="shared" si="0"/>
        <v>19706326291</v>
      </c>
      <c r="D64" s="221">
        <v>37440000</v>
      </c>
      <c r="E64" s="222">
        <f t="shared" si="1"/>
        <v>548981349</v>
      </c>
      <c r="F64" s="223">
        <v>1042902</v>
      </c>
    </row>
    <row r="65" spans="1:6" ht="24.6" customHeight="1" x14ac:dyDescent="0.2">
      <c r="A65" s="249" t="s">
        <v>6</v>
      </c>
      <c r="B65" s="226">
        <f>SUM(B56:B64)</f>
        <v>68594</v>
      </c>
      <c r="C65" s="227">
        <f>SUM(C56:C64)</f>
        <v>71870165538</v>
      </c>
      <c r="D65" s="237">
        <v>485000</v>
      </c>
      <c r="E65" s="229">
        <f>SUM(E56:E64)</f>
        <v>1765590132</v>
      </c>
      <c r="F65" s="238">
        <v>9708</v>
      </c>
    </row>
    <row r="66" spans="1:6" ht="12" customHeight="1" x14ac:dyDescent="0.2">
      <c r="A66" s="235"/>
      <c r="B66" s="235"/>
      <c r="C66" s="235"/>
      <c r="D66" s="235"/>
      <c r="E66" s="235"/>
      <c r="F66" s="235"/>
    </row>
    <row r="67" spans="1:6" ht="12" customHeight="1" x14ac:dyDescent="0.2">
      <c r="B67" s="42"/>
      <c r="C67" s="42"/>
      <c r="E67" s="42"/>
    </row>
    <row r="68" spans="1:6" ht="12" customHeight="1" x14ac:dyDescent="0.2">
      <c r="B68" s="42"/>
      <c r="C68" s="84"/>
      <c r="E68" s="84"/>
      <c r="F68" s="84"/>
    </row>
    <row r="69" spans="1:6" ht="12" customHeight="1" x14ac:dyDescent="0.2">
      <c r="B69" s="42"/>
      <c r="C69" s="84"/>
      <c r="D69" s="43"/>
      <c r="E69" s="84"/>
      <c r="F69" s="84"/>
    </row>
    <row r="70" spans="1:6" ht="12" customHeight="1" x14ac:dyDescent="0.2">
      <c r="B70" s="42"/>
      <c r="C70" s="84"/>
      <c r="E70" s="84"/>
      <c r="F70" s="84"/>
    </row>
    <row r="71" spans="1:6" ht="12" customHeight="1" x14ac:dyDescent="0.2">
      <c r="B71" s="42"/>
      <c r="C71" s="84"/>
      <c r="D71" s="42"/>
      <c r="E71" s="84"/>
      <c r="F71" s="84"/>
    </row>
    <row r="72" spans="1:6" ht="12" customHeight="1" x14ac:dyDescent="0.2">
      <c r="B72" s="42"/>
      <c r="C72" s="84"/>
      <c r="D72" s="42"/>
      <c r="E72" s="84"/>
      <c r="F72" s="84"/>
    </row>
    <row r="73" spans="1:6" ht="12" customHeight="1" x14ac:dyDescent="0.2">
      <c r="B73" s="42"/>
      <c r="C73" s="84"/>
      <c r="D73" s="42"/>
      <c r="E73" s="84"/>
      <c r="F73" s="84"/>
    </row>
    <row r="74" spans="1:6" ht="12" customHeight="1" x14ac:dyDescent="0.2">
      <c r="B74" s="42"/>
      <c r="C74" s="84"/>
      <c r="D74" s="42"/>
      <c r="E74" s="84"/>
      <c r="F74" s="84"/>
    </row>
    <row r="75" spans="1:6" ht="12" customHeight="1" x14ac:dyDescent="0.2">
      <c r="B75" s="42"/>
      <c r="C75" s="84"/>
      <c r="D75" s="42"/>
      <c r="E75" s="84"/>
      <c r="F75" s="84"/>
    </row>
    <row r="76" spans="1:6" ht="12" customHeight="1" x14ac:dyDescent="0.2">
      <c r="B76" s="42"/>
      <c r="C76" s="84"/>
      <c r="D76" s="42"/>
      <c r="E76" s="84"/>
      <c r="F76" s="84"/>
    </row>
    <row r="77" spans="1:6" ht="12" customHeight="1" x14ac:dyDescent="0.2">
      <c r="B77" s="42"/>
      <c r="C77" s="84"/>
      <c r="D77" s="42"/>
      <c r="E77" s="84"/>
      <c r="F77" s="84"/>
    </row>
    <row r="78" spans="1:6" ht="12" customHeight="1" x14ac:dyDescent="0.2">
      <c r="C78" s="42"/>
      <c r="D78" s="42"/>
      <c r="E78" s="42"/>
    </row>
    <row r="79" spans="1:6" ht="12" customHeight="1" x14ac:dyDescent="0.2">
      <c r="B79" s="42"/>
      <c r="C79" s="42"/>
      <c r="D79" s="42"/>
      <c r="E79" s="42"/>
    </row>
    <row r="80" spans="1:6" ht="12" customHeight="1" x14ac:dyDescent="0.2">
      <c r="B80" s="42"/>
    </row>
  </sheetData>
  <mergeCells count="16">
    <mergeCell ref="A1:F1"/>
    <mergeCell ref="A2:F2"/>
    <mergeCell ref="A4:F4"/>
    <mergeCell ref="A5:F5"/>
    <mergeCell ref="E8:F8"/>
    <mergeCell ref="A7:F7"/>
    <mergeCell ref="A53:A54"/>
    <mergeCell ref="A52:F52"/>
    <mergeCell ref="C8:D8"/>
    <mergeCell ref="A8:A9"/>
    <mergeCell ref="E53:F53"/>
    <mergeCell ref="A37:F37"/>
    <mergeCell ref="E38:F38"/>
    <mergeCell ref="C38:D38"/>
    <mergeCell ref="C53:D53"/>
    <mergeCell ref="A38:A39"/>
  </mergeCells>
  <printOptions horizontalCentered="1"/>
  <pageMargins left="0.8" right="0.05" top="0.5" bottom="0.5" header="0" footer="0"/>
  <pageSetup fitToHeight="2" orientation="portrait" horizontalDpi="300" verticalDpi="300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  <pageSetUpPr fitToPage="1"/>
  </sheetPr>
  <dimension ref="A1:H52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54" customWidth="1"/>
    <col min="2" max="6" width="14.85546875" style="54" customWidth="1"/>
    <col min="7" max="16384" width="9.140625" style="54"/>
  </cols>
  <sheetData>
    <row r="1" spans="1:6" ht="15.6" customHeight="1" x14ac:dyDescent="0.25">
      <c r="A1" s="279" t="s">
        <v>89</v>
      </c>
      <c r="B1" s="279"/>
      <c r="C1" s="279"/>
      <c r="D1" s="279"/>
      <c r="E1" s="279"/>
      <c r="F1" s="279"/>
    </row>
    <row r="2" spans="1:6" ht="15.6" customHeight="1" x14ac:dyDescent="0.25">
      <c r="A2" s="279" t="s">
        <v>107</v>
      </c>
      <c r="B2" s="279"/>
      <c r="C2" s="279"/>
      <c r="D2" s="279"/>
      <c r="E2" s="279"/>
      <c r="F2" s="279"/>
    </row>
    <row r="3" spans="1:6" ht="15.6" customHeight="1" x14ac:dyDescent="0.2">
      <c r="A3" s="40"/>
      <c r="B3" s="40"/>
      <c r="C3" s="40"/>
      <c r="D3" s="40"/>
      <c r="E3" s="40"/>
    </row>
    <row r="4" spans="1:6" ht="15.6" customHeight="1" x14ac:dyDescent="0.25">
      <c r="A4" s="279" t="s">
        <v>70</v>
      </c>
      <c r="B4" s="279"/>
      <c r="C4" s="279"/>
      <c r="D4" s="279"/>
      <c r="E4" s="279"/>
      <c r="F4" s="279"/>
    </row>
    <row r="5" spans="1:6" ht="15.6" customHeight="1" x14ac:dyDescent="0.25">
      <c r="A5" s="279" t="s">
        <v>71</v>
      </c>
      <c r="B5" s="279"/>
      <c r="C5" s="279"/>
      <c r="D5" s="279"/>
      <c r="E5" s="279"/>
      <c r="F5" s="279"/>
    </row>
    <row r="6" spans="1:6" ht="12" customHeight="1" x14ac:dyDescent="0.2">
      <c r="A6" s="26"/>
    </row>
    <row r="7" spans="1:6" ht="16.899999999999999" customHeight="1" x14ac:dyDescent="0.2">
      <c r="A7" s="286" t="s">
        <v>5</v>
      </c>
      <c r="B7" s="287"/>
      <c r="C7" s="287"/>
      <c r="D7" s="287"/>
      <c r="E7" s="287"/>
      <c r="F7" s="288"/>
    </row>
    <row r="8" spans="1:6" ht="16.899999999999999" customHeight="1" x14ac:dyDescent="0.2">
      <c r="A8" s="255"/>
      <c r="B8" s="239"/>
      <c r="C8" s="296" t="s">
        <v>46</v>
      </c>
      <c r="D8" s="292"/>
      <c r="E8" s="291" t="s">
        <v>13</v>
      </c>
      <c r="F8" s="292"/>
    </row>
    <row r="9" spans="1:6" ht="28.5" customHeight="1" x14ac:dyDescent="0.2">
      <c r="A9" s="253" t="s">
        <v>7</v>
      </c>
      <c r="B9" s="240" t="s">
        <v>17</v>
      </c>
      <c r="C9" s="241" t="s">
        <v>135</v>
      </c>
      <c r="D9" s="242" t="s">
        <v>14</v>
      </c>
      <c r="E9" s="243" t="s">
        <v>135</v>
      </c>
      <c r="F9" s="244" t="s">
        <v>14</v>
      </c>
    </row>
    <row r="10" spans="1:6" ht="9.6" customHeight="1" x14ac:dyDescent="0.2">
      <c r="A10" s="256"/>
      <c r="B10" s="212"/>
      <c r="C10" s="250"/>
      <c r="D10" s="214"/>
      <c r="E10" s="251"/>
      <c r="F10" s="216"/>
    </row>
    <row r="11" spans="1:6" ht="14.1" customHeight="1" x14ac:dyDescent="0.2">
      <c r="A11" s="257" t="s">
        <v>9</v>
      </c>
      <c r="B11" s="212"/>
      <c r="C11" s="250"/>
      <c r="D11" s="214"/>
      <c r="E11" s="251"/>
      <c r="F11" s="216"/>
    </row>
    <row r="12" spans="1:6" ht="9.6" customHeight="1" x14ac:dyDescent="0.2">
      <c r="A12" s="256"/>
      <c r="B12" s="212"/>
      <c r="C12" s="250"/>
      <c r="D12" s="214"/>
      <c r="E12" s="251"/>
      <c r="F12" s="216"/>
    </row>
    <row r="13" spans="1:6" ht="14.1" customHeight="1" x14ac:dyDescent="0.2">
      <c r="A13" s="245" t="s">
        <v>0</v>
      </c>
      <c r="B13" s="212">
        <v>354</v>
      </c>
      <c r="C13" s="218">
        <v>923899653</v>
      </c>
      <c r="D13" s="214">
        <v>1229487</v>
      </c>
      <c r="E13" s="219">
        <v>20039853</v>
      </c>
      <c r="F13" s="216">
        <v>26196</v>
      </c>
    </row>
    <row r="14" spans="1:6" ht="14.1" customHeight="1" x14ac:dyDescent="0.2">
      <c r="A14" s="245" t="s">
        <v>1</v>
      </c>
      <c r="B14" s="212">
        <v>4463</v>
      </c>
      <c r="C14" s="220">
        <v>1927614200</v>
      </c>
      <c r="D14" s="221">
        <v>450000</v>
      </c>
      <c r="E14" s="222">
        <v>41004693</v>
      </c>
      <c r="F14" s="223">
        <v>9220</v>
      </c>
    </row>
    <row r="15" spans="1:6" ht="14.1" customHeight="1" x14ac:dyDescent="0.2">
      <c r="A15" s="245" t="s">
        <v>2</v>
      </c>
      <c r="B15" s="212">
        <v>12238</v>
      </c>
      <c r="C15" s="220">
        <v>7461888881</v>
      </c>
      <c r="D15" s="221">
        <v>500000</v>
      </c>
      <c r="E15" s="222">
        <v>159993329</v>
      </c>
      <c r="F15" s="223">
        <v>10327</v>
      </c>
    </row>
    <row r="16" spans="1:6" ht="14.1" customHeight="1" x14ac:dyDescent="0.2">
      <c r="A16" s="245" t="s">
        <v>3</v>
      </c>
      <c r="B16" s="212">
        <v>15808</v>
      </c>
      <c r="C16" s="220">
        <v>7259778342</v>
      </c>
      <c r="D16" s="221">
        <v>480000</v>
      </c>
      <c r="E16" s="222">
        <v>154404985</v>
      </c>
      <c r="F16" s="223">
        <v>9780</v>
      </c>
    </row>
    <row r="17" spans="1:6" ht="14.1" customHeight="1" x14ac:dyDescent="0.2">
      <c r="A17" s="245" t="s">
        <v>45</v>
      </c>
      <c r="B17" s="212">
        <v>9980</v>
      </c>
      <c r="C17" s="220">
        <v>3265317059</v>
      </c>
      <c r="D17" s="221">
        <v>331900</v>
      </c>
      <c r="E17" s="222">
        <v>68367802</v>
      </c>
      <c r="F17" s="223">
        <v>6744</v>
      </c>
    </row>
    <row r="18" spans="1:6" ht="24.6" customHeight="1" x14ac:dyDescent="0.2">
      <c r="A18" s="249" t="s">
        <v>6</v>
      </c>
      <c r="B18" s="252">
        <f>SUM(B13:B17)</f>
        <v>42843</v>
      </c>
      <c r="C18" s="227">
        <f>SUM(C13:C17)</f>
        <v>20838498135</v>
      </c>
      <c r="D18" s="237">
        <v>431000</v>
      </c>
      <c r="E18" s="229">
        <f>SUM(E13:E17)</f>
        <v>443810662</v>
      </c>
      <c r="F18" s="238">
        <v>8785</v>
      </c>
    </row>
    <row r="19" spans="1:6" ht="9" customHeight="1" x14ac:dyDescent="0.2">
      <c r="A19" s="231"/>
      <c r="B19" s="231"/>
      <c r="C19" s="232"/>
      <c r="D19" s="232"/>
      <c r="E19" s="231"/>
      <c r="F19" s="233"/>
    </row>
    <row r="20" spans="1:6" ht="12" customHeight="1" x14ac:dyDescent="0.2">
      <c r="A20" s="258" t="s">
        <v>143</v>
      </c>
      <c r="B20" s="234"/>
      <c r="C20" s="235"/>
      <c r="D20" s="235"/>
      <c r="E20" s="234"/>
      <c r="F20" s="236"/>
    </row>
    <row r="21" spans="1:6" ht="9" customHeight="1" x14ac:dyDescent="0.2">
      <c r="A21" s="234"/>
      <c r="B21" s="234"/>
      <c r="C21" s="235"/>
      <c r="D21" s="235"/>
      <c r="E21" s="234"/>
      <c r="F21" s="236"/>
    </row>
    <row r="22" spans="1:6" ht="14.1" customHeight="1" x14ac:dyDescent="0.2">
      <c r="A22" s="245" t="s">
        <v>0</v>
      </c>
      <c r="B22" s="212">
        <v>5739</v>
      </c>
      <c r="C22" s="218">
        <v>7548605897</v>
      </c>
      <c r="D22" s="214">
        <v>708371</v>
      </c>
      <c r="E22" s="219">
        <v>157157800</v>
      </c>
      <c r="F22" s="216">
        <v>14751</v>
      </c>
    </row>
    <row r="23" spans="1:6" ht="14.1" customHeight="1" x14ac:dyDescent="0.2">
      <c r="A23" s="245" t="s">
        <v>1</v>
      </c>
      <c r="B23" s="212">
        <v>413</v>
      </c>
      <c r="C23" s="220">
        <v>194498158</v>
      </c>
      <c r="D23" s="221">
        <v>224000</v>
      </c>
      <c r="E23" s="222">
        <v>4130586</v>
      </c>
      <c r="F23" s="223">
        <v>4496</v>
      </c>
    </row>
    <row r="24" spans="1:6" ht="14.1" customHeight="1" x14ac:dyDescent="0.2">
      <c r="A24" s="245" t="s">
        <v>2</v>
      </c>
      <c r="B24" s="212">
        <v>5449</v>
      </c>
      <c r="C24" s="220">
        <v>3638623852</v>
      </c>
      <c r="D24" s="221">
        <v>544000</v>
      </c>
      <c r="E24" s="222">
        <v>68700726</v>
      </c>
      <c r="F24" s="223">
        <v>9749</v>
      </c>
    </row>
    <row r="25" spans="1:6" ht="14.1" customHeight="1" x14ac:dyDescent="0.2">
      <c r="A25" s="245" t="s">
        <v>3</v>
      </c>
      <c r="B25" s="212">
        <v>2422</v>
      </c>
      <c r="C25" s="220">
        <v>1100034888</v>
      </c>
      <c r="D25" s="221">
        <v>399000</v>
      </c>
      <c r="E25" s="222">
        <v>19905681</v>
      </c>
      <c r="F25" s="223">
        <v>7145</v>
      </c>
    </row>
    <row r="26" spans="1:6" ht="14.1" customHeight="1" x14ac:dyDescent="0.2">
      <c r="A26" s="245" t="s">
        <v>45</v>
      </c>
      <c r="B26" s="212">
        <v>143</v>
      </c>
      <c r="C26" s="220">
        <v>32124551</v>
      </c>
      <c r="D26" s="221">
        <v>224000</v>
      </c>
      <c r="E26" s="222">
        <v>655694</v>
      </c>
      <c r="F26" s="223">
        <v>4562</v>
      </c>
    </row>
    <row r="27" spans="1:6" ht="24.6" customHeight="1" x14ac:dyDescent="0.2">
      <c r="A27" s="249" t="s">
        <v>6</v>
      </c>
      <c r="B27" s="252">
        <f>SUM(B22:B26)</f>
        <v>14166</v>
      </c>
      <c r="C27" s="227">
        <f>SUM(C22:C26)</f>
        <v>12513887346</v>
      </c>
      <c r="D27" s="237">
        <v>521850</v>
      </c>
      <c r="E27" s="229">
        <f>SUM(E22:E26)</f>
        <v>250550487</v>
      </c>
      <c r="F27" s="238">
        <v>9810</v>
      </c>
    </row>
    <row r="28" spans="1:6" ht="13.9" customHeight="1" x14ac:dyDescent="0.2">
      <c r="A28" s="259"/>
      <c r="B28" s="260"/>
      <c r="C28" s="260"/>
      <c r="D28" s="260"/>
      <c r="E28" s="260"/>
      <c r="F28" s="260"/>
    </row>
    <row r="29" spans="1:6" ht="16.899999999999999" customHeight="1" x14ac:dyDescent="0.2">
      <c r="A29" s="286" t="s">
        <v>4</v>
      </c>
      <c r="B29" s="287"/>
      <c r="C29" s="287"/>
      <c r="D29" s="287"/>
      <c r="E29" s="287"/>
      <c r="F29" s="288"/>
    </row>
    <row r="30" spans="1:6" ht="16.899999999999999" customHeight="1" x14ac:dyDescent="0.2">
      <c r="A30" s="255"/>
      <c r="B30" s="239"/>
      <c r="C30" s="296" t="s">
        <v>46</v>
      </c>
      <c r="D30" s="292"/>
      <c r="E30" s="291" t="s">
        <v>13</v>
      </c>
      <c r="F30" s="292"/>
    </row>
    <row r="31" spans="1:6" ht="28.5" customHeight="1" x14ac:dyDescent="0.2">
      <c r="A31" s="253" t="s">
        <v>7</v>
      </c>
      <c r="B31" s="240" t="s">
        <v>17</v>
      </c>
      <c r="C31" s="241" t="s">
        <v>135</v>
      </c>
      <c r="D31" s="242" t="s">
        <v>14</v>
      </c>
      <c r="E31" s="243" t="s">
        <v>135</v>
      </c>
      <c r="F31" s="244" t="s">
        <v>14</v>
      </c>
    </row>
    <row r="32" spans="1:6" ht="13.9" customHeight="1" x14ac:dyDescent="0.2">
      <c r="A32" s="245"/>
      <c r="B32" s="217"/>
      <c r="C32" s="246"/>
      <c r="D32" s="216"/>
      <c r="E32" s="247"/>
      <c r="F32" s="216"/>
    </row>
    <row r="33" spans="1:8" ht="14.1" customHeight="1" x14ac:dyDescent="0.2">
      <c r="A33" s="245" t="s">
        <v>0</v>
      </c>
      <c r="B33" s="212">
        <v>2619</v>
      </c>
      <c r="C33" s="218">
        <v>15141811651</v>
      </c>
      <c r="D33" s="214">
        <v>1000000</v>
      </c>
      <c r="E33" s="219">
        <v>422516512</v>
      </c>
      <c r="F33" s="216">
        <v>28000</v>
      </c>
    </row>
    <row r="34" spans="1:8" ht="14.1" customHeight="1" x14ac:dyDescent="0.2">
      <c r="A34" s="245" t="s">
        <v>1</v>
      </c>
      <c r="B34" s="212">
        <v>1563</v>
      </c>
      <c r="C34" s="220">
        <v>3776528347</v>
      </c>
      <c r="D34" s="221">
        <v>750000</v>
      </c>
      <c r="E34" s="222">
        <v>104814038</v>
      </c>
      <c r="F34" s="223">
        <v>21000</v>
      </c>
    </row>
    <row r="35" spans="1:8" ht="14.1" customHeight="1" x14ac:dyDescent="0.2">
      <c r="A35" s="245" t="s">
        <v>2</v>
      </c>
      <c r="B35" s="212">
        <v>4769</v>
      </c>
      <c r="C35" s="220">
        <v>12148952539</v>
      </c>
      <c r="D35" s="221">
        <v>795000</v>
      </c>
      <c r="E35" s="222">
        <v>336877957</v>
      </c>
      <c r="F35" s="223">
        <v>22176</v>
      </c>
    </row>
    <row r="36" spans="1:8" ht="14.1" customHeight="1" x14ac:dyDescent="0.2">
      <c r="A36" s="245" t="s">
        <v>3</v>
      </c>
      <c r="B36" s="212">
        <v>2249</v>
      </c>
      <c r="C36" s="220">
        <v>6723110625</v>
      </c>
      <c r="D36" s="221">
        <v>800000</v>
      </c>
      <c r="E36" s="222">
        <v>186955783</v>
      </c>
      <c r="F36" s="223">
        <v>22400</v>
      </c>
    </row>
    <row r="37" spans="1:8" ht="14.1" customHeight="1" x14ac:dyDescent="0.2">
      <c r="A37" s="245" t="s">
        <v>45</v>
      </c>
      <c r="B37" s="212">
        <v>385</v>
      </c>
      <c r="C37" s="220">
        <v>727376895</v>
      </c>
      <c r="D37" s="221">
        <v>600000</v>
      </c>
      <c r="E37" s="222">
        <v>20064691</v>
      </c>
      <c r="F37" s="223">
        <v>16800</v>
      </c>
    </row>
    <row r="38" spans="1:8" ht="24.6" customHeight="1" x14ac:dyDescent="0.2">
      <c r="A38" s="249" t="s">
        <v>6</v>
      </c>
      <c r="B38" s="252">
        <f>SUM(B33:B37)</f>
        <v>11585</v>
      </c>
      <c r="C38" s="227">
        <f>SUM(C33:C37)</f>
        <v>38517780057</v>
      </c>
      <c r="D38" s="237">
        <v>800000</v>
      </c>
      <c r="E38" s="229">
        <f>SUM(E33:E37)</f>
        <v>1071228981</v>
      </c>
      <c r="F38" s="238">
        <v>22400</v>
      </c>
      <c r="G38" s="42"/>
      <c r="H38" s="42"/>
    </row>
    <row r="39" spans="1:8" ht="13.9" customHeight="1" x14ac:dyDescent="0.2">
      <c r="A39" s="259"/>
      <c r="B39" s="260"/>
      <c r="C39" s="261"/>
      <c r="D39" s="260"/>
      <c r="E39" s="261"/>
      <c r="F39" s="260"/>
    </row>
    <row r="40" spans="1:8" ht="16.899999999999999" customHeight="1" x14ac:dyDescent="0.2">
      <c r="A40" s="286" t="s">
        <v>10</v>
      </c>
      <c r="B40" s="287"/>
      <c r="C40" s="287"/>
      <c r="D40" s="287"/>
      <c r="E40" s="287"/>
      <c r="F40" s="288"/>
    </row>
    <row r="41" spans="1:8" ht="16.899999999999999" customHeight="1" x14ac:dyDescent="0.2">
      <c r="A41" s="255"/>
      <c r="B41" s="239"/>
      <c r="C41" s="296" t="s">
        <v>46</v>
      </c>
      <c r="D41" s="292"/>
      <c r="E41" s="291" t="s">
        <v>13</v>
      </c>
      <c r="F41" s="292"/>
    </row>
    <row r="42" spans="1:8" ht="28.5" customHeight="1" x14ac:dyDescent="0.2">
      <c r="A42" s="253" t="s">
        <v>7</v>
      </c>
      <c r="B42" s="240" t="s">
        <v>17</v>
      </c>
      <c r="C42" s="241" t="s">
        <v>135</v>
      </c>
      <c r="D42" s="242" t="s">
        <v>14</v>
      </c>
      <c r="E42" s="243" t="s">
        <v>135</v>
      </c>
      <c r="F42" s="244" t="s">
        <v>14</v>
      </c>
    </row>
    <row r="43" spans="1:8" ht="12" customHeight="1" x14ac:dyDescent="0.2">
      <c r="A43" s="245"/>
      <c r="B43" s="217"/>
      <c r="C43" s="262"/>
      <c r="D43" s="214"/>
      <c r="E43" s="263"/>
      <c r="F43" s="216"/>
    </row>
    <row r="44" spans="1:8" ht="14.1" customHeight="1" x14ac:dyDescent="0.2">
      <c r="A44" s="245" t="s">
        <v>0</v>
      </c>
      <c r="B44" s="212">
        <f>B33+B22+B13</f>
        <v>8712</v>
      </c>
      <c r="C44" s="218">
        <f>C33+C22+C13</f>
        <v>23614317201</v>
      </c>
      <c r="D44" s="214">
        <v>767183</v>
      </c>
      <c r="E44" s="219">
        <f>E33+E22+E13</f>
        <v>599714165</v>
      </c>
      <c r="F44" s="216">
        <v>16793</v>
      </c>
    </row>
    <row r="45" spans="1:8" ht="14.1" customHeight="1" x14ac:dyDescent="0.2">
      <c r="A45" s="245" t="s">
        <v>1</v>
      </c>
      <c r="B45" s="212">
        <f t="shared" ref="B45:C48" si="0">B34+B23+B14</f>
        <v>6439</v>
      </c>
      <c r="C45" s="220">
        <f>C34+C23+C14</f>
        <v>5898640705</v>
      </c>
      <c r="D45" s="221">
        <v>477234</v>
      </c>
      <c r="E45" s="222">
        <f>E34+E23+E14</f>
        <v>149949317</v>
      </c>
      <c r="F45" s="223">
        <v>9804</v>
      </c>
    </row>
    <row r="46" spans="1:8" ht="14.1" customHeight="1" x14ac:dyDescent="0.2">
      <c r="A46" s="245" t="s">
        <v>2</v>
      </c>
      <c r="B46" s="212">
        <f t="shared" si="0"/>
        <v>22456</v>
      </c>
      <c r="C46" s="220">
        <f t="shared" si="0"/>
        <v>23249465272</v>
      </c>
      <c r="D46" s="221">
        <v>548275</v>
      </c>
      <c r="E46" s="222">
        <f t="shared" ref="E46:E48" si="1">E35+E24+E15</f>
        <v>565572012</v>
      </c>
      <c r="F46" s="223">
        <v>11403</v>
      </c>
    </row>
    <row r="47" spans="1:8" ht="14.1" customHeight="1" x14ac:dyDescent="0.2">
      <c r="A47" s="245" t="s">
        <v>3</v>
      </c>
      <c r="B47" s="212">
        <f t="shared" si="0"/>
        <v>20479</v>
      </c>
      <c r="C47" s="220">
        <f t="shared" si="0"/>
        <v>15082923855</v>
      </c>
      <c r="D47" s="221">
        <v>480000</v>
      </c>
      <c r="E47" s="222">
        <f t="shared" si="1"/>
        <v>361266449</v>
      </c>
      <c r="F47" s="223">
        <v>9656</v>
      </c>
    </row>
    <row r="48" spans="1:8" ht="14.1" customHeight="1" x14ac:dyDescent="0.2">
      <c r="A48" s="245" t="s">
        <v>45</v>
      </c>
      <c r="B48" s="212">
        <f t="shared" si="0"/>
        <v>10508</v>
      </c>
      <c r="C48" s="220">
        <f t="shared" si="0"/>
        <v>4024818505</v>
      </c>
      <c r="D48" s="221">
        <v>336000</v>
      </c>
      <c r="E48" s="222">
        <f t="shared" si="1"/>
        <v>89088187</v>
      </c>
      <c r="F48" s="223">
        <v>6847</v>
      </c>
    </row>
    <row r="49" spans="1:6" ht="24.6" customHeight="1" x14ac:dyDescent="0.2">
      <c r="A49" s="249" t="s">
        <v>6</v>
      </c>
      <c r="B49" s="252">
        <f>SUM(B44:B48)</f>
        <v>68594</v>
      </c>
      <c r="C49" s="227">
        <f>SUM(C44:C48)</f>
        <v>71870165538</v>
      </c>
      <c r="D49" s="237">
        <v>485000</v>
      </c>
      <c r="E49" s="229">
        <f>SUM(E44:E48)</f>
        <v>1765590130</v>
      </c>
      <c r="F49" s="238">
        <v>9708</v>
      </c>
    </row>
    <row r="51" spans="1:6" ht="12.75" x14ac:dyDescent="0.2">
      <c r="A51" s="297"/>
      <c r="B51" s="297"/>
      <c r="C51" s="297"/>
      <c r="D51" s="297"/>
      <c r="E51" s="297"/>
      <c r="F51" s="297"/>
    </row>
    <row r="52" spans="1:6" ht="12.75" x14ac:dyDescent="0.2"/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rintOptions horizontalCentered="1"/>
  <pageMargins left="0.8" right="0.05" top="0.5" bottom="0.5" header="0" footer="0"/>
  <pageSetup scale="96" orientation="portrait" horizontalDpi="300" verticalDpi="300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J53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6.5703125" style="54" customWidth="1"/>
    <col min="2" max="3" width="11.28515625" style="54" customWidth="1"/>
    <col min="4" max="4" width="2.42578125" style="54" customWidth="1"/>
    <col min="5" max="6" width="11.28515625" style="54" customWidth="1"/>
    <col min="7" max="7" width="2.42578125" style="54" customWidth="1"/>
    <col min="8" max="8" width="12.7109375" style="54" customWidth="1"/>
    <col min="9" max="10" width="11.28515625" style="54" customWidth="1"/>
    <col min="11" max="16384" width="9.140625" style="54"/>
  </cols>
  <sheetData>
    <row r="1" spans="1:10" ht="15.75" x14ac:dyDescent="0.25">
      <c r="A1" s="279" t="s">
        <v>89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15.75" x14ac:dyDescent="0.25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0" x14ac:dyDescent="0.2">
      <c r="A3" s="40"/>
      <c r="B3" s="40"/>
      <c r="C3" s="40"/>
      <c r="D3" s="40"/>
      <c r="E3" s="40"/>
      <c r="F3" s="40"/>
      <c r="G3" s="40"/>
    </row>
    <row r="4" spans="1:10" ht="15.75" x14ac:dyDescent="0.25">
      <c r="A4" s="279" t="s">
        <v>72</v>
      </c>
      <c r="B4" s="279"/>
      <c r="C4" s="279"/>
      <c r="D4" s="279"/>
      <c r="E4" s="279"/>
      <c r="F4" s="279"/>
      <c r="G4" s="279"/>
      <c r="H4" s="279"/>
      <c r="I4" s="279"/>
      <c r="J4" s="279"/>
    </row>
    <row r="5" spans="1:10" ht="15.75" x14ac:dyDescent="0.25">
      <c r="A5" s="279" t="s">
        <v>73</v>
      </c>
      <c r="B5" s="279"/>
      <c r="C5" s="279"/>
      <c r="D5" s="279"/>
      <c r="E5" s="279"/>
      <c r="F5" s="279"/>
      <c r="G5" s="279"/>
      <c r="H5" s="279"/>
      <c r="I5" s="279"/>
      <c r="J5" s="279"/>
    </row>
    <row r="6" spans="1:10" ht="15.75" x14ac:dyDescent="0.25">
      <c r="A6" s="279" t="s">
        <v>94</v>
      </c>
      <c r="B6" s="279"/>
      <c r="C6" s="279"/>
      <c r="D6" s="279"/>
      <c r="E6" s="279"/>
      <c r="F6" s="279"/>
      <c r="G6" s="279"/>
      <c r="H6" s="279"/>
      <c r="I6" s="279"/>
      <c r="J6" s="279"/>
    </row>
    <row r="7" spans="1:10" ht="15.75" x14ac:dyDescent="0.25">
      <c r="A7" s="279" t="s">
        <v>69</v>
      </c>
      <c r="B7" s="279"/>
      <c r="C7" s="279"/>
      <c r="D7" s="279"/>
      <c r="E7" s="279"/>
      <c r="F7" s="279"/>
      <c r="G7" s="279"/>
      <c r="H7" s="279"/>
      <c r="I7" s="279"/>
      <c r="J7" s="279"/>
    </row>
    <row r="8" spans="1:10" ht="15" x14ac:dyDescent="0.25">
      <c r="A8" s="298" t="s">
        <v>74</v>
      </c>
      <c r="B8" s="298"/>
      <c r="C8" s="298"/>
      <c r="D8" s="298"/>
      <c r="E8" s="298"/>
      <c r="F8" s="298"/>
      <c r="G8" s="298"/>
      <c r="H8" s="298"/>
      <c r="I8" s="298"/>
      <c r="J8" s="298"/>
    </row>
    <row r="9" spans="1:10" ht="15.75" x14ac:dyDescent="0.25">
      <c r="A9" s="26"/>
      <c r="F9" s="169"/>
      <c r="G9" s="169"/>
    </row>
    <row r="10" spans="1:10" x14ac:dyDescent="0.2">
      <c r="A10" s="289" t="s">
        <v>46</v>
      </c>
      <c r="B10" s="281" t="s">
        <v>17</v>
      </c>
      <c r="C10" s="283"/>
      <c r="D10" s="170"/>
      <c r="E10" s="281" t="s">
        <v>46</v>
      </c>
      <c r="F10" s="283"/>
      <c r="G10" s="283"/>
      <c r="H10" s="282"/>
      <c r="I10" s="281" t="s">
        <v>13</v>
      </c>
      <c r="J10" s="282"/>
    </row>
    <row r="11" spans="1:10" ht="25.5" x14ac:dyDescent="0.2">
      <c r="A11" s="290"/>
      <c r="B11" s="122" t="s">
        <v>15</v>
      </c>
      <c r="C11" s="300" t="s">
        <v>30</v>
      </c>
      <c r="D11" s="301"/>
      <c r="E11" s="126" t="s">
        <v>91</v>
      </c>
      <c r="F11" s="300" t="s">
        <v>26</v>
      </c>
      <c r="G11" s="300"/>
      <c r="H11" s="120" t="s">
        <v>16</v>
      </c>
      <c r="I11" s="126" t="s">
        <v>91</v>
      </c>
      <c r="J11" s="121" t="s">
        <v>16</v>
      </c>
    </row>
    <row r="12" spans="1:10" ht="9.9499999999999993" customHeight="1" x14ac:dyDescent="0.2">
      <c r="A12" s="127"/>
      <c r="B12" s="128"/>
      <c r="C12" s="129"/>
      <c r="D12" s="129"/>
      <c r="E12" s="130"/>
      <c r="F12" s="129"/>
      <c r="G12" s="129"/>
      <c r="H12" s="129"/>
      <c r="I12" s="130"/>
      <c r="J12" s="131"/>
    </row>
    <row r="13" spans="1:10" x14ac:dyDescent="0.2">
      <c r="A13" s="14" t="s">
        <v>9</v>
      </c>
      <c r="B13" s="78"/>
      <c r="C13" s="76"/>
      <c r="D13" s="76"/>
      <c r="E13" s="1"/>
      <c r="F13" s="6"/>
      <c r="G13" s="6"/>
      <c r="H13" s="74"/>
      <c r="I13" s="1"/>
      <c r="J13" s="75"/>
    </row>
    <row r="14" spans="1:10" ht="9.9499999999999993" customHeight="1" x14ac:dyDescent="0.2">
      <c r="A14" s="14"/>
      <c r="B14" s="78"/>
      <c r="C14" s="76"/>
      <c r="D14" s="76"/>
      <c r="E14" s="1"/>
      <c r="F14" s="6"/>
      <c r="G14" s="6"/>
      <c r="H14" s="74"/>
      <c r="I14" s="1"/>
      <c r="J14" s="75"/>
    </row>
    <row r="15" spans="1:10" x14ac:dyDescent="0.2">
      <c r="A15" s="15" t="s">
        <v>18</v>
      </c>
      <c r="B15" s="78">
        <v>175</v>
      </c>
      <c r="C15" s="142">
        <v>4.3413545026048128</v>
      </c>
      <c r="D15" s="143" t="s">
        <v>40</v>
      </c>
      <c r="E15" s="178">
        <v>5028015</v>
      </c>
      <c r="F15" s="142">
        <v>5.1772106662206951</v>
      </c>
      <c r="G15" s="144" t="s">
        <v>40</v>
      </c>
      <c r="H15" s="74">
        <v>29934</v>
      </c>
      <c r="I15" s="178">
        <v>100800</v>
      </c>
      <c r="J15" s="75">
        <v>583</v>
      </c>
    </row>
    <row r="16" spans="1:10" x14ac:dyDescent="0.2">
      <c r="A16" s="29" t="s">
        <v>19</v>
      </c>
      <c r="B16" s="78">
        <v>181</v>
      </c>
      <c r="C16" s="65">
        <v>7.6792532880780655</v>
      </c>
      <c r="D16" s="80"/>
      <c r="E16" s="72">
        <v>14654534</v>
      </c>
      <c r="F16" s="65">
        <v>7.9247064595116958</v>
      </c>
      <c r="G16" s="80"/>
      <c r="H16" s="76">
        <v>80000</v>
      </c>
      <c r="I16" s="72">
        <v>300706</v>
      </c>
      <c r="J16" s="77">
        <v>1644</v>
      </c>
    </row>
    <row r="17" spans="1:10" x14ac:dyDescent="0.2">
      <c r="A17" s="29" t="s">
        <v>20</v>
      </c>
      <c r="B17" s="78">
        <v>375</v>
      </c>
      <c r="C17" s="142">
        <v>9.282178217821782</v>
      </c>
      <c r="D17" s="143"/>
      <c r="E17" s="179">
        <v>66659751</v>
      </c>
      <c r="F17" s="142">
        <v>9.3168813329242575</v>
      </c>
      <c r="G17" s="143"/>
      <c r="H17" s="76">
        <v>177423</v>
      </c>
      <c r="I17" s="179">
        <v>1365908</v>
      </c>
      <c r="J17" s="77">
        <v>3602</v>
      </c>
    </row>
    <row r="18" spans="1:10" x14ac:dyDescent="0.2">
      <c r="A18" s="29" t="s">
        <v>25</v>
      </c>
      <c r="B18" s="78">
        <v>1028</v>
      </c>
      <c r="C18" s="142">
        <v>14.43617469456537</v>
      </c>
      <c r="D18" s="143"/>
      <c r="E18" s="179">
        <v>411875124</v>
      </c>
      <c r="F18" s="142">
        <v>14.558250541481396</v>
      </c>
      <c r="G18" s="143"/>
      <c r="H18" s="76">
        <v>400000</v>
      </c>
      <c r="I18" s="179">
        <v>8462852</v>
      </c>
      <c r="J18" s="77">
        <v>8247</v>
      </c>
    </row>
    <row r="19" spans="1:10" x14ac:dyDescent="0.2">
      <c r="A19" s="29" t="s">
        <v>21</v>
      </c>
      <c r="B19" s="78">
        <v>1475</v>
      </c>
      <c r="C19" s="142">
        <v>11.787740749620394</v>
      </c>
      <c r="D19" s="143"/>
      <c r="E19" s="179">
        <v>1058257944</v>
      </c>
      <c r="F19" s="142">
        <v>12.088971534736736</v>
      </c>
      <c r="G19" s="143"/>
      <c r="H19" s="76">
        <v>698600</v>
      </c>
      <c r="I19" s="179">
        <v>22941625</v>
      </c>
      <c r="J19" s="77">
        <v>15152</v>
      </c>
    </row>
    <row r="20" spans="1:10" x14ac:dyDescent="0.2">
      <c r="A20" s="29" t="s">
        <v>22</v>
      </c>
      <c r="B20" s="78">
        <v>667</v>
      </c>
      <c r="C20" s="142">
        <v>24.468085106382979</v>
      </c>
      <c r="D20" s="143"/>
      <c r="E20" s="179">
        <v>1223758823</v>
      </c>
      <c r="F20" s="142">
        <v>28.188113281263799</v>
      </c>
      <c r="G20" s="143"/>
      <c r="H20" s="76">
        <v>1500000</v>
      </c>
      <c r="I20" s="179">
        <v>26532480</v>
      </c>
      <c r="J20" s="77">
        <v>32595</v>
      </c>
    </row>
    <row r="21" spans="1:10" x14ac:dyDescent="0.2">
      <c r="A21" s="29" t="s">
        <v>23</v>
      </c>
      <c r="B21" s="78">
        <v>50</v>
      </c>
      <c r="C21" s="142">
        <v>72.463768115942031</v>
      </c>
      <c r="D21" s="80"/>
      <c r="E21" s="72">
        <v>405452255</v>
      </c>
      <c r="F21" s="142">
        <v>76.510822570685249</v>
      </c>
      <c r="G21" s="80"/>
      <c r="H21" s="76">
        <v>7530000</v>
      </c>
      <c r="I21" s="72">
        <v>8817118</v>
      </c>
      <c r="J21" s="77">
        <v>163748</v>
      </c>
    </row>
    <row r="22" spans="1:10" x14ac:dyDescent="0.2">
      <c r="A22" s="29" t="s">
        <v>24</v>
      </c>
      <c r="B22" s="81">
        <v>5</v>
      </c>
      <c r="C22" s="142">
        <v>100</v>
      </c>
      <c r="D22" s="80"/>
      <c r="E22" s="180">
        <v>86275000</v>
      </c>
      <c r="F22" s="142">
        <v>100</v>
      </c>
      <c r="G22" s="80"/>
      <c r="H22" s="181">
        <v>17300000</v>
      </c>
      <c r="I22" s="180">
        <v>1876331</v>
      </c>
      <c r="J22" s="182">
        <v>376245</v>
      </c>
    </row>
    <row r="23" spans="1:10" x14ac:dyDescent="0.2">
      <c r="A23" s="29" t="s">
        <v>88</v>
      </c>
      <c r="B23" s="81">
        <v>1</v>
      </c>
      <c r="C23" s="65">
        <v>100</v>
      </c>
      <c r="D23" s="80"/>
      <c r="E23" s="180">
        <v>35000000</v>
      </c>
      <c r="F23" s="65">
        <v>100</v>
      </c>
      <c r="G23" s="80"/>
      <c r="H23" s="181">
        <v>35000000</v>
      </c>
      <c r="I23" s="180">
        <v>761220</v>
      </c>
      <c r="J23" s="182">
        <v>761220</v>
      </c>
    </row>
    <row r="24" spans="1:10" x14ac:dyDescent="0.2">
      <c r="A24" s="16" t="s">
        <v>6</v>
      </c>
      <c r="B24" s="82">
        <f>SUM(B15:B23)</f>
        <v>3957</v>
      </c>
      <c r="C24" s="141">
        <v>12.040897057481057</v>
      </c>
      <c r="D24" s="124" t="s">
        <v>40</v>
      </c>
      <c r="E24" s="155">
        <f>SUM(E15:E23)</f>
        <v>3306961446</v>
      </c>
      <c r="F24" s="141">
        <v>18.818228934750891</v>
      </c>
      <c r="G24" s="156" t="s">
        <v>40</v>
      </c>
      <c r="H24" s="136">
        <v>550000</v>
      </c>
      <c r="I24" s="155">
        <f>SUM(I15:I23)</f>
        <v>71159040</v>
      </c>
      <c r="J24" s="176">
        <v>11933</v>
      </c>
    </row>
    <row r="25" spans="1:10" ht="9.9499999999999993" customHeight="1" x14ac:dyDescent="0.2">
      <c r="A25" s="20"/>
      <c r="B25" s="132"/>
      <c r="C25" s="8"/>
      <c r="D25" s="8"/>
      <c r="E25" s="23"/>
      <c r="F25" s="11"/>
      <c r="G25" s="11"/>
      <c r="H25" s="133"/>
      <c r="I25" s="23"/>
      <c r="J25" s="134"/>
    </row>
    <row r="26" spans="1:10" x14ac:dyDescent="0.2">
      <c r="A26" s="20" t="s">
        <v>143</v>
      </c>
      <c r="B26" s="21"/>
      <c r="E26" s="21"/>
      <c r="I26" s="21"/>
      <c r="J26" s="22"/>
    </row>
    <row r="27" spans="1:10" ht="9.9499999999999993" customHeight="1" x14ac:dyDescent="0.2">
      <c r="A27" s="21"/>
      <c r="B27" s="21"/>
      <c r="E27" s="21"/>
      <c r="I27" s="21"/>
      <c r="J27" s="22"/>
    </row>
    <row r="28" spans="1:10" x14ac:dyDescent="0.2">
      <c r="A28" s="29" t="s">
        <v>18</v>
      </c>
      <c r="B28" s="30">
        <v>81</v>
      </c>
      <c r="C28" s="65">
        <v>4.8502994011976046</v>
      </c>
      <c r="D28" s="80" t="s">
        <v>40</v>
      </c>
      <c r="E28" s="64">
        <v>1513464</v>
      </c>
      <c r="F28" s="65">
        <v>4.964737714392955</v>
      </c>
      <c r="G28" s="88" t="s">
        <v>40</v>
      </c>
      <c r="H28" s="74">
        <v>17469</v>
      </c>
      <c r="I28" s="64">
        <v>28904</v>
      </c>
      <c r="J28" s="75">
        <v>329</v>
      </c>
    </row>
    <row r="29" spans="1:10" x14ac:dyDescent="0.2">
      <c r="A29" s="29" t="s">
        <v>19</v>
      </c>
      <c r="B29" s="30">
        <v>11</v>
      </c>
      <c r="C29" s="65">
        <v>2.770780856423174</v>
      </c>
      <c r="D29" s="80"/>
      <c r="E29" s="72">
        <v>824195</v>
      </c>
      <c r="F29" s="65">
        <v>2.6048246816252525</v>
      </c>
      <c r="G29" s="91"/>
      <c r="H29" s="76">
        <v>68710</v>
      </c>
      <c r="I29" s="72">
        <v>16594</v>
      </c>
      <c r="J29" s="77">
        <v>1378</v>
      </c>
    </row>
    <row r="30" spans="1:10" x14ac:dyDescent="0.2">
      <c r="A30" s="29" t="s">
        <v>20</v>
      </c>
      <c r="B30" s="30">
        <v>77</v>
      </c>
      <c r="C30" s="142">
        <v>6.1062648691514667</v>
      </c>
      <c r="D30" s="143"/>
      <c r="E30" s="179">
        <v>15277601</v>
      </c>
      <c r="F30" s="142">
        <v>6.4704377047359598</v>
      </c>
      <c r="G30" s="157"/>
      <c r="H30" s="76">
        <v>200000</v>
      </c>
      <c r="I30" s="179">
        <v>309359</v>
      </c>
      <c r="J30" s="77">
        <v>4070</v>
      </c>
    </row>
    <row r="31" spans="1:10" x14ac:dyDescent="0.2">
      <c r="A31" s="29" t="s">
        <v>25</v>
      </c>
      <c r="B31" s="30">
        <v>207</v>
      </c>
      <c r="C31" s="142">
        <v>6.1170212765957448</v>
      </c>
      <c r="D31" s="143"/>
      <c r="E31" s="179">
        <v>79739663</v>
      </c>
      <c r="F31" s="142">
        <v>6.1434763484121211</v>
      </c>
      <c r="G31" s="157"/>
      <c r="H31" s="76">
        <v>375000</v>
      </c>
      <c r="I31" s="179">
        <v>1576959</v>
      </c>
      <c r="J31" s="77">
        <v>7576</v>
      </c>
    </row>
    <row r="32" spans="1:10" x14ac:dyDescent="0.2">
      <c r="A32" s="29" t="s">
        <v>21</v>
      </c>
      <c r="B32" s="30">
        <v>273</v>
      </c>
      <c r="C32" s="142">
        <v>6.6961000735835174</v>
      </c>
      <c r="D32" s="143"/>
      <c r="E32" s="179">
        <v>205675347</v>
      </c>
      <c r="F32" s="142">
        <v>6.9965978684821213</v>
      </c>
      <c r="G32" s="157"/>
      <c r="H32" s="76">
        <v>742500</v>
      </c>
      <c r="I32" s="179">
        <v>4150469</v>
      </c>
      <c r="J32" s="77">
        <v>15304</v>
      </c>
    </row>
    <row r="33" spans="1:10" x14ac:dyDescent="0.2">
      <c r="A33" s="29" t="s">
        <v>22</v>
      </c>
      <c r="B33" s="30">
        <v>523</v>
      </c>
      <c r="C33" s="142">
        <v>17.363877822045154</v>
      </c>
      <c r="D33" s="143"/>
      <c r="E33" s="179">
        <v>1292583182</v>
      </c>
      <c r="F33" s="142">
        <v>22.153993410536795</v>
      </c>
      <c r="G33" s="157"/>
      <c r="H33" s="76">
        <v>2262500</v>
      </c>
      <c r="I33" s="179">
        <v>27157779</v>
      </c>
      <c r="J33" s="77">
        <v>47929</v>
      </c>
    </row>
    <row r="34" spans="1:10" x14ac:dyDescent="0.2">
      <c r="A34" s="29" t="s">
        <v>23</v>
      </c>
      <c r="B34" s="30">
        <v>143</v>
      </c>
      <c r="C34" s="65">
        <v>74.093264248704656</v>
      </c>
      <c r="D34" s="80"/>
      <c r="E34" s="72">
        <v>1093062371</v>
      </c>
      <c r="F34" s="65">
        <v>74.866631217250529</v>
      </c>
      <c r="G34" s="91"/>
      <c r="H34" s="76">
        <v>6840000</v>
      </c>
      <c r="I34" s="72">
        <v>22660054</v>
      </c>
      <c r="J34" s="77">
        <v>140801</v>
      </c>
    </row>
    <row r="35" spans="1:10" x14ac:dyDescent="0.2">
      <c r="A35" s="29" t="s">
        <v>24</v>
      </c>
      <c r="B35" s="30">
        <v>12</v>
      </c>
      <c r="C35" s="65">
        <v>85.714285714285708</v>
      </c>
      <c r="D35" s="80"/>
      <c r="E35" s="72">
        <v>209438250</v>
      </c>
      <c r="F35" s="65">
        <v>85.529248294781084</v>
      </c>
      <c r="G35" s="91"/>
      <c r="H35" s="76">
        <v>16560000</v>
      </c>
      <c r="I35" s="72">
        <v>4456683</v>
      </c>
      <c r="J35" s="77">
        <v>359661</v>
      </c>
    </row>
    <row r="36" spans="1:10" x14ac:dyDescent="0.2">
      <c r="A36" s="29" t="s">
        <v>88</v>
      </c>
      <c r="B36" s="30">
        <v>14</v>
      </c>
      <c r="C36" s="65">
        <v>93.333333333333329</v>
      </c>
      <c r="D36" s="80"/>
      <c r="E36" s="72">
        <v>383991022</v>
      </c>
      <c r="F36" s="65">
        <v>94.463945131381351</v>
      </c>
      <c r="G36" s="91"/>
      <c r="H36" s="76">
        <v>24970000</v>
      </c>
      <c r="I36" s="72">
        <v>8315426</v>
      </c>
      <c r="J36" s="77">
        <v>543040</v>
      </c>
    </row>
    <row r="37" spans="1:10" x14ac:dyDescent="0.2">
      <c r="A37" s="41" t="s">
        <v>6</v>
      </c>
      <c r="B37" s="82">
        <f>SUM(B28:B36)</f>
        <v>1341</v>
      </c>
      <c r="C37" s="69">
        <v>9.5628610140483481</v>
      </c>
      <c r="D37" s="83" t="s">
        <v>40</v>
      </c>
      <c r="E37" s="68">
        <f>SUM(E28:E36)</f>
        <v>3282105095</v>
      </c>
      <c r="F37" s="69">
        <v>26.295204845406229</v>
      </c>
      <c r="G37" s="90" t="s">
        <v>40</v>
      </c>
      <c r="H37" s="136">
        <v>1100000</v>
      </c>
      <c r="I37" s="68">
        <f>SUM(I28:I36)</f>
        <v>68672227</v>
      </c>
      <c r="J37" s="176">
        <v>22046</v>
      </c>
    </row>
    <row r="38" spans="1:10" x14ac:dyDescent="0.2">
      <c r="A38" s="20"/>
      <c r="B38" s="24"/>
      <c r="C38" s="8"/>
      <c r="D38" s="8"/>
      <c r="E38" s="23"/>
      <c r="F38" s="11"/>
      <c r="G38" s="92"/>
      <c r="H38" s="133"/>
      <c r="I38" s="23"/>
      <c r="J38" s="134"/>
    </row>
    <row r="39" spans="1:10" x14ac:dyDescent="0.2">
      <c r="A39" s="20" t="s">
        <v>8</v>
      </c>
      <c r="B39" s="21"/>
      <c r="E39" s="21"/>
      <c r="I39" s="21"/>
      <c r="J39" s="22"/>
    </row>
    <row r="40" spans="1:10" x14ac:dyDescent="0.2">
      <c r="A40" s="21"/>
      <c r="B40" s="21"/>
      <c r="E40" s="21"/>
      <c r="I40" s="21"/>
      <c r="J40" s="22"/>
    </row>
    <row r="41" spans="1:10" x14ac:dyDescent="0.2">
      <c r="A41" s="29" t="s">
        <v>18</v>
      </c>
      <c r="B41" s="30">
        <f>B15+B28</f>
        <v>256</v>
      </c>
      <c r="C41" s="65">
        <v>4.4904402736362048</v>
      </c>
      <c r="D41" s="80" t="s">
        <v>40</v>
      </c>
      <c r="E41" s="64">
        <f>E28+E15</f>
        <v>6541479</v>
      </c>
      <c r="F41" s="65">
        <v>5.1264508219792448</v>
      </c>
      <c r="G41" s="88" t="s">
        <v>40</v>
      </c>
      <c r="H41" s="74">
        <v>23873</v>
      </c>
      <c r="I41" s="64">
        <f>I28+I15</f>
        <v>129704</v>
      </c>
      <c r="J41" s="75">
        <v>462</v>
      </c>
    </row>
    <row r="42" spans="1:10" x14ac:dyDescent="0.2">
      <c r="A42" s="29" t="s">
        <v>19</v>
      </c>
      <c r="B42" s="30">
        <f t="shared" ref="B42:B49" si="0">B16+B29</f>
        <v>192</v>
      </c>
      <c r="C42" s="65">
        <v>6.9716775599128544</v>
      </c>
      <c r="D42" s="80"/>
      <c r="E42" s="72">
        <f t="shared" ref="E42:E49" si="1">E29+E16</f>
        <v>15478729</v>
      </c>
      <c r="F42" s="65">
        <v>7.1474424754292736</v>
      </c>
      <c r="G42" s="91"/>
      <c r="H42" s="76">
        <v>80000</v>
      </c>
      <c r="I42" s="72">
        <f t="shared" ref="I42:I49" si="2">I29+I16</f>
        <v>317300</v>
      </c>
      <c r="J42" s="77">
        <v>1640</v>
      </c>
    </row>
    <row r="43" spans="1:10" x14ac:dyDescent="0.2">
      <c r="A43" s="29" t="s">
        <v>20</v>
      </c>
      <c r="B43" s="30">
        <f t="shared" si="0"/>
        <v>452</v>
      </c>
      <c r="C43" s="65">
        <v>8.526693076777967</v>
      </c>
      <c r="D43" s="80"/>
      <c r="E43" s="179">
        <f t="shared" si="1"/>
        <v>81937352</v>
      </c>
      <c r="F43" s="65">
        <v>8.6106032272011745</v>
      </c>
      <c r="G43" s="91"/>
      <c r="H43" s="76">
        <v>182420</v>
      </c>
      <c r="I43" s="179">
        <f t="shared" si="2"/>
        <v>1675267</v>
      </c>
      <c r="J43" s="77">
        <v>3699</v>
      </c>
    </row>
    <row r="44" spans="1:10" x14ac:dyDescent="0.2">
      <c r="A44" s="29" t="s">
        <v>25</v>
      </c>
      <c r="B44" s="30">
        <f t="shared" si="0"/>
        <v>1235</v>
      </c>
      <c r="C44" s="65">
        <v>11.756306520704426</v>
      </c>
      <c r="D44" s="80"/>
      <c r="E44" s="179">
        <f t="shared" si="1"/>
        <v>491614787</v>
      </c>
      <c r="F44" s="65">
        <v>11.911843127671135</v>
      </c>
      <c r="G44" s="91"/>
      <c r="H44" s="76">
        <v>400000</v>
      </c>
      <c r="I44" s="179">
        <f t="shared" si="2"/>
        <v>10039811</v>
      </c>
      <c r="J44" s="77">
        <v>8170</v>
      </c>
    </row>
    <row r="45" spans="1:10" x14ac:dyDescent="0.2">
      <c r="A45" s="29" t="s">
        <v>21</v>
      </c>
      <c r="B45" s="30">
        <f t="shared" si="0"/>
        <v>1748</v>
      </c>
      <c r="C45" s="65">
        <v>10.536467751657625</v>
      </c>
      <c r="D45" s="80"/>
      <c r="E45" s="179">
        <f t="shared" si="1"/>
        <v>1263933291</v>
      </c>
      <c r="F45" s="65">
        <v>10.808798021480282</v>
      </c>
      <c r="G45" s="91"/>
      <c r="H45" s="76">
        <v>700000</v>
      </c>
      <c r="I45" s="179">
        <f t="shared" si="2"/>
        <v>27092094</v>
      </c>
      <c r="J45" s="77">
        <v>15195</v>
      </c>
    </row>
    <row r="46" spans="1:10" x14ac:dyDescent="0.2">
      <c r="A46" s="29" t="s">
        <v>22</v>
      </c>
      <c r="B46" s="30">
        <f t="shared" si="0"/>
        <v>1190</v>
      </c>
      <c r="C46" s="65">
        <v>20.738933426280934</v>
      </c>
      <c r="D46" s="80"/>
      <c r="E46" s="179">
        <f t="shared" si="1"/>
        <v>2516342005</v>
      </c>
      <c r="F46" s="65">
        <v>24.728353503368417</v>
      </c>
      <c r="G46" s="91"/>
      <c r="H46" s="76">
        <v>1759422</v>
      </c>
      <c r="I46" s="179">
        <f t="shared" si="2"/>
        <v>53690259</v>
      </c>
      <c r="J46" s="77">
        <v>37447</v>
      </c>
    </row>
    <row r="47" spans="1:10" x14ac:dyDescent="0.2">
      <c r="A47" s="29" t="s">
        <v>23</v>
      </c>
      <c r="B47" s="30">
        <f t="shared" si="0"/>
        <v>193</v>
      </c>
      <c r="C47" s="65">
        <v>73.664122137404576</v>
      </c>
      <c r="D47" s="80"/>
      <c r="E47" s="72">
        <f t="shared" si="1"/>
        <v>1498514626</v>
      </c>
      <c r="F47" s="65">
        <v>75.304484959032266</v>
      </c>
      <c r="G47" s="91"/>
      <c r="H47" s="76">
        <v>6937500</v>
      </c>
      <c r="I47" s="72">
        <f t="shared" si="2"/>
        <v>31477172</v>
      </c>
      <c r="J47" s="77">
        <v>146783</v>
      </c>
    </row>
    <row r="48" spans="1:10" x14ac:dyDescent="0.2">
      <c r="A48" s="29" t="s">
        <v>24</v>
      </c>
      <c r="B48" s="30">
        <f t="shared" si="0"/>
        <v>17</v>
      </c>
      <c r="C48" s="65">
        <v>89.473684210526315</v>
      </c>
      <c r="D48" s="80"/>
      <c r="E48" s="72">
        <f t="shared" si="1"/>
        <v>295713250</v>
      </c>
      <c r="F48" s="65">
        <v>89.299354594203649</v>
      </c>
      <c r="G48" s="91"/>
      <c r="H48" s="76">
        <v>16630000</v>
      </c>
      <c r="I48" s="72">
        <f t="shared" si="2"/>
        <v>6333014</v>
      </c>
      <c r="J48" s="77">
        <v>361564</v>
      </c>
    </row>
    <row r="49" spans="1:10" x14ac:dyDescent="0.2">
      <c r="A49" s="29" t="s">
        <v>88</v>
      </c>
      <c r="B49" s="30">
        <f t="shared" si="0"/>
        <v>15</v>
      </c>
      <c r="C49" s="65">
        <v>93.75</v>
      </c>
      <c r="D49" s="80"/>
      <c r="E49" s="72">
        <f t="shared" si="1"/>
        <v>418991022</v>
      </c>
      <c r="F49" s="65">
        <v>94.902822150359327</v>
      </c>
      <c r="G49" s="91"/>
      <c r="H49" s="76">
        <v>25000000</v>
      </c>
      <c r="I49" s="72">
        <f t="shared" si="2"/>
        <v>9076646</v>
      </c>
      <c r="J49" s="77">
        <v>543720</v>
      </c>
    </row>
    <row r="50" spans="1:10" x14ac:dyDescent="0.2">
      <c r="A50" s="16" t="s">
        <v>6</v>
      </c>
      <c r="B50" s="82">
        <f>SUM(B41:B49)</f>
        <v>5298</v>
      </c>
      <c r="C50" s="69">
        <v>11.299748325726229</v>
      </c>
      <c r="D50" s="83" t="s">
        <v>40</v>
      </c>
      <c r="E50" s="68">
        <f>SUM(E41:E49)</f>
        <v>6589066541</v>
      </c>
      <c r="F50" s="69">
        <v>21.92340324939692</v>
      </c>
      <c r="G50" s="89" t="s">
        <v>40</v>
      </c>
      <c r="H50" s="136">
        <v>602000</v>
      </c>
      <c r="I50" s="68">
        <f>SUM(I41:I49)</f>
        <v>139831267</v>
      </c>
      <c r="J50" s="176">
        <v>13020</v>
      </c>
    </row>
    <row r="52" spans="1:10" ht="36.75" customHeight="1" x14ac:dyDescent="0.2">
      <c r="A52" s="299" t="s">
        <v>96</v>
      </c>
      <c r="B52" s="299"/>
      <c r="C52" s="299"/>
      <c r="D52" s="299"/>
      <c r="E52" s="299"/>
      <c r="F52" s="299"/>
      <c r="G52" s="299"/>
      <c r="H52" s="299"/>
      <c r="I52" s="299"/>
      <c r="J52" s="299"/>
    </row>
    <row r="53" spans="1:10" ht="32.25" customHeight="1" x14ac:dyDescent="0.2">
      <c r="A53" s="299" t="s">
        <v>146</v>
      </c>
      <c r="B53" s="299"/>
      <c r="C53" s="299"/>
      <c r="D53" s="299"/>
      <c r="E53" s="299"/>
      <c r="F53" s="299"/>
      <c r="G53" s="299"/>
      <c r="H53" s="299"/>
      <c r="I53" s="299"/>
      <c r="J53" s="299"/>
    </row>
  </sheetData>
  <mergeCells count="15">
    <mergeCell ref="A52:J52"/>
    <mergeCell ref="A53:J53"/>
    <mergeCell ref="A10:A11"/>
    <mergeCell ref="I10:J10"/>
    <mergeCell ref="B10:C10"/>
    <mergeCell ref="E10:H10"/>
    <mergeCell ref="F11:G11"/>
    <mergeCell ref="C11:D11"/>
    <mergeCell ref="A6:J6"/>
    <mergeCell ref="A7:J7"/>
    <mergeCell ref="A8:J8"/>
    <mergeCell ref="A1:J1"/>
    <mergeCell ref="A2:J2"/>
    <mergeCell ref="A4:J4"/>
    <mergeCell ref="A5:J5"/>
  </mergeCells>
  <pageMargins left="0.95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J41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5.42578125" style="54" customWidth="1"/>
    <col min="2" max="2" width="11.42578125" style="54" customWidth="1"/>
    <col min="3" max="3" width="12.5703125" style="54" customWidth="1"/>
    <col min="4" max="4" width="3" style="54" customWidth="1"/>
    <col min="5" max="5" width="11.42578125" style="54" customWidth="1"/>
    <col min="6" max="6" width="12.5703125" style="54" customWidth="1"/>
    <col min="7" max="7" width="3" style="54" customWidth="1"/>
    <col min="8" max="8" width="12.7109375" style="54" customWidth="1"/>
    <col min="9" max="10" width="11.42578125" style="54" customWidth="1"/>
    <col min="11" max="16384" width="9.140625" style="54"/>
  </cols>
  <sheetData>
    <row r="1" spans="1:10" ht="15.75" x14ac:dyDescent="0.25">
      <c r="A1" s="279" t="s">
        <v>89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15.75" x14ac:dyDescent="0.25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0" x14ac:dyDescent="0.2">
      <c r="A3" s="40"/>
      <c r="B3" s="40"/>
      <c r="C3" s="40"/>
      <c r="D3" s="40"/>
      <c r="E3" s="40"/>
      <c r="F3" s="40"/>
      <c r="G3" s="40"/>
    </row>
    <row r="4" spans="1:10" ht="15.75" x14ac:dyDescent="0.25">
      <c r="A4" s="279" t="s">
        <v>76</v>
      </c>
      <c r="B4" s="279"/>
      <c r="C4" s="279"/>
      <c r="D4" s="279"/>
      <c r="E4" s="279"/>
      <c r="F4" s="279"/>
      <c r="G4" s="279"/>
      <c r="H4" s="279"/>
      <c r="I4" s="279"/>
      <c r="J4" s="279"/>
    </row>
    <row r="5" spans="1:10" ht="15.75" x14ac:dyDescent="0.25">
      <c r="A5" s="279" t="s">
        <v>73</v>
      </c>
      <c r="B5" s="279"/>
      <c r="C5" s="279"/>
      <c r="D5" s="279"/>
      <c r="E5" s="279"/>
      <c r="F5" s="279"/>
      <c r="G5" s="279"/>
      <c r="H5" s="279"/>
      <c r="I5" s="279"/>
      <c r="J5" s="279"/>
    </row>
    <row r="6" spans="1:10" ht="15.75" x14ac:dyDescent="0.25">
      <c r="A6" s="279" t="s">
        <v>94</v>
      </c>
      <c r="B6" s="279"/>
      <c r="C6" s="279"/>
      <c r="D6" s="279"/>
      <c r="E6" s="279"/>
      <c r="F6" s="279"/>
      <c r="G6" s="279"/>
      <c r="H6" s="279"/>
      <c r="I6" s="279"/>
      <c r="J6" s="279"/>
    </row>
    <row r="7" spans="1:10" ht="15.75" x14ac:dyDescent="0.25">
      <c r="A7" s="279" t="s">
        <v>71</v>
      </c>
      <c r="B7" s="279"/>
      <c r="C7" s="279"/>
      <c r="D7" s="279"/>
      <c r="E7" s="279"/>
      <c r="F7" s="279"/>
      <c r="G7" s="279"/>
      <c r="H7" s="279"/>
      <c r="I7" s="279"/>
      <c r="J7" s="279"/>
    </row>
    <row r="8" spans="1:10" ht="15" x14ac:dyDescent="0.25">
      <c r="A8" s="298" t="s">
        <v>74</v>
      </c>
      <c r="B8" s="298"/>
      <c r="C8" s="298"/>
      <c r="D8" s="298"/>
      <c r="E8" s="298"/>
      <c r="F8" s="298"/>
      <c r="G8" s="298"/>
      <c r="H8" s="298"/>
      <c r="I8" s="298"/>
      <c r="J8" s="298"/>
    </row>
    <row r="9" spans="1:10" x14ac:dyDescent="0.2">
      <c r="A9" s="26"/>
    </row>
    <row r="10" spans="1:10" ht="16.899999999999999" customHeight="1" x14ac:dyDescent="0.2">
      <c r="A10" s="171"/>
      <c r="B10" s="281" t="s">
        <v>17</v>
      </c>
      <c r="C10" s="283"/>
      <c r="D10" s="170"/>
      <c r="E10" s="281" t="s">
        <v>46</v>
      </c>
      <c r="F10" s="283"/>
      <c r="G10" s="283"/>
      <c r="H10" s="282"/>
      <c r="I10" s="281" t="s">
        <v>13</v>
      </c>
      <c r="J10" s="282"/>
    </row>
    <row r="11" spans="1:10" ht="33.75" customHeight="1" x14ac:dyDescent="0.2">
      <c r="A11" s="172" t="s">
        <v>46</v>
      </c>
      <c r="B11" s="122" t="s">
        <v>15</v>
      </c>
      <c r="C11" s="300" t="s">
        <v>30</v>
      </c>
      <c r="D11" s="301"/>
      <c r="E11" s="119" t="s">
        <v>92</v>
      </c>
      <c r="F11" s="300" t="s">
        <v>26</v>
      </c>
      <c r="G11" s="300"/>
      <c r="H11" s="120" t="s">
        <v>16</v>
      </c>
      <c r="I11" s="119" t="s">
        <v>92</v>
      </c>
      <c r="J11" s="121" t="s">
        <v>16</v>
      </c>
    </row>
    <row r="12" spans="1:10" ht="9.6" customHeight="1" x14ac:dyDescent="0.2">
      <c r="A12" s="14"/>
      <c r="B12" s="78"/>
      <c r="C12" s="76"/>
      <c r="D12" s="76"/>
      <c r="E12" s="1"/>
      <c r="F12" s="6"/>
      <c r="G12" s="6"/>
      <c r="H12" s="74"/>
      <c r="I12" s="1"/>
      <c r="J12" s="75"/>
    </row>
    <row r="13" spans="1:10" ht="14.1" customHeight="1" x14ac:dyDescent="0.2">
      <c r="A13" s="14" t="s">
        <v>9</v>
      </c>
      <c r="B13" s="78"/>
      <c r="C13" s="76"/>
      <c r="D13" s="76"/>
      <c r="E13" s="1"/>
      <c r="F13" s="6"/>
      <c r="G13" s="6"/>
      <c r="H13" s="74"/>
      <c r="I13" s="1"/>
      <c r="J13" s="75"/>
    </row>
    <row r="14" spans="1:10" ht="9.6" customHeight="1" x14ac:dyDescent="0.2">
      <c r="A14" s="14"/>
      <c r="B14" s="78"/>
      <c r="C14" s="76"/>
      <c r="D14" s="76"/>
      <c r="E14" s="1"/>
      <c r="F14" s="6"/>
      <c r="G14" s="6"/>
      <c r="H14" s="74"/>
      <c r="I14" s="1"/>
      <c r="J14" s="75"/>
    </row>
    <row r="15" spans="1:10" ht="14.1" customHeight="1" x14ac:dyDescent="0.2">
      <c r="A15" s="29" t="s">
        <v>0</v>
      </c>
      <c r="B15" s="78">
        <v>158</v>
      </c>
      <c r="C15" s="25">
        <v>44.632768361581924</v>
      </c>
      <c r="D15" s="7" t="s">
        <v>40</v>
      </c>
      <c r="E15" s="3">
        <v>623628366</v>
      </c>
      <c r="F15" s="93">
        <v>67.499577900588307</v>
      </c>
      <c r="G15" s="10" t="s">
        <v>40</v>
      </c>
      <c r="H15" s="74">
        <v>2388790</v>
      </c>
      <c r="I15" s="3">
        <v>13552779</v>
      </c>
      <c r="J15" s="75">
        <v>51926</v>
      </c>
    </row>
    <row r="16" spans="1:10" ht="14.1" customHeight="1" x14ac:dyDescent="0.2">
      <c r="A16" s="29" t="s">
        <v>1</v>
      </c>
      <c r="B16" s="78">
        <v>675</v>
      </c>
      <c r="C16" s="25">
        <v>15.124355814474569</v>
      </c>
      <c r="D16" s="7"/>
      <c r="E16" s="4">
        <v>408545159</v>
      </c>
      <c r="F16" s="93">
        <v>21.194342675002083</v>
      </c>
      <c r="G16" s="10"/>
      <c r="H16" s="76">
        <v>505357</v>
      </c>
      <c r="I16" s="4">
        <v>8743753</v>
      </c>
      <c r="J16" s="77">
        <v>10875</v>
      </c>
    </row>
    <row r="17" spans="1:10" ht="14.1" customHeight="1" x14ac:dyDescent="0.2">
      <c r="A17" s="29" t="s">
        <v>2</v>
      </c>
      <c r="B17" s="78">
        <v>1770</v>
      </c>
      <c r="C17" s="25">
        <v>14.463147573132865</v>
      </c>
      <c r="D17" s="7"/>
      <c r="E17" s="4">
        <v>1580567872</v>
      </c>
      <c r="F17" s="93">
        <v>21.181873614126793</v>
      </c>
      <c r="G17" s="10"/>
      <c r="H17" s="76">
        <v>665150</v>
      </c>
      <c r="I17" s="4">
        <v>34107198</v>
      </c>
      <c r="J17" s="77">
        <v>14437</v>
      </c>
    </row>
    <row r="18" spans="1:10" ht="14.1" customHeight="1" x14ac:dyDescent="0.2">
      <c r="A18" s="29" t="s">
        <v>3</v>
      </c>
      <c r="B18" s="78">
        <v>1354</v>
      </c>
      <c r="C18" s="25">
        <v>8.565283400809717</v>
      </c>
      <c r="D18" s="7"/>
      <c r="E18" s="4">
        <v>694220050</v>
      </c>
      <c r="F18" s="93">
        <v>9.5625516000086161</v>
      </c>
      <c r="G18" s="10"/>
      <c r="H18" s="76">
        <v>495725</v>
      </c>
      <c r="I18" s="4">
        <v>14755309</v>
      </c>
      <c r="J18" s="77">
        <v>10118</v>
      </c>
    </row>
    <row r="19" spans="1:10" ht="24.6" customHeight="1" x14ac:dyDescent="0.2">
      <c r="A19" s="16" t="s">
        <v>6</v>
      </c>
      <c r="B19" s="31">
        <f>SUM(B15:B18)</f>
        <v>3957</v>
      </c>
      <c r="C19" s="96">
        <v>12.040897057481057</v>
      </c>
      <c r="D19" s="8" t="s">
        <v>40</v>
      </c>
      <c r="E19" s="5">
        <f>SUM(E15:E18)</f>
        <v>3306961447</v>
      </c>
      <c r="F19" s="94">
        <v>18.818228940441379</v>
      </c>
      <c r="G19" s="11" t="s">
        <v>40</v>
      </c>
      <c r="H19" s="136">
        <v>550000</v>
      </c>
      <c r="I19" s="5">
        <f>SUM(I15:I18)</f>
        <v>71159039</v>
      </c>
      <c r="J19" s="176">
        <v>11933</v>
      </c>
    </row>
    <row r="20" spans="1:10" ht="12" customHeight="1" x14ac:dyDescent="0.2">
      <c r="A20" s="17"/>
      <c r="B20" s="17"/>
      <c r="C20" s="18"/>
      <c r="D20" s="18"/>
      <c r="E20" s="17"/>
      <c r="F20" s="18"/>
      <c r="G20" s="18"/>
      <c r="H20" s="18"/>
      <c r="I20" s="17"/>
      <c r="J20" s="19"/>
    </row>
    <row r="21" spans="1:10" ht="12" customHeight="1" x14ac:dyDescent="0.2">
      <c r="A21" s="20" t="s">
        <v>143</v>
      </c>
      <c r="B21" s="21"/>
      <c r="E21" s="21"/>
      <c r="I21" s="21"/>
      <c r="J21" s="22"/>
    </row>
    <row r="22" spans="1:10" ht="12" customHeight="1" x14ac:dyDescent="0.2">
      <c r="A22" s="21"/>
      <c r="B22" s="21"/>
      <c r="E22" s="21"/>
      <c r="I22" s="21"/>
      <c r="J22" s="22"/>
    </row>
    <row r="23" spans="1:10" ht="14.1" customHeight="1" x14ac:dyDescent="0.2">
      <c r="A23" s="29" t="s">
        <v>0</v>
      </c>
      <c r="B23" s="30">
        <v>893</v>
      </c>
      <c r="C23" s="25">
        <v>15.560202125805889</v>
      </c>
      <c r="D23" s="7" t="s">
        <v>40</v>
      </c>
      <c r="E23" s="3">
        <v>2829825884</v>
      </c>
      <c r="F23" s="93">
        <v>37.488059684300673</v>
      </c>
      <c r="G23" s="10" t="s">
        <v>40</v>
      </c>
      <c r="H23" s="74">
        <v>1755000</v>
      </c>
      <c r="I23" s="3">
        <v>59440431</v>
      </c>
      <c r="J23" s="75">
        <v>35858</v>
      </c>
    </row>
    <row r="24" spans="1:10" ht="14.1" customHeight="1" x14ac:dyDescent="0.2">
      <c r="A24" s="29" t="s">
        <v>1</v>
      </c>
      <c r="B24" s="30">
        <v>68</v>
      </c>
      <c r="C24" s="25">
        <v>16.464891041162229</v>
      </c>
      <c r="D24" s="7"/>
      <c r="E24" s="4">
        <v>111998550</v>
      </c>
      <c r="F24" s="93">
        <v>57.583347396020066</v>
      </c>
      <c r="G24" s="10"/>
      <c r="H24" s="76">
        <v>790000</v>
      </c>
      <c r="I24" s="4">
        <v>2425843</v>
      </c>
      <c r="J24" s="77">
        <v>17153</v>
      </c>
    </row>
    <row r="25" spans="1:10" ht="14.1" customHeight="1" x14ac:dyDescent="0.2">
      <c r="A25" s="29" t="s">
        <v>2</v>
      </c>
      <c r="B25" s="30">
        <v>281</v>
      </c>
      <c r="C25" s="25">
        <v>5.156909524683428</v>
      </c>
      <c r="D25" s="7"/>
      <c r="E25" s="4">
        <v>292305438</v>
      </c>
      <c r="F25" s="93">
        <v>8.0334063065994545</v>
      </c>
      <c r="G25" s="10"/>
      <c r="H25" s="76">
        <v>675000</v>
      </c>
      <c r="I25" s="4">
        <v>5872929</v>
      </c>
      <c r="J25" s="77">
        <v>12285</v>
      </c>
    </row>
    <row r="26" spans="1:10" ht="14.1" customHeight="1" x14ac:dyDescent="0.2">
      <c r="A26" s="29" t="s">
        <v>3</v>
      </c>
      <c r="B26" s="30">
        <v>99</v>
      </c>
      <c r="C26" s="25">
        <v>4.0875309661436825</v>
      </c>
      <c r="D26" s="7"/>
      <c r="E26" s="4">
        <v>47975223</v>
      </c>
      <c r="F26" s="93">
        <v>4.3612455862399884</v>
      </c>
      <c r="G26" s="10"/>
      <c r="H26" s="76">
        <v>385000</v>
      </c>
      <c r="I26" s="4">
        <v>933025</v>
      </c>
      <c r="J26" s="77">
        <v>7153</v>
      </c>
    </row>
    <row r="27" spans="1:10" ht="24.6" customHeight="1" x14ac:dyDescent="0.2">
      <c r="A27" s="16" t="s">
        <v>6</v>
      </c>
      <c r="B27" s="31">
        <f>SUM(B23:B26)</f>
        <v>1341</v>
      </c>
      <c r="C27" s="97">
        <v>9.5628610140483481</v>
      </c>
      <c r="D27" s="9" t="s">
        <v>40</v>
      </c>
      <c r="E27" s="5">
        <f>SUM(E23:E26)</f>
        <v>3282105095</v>
      </c>
      <c r="F27" s="95">
        <v>26.29520484329954</v>
      </c>
      <c r="G27" s="12" t="s">
        <v>40</v>
      </c>
      <c r="H27" s="136">
        <v>1100000</v>
      </c>
      <c r="I27" s="5">
        <f>SUM(I23:I26)</f>
        <v>68672228</v>
      </c>
      <c r="J27" s="176">
        <v>22046</v>
      </c>
    </row>
    <row r="28" spans="1:10" ht="9.6" customHeight="1" x14ac:dyDescent="0.2">
      <c r="A28" s="14"/>
      <c r="B28" s="78"/>
      <c r="C28" s="76"/>
      <c r="D28" s="76"/>
      <c r="E28" s="1"/>
      <c r="F28" s="6"/>
      <c r="G28" s="6"/>
      <c r="H28" s="74"/>
      <c r="I28" s="1"/>
      <c r="J28" s="75"/>
    </row>
    <row r="29" spans="1:10" ht="13.9" customHeight="1" x14ac:dyDescent="0.2">
      <c r="A29" s="20" t="s">
        <v>8</v>
      </c>
      <c r="B29" s="21"/>
      <c r="E29" s="21"/>
      <c r="I29" s="21"/>
      <c r="J29" s="22"/>
    </row>
    <row r="30" spans="1:10" x14ac:dyDescent="0.2">
      <c r="A30" s="21"/>
      <c r="B30" s="21"/>
      <c r="E30" s="21"/>
      <c r="I30" s="21"/>
      <c r="J30" s="22"/>
    </row>
    <row r="31" spans="1:10" x14ac:dyDescent="0.2">
      <c r="A31" s="29" t="s">
        <v>0</v>
      </c>
      <c r="B31" s="30">
        <f>B15+B23</f>
        <v>1051</v>
      </c>
      <c r="C31" s="25">
        <v>17.249302478253732</v>
      </c>
      <c r="D31" s="7" t="s">
        <v>40</v>
      </c>
      <c r="E31" s="3">
        <f>E15+E23</f>
        <v>3453454250</v>
      </c>
      <c r="F31" s="93">
        <v>40.76071983216346</v>
      </c>
      <c r="G31" s="10" t="s">
        <v>40</v>
      </c>
      <c r="H31" s="74">
        <v>1308750</v>
      </c>
      <c r="I31" s="3">
        <f>I15+I23</f>
        <v>72993210</v>
      </c>
      <c r="J31" s="75">
        <v>28245</v>
      </c>
    </row>
    <row r="32" spans="1:10" x14ac:dyDescent="0.2">
      <c r="A32" s="29" t="s">
        <v>1</v>
      </c>
      <c r="B32" s="30">
        <f>B16+B24</f>
        <v>743</v>
      </c>
      <c r="C32" s="25">
        <v>15.237899917965544</v>
      </c>
      <c r="D32" s="7"/>
      <c r="E32" s="4">
        <f>E16+E24</f>
        <v>520543709</v>
      </c>
      <c r="F32" s="93">
        <v>24.529507452215686</v>
      </c>
      <c r="G32" s="10"/>
      <c r="H32" s="76">
        <v>399500</v>
      </c>
      <c r="I32" s="4">
        <f>I16+I24</f>
        <v>11169596</v>
      </c>
      <c r="J32" s="77">
        <v>8138</v>
      </c>
    </row>
    <row r="33" spans="1:10" x14ac:dyDescent="0.2">
      <c r="A33" s="29" t="s">
        <v>2</v>
      </c>
      <c r="B33" s="30">
        <f>B17+B25</f>
        <v>2051</v>
      </c>
      <c r="C33" s="25">
        <v>11.596087521908746</v>
      </c>
      <c r="D33" s="7"/>
      <c r="E33" s="4">
        <f>E17+E25</f>
        <v>1872873310</v>
      </c>
      <c r="F33" s="93">
        <v>16.871953170525678</v>
      </c>
      <c r="G33" s="10"/>
      <c r="H33" s="76">
        <v>586117</v>
      </c>
      <c r="I33" s="4">
        <f>I17+I25</f>
        <v>39980127</v>
      </c>
      <c r="J33" s="77">
        <v>12172</v>
      </c>
    </row>
    <row r="34" spans="1:10" x14ac:dyDescent="0.2">
      <c r="A34" s="29" t="s">
        <v>3</v>
      </c>
      <c r="B34" s="30">
        <f>B18+B26</f>
        <v>1453</v>
      </c>
      <c r="C34" s="25">
        <v>7.9703784969829954</v>
      </c>
      <c r="D34" s="7"/>
      <c r="E34" s="4">
        <f>E18+E26</f>
        <v>742195273</v>
      </c>
      <c r="F34" s="93">
        <v>8.8781322331049246</v>
      </c>
      <c r="G34" s="10"/>
      <c r="H34" s="76">
        <v>447300</v>
      </c>
      <c r="I34" s="4">
        <f>I18+I26</f>
        <v>15688334</v>
      </c>
      <c r="J34" s="77">
        <v>8990</v>
      </c>
    </row>
    <row r="35" spans="1:10" ht="24.6" customHeight="1" x14ac:dyDescent="0.2">
      <c r="A35" s="16" t="s">
        <v>6</v>
      </c>
      <c r="B35" s="31">
        <f>B19+B27</f>
        <v>5298</v>
      </c>
      <c r="C35" s="97">
        <v>11.299748325726229</v>
      </c>
      <c r="D35" s="13" t="s">
        <v>40</v>
      </c>
      <c r="E35" s="5">
        <f>E19+E27</f>
        <v>6589066542</v>
      </c>
      <c r="F35" s="95">
        <v>21.923403251994714</v>
      </c>
      <c r="G35" s="12" t="s">
        <v>40</v>
      </c>
      <c r="H35" s="136">
        <v>602000</v>
      </c>
      <c r="I35" s="5">
        <f>I19+I27</f>
        <v>139831267</v>
      </c>
      <c r="J35" s="176">
        <v>13020</v>
      </c>
    </row>
    <row r="37" spans="1:10" x14ac:dyDescent="0.2">
      <c r="A37" s="183" t="s">
        <v>147</v>
      </c>
    </row>
    <row r="38" spans="1:10" x14ac:dyDescent="0.2">
      <c r="A38" s="183" t="s">
        <v>75</v>
      </c>
    </row>
    <row r="39" spans="1:10" x14ac:dyDescent="0.2">
      <c r="A39" s="183" t="s">
        <v>105</v>
      </c>
    </row>
    <row r="40" spans="1:10" x14ac:dyDescent="0.2">
      <c r="A40" s="183" t="s">
        <v>148</v>
      </c>
    </row>
    <row r="41" spans="1:10" x14ac:dyDescent="0.2">
      <c r="A41" s="184"/>
    </row>
  </sheetData>
  <mergeCells count="12">
    <mergeCell ref="F11:G11"/>
    <mergeCell ref="C11:D11"/>
    <mergeCell ref="A1:J1"/>
    <mergeCell ref="A2:J2"/>
    <mergeCell ref="A4:J4"/>
    <mergeCell ref="A5:J5"/>
    <mergeCell ref="A6:J6"/>
    <mergeCell ref="A7:J7"/>
    <mergeCell ref="A8:J8"/>
    <mergeCell ref="I10:J10"/>
    <mergeCell ref="B10:C10"/>
    <mergeCell ref="E10:H10"/>
  </mergeCells>
  <printOptions horizontalCentered="1"/>
  <pageMargins left="0.7" right="0.7" top="0.75" bottom="0.75" header="0.3" footer="0.3"/>
  <pageSetup scale="8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CCFF"/>
    <pageSetUpPr fitToPage="1"/>
  </sheetPr>
  <dimension ref="A1:R67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31" style="54" customWidth="1"/>
    <col min="2" max="2" width="13.7109375" style="54" customWidth="1"/>
    <col min="3" max="3" width="2.28515625" style="54" customWidth="1"/>
    <col min="4" max="4" width="13.7109375" style="54" customWidth="1"/>
    <col min="5" max="5" width="2.28515625" style="54" customWidth="1"/>
    <col min="6" max="6" width="11.7109375" style="54" customWidth="1"/>
    <col min="7" max="7" width="2.28515625" style="54" customWidth="1"/>
    <col min="8" max="8" width="13.7109375" style="54" customWidth="1"/>
    <col min="9" max="9" width="2.28515625" style="54" customWidth="1"/>
    <col min="10" max="10" width="11.42578125" style="54" customWidth="1"/>
    <col min="11" max="11" width="2.28515625" style="54" customWidth="1"/>
    <col min="12" max="16384" width="9.140625" style="54"/>
  </cols>
  <sheetData>
    <row r="1" spans="1:11" ht="15.6" customHeight="1" x14ac:dyDescent="0.25">
      <c r="A1" s="279" t="s">
        <v>62</v>
      </c>
      <c r="B1" s="279"/>
      <c r="C1" s="279"/>
      <c r="D1" s="279"/>
      <c r="E1" s="279"/>
      <c r="F1" s="279"/>
      <c r="G1" s="279"/>
      <c r="H1" s="279"/>
      <c r="I1" s="279"/>
      <c r="J1" s="279"/>
      <c r="K1" s="169"/>
    </row>
    <row r="2" spans="1:11" ht="15.6" customHeight="1" x14ac:dyDescent="0.25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  <c r="K2" s="169"/>
    </row>
    <row r="3" spans="1:11" x14ac:dyDescent="0.2">
      <c r="A3" s="40"/>
      <c r="B3" s="40"/>
      <c r="C3" s="40"/>
      <c r="D3" s="40"/>
      <c r="E3" s="40"/>
      <c r="F3" s="40"/>
      <c r="G3" s="40"/>
      <c r="H3" s="40"/>
      <c r="I3" s="40"/>
      <c r="K3" s="40"/>
    </row>
    <row r="4" spans="1:11" ht="15.6" customHeight="1" x14ac:dyDescent="0.25">
      <c r="A4" s="279" t="s">
        <v>77</v>
      </c>
      <c r="B4" s="279"/>
      <c r="C4" s="279"/>
      <c r="D4" s="279"/>
      <c r="E4" s="279"/>
      <c r="F4" s="279"/>
      <c r="G4" s="279"/>
      <c r="H4" s="279"/>
      <c r="I4" s="279"/>
      <c r="J4" s="279"/>
      <c r="K4" s="169"/>
    </row>
    <row r="5" spans="1:11" ht="15.6" customHeight="1" x14ac:dyDescent="0.25">
      <c r="A5" s="279" t="s">
        <v>95</v>
      </c>
      <c r="B5" s="279"/>
      <c r="C5" s="279"/>
      <c r="D5" s="279"/>
      <c r="E5" s="279"/>
      <c r="F5" s="279"/>
      <c r="G5" s="279"/>
      <c r="H5" s="279"/>
      <c r="I5" s="279"/>
      <c r="J5" s="279"/>
      <c r="K5" s="169"/>
    </row>
    <row r="6" spans="1:11" ht="15.6" customHeight="1" x14ac:dyDescent="0.25">
      <c r="A6" s="279" t="s">
        <v>78</v>
      </c>
      <c r="B6" s="279"/>
      <c r="C6" s="279"/>
      <c r="D6" s="279"/>
      <c r="E6" s="279"/>
      <c r="F6" s="279"/>
      <c r="G6" s="279"/>
      <c r="H6" s="279"/>
      <c r="I6" s="279"/>
      <c r="J6" s="279"/>
      <c r="K6" s="169"/>
    </row>
    <row r="7" spans="1:11" ht="15.6" customHeight="1" x14ac:dyDescent="0.25">
      <c r="A7" s="279" t="s">
        <v>79</v>
      </c>
      <c r="B7" s="279"/>
      <c r="C7" s="279"/>
      <c r="D7" s="279"/>
      <c r="E7" s="279"/>
      <c r="F7" s="279"/>
      <c r="G7" s="279"/>
      <c r="H7" s="279"/>
      <c r="I7" s="279"/>
      <c r="J7" s="279"/>
      <c r="K7" s="169"/>
    </row>
    <row r="9" spans="1:11" x14ac:dyDescent="0.2">
      <c r="A9" s="305" t="s">
        <v>137</v>
      </c>
      <c r="B9" s="306"/>
      <c r="C9" s="306"/>
      <c r="D9" s="306"/>
      <c r="E9" s="306"/>
      <c r="F9" s="306"/>
      <c r="G9" s="306"/>
      <c r="H9" s="306"/>
      <c r="I9" s="306"/>
      <c r="J9" s="306"/>
      <c r="K9" s="307"/>
    </row>
    <row r="10" spans="1:11" x14ac:dyDescent="0.2">
      <c r="A10" s="45"/>
      <c r="B10" s="125"/>
      <c r="C10" s="106"/>
      <c r="D10" s="283" t="s">
        <v>46</v>
      </c>
      <c r="E10" s="283"/>
      <c r="F10" s="283"/>
      <c r="G10" s="170"/>
      <c r="H10" s="283" t="s">
        <v>13</v>
      </c>
      <c r="I10" s="283"/>
      <c r="J10" s="283"/>
      <c r="K10" s="170"/>
    </row>
    <row r="11" spans="1:11" ht="27.75" customHeight="1" x14ac:dyDescent="0.2">
      <c r="A11" s="46" t="s">
        <v>11</v>
      </c>
      <c r="B11" s="119" t="s">
        <v>17</v>
      </c>
      <c r="C11" s="120"/>
      <c r="D11" s="173" t="s">
        <v>92</v>
      </c>
      <c r="E11" s="120"/>
      <c r="F11" s="120" t="s">
        <v>14</v>
      </c>
      <c r="G11" s="121"/>
      <c r="H11" s="120" t="s">
        <v>92</v>
      </c>
      <c r="I11" s="120"/>
      <c r="J11" s="120" t="s">
        <v>14</v>
      </c>
      <c r="K11" s="121"/>
    </row>
    <row r="12" spans="1:11" ht="12.75" customHeight="1" x14ac:dyDescent="0.2">
      <c r="A12" s="99"/>
      <c r="B12" s="130"/>
      <c r="C12" s="129"/>
      <c r="D12" s="129"/>
      <c r="E12" s="129"/>
      <c r="F12" s="129"/>
      <c r="G12" s="131"/>
      <c r="H12" s="129"/>
      <c r="I12" s="129"/>
      <c r="J12" s="129"/>
      <c r="K12" s="131"/>
    </row>
    <row r="13" spans="1:11" x14ac:dyDescent="0.2">
      <c r="A13" s="104" t="s">
        <v>49</v>
      </c>
      <c r="B13" s="212">
        <v>1252</v>
      </c>
      <c r="C13" s="262"/>
      <c r="D13" s="262">
        <v>1195476826.4000001</v>
      </c>
      <c r="E13" s="262"/>
      <c r="F13" s="214">
        <v>585000</v>
      </c>
      <c r="G13" s="264"/>
      <c r="H13" s="262">
        <v>32554354.09</v>
      </c>
      <c r="I13" s="262"/>
      <c r="J13" s="214">
        <v>16380</v>
      </c>
      <c r="K13" s="210"/>
    </row>
    <row r="14" spans="1:11" x14ac:dyDescent="0.2">
      <c r="A14" s="271" t="s">
        <v>144</v>
      </c>
      <c r="B14" s="212">
        <v>567</v>
      </c>
      <c r="C14" s="262"/>
      <c r="D14" s="265">
        <v>777822248.39999998</v>
      </c>
      <c r="E14" s="262"/>
      <c r="F14" s="221">
        <v>647739</v>
      </c>
      <c r="G14" s="264"/>
      <c r="H14" s="265">
        <v>21357335.48</v>
      </c>
      <c r="I14" s="262"/>
      <c r="J14" s="221">
        <v>18136</v>
      </c>
      <c r="K14" s="210"/>
    </row>
    <row r="15" spans="1:11" x14ac:dyDescent="0.2">
      <c r="A15" s="271" t="s">
        <v>145</v>
      </c>
      <c r="B15" s="212">
        <v>985</v>
      </c>
      <c r="C15" s="262"/>
      <c r="D15" s="265">
        <v>3098810098</v>
      </c>
      <c r="E15" s="262"/>
      <c r="F15" s="221">
        <v>372826</v>
      </c>
      <c r="G15" s="264"/>
      <c r="H15" s="265">
        <v>86033752.290000007</v>
      </c>
      <c r="I15" s="262"/>
      <c r="J15" s="221">
        <v>8119</v>
      </c>
      <c r="K15" s="210"/>
    </row>
    <row r="16" spans="1:11" x14ac:dyDescent="0.2">
      <c r="A16" s="104" t="s">
        <v>52</v>
      </c>
      <c r="B16" s="212">
        <v>3479</v>
      </c>
      <c r="C16" s="262"/>
      <c r="D16" s="265">
        <v>3320689952.9000001</v>
      </c>
      <c r="E16" s="262"/>
      <c r="F16" s="221">
        <v>650000</v>
      </c>
      <c r="G16" s="264"/>
      <c r="H16" s="265">
        <v>90597004.290000007</v>
      </c>
      <c r="I16" s="262"/>
      <c r="J16" s="221">
        <v>18200</v>
      </c>
      <c r="K16" s="210"/>
    </row>
    <row r="17" spans="1:11" x14ac:dyDescent="0.2">
      <c r="A17" s="104" t="s">
        <v>53</v>
      </c>
      <c r="B17" s="212">
        <v>2407</v>
      </c>
      <c r="C17" s="262"/>
      <c r="D17" s="265">
        <v>10461832935</v>
      </c>
      <c r="E17" s="262"/>
      <c r="F17" s="221">
        <v>1059000</v>
      </c>
      <c r="G17" s="264"/>
      <c r="H17" s="265">
        <v>291148363.12</v>
      </c>
      <c r="I17" s="262"/>
      <c r="J17" s="221">
        <v>29652</v>
      </c>
      <c r="K17" s="210"/>
    </row>
    <row r="18" spans="1:11" x14ac:dyDescent="0.2">
      <c r="A18" s="104" t="s">
        <v>54</v>
      </c>
      <c r="B18" s="212">
        <v>445</v>
      </c>
      <c r="C18" s="262"/>
      <c r="D18" s="265">
        <v>4391417224.3000002</v>
      </c>
      <c r="E18" s="262"/>
      <c r="F18" s="221">
        <v>1725000</v>
      </c>
      <c r="G18" s="264"/>
      <c r="H18" s="265">
        <v>122809542.62</v>
      </c>
      <c r="I18" s="262"/>
      <c r="J18" s="221">
        <v>48300</v>
      </c>
      <c r="K18" s="210"/>
    </row>
    <row r="19" spans="1:11" x14ac:dyDescent="0.2">
      <c r="A19" s="104" t="s">
        <v>55</v>
      </c>
      <c r="B19" s="212">
        <v>855</v>
      </c>
      <c r="C19" s="262"/>
      <c r="D19" s="265">
        <v>2095287449.5999999</v>
      </c>
      <c r="E19" s="262"/>
      <c r="F19" s="221">
        <v>948000</v>
      </c>
      <c r="G19" s="264"/>
      <c r="H19" s="265">
        <v>58187320.729999997</v>
      </c>
      <c r="I19" s="262"/>
      <c r="J19" s="221">
        <v>26544</v>
      </c>
      <c r="K19" s="210"/>
    </row>
    <row r="20" spans="1:11" x14ac:dyDescent="0.2">
      <c r="A20" s="104" t="s">
        <v>56</v>
      </c>
      <c r="B20" s="212">
        <v>502</v>
      </c>
      <c r="C20" s="262"/>
      <c r="D20" s="265">
        <v>2332823146.1999998</v>
      </c>
      <c r="E20" s="262"/>
      <c r="F20" s="221">
        <v>1568135</v>
      </c>
      <c r="G20" s="264"/>
      <c r="H20" s="265">
        <v>65167941.799999997</v>
      </c>
      <c r="I20" s="262"/>
      <c r="J20" s="221">
        <v>43908</v>
      </c>
      <c r="K20" s="210"/>
    </row>
    <row r="21" spans="1:11" x14ac:dyDescent="0.2">
      <c r="A21" s="104" t="s">
        <v>57</v>
      </c>
      <c r="B21" s="212">
        <v>296</v>
      </c>
      <c r="C21" s="262"/>
      <c r="D21" s="265">
        <v>2661022888.1999998</v>
      </c>
      <c r="E21" s="262"/>
      <c r="F21" s="221">
        <v>3000000</v>
      </c>
      <c r="G21" s="264"/>
      <c r="H21" s="265">
        <v>74443333.120000005</v>
      </c>
      <c r="I21" s="262"/>
      <c r="J21" s="221">
        <v>84000</v>
      </c>
      <c r="K21" s="210"/>
    </row>
    <row r="22" spans="1:11" x14ac:dyDescent="0.2">
      <c r="A22" s="104" t="s">
        <v>61</v>
      </c>
      <c r="B22" s="212">
        <v>270</v>
      </c>
      <c r="C22" s="262"/>
      <c r="D22" s="265">
        <v>1389514698.2</v>
      </c>
      <c r="E22" s="262"/>
      <c r="F22" s="221">
        <v>1500000</v>
      </c>
      <c r="G22" s="264"/>
      <c r="H22" s="265">
        <v>38837474.770000003</v>
      </c>
      <c r="I22" s="262"/>
      <c r="J22" s="221">
        <v>42000</v>
      </c>
      <c r="K22" s="210"/>
    </row>
    <row r="23" spans="1:11" x14ac:dyDescent="0.2">
      <c r="A23" s="104" t="s">
        <v>58</v>
      </c>
      <c r="B23" s="212">
        <v>383</v>
      </c>
      <c r="C23" s="262"/>
      <c r="D23" s="265">
        <v>5254212660.8999996</v>
      </c>
      <c r="E23" s="262"/>
      <c r="F23" s="221">
        <v>3000000</v>
      </c>
      <c r="G23" s="264"/>
      <c r="H23" s="265">
        <v>147050486.00999999</v>
      </c>
      <c r="I23" s="262"/>
      <c r="J23" s="221">
        <v>84000</v>
      </c>
      <c r="K23" s="210"/>
    </row>
    <row r="24" spans="1:11" x14ac:dyDescent="0.2">
      <c r="A24" s="104" t="s">
        <v>59</v>
      </c>
      <c r="B24" s="212">
        <v>144</v>
      </c>
      <c r="C24" s="262"/>
      <c r="D24" s="265">
        <v>1538869928.2</v>
      </c>
      <c r="E24" s="262"/>
      <c r="F24" s="221">
        <v>1970500</v>
      </c>
      <c r="G24" s="264"/>
      <c r="H24" s="265">
        <v>43042073.140000001</v>
      </c>
      <c r="I24" s="262"/>
      <c r="J24" s="221">
        <v>55174</v>
      </c>
      <c r="K24" s="210"/>
    </row>
    <row r="25" spans="1:11" x14ac:dyDescent="0.2">
      <c r="A25" s="47"/>
      <c r="B25" s="212"/>
      <c r="C25" s="262"/>
      <c r="D25" s="262"/>
      <c r="E25" s="262"/>
      <c r="F25" s="235"/>
      <c r="G25" s="264"/>
      <c r="H25" s="262"/>
      <c r="I25" s="262"/>
      <c r="J25" s="214"/>
      <c r="K25" s="210"/>
    </row>
    <row r="26" spans="1:11" x14ac:dyDescent="0.2">
      <c r="A26" s="101" t="s">
        <v>6</v>
      </c>
      <c r="B26" s="252">
        <f>SUM(B13:B24)</f>
        <v>11585</v>
      </c>
      <c r="C26" s="266"/>
      <c r="D26" s="266">
        <f>SUM(D13:D24)</f>
        <v>38517780056.299995</v>
      </c>
      <c r="E26" s="266"/>
      <c r="F26" s="237">
        <v>800000</v>
      </c>
      <c r="G26" s="267"/>
      <c r="H26" s="266">
        <f>SUM(H13:H24)</f>
        <v>1071228981.46</v>
      </c>
      <c r="I26" s="266"/>
      <c r="J26" s="237">
        <v>22400</v>
      </c>
      <c r="K26" s="211"/>
    </row>
    <row r="27" spans="1:11" x14ac:dyDescent="0.2">
      <c r="I27" s="42"/>
      <c r="J27" s="42"/>
    </row>
    <row r="28" spans="1:11" x14ac:dyDescent="0.2">
      <c r="A28" s="302">
        <v>2021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 x14ac:dyDescent="0.2">
      <c r="A29" s="45"/>
      <c r="B29" s="125"/>
      <c r="C29" s="106"/>
      <c r="D29" s="283" t="s">
        <v>46</v>
      </c>
      <c r="E29" s="283"/>
      <c r="F29" s="283"/>
      <c r="G29" s="170"/>
      <c r="H29" s="283" t="s">
        <v>13</v>
      </c>
      <c r="I29" s="283"/>
      <c r="J29" s="283"/>
      <c r="K29" s="170"/>
    </row>
    <row r="30" spans="1:11" ht="27" customHeight="1" x14ac:dyDescent="0.2">
      <c r="A30" s="46" t="s">
        <v>11</v>
      </c>
      <c r="B30" s="119" t="s">
        <v>17</v>
      </c>
      <c r="C30" s="120"/>
      <c r="D30" s="173" t="s">
        <v>92</v>
      </c>
      <c r="E30" s="120"/>
      <c r="F30" s="120" t="s">
        <v>14</v>
      </c>
      <c r="G30" s="121"/>
      <c r="H30" s="120" t="s">
        <v>92</v>
      </c>
      <c r="I30" s="120"/>
      <c r="J30" s="120" t="s">
        <v>14</v>
      </c>
      <c r="K30" s="121"/>
    </row>
    <row r="31" spans="1:11" ht="12.75" customHeight="1" x14ac:dyDescent="0.2">
      <c r="A31" s="99"/>
      <c r="B31" s="130"/>
      <c r="C31" s="129"/>
      <c r="D31" s="129"/>
      <c r="E31" s="129"/>
      <c r="F31" s="129"/>
      <c r="G31" s="131"/>
      <c r="H31" s="129"/>
      <c r="I31" s="129"/>
      <c r="J31" s="129"/>
      <c r="K31" s="131"/>
    </row>
    <row r="32" spans="1:11" x14ac:dyDescent="0.2">
      <c r="A32" s="104" t="s">
        <v>49</v>
      </c>
      <c r="B32" s="78">
        <v>1131</v>
      </c>
      <c r="C32" s="37"/>
      <c r="D32" s="37">
        <v>992286764.25999999</v>
      </c>
      <c r="E32" s="37"/>
      <c r="F32" s="74">
        <v>536911</v>
      </c>
      <c r="G32" s="111"/>
      <c r="H32" s="37">
        <v>26827009.960000001</v>
      </c>
      <c r="I32" s="37"/>
      <c r="J32" s="74">
        <v>14930</v>
      </c>
      <c r="K32" s="111"/>
    </row>
    <row r="33" spans="1:18" x14ac:dyDescent="0.2">
      <c r="A33" s="271" t="s">
        <v>144</v>
      </c>
      <c r="B33" s="78">
        <v>568</v>
      </c>
      <c r="C33" s="37"/>
      <c r="D33" s="35">
        <v>911108300.10000002</v>
      </c>
      <c r="E33" s="37"/>
      <c r="F33" s="76">
        <v>750465</v>
      </c>
      <c r="G33" s="111"/>
      <c r="H33" s="35">
        <v>25137959.609999999</v>
      </c>
      <c r="I33" s="37"/>
      <c r="J33" s="76">
        <v>21013</v>
      </c>
      <c r="K33" s="111"/>
    </row>
    <row r="34" spans="1:18" x14ac:dyDescent="0.2">
      <c r="A34" s="271" t="s">
        <v>145</v>
      </c>
      <c r="B34" s="78">
        <v>778</v>
      </c>
      <c r="C34" s="37"/>
      <c r="D34" s="35">
        <v>2985668793.3000002</v>
      </c>
      <c r="E34" s="37"/>
      <c r="F34" s="76">
        <v>525076</v>
      </c>
      <c r="G34" s="111"/>
      <c r="H34" s="35">
        <v>82961399.200000003</v>
      </c>
      <c r="I34" s="37"/>
      <c r="J34" s="76">
        <v>14449</v>
      </c>
      <c r="K34" s="111"/>
    </row>
    <row r="35" spans="1:18" x14ac:dyDescent="0.2">
      <c r="A35" s="104" t="s">
        <v>52</v>
      </c>
      <c r="B35" s="78">
        <v>3473</v>
      </c>
      <c r="C35" s="37"/>
      <c r="D35" s="35">
        <v>2973687457.3000002</v>
      </c>
      <c r="E35" s="37"/>
      <c r="F35" s="76">
        <v>575000</v>
      </c>
      <c r="G35" s="111"/>
      <c r="H35" s="35">
        <v>80635190.400000006</v>
      </c>
      <c r="I35" s="37"/>
      <c r="J35" s="76">
        <v>15960</v>
      </c>
      <c r="K35" s="111"/>
      <c r="R35" s="54" t="s">
        <v>90</v>
      </c>
    </row>
    <row r="36" spans="1:18" x14ac:dyDescent="0.2">
      <c r="A36" s="104" t="s">
        <v>53</v>
      </c>
      <c r="B36" s="78">
        <v>2391</v>
      </c>
      <c r="C36" s="37"/>
      <c r="D36" s="35">
        <v>8000712758.3000002</v>
      </c>
      <c r="E36" s="37"/>
      <c r="F36" s="76">
        <v>1003668</v>
      </c>
      <c r="G36" s="111"/>
      <c r="H36" s="35">
        <v>221964799.03999999</v>
      </c>
      <c r="I36" s="37"/>
      <c r="J36" s="76">
        <v>28000</v>
      </c>
      <c r="K36" s="111"/>
    </row>
    <row r="37" spans="1:18" x14ac:dyDescent="0.2">
      <c r="A37" s="104" t="s">
        <v>54</v>
      </c>
      <c r="B37" s="78">
        <v>434</v>
      </c>
      <c r="C37" s="37"/>
      <c r="D37" s="35">
        <v>7815142052.3999996</v>
      </c>
      <c r="E37" s="37"/>
      <c r="F37" s="76">
        <v>2039970</v>
      </c>
      <c r="G37" s="111"/>
      <c r="H37" s="35">
        <v>217983918.72999999</v>
      </c>
      <c r="I37" s="37"/>
      <c r="J37" s="76">
        <v>56154</v>
      </c>
      <c r="K37" s="111"/>
    </row>
    <row r="38" spans="1:18" x14ac:dyDescent="0.2">
      <c r="A38" s="104" t="s">
        <v>55</v>
      </c>
      <c r="B38" s="78">
        <v>766</v>
      </c>
      <c r="C38" s="37"/>
      <c r="D38" s="35">
        <v>2099811879.9000001</v>
      </c>
      <c r="E38" s="37"/>
      <c r="F38" s="76">
        <v>975875</v>
      </c>
      <c r="G38" s="111"/>
      <c r="H38" s="35">
        <v>58381192.609999999</v>
      </c>
      <c r="I38" s="37"/>
      <c r="J38" s="76">
        <v>27324</v>
      </c>
      <c r="K38" s="111"/>
    </row>
    <row r="39" spans="1:18" x14ac:dyDescent="0.2">
      <c r="A39" s="104" t="s">
        <v>56</v>
      </c>
      <c r="B39" s="78">
        <v>673</v>
      </c>
      <c r="C39" s="37"/>
      <c r="D39" s="35">
        <v>3050921692.8000002</v>
      </c>
      <c r="E39" s="37"/>
      <c r="F39" s="76">
        <v>1400000</v>
      </c>
      <c r="G39" s="111"/>
      <c r="H39" s="35">
        <v>85164497.900000006</v>
      </c>
      <c r="I39" s="37"/>
      <c r="J39" s="76">
        <v>39200</v>
      </c>
      <c r="K39" s="111"/>
      <c r="M39" s="185"/>
    </row>
    <row r="40" spans="1:18" x14ac:dyDescent="0.2">
      <c r="A40" s="104" t="s">
        <v>57</v>
      </c>
      <c r="B40" s="78">
        <v>240</v>
      </c>
      <c r="C40" s="37"/>
      <c r="D40" s="35">
        <v>3932021731.5</v>
      </c>
      <c r="E40" s="37"/>
      <c r="F40" s="76">
        <v>3366152</v>
      </c>
      <c r="G40" s="111"/>
      <c r="H40" s="35">
        <v>108217611.95</v>
      </c>
      <c r="I40" s="37"/>
      <c r="J40" s="76">
        <v>91907</v>
      </c>
      <c r="K40" s="111"/>
    </row>
    <row r="41" spans="1:18" x14ac:dyDescent="0.2">
      <c r="A41" s="104" t="s">
        <v>61</v>
      </c>
      <c r="B41" s="78">
        <v>252</v>
      </c>
      <c r="C41" s="37"/>
      <c r="D41" s="35">
        <v>1000746016.5</v>
      </c>
      <c r="E41" s="37"/>
      <c r="F41" s="76">
        <v>1515000</v>
      </c>
      <c r="G41" s="111"/>
      <c r="H41" s="35">
        <v>27833283.300000001</v>
      </c>
      <c r="I41" s="37"/>
      <c r="J41" s="76">
        <v>42000</v>
      </c>
      <c r="K41" s="111"/>
    </row>
    <row r="42" spans="1:18" x14ac:dyDescent="0.2">
      <c r="A42" s="104" t="s">
        <v>58</v>
      </c>
      <c r="B42" s="78">
        <v>370</v>
      </c>
      <c r="C42" s="37"/>
      <c r="D42" s="35">
        <v>3134376481.1999998</v>
      </c>
      <c r="E42" s="37"/>
      <c r="F42" s="76">
        <v>2099375</v>
      </c>
      <c r="G42" s="111"/>
      <c r="H42" s="35">
        <v>87631150.629999995</v>
      </c>
      <c r="I42" s="37"/>
      <c r="J42" s="76">
        <v>58782</v>
      </c>
      <c r="K42" s="111"/>
    </row>
    <row r="43" spans="1:18" x14ac:dyDescent="0.2">
      <c r="A43" s="104" t="s">
        <v>59</v>
      </c>
      <c r="B43" s="78">
        <v>212</v>
      </c>
      <c r="C43" s="37"/>
      <c r="D43" s="35">
        <v>1097703127.8</v>
      </c>
      <c r="E43" s="37"/>
      <c r="F43" s="76">
        <v>865500</v>
      </c>
      <c r="G43" s="111"/>
      <c r="H43" s="35">
        <v>31007956.149999999</v>
      </c>
      <c r="I43" s="37"/>
      <c r="J43" s="76">
        <v>24878</v>
      </c>
      <c r="K43" s="111"/>
    </row>
    <row r="44" spans="1:18" x14ac:dyDescent="0.2">
      <c r="A44" s="47"/>
      <c r="B44" s="78"/>
      <c r="C44" s="37"/>
      <c r="D44" s="37"/>
      <c r="E44" s="37"/>
      <c r="G44" s="111"/>
      <c r="H44" s="37"/>
      <c r="I44" s="37"/>
      <c r="J44" s="74"/>
      <c r="K44" s="111"/>
    </row>
    <row r="45" spans="1:18" x14ac:dyDescent="0.2">
      <c r="A45" s="101" t="s">
        <v>6</v>
      </c>
      <c r="B45" s="31">
        <v>11288</v>
      </c>
      <c r="C45" s="36"/>
      <c r="D45" s="36">
        <v>37994187055.360001</v>
      </c>
      <c r="E45" s="36"/>
      <c r="F45" s="136">
        <v>755345</v>
      </c>
      <c r="G45" s="112"/>
      <c r="H45" s="36">
        <v>1053745969.48</v>
      </c>
      <c r="I45" s="36"/>
      <c r="J45" s="136">
        <v>21000</v>
      </c>
      <c r="K45" s="112"/>
    </row>
    <row r="47" spans="1:18" x14ac:dyDescent="0.2">
      <c r="A47" s="302" t="s">
        <v>60</v>
      </c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8" x14ac:dyDescent="0.2">
      <c r="A48" s="45"/>
      <c r="B48" s="34"/>
      <c r="C48" s="107"/>
      <c r="D48" s="308" t="s">
        <v>46</v>
      </c>
      <c r="E48" s="308"/>
      <c r="F48" s="308"/>
      <c r="G48" s="175"/>
      <c r="H48" s="308" t="s">
        <v>13</v>
      </c>
      <c r="I48" s="308"/>
      <c r="J48" s="308"/>
      <c r="K48" s="105"/>
    </row>
    <row r="49" spans="1:11" ht="27" customHeight="1" x14ac:dyDescent="0.2">
      <c r="A49" s="46" t="s">
        <v>11</v>
      </c>
      <c r="B49" s="33" t="s">
        <v>17</v>
      </c>
      <c r="C49" s="173"/>
      <c r="D49" s="173" t="s">
        <v>93</v>
      </c>
      <c r="E49" s="173"/>
      <c r="F49" s="173" t="s">
        <v>14</v>
      </c>
      <c r="G49" s="174"/>
      <c r="H49" s="173" t="s">
        <v>93</v>
      </c>
      <c r="I49" s="120"/>
      <c r="J49" s="108" t="s">
        <v>14</v>
      </c>
      <c r="K49" s="174"/>
    </row>
    <row r="50" spans="1:11" ht="12.75" customHeight="1" x14ac:dyDescent="0.2">
      <c r="A50" s="98"/>
      <c r="B50" s="100"/>
      <c r="C50" s="129"/>
      <c r="D50" s="129"/>
      <c r="E50" s="129"/>
      <c r="F50" s="129"/>
      <c r="G50" s="131"/>
      <c r="H50" s="129"/>
      <c r="I50" s="129"/>
      <c r="J50" s="57"/>
      <c r="K50" s="131"/>
    </row>
    <row r="51" spans="1:11" x14ac:dyDescent="0.2">
      <c r="A51" s="104" t="s">
        <v>49</v>
      </c>
      <c r="B51" s="102">
        <f>(B13/B32-1)*100</f>
        <v>10.698496905393462</v>
      </c>
      <c r="C51" s="38" t="s">
        <v>40</v>
      </c>
      <c r="D51" s="102">
        <f t="shared" ref="D51:D62" si="0">(D13/D32-1)*100</f>
        <v>20.476949754694097</v>
      </c>
      <c r="E51" s="38" t="s">
        <v>40</v>
      </c>
      <c r="F51" s="102">
        <f t="shared" ref="F51:F62" si="1">(F13/F32-1)*100</f>
        <v>8.9566054709253393</v>
      </c>
      <c r="G51" s="109" t="s">
        <v>40</v>
      </c>
      <c r="H51" s="102">
        <f>(H13/H32-1)*100</f>
        <v>21.349170625200742</v>
      </c>
      <c r="I51" s="38" t="s">
        <v>40</v>
      </c>
      <c r="J51" s="102">
        <f t="shared" ref="J51:J62" si="2">(J13/J32-1)*100</f>
        <v>9.7119892833221755</v>
      </c>
      <c r="K51" s="109" t="s">
        <v>40</v>
      </c>
    </row>
    <row r="52" spans="1:11" x14ac:dyDescent="0.2">
      <c r="A52" s="104" t="s">
        <v>50</v>
      </c>
      <c r="B52" s="102">
        <f t="shared" ref="B52:B61" si="3">(B14/B33-1)*100</f>
        <v>-0.17605633802817433</v>
      </c>
      <c r="C52" s="38"/>
      <c r="D52" s="102">
        <f t="shared" si="0"/>
        <v>-14.629002028120153</v>
      </c>
      <c r="E52" s="38"/>
      <c r="F52" s="102">
        <f t="shared" si="1"/>
        <v>-13.688313245787608</v>
      </c>
      <c r="G52" s="109"/>
      <c r="H52" s="102">
        <f t="shared" ref="H52:H64" si="4">(H14/H33-1)*100</f>
        <v>-15.039502762571267</v>
      </c>
      <c r="I52" s="38"/>
      <c r="J52" s="102">
        <f t="shared" si="2"/>
        <v>-13.69152429448437</v>
      </c>
      <c r="K52" s="109"/>
    </row>
    <row r="53" spans="1:11" x14ac:dyDescent="0.2">
      <c r="A53" s="104" t="s">
        <v>51</v>
      </c>
      <c r="B53" s="102">
        <f>(B15/B34-1)*100</f>
        <v>26.606683804627252</v>
      </c>
      <c r="C53" s="38"/>
      <c r="D53" s="102">
        <f t="shared" si="0"/>
        <v>3.7894794276543742</v>
      </c>
      <c r="E53" s="38"/>
      <c r="F53" s="102">
        <f>(F15/F34-1)*100</f>
        <v>-28.995802512398207</v>
      </c>
      <c r="G53" s="109"/>
      <c r="H53" s="102">
        <f t="shared" si="4"/>
        <v>3.7033525466383388</v>
      </c>
      <c r="I53" s="38"/>
      <c r="J53" s="102">
        <f>(J15/J34-1)*100</f>
        <v>-43.809260156412208</v>
      </c>
      <c r="K53" s="109"/>
    </row>
    <row r="54" spans="1:11" x14ac:dyDescent="0.2">
      <c r="A54" s="104" t="s">
        <v>52</v>
      </c>
      <c r="B54" s="102">
        <f t="shared" si="3"/>
        <v>0.17276130146846036</v>
      </c>
      <c r="C54" s="38"/>
      <c r="D54" s="102">
        <f t="shared" si="0"/>
        <v>11.669097730770449</v>
      </c>
      <c r="E54" s="38"/>
      <c r="F54" s="102">
        <f t="shared" si="1"/>
        <v>13.043478260869556</v>
      </c>
      <c r="G54" s="109"/>
      <c r="H54" s="102">
        <f t="shared" si="4"/>
        <v>12.354176682144979</v>
      </c>
      <c r="I54" s="38"/>
      <c r="J54" s="102">
        <f t="shared" si="2"/>
        <v>14.035087719298245</v>
      </c>
      <c r="K54" s="109"/>
    </row>
    <row r="55" spans="1:11" x14ac:dyDescent="0.2">
      <c r="A55" s="104" t="s">
        <v>53</v>
      </c>
      <c r="B55" s="268">
        <f t="shared" si="3"/>
        <v>0.66917607695524683</v>
      </c>
      <c r="C55" s="269"/>
      <c r="D55" s="268">
        <f t="shared" si="0"/>
        <v>30.761261540689787</v>
      </c>
      <c r="E55" s="269"/>
      <c r="F55" s="268">
        <f t="shared" si="1"/>
        <v>5.5129783952462263</v>
      </c>
      <c r="G55" s="270"/>
      <c r="H55" s="268">
        <f t="shared" si="4"/>
        <v>31.168709804085882</v>
      </c>
      <c r="I55" s="269"/>
      <c r="J55" s="268">
        <f t="shared" si="2"/>
        <v>5.8999999999999941</v>
      </c>
      <c r="K55" s="109"/>
    </row>
    <row r="56" spans="1:11" x14ac:dyDescent="0.2">
      <c r="A56" s="104" t="s">
        <v>54</v>
      </c>
      <c r="B56" s="268">
        <f t="shared" si="3"/>
        <v>2.5345622119815614</v>
      </c>
      <c r="C56" s="269"/>
      <c r="D56" s="268">
        <f t="shared" si="0"/>
        <v>-43.808862399994212</v>
      </c>
      <c r="E56" s="269"/>
      <c r="F56" s="268">
        <f>(F18/F37-1)*100</f>
        <v>-15.439932940190292</v>
      </c>
      <c r="G56" s="270"/>
      <c r="H56" s="268">
        <f>(H18/H37-1)*100</f>
        <v>-43.661191460588988</v>
      </c>
      <c r="I56" s="269"/>
      <c r="J56" s="268">
        <f t="shared" si="2"/>
        <v>-13.986537023186241</v>
      </c>
      <c r="K56" s="109"/>
    </row>
    <row r="57" spans="1:11" x14ac:dyDescent="0.2">
      <c r="A57" s="104" t="s">
        <v>55</v>
      </c>
      <c r="B57" s="268">
        <f t="shared" si="3"/>
        <v>11.618798955613574</v>
      </c>
      <c r="C57" s="269"/>
      <c r="D57" s="268">
        <f t="shared" si="0"/>
        <v>-0.21546836377626111</v>
      </c>
      <c r="E57" s="269"/>
      <c r="F57" s="268">
        <f t="shared" si="1"/>
        <v>-2.8564109132829474</v>
      </c>
      <c r="G57" s="270"/>
      <c r="H57" s="268">
        <f t="shared" si="4"/>
        <v>-0.33207934153574037</v>
      </c>
      <c r="I57" s="269"/>
      <c r="J57" s="268">
        <f>(J19/J38-1)*100</f>
        <v>-2.8546332894158977</v>
      </c>
      <c r="K57" s="109"/>
    </row>
    <row r="58" spans="1:11" x14ac:dyDescent="0.2">
      <c r="A58" s="104" t="s">
        <v>56</v>
      </c>
      <c r="B58" s="268">
        <f t="shared" si="3"/>
        <v>-25.408618127786031</v>
      </c>
      <c r="C58" s="269"/>
      <c r="D58" s="268">
        <f t="shared" si="0"/>
        <v>-23.537101863173724</v>
      </c>
      <c r="E58" s="269"/>
      <c r="F58" s="268">
        <f t="shared" si="1"/>
        <v>12.009642857142854</v>
      </c>
      <c r="G58" s="270"/>
      <c r="H58" s="268">
        <f t="shared" si="4"/>
        <v>-23.47992014639707</v>
      </c>
      <c r="I58" s="269"/>
      <c r="J58" s="268">
        <f t="shared" si="2"/>
        <v>12.010204081632647</v>
      </c>
      <c r="K58" s="109"/>
    </row>
    <row r="59" spans="1:11" x14ac:dyDescent="0.2">
      <c r="A59" s="104" t="s">
        <v>57</v>
      </c>
      <c r="B59" s="268">
        <f t="shared" si="3"/>
        <v>23.333333333333339</v>
      </c>
      <c r="C59" s="269"/>
      <c r="D59" s="268">
        <f t="shared" si="0"/>
        <v>-32.324308716756143</v>
      </c>
      <c r="E59" s="269"/>
      <c r="F59" s="268">
        <f t="shared" si="1"/>
        <v>-10.877464832247618</v>
      </c>
      <c r="G59" s="270"/>
      <c r="H59" s="268">
        <f t="shared" si="4"/>
        <v>-31.209595389708657</v>
      </c>
      <c r="I59" s="269"/>
      <c r="J59" s="268">
        <f t="shared" si="2"/>
        <v>-8.603261993101718</v>
      </c>
      <c r="K59" s="109"/>
    </row>
    <row r="60" spans="1:11" x14ac:dyDescent="0.2">
      <c r="A60" s="104" t="s">
        <v>61</v>
      </c>
      <c r="B60" s="102">
        <f t="shared" si="3"/>
        <v>7.1428571428571397</v>
      </c>
      <c r="C60" s="38"/>
      <c r="D60" s="102">
        <f t="shared" si="0"/>
        <v>38.847887005303903</v>
      </c>
      <c r="E60" s="38"/>
      <c r="F60" s="102">
        <f t="shared" si="1"/>
        <v>-0.99009900990099098</v>
      </c>
      <c r="G60" s="109"/>
      <c r="H60" s="102">
        <f t="shared" si="4"/>
        <v>39.536088327746825</v>
      </c>
      <c r="I60" s="38"/>
      <c r="J60" s="102">
        <f t="shared" si="2"/>
        <v>0</v>
      </c>
      <c r="K60" s="109"/>
    </row>
    <row r="61" spans="1:11" x14ac:dyDescent="0.2">
      <c r="A61" s="104" t="s">
        <v>58</v>
      </c>
      <c r="B61" s="102">
        <f t="shared" si="3"/>
        <v>3.513513513513522</v>
      </c>
      <c r="C61" s="38"/>
      <c r="D61" s="102">
        <f t="shared" si="0"/>
        <v>67.631830203384439</v>
      </c>
      <c r="E61" s="38"/>
      <c r="F61" s="102">
        <f t="shared" si="1"/>
        <v>42.899672521583796</v>
      </c>
      <c r="G61" s="109"/>
      <c r="H61" s="102">
        <f t="shared" si="4"/>
        <v>67.806179598032273</v>
      </c>
      <c r="I61" s="38"/>
      <c r="J61" s="102">
        <f t="shared" si="2"/>
        <v>42.90088802694703</v>
      </c>
      <c r="K61" s="109"/>
    </row>
    <row r="62" spans="1:11" x14ac:dyDescent="0.2">
      <c r="A62" s="104" t="s">
        <v>59</v>
      </c>
      <c r="B62" s="102">
        <f>(B24/B43-1)*100</f>
        <v>-32.075471698113212</v>
      </c>
      <c r="C62" s="38"/>
      <c r="D62" s="102">
        <f t="shared" si="0"/>
        <v>40.189992105076698</v>
      </c>
      <c r="E62" s="38"/>
      <c r="F62" s="102">
        <f t="shared" si="1"/>
        <v>127.67186597342577</v>
      </c>
      <c r="G62" s="109"/>
      <c r="H62" s="102">
        <f t="shared" si="4"/>
        <v>38.809771697900189</v>
      </c>
      <c r="I62" s="38"/>
      <c r="J62" s="102">
        <f t="shared" si="2"/>
        <v>121.77827799662353</v>
      </c>
      <c r="K62" s="109"/>
    </row>
    <row r="63" spans="1:11" x14ac:dyDescent="0.2">
      <c r="A63" s="47"/>
      <c r="B63" s="102"/>
      <c r="C63" s="38"/>
      <c r="D63" s="102"/>
      <c r="E63" s="38"/>
      <c r="F63" s="102"/>
      <c r="G63" s="109"/>
      <c r="H63" s="102"/>
      <c r="I63" s="38"/>
      <c r="J63" s="102"/>
      <c r="K63" s="109"/>
    </row>
    <row r="64" spans="1:11" x14ac:dyDescent="0.2">
      <c r="A64" s="101" t="s">
        <v>6</v>
      </c>
      <c r="B64" s="103">
        <f>(B26/B45-1)*100</f>
        <v>2.6311126860382616</v>
      </c>
      <c r="C64" s="39" t="s">
        <v>40</v>
      </c>
      <c r="D64" s="103">
        <f>(D26/D45-1)*100</f>
        <v>1.3780871273205264</v>
      </c>
      <c r="E64" s="39" t="s">
        <v>40</v>
      </c>
      <c r="F64" s="103">
        <f>(F26/F45-1)*100</f>
        <v>5.9118680867682905</v>
      </c>
      <c r="G64" s="110" t="s">
        <v>40</v>
      </c>
      <c r="H64" s="103">
        <f t="shared" si="4"/>
        <v>1.659129665627801</v>
      </c>
      <c r="I64" s="39" t="s">
        <v>40</v>
      </c>
      <c r="J64" s="103">
        <f>(J26/J45-1)*100</f>
        <v>6.6666666666666652</v>
      </c>
      <c r="K64" s="110" t="s">
        <v>40</v>
      </c>
    </row>
    <row r="65" spans="1:1" ht="6" customHeight="1" x14ac:dyDescent="0.2"/>
    <row r="67" spans="1:1" x14ac:dyDescent="0.2">
      <c r="A67" s="28"/>
    </row>
  </sheetData>
  <mergeCells count="15">
    <mergeCell ref="A7:J7"/>
    <mergeCell ref="A28:K28"/>
    <mergeCell ref="A9:K9"/>
    <mergeCell ref="D48:F48"/>
    <mergeCell ref="H48:J48"/>
    <mergeCell ref="D10:F10"/>
    <mergeCell ref="H10:J10"/>
    <mergeCell ref="D29:F29"/>
    <mergeCell ref="H29:J29"/>
    <mergeCell ref="A47:K47"/>
    <mergeCell ref="A1:J1"/>
    <mergeCell ref="A2:J2"/>
    <mergeCell ref="A4:J4"/>
    <mergeCell ref="A5:J5"/>
    <mergeCell ref="A6:J6"/>
  </mergeCells>
  <printOptions horizontalCentered="1"/>
  <pageMargins left="0.7" right="0.7" top="0.75" bottom="0.75" header="0.3" footer="0.3"/>
  <pageSetup scale="82" orientation="portrait" horizontalDpi="4294967295" verticalDpi="4294967295" r:id="rId1"/>
  <ignoredErrors>
    <ignoredError sqref="A9:K13 A16:K32 B14:K15 A35:K65 B33:K34 A67:K67 B66:K6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E55"/>
  <sheetViews>
    <sheetView showGridLines="0" zoomScaleNormal="100" workbookViewId="0">
      <selection sqref="A1:E1"/>
    </sheetView>
  </sheetViews>
  <sheetFormatPr defaultRowHeight="12.75" x14ac:dyDescent="0.2"/>
  <cols>
    <col min="1" max="1" width="26.85546875" style="2" customWidth="1"/>
    <col min="2" max="2" width="13.7109375" style="2" customWidth="1"/>
    <col min="3" max="3" width="15.5703125" style="2" customWidth="1"/>
    <col min="4" max="4" width="13.7109375" style="2" customWidth="1"/>
    <col min="5" max="5" width="29.140625" style="2" bestFit="1" customWidth="1"/>
    <col min="6" max="16384" width="9.140625" style="2"/>
  </cols>
  <sheetData>
    <row r="1" spans="1:5" ht="15.75" x14ac:dyDescent="0.25">
      <c r="A1" s="279" t="s">
        <v>62</v>
      </c>
      <c r="B1" s="279"/>
      <c r="C1" s="279"/>
      <c r="D1" s="279"/>
      <c r="E1" s="279"/>
    </row>
    <row r="2" spans="1:5" ht="15.75" x14ac:dyDescent="0.25">
      <c r="A2" s="279" t="s">
        <v>107</v>
      </c>
      <c r="B2" s="279"/>
      <c r="C2" s="279"/>
      <c r="D2" s="279"/>
      <c r="E2" s="279"/>
    </row>
    <row r="3" spans="1:5" x14ac:dyDescent="0.2">
      <c r="A3" s="40"/>
      <c r="B3" s="54"/>
      <c r="C3" s="54"/>
      <c r="D3" s="54"/>
      <c r="E3" s="54"/>
    </row>
    <row r="4" spans="1:5" ht="15.75" x14ac:dyDescent="0.25">
      <c r="A4" s="279" t="s">
        <v>80</v>
      </c>
      <c r="B4" s="279"/>
      <c r="C4" s="279"/>
      <c r="D4" s="279"/>
      <c r="E4" s="279"/>
    </row>
    <row r="5" spans="1:5" ht="15.75" x14ac:dyDescent="0.25">
      <c r="A5" s="279" t="s">
        <v>81</v>
      </c>
      <c r="B5" s="279"/>
      <c r="C5" s="279"/>
      <c r="D5" s="279"/>
      <c r="E5" s="279"/>
    </row>
    <row r="6" spans="1:5" ht="15.75" x14ac:dyDescent="0.25">
      <c r="A6" s="279" t="s">
        <v>82</v>
      </c>
      <c r="B6" s="279"/>
      <c r="C6" s="279"/>
      <c r="D6" s="279"/>
      <c r="E6" s="279"/>
    </row>
    <row r="7" spans="1:5" ht="15" x14ac:dyDescent="0.25">
      <c r="A7" s="177"/>
    </row>
    <row r="8" spans="1:5" x14ac:dyDescent="0.2">
      <c r="A8" s="309" t="s">
        <v>5</v>
      </c>
      <c r="B8" s="310"/>
      <c r="C8" s="310"/>
      <c r="D8" s="310"/>
      <c r="E8" s="311"/>
    </row>
    <row r="9" spans="1:5" ht="25.5" x14ac:dyDescent="0.2">
      <c r="A9" s="48" t="s">
        <v>48</v>
      </c>
      <c r="B9" s="167" t="s">
        <v>7</v>
      </c>
      <c r="C9" s="113" t="s">
        <v>46</v>
      </c>
      <c r="D9" s="113" t="s">
        <v>103</v>
      </c>
      <c r="E9" s="168" t="s">
        <v>11</v>
      </c>
    </row>
    <row r="10" spans="1:5" x14ac:dyDescent="0.2">
      <c r="A10" s="49"/>
      <c r="C10" s="114"/>
      <c r="D10" s="114"/>
      <c r="E10" s="50"/>
    </row>
    <row r="11" spans="1:5" ht="12.75" customHeight="1" x14ac:dyDescent="0.2">
      <c r="A11" s="21" t="s">
        <v>108</v>
      </c>
      <c r="B11" s="2" t="s">
        <v>0</v>
      </c>
      <c r="C11" s="115">
        <v>43500000</v>
      </c>
      <c r="D11" s="115">
        <v>946095</v>
      </c>
      <c r="E11" s="51" t="s">
        <v>138</v>
      </c>
    </row>
    <row r="12" spans="1:5" ht="12.75" customHeight="1" x14ac:dyDescent="0.2">
      <c r="A12" s="21" t="s">
        <v>98</v>
      </c>
      <c r="B12" s="2" t="s">
        <v>0</v>
      </c>
      <c r="C12" s="115">
        <v>35000000</v>
      </c>
      <c r="D12" s="115">
        <v>761220</v>
      </c>
      <c r="E12" s="51" t="s">
        <v>138</v>
      </c>
    </row>
    <row r="13" spans="1:5" ht="12.75" customHeight="1" x14ac:dyDescent="0.2">
      <c r="A13" s="21" t="s">
        <v>109</v>
      </c>
      <c r="B13" s="2" t="s">
        <v>0</v>
      </c>
      <c r="C13" s="115">
        <v>35000000</v>
      </c>
      <c r="D13" s="115">
        <v>761220</v>
      </c>
      <c r="E13" s="51" t="s">
        <v>106</v>
      </c>
    </row>
    <row r="14" spans="1:5" ht="12.75" customHeight="1" x14ac:dyDescent="0.2">
      <c r="A14" s="21" t="s">
        <v>101</v>
      </c>
      <c r="B14" s="2" t="s">
        <v>0</v>
      </c>
      <c r="C14" s="115">
        <v>34796322</v>
      </c>
      <c r="D14" s="115">
        <v>756789.53</v>
      </c>
      <c r="E14" s="51" t="s">
        <v>138</v>
      </c>
    </row>
    <row r="15" spans="1:5" ht="12.75" customHeight="1" x14ac:dyDescent="0.2">
      <c r="A15" s="21" t="s">
        <v>86</v>
      </c>
      <c r="B15" s="2" t="s">
        <v>0</v>
      </c>
      <c r="C15" s="115">
        <v>32175000</v>
      </c>
      <c r="D15" s="115">
        <v>699776.25</v>
      </c>
      <c r="E15" s="51" t="s">
        <v>138</v>
      </c>
    </row>
    <row r="16" spans="1:5" ht="12.75" customHeight="1" x14ac:dyDescent="0.2">
      <c r="A16" s="21" t="s">
        <v>115</v>
      </c>
      <c r="B16" s="2" t="s">
        <v>0</v>
      </c>
      <c r="C16" s="115">
        <v>31850000</v>
      </c>
      <c r="D16" s="115">
        <v>692707.5</v>
      </c>
      <c r="E16" s="51" t="s">
        <v>138</v>
      </c>
    </row>
    <row r="17" spans="1:5" ht="12.75" customHeight="1" x14ac:dyDescent="0.2">
      <c r="A17" s="21" t="s">
        <v>85</v>
      </c>
      <c r="B17" s="2" t="s">
        <v>0</v>
      </c>
      <c r="C17" s="115">
        <v>25000000</v>
      </c>
      <c r="D17" s="115">
        <v>543720</v>
      </c>
      <c r="E17" s="51" t="s">
        <v>138</v>
      </c>
    </row>
    <row r="18" spans="1:5" ht="12.75" customHeight="1" x14ac:dyDescent="0.2">
      <c r="A18" s="21" t="s">
        <v>97</v>
      </c>
      <c r="B18" s="2" t="s">
        <v>0</v>
      </c>
      <c r="C18" s="115">
        <v>25000000</v>
      </c>
      <c r="D18" s="115">
        <v>543720</v>
      </c>
      <c r="E18" s="51" t="s">
        <v>138</v>
      </c>
    </row>
    <row r="19" spans="1:5" ht="12.75" customHeight="1" x14ac:dyDescent="0.2">
      <c r="A19" s="21" t="s">
        <v>116</v>
      </c>
      <c r="B19" s="2" t="s">
        <v>0</v>
      </c>
      <c r="C19" s="115">
        <v>24937500</v>
      </c>
      <c r="D19" s="115">
        <v>542360.63</v>
      </c>
      <c r="E19" s="51" t="s">
        <v>138</v>
      </c>
    </row>
    <row r="20" spans="1:5" ht="12.75" customHeight="1" x14ac:dyDescent="0.2">
      <c r="A20" s="21" t="s">
        <v>110</v>
      </c>
      <c r="B20" s="2" t="s">
        <v>0</v>
      </c>
      <c r="C20" s="115">
        <v>24269700</v>
      </c>
      <c r="D20" s="115">
        <v>527835.98</v>
      </c>
      <c r="E20" s="51" t="s">
        <v>138</v>
      </c>
    </row>
    <row r="21" spans="1:5" ht="12.75" customHeight="1" x14ac:dyDescent="0.2">
      <c r="A21" s="21" t="s">
        <v>111</v>
      </c>
      <c r="B21" s="2" t="s">
        <v>0</v>
      </c>
      <c r="C21" s="115">
        <v>22587500</v>
      </c>
      <c r="D21" s="115">
        <v>491248.13</v>
      </c>
      <c r="E21" s="51" t="s">
        <v>138</v>
      </c>
    </row>
    <row r="22" spans="1:5" ht="12.75" customHeight="1" x14ac:dyDescent="0.2">
      <c r="A22" s="21" t="s">
        <v>112</v>
      </c>
      <c r="B22" s="2" t="s">
        <v>0</v>
      </c>
      <c r="C22" s="115">
        <v>22503775</v>
      </c>
      <c r="D22" s="115">
        <v>489427.65</v>
      </c>
      <c r="E22" s="51" t="s">
        <v>138</v>
      </c>
    </row>
    <row r="23" spans="1:5" ht="12.75" customHeight="1" x14ac:dyDescent="0.2">
      <c r="A23" s="21" t="s">
        <v>113</v>
      </c>
      <c r="B23" s="2" t="s">
        <v>0</v>
      </c>
      <c r="C23" s="115">
        <v>21750000</v>
      </c>
      <c r="D23" s="115">
        <v>473032.5</v>
      </c>
      <c r="E23" s="51" t="s">
        <v>138</v>
      </c>
    </row>
    <row r="24" spans="1:5" ht="12.75" customHeight="1" x14ac:dyDescent="0.2">
      <c r="A24" s="21" t="s">
        <v>117</v>
      </c>
      <c r="B24" s="2" t="s">
        <v>0</v>
      </c>
      <c r="C24" s="115">
        <v>21450000</v>
      </c>
      <c r="D24" s="115">
        <v>466507.5</v>
      </c>
      <c r="E24" s="51" t="s">
        <v>138</v>
      </c>
    </row>
    <row r="25" spans="1:5" ht="12.75" customHeight="1" x14ac:dyDescent="0.2">
      <c r="A25" s="21" t="s">
        <v>113</v>
      </c>
      <c r="B25" s="2" t="s">
        <v>0</v>
      </c>
      <c r="C25" s="115">
        <v>21375000</v>
      </c>
      <c r="D25" s="115">
        <v>428918.25</v>
      </c>
      <c r="E25" s="51" t="s">
        <v>138</v>
      </c>
    </row>
    <row r="26" spans="1:5" ht="12.75" customHeight="1" x14ac:dyDescent="0.2">
      <c r="A26" s="21" t="s">
        <v>97</v>
      </c>
      <c r="B26" s="2" t="s">
        <v>0</v>
      </c>
      <c r="C26" s="115">
        <v>20300000</v>
      </c>
      <c r="D26" s="115">
        <v>441495</v>
      </c>
      <c r="E26" s="51" t="s">
        <v>138</v>
      </c>
    </row>
    <row r="27" spans="1:5" ht="12.75" customHeight="1" x14ac:dyDescent="0.2">
      <c r="A27" s="21" t="s">
        <v>118</v>
      </c>
      <c r="B27" s="2" t="s">
        <v>0</v>
      </c>
      <c r="C27" s="115">
        <v>20000000</v>
      </c>
      <c r="D27" s="115">
        <v>434970</v>
      </c>
      <c r="E27" s="51" t="s">
        <v>138</v>
      </c>
    </row>
    <row r="28" spans="1:5" ht="12.75" customHeight="1" x14ac:dyDescent="0.2">
      <c r="A28" s="21" t="s">
        <v>114</v>
      </c>
      <c r="B28" s="2" t="s">
        <v>0</v>
      </c>
      <c r="C28" s="115">
        <v>19800000</v>
      </c>
      <c r="D28" s="115">
        <v>430620</v>
      </c>
      <c r="E28" s="51" t="s">
        <v>138</v>
      </c>
    </row>
    <row r="29" spans="1:5" ht="12.75" customHeight="1" x14ac:dyDescent="0.2">
      <c r="A29" s="21" t="s">
        <v>84</v>
      </c>
      <c r="B29" s="2" t="s">
        <v>0</v>
      </c>
      <c r="C29" s="115">
        <v>19775000</v>
      </c>
      <c r="D29" s="115">
        <v>430076.25</v>
      </c>
      <c r="E29" s="51" t="s">
        <v>138</v>
      </c>
    </row>
    <row r="30" spans="1:5" ht="12.75" customHeight="1" x14ac:dyDescent="0.2">
      <c r="A30" s="21" t="s">
        <v>108</v>
      </c>
      <c r="B30" s="2" t="s">
        <v>0</v>
      </c>
      <c r="C30" s="115">
        <v>19500000</v>
      </c>
      <c r="D30" s="115">
        <v>424095</v>
      </c>
      <c r="E30" s="51" t="s">
        <v>138</v>
      </c>
    </row>
    <row r="31" spans="1:5" x14ac:dyDescent="0.2">
      <c r="A31" s="49"/>
      <c r="C31" s="114"/>
      <c r="D31" s="114"/>
      <c r="E31" s="50"/>
    </row>
    <row r="32" spans="1:5" x14ac:dyDescent="0.2">
      <c r="A32" s="309" t="s">
        <v>4</v>
      </c>
      <c r="B32" s="310"/>
      <c r="C32" s="310"/>
      <c r="D32" s="310"/>
      <c r="E32" s="311"/>
    </row>
    <row r="33" spans="1:5" x14ac:dyDescent="0.2">
      <c r="A33" s="52"/>
      <c r="E33" s="53"/>
    </row>
    <row r="34" spans="1:5" ht="12.75" customHeight="1" x14ac:dyDescent="0.2">
      <c r="A34" s="166" t="s">
        <v>119</v>
      </c>
      <c r="B34" s="54" t="s">
        <v>3</v>
      </c>
      <c r="C34" s="115">
        <v>631200000</v>
      </c>
      <c r="D34" s="115">
        <v>17673600</v>
      </c>
      <c r="E34" s="22" t="s">
        <v>136</v>
      </c>
    </row>
    <row r="35" spans="1:5" ht="12.75" customHeight="1" x14ac:dyDescent="0.2">
      <c r="A35" s="166" t="s">
        <v>120</v>
      </c>
      <c r="B35" s="54" t="s">
        <v>0</v>
      </c>
      <c r="C35" s="115">
        <v>385017569</v>
      </c>
      <c r="D35" s="115">
        <v>10780492.800000001</v>
      </c>
      <c r="E35" s="22" t="s">
        <v>47</v>
      </c>
    </row>
    <row r="36" spans="1:5" ht="12.75" customHeight="1" x14ac:dyDescent="0.2">
      <c r="A36" s="166" t="s">
        <v>130</v>
      </c>
      <c r="B36" s="54" t="s">
        <v>3</v>
      </c>
      <c r="C36" s="115">
        <v>364842583</v>
      </c>
      <c r="D36" s="115">
        <v>10215592.800000001</v>
      </c>
      <c r="E36" s="22" t="s">
        <v>58</v>
      </c>
    </row>
    <row r="37" spans="1:5" ht="12.75" customHeight="1" x14ac:dyDescent="0.2">
      <c r="A37" s="166" t="s">
        <v>131</v>
      </c>
      <c r="B37" s="54" t="s">
        <v>0</v>
      </c>
      <c r="C37" s="115">
        <v>311049244.54000002</v>
      </c>
      <c r="D37" s="115">
        <v>8709377.5999999996</v>
      </c>
      <c r="E37" s="22" t="s">
        <v>129</v>
      </c>
    </row>
    <row r="38" spans="1:5" ht="12.75" customHeight="1" x14ac:dyDescent="0.2">
      <c r="A38" s="166" t="s">
        <v>128</v>
      </c>
      <c r="B38" s="54" t="s">
        <v>0</v>
      </c>
      <c r="C38" s="115">
        <v>285800000</v>
      </c>
      <c r="D38" s="115">
        <v>8002400</v>
      </c>
      <c r="E38" s="186" t="s">
        <v>102</v>
      </c>
    </row>
    <row r="39" spans="1:5" ht="12.75" customHeight="1" x14ac:dyDescent="0.2">
      <c r="A39" s="166" t="s">
        <v>121</v>
      </c>
      <c r="B39" s="54" t="s">
        <v>2</v>
      </c>
      <c r="C39" s="115">
        <v>280000000</v>
      </c>
      <c r="D39" s="115">
        <v>7840000</v>
      </c>
      <c r="E39" s="22" t="s">
        <v>58</v>
      </c>
    </row>
    <row r="40" spans="1:5" ht="12.75" customHeight="1" x14ac:dyDescent="0.2">
      <c r="A40" s="166" t="s">
        <v>122</v>
      </c>
      <c r="B40" s="54" t="s">
        <v>0</v>
      </c>
      <c r="C40" s="115">
        <v>250000000</v>
      </c>
      <c r="D40" s="115">
        <v>7000000</v>
      </c>
      <c r="E40" s="22" t="s">
        <v>87</v>
      </c>
    </row>
    <row r="41" spans="1:5" ht="12.75" customHeight="1" x14ac:dyDescent="0.2">
      <c r="A41" s="166" t="s">
        <v>132</v>
      </c>
      <c r="B41" s="54" t="s">
        <v>0</v>
      </c>
      <c r="C41" s="115">
        <v>229684762.44</v>
      </c>
      <c r="D41" s="115">
        <v>6431174.4000000004</v>
      </c>
      <c r="E41" s="22" t="s">
        <v>139</v>
      </c>
    </row>
    <row r="42" spans="1:5" ht="12.75" customHeight="1" x14ac:dyDescent="0.2">
      <c r="A42" s="166" t="s">
        <v>133</v>
      </c>
      <c r="B42" s="54" t="s">
        <v>0</v>
      </c>
      <c r="C42" s="115">
        <v>226250000</v>
      </c>
      <c r="D42" s="115">
        <v>6335000</v>
      </c>
      <c r="E42" s="22" t="s">
        <v>102</v>
      </c>
    </row>
    <row r="43" spans="1:5" ht="12.75" customHeight="1" x14ac:dyDescent="0.2">
      <c r="A43" s="166" t="s">
        <v>123</v>
      </c>
      <c r="B43" s="54" t="s">
        <v>2</v>
      </c>
      <c r="C43" s="115">
        <v>214391334</v>
      </c>
      <c r="D43" s="115">
        <v>6002956.4100000001</v>
      </c>
      <c r="E43" s="22" t="s">
        <v>58</v>
      </c>
    </row>
    <row r="44" spans="1:5" ht="12.75" customHeight="1" x14ac:dyDescent="0.2">
      <c r="A44" s="166" t="s">
        <v>124</v>
      </c>
      <c r="B44" s="54" t="s">
        <v>0</v>
      </c>
      <c r="C44" s="115">
        <v>208713753.40000001</v>
      </c>
      <c r="D44" s="115">
        <v>5843986.4000000004</v>
      </c>
      <c r="E44" s="22" t="s">
        <v>47</v>
      </c>
    </row>
    <row r="45" spans="1:5" ht="12.75" customHeight="1" x14ac:dyDescent="0.2">
      <c r="A45" s="166" t="s">
        <v>125</v>
      </c>
      <c r="B45" s="54" t="s">
        <v>0</v>
      </c>
      <c r="C45" s="115">
        <v>208234210.59999999</v>
      </c>
      <c r="D45" s="115">
        <v>5830557.5999999996</v>
      </c>
      <c r="E45" s="22" t="s">
        <v>58</v>
      </c>
    </row>
    <row r="46" spans="1:5" ht="12.75" customHeight="1" x14ac:dyDescent="0.2">
      <c r="A46" s="166" t="s">
        <v>134</v>
      </c>
      <c r="B46" s="54" t="s">
        <v>0</v>
      </c>
      <c r="C46" s="115">
        <v>200000000</v>
      </c>
      <c r="D46" s="115">
        <v>5600000</v>
      </c>
      <c r="E46" s="22" t="s">
        <v>102</v>
      </c>
    </row>
    <row r="47" spans="1:5" ht="12.75" customHeight="1" x14ac:dyDescent="0.2">
      <c r="A47" s="166" t="s">
        <v>100</v>
      </c>
      <c r="B47" s="54" t="s">
        <v>0</v>
      </c>
      <c r="C47" s="115">
        <v>189982431</v>
      </c>
      <c r="D47" s="115">
        <v>5319507.2</v>
      </c>
      <c r="E47" s="22" t="s">
        <v>47</v>
      </c>
    </row>
    <row r="48" spans="1:5" ht="12.75" customHeight="1" x14ac:dyDescent="0.2">
      <c r="A48" s="166" t="s">
        <v>128</v>
      </c>
      <c r="B48" s="54" t="s">
        <v>0</v>
      </c>
      <c r="C48" s="115">
        <v>188525000</v>
      </c>
      <c r="D48" s="115">
        <v>5278700</v>
      </c>
      <c r="E48" s="22" t="s">
        <v>102</v>
      </c>
    </row>
    <row r="49" spans="1:5" ht="12.75" customHeight="1" x14ac:dyDescent="0.2">
      <c r="A49" s="166" t="s">
        <v>126</v>
      </c>
      <c r="B49" s="54" t="s">
        <v>2</v>
      </c>
      <c r="C49" s="115">
        <v>186412636</v>
      </c>
      <c r="D49" s="115">
        <v>5219552.8</v>
      </c>
      <c r="E49" s="22" t="s">
        <v>102</v>
      </c>
    </row>
    <row r="50" spans="1:5" ht="12.75" customHeight="1" x14ac:dyDescent="0.2">
      <c r="A50" s="166" t="s">
        <v>127</v>
      </c>
      <c r="B50" s="54" t="s">
        <v>1</v>
      </c>
      <c r="C50" s="115">
        <v>185531906</v>
      </c>
      <c r="D50" s="115">
        <v>5194893.21</v>
      </c>
      <c r="E50" s="22" t="s">
        <v>102</v>
      </c>
    </row>
    <row r="51" spans="1:5" ht="12.75" customHeight="1" x14ac:dyDescent="0.2">
      <c r="A51" s="166" t="s">
        <v>125</v>
      </c>
      <c r="B51" s="54" t="s">
        <v>0</v>
      </c>
      <c r="C51" s="115">
        <v>180000000</v>
      </c>
      <c r="D51" s="115">
        <v>5040000</v>
      </c>
      <c r="E51" s="22" t="s">
        <v>47</v>
      </c>
    </row>
    <row r="52" spans="1:5" ht="12.75" customHeight="1" x14ac:dyDescent="0.2">
      <c r="A52" s="166" t="s">
        <v>113</v>
      </c>
      <c r="B52" s="54" t="s">
        <v>0</v>
      </c>
      <c r="C52" s="115">
        <v>178000000</v>
      </c>
      <c r="D52" s="115">
        <v>4984000</v>
      </c>
      <c r="E52" s="22" t="s">
        <v>47</v>
      </c>
    </row>
    <row r="53" spans="1:5" ht="12.75" customHeight="1" x14ac:dyDescent="0.2">
      <c r="A53" s="202" t="s">
        <v>99</v>
      </c>
      <c r="B53" s="55" t="s">
        <v>0</v>
      </c>
      <c r="C53" s="116">
        <v>174720000</v>
      </c>
      <c r="D53" s="116">
        <v>4892160</v>
      </c>
      <c r="E53" s="70" t="s">
        <v>139</v>
      </c>
    </row>
    <row r="55" spans="1:5" x14ac:dyDescent="0.2">
      <c r="A55" s="2" t="s">
        <v>104</v>
      </c>
    </row>
  </sheetData>
  <mergeCells count="7">
    <mergeCell ref="A8:E8"/>
    <mergeCell ref="A32:E32"/>
    <mergeCell ref="A1:E1"/>
    <mergeCell ref="A2:E2"/>
    <mergeCell ref="A4:E4"/>
    <mergeCell ref="A5:E5"/>
    <mergeCell ref="A6:E6"/>
  </mergeCells>
  <pageMargins left="0.7" right="0.7" top="0.75" bottom="0.75" header="0.3" footer="0.3"/>
  <pageSetup scale="97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  <pageSetUpPr fitToPage="1"/>
  </sheetPr>
  <dimension ref="A1:F57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1.140625" style="200" customWidth="1"/>
    <col min="2" max="6" width="15.5703125" style="187" customWidth="1"/>
    <col min="7" max="7" width="13.28515625" style="187" bestFit="1" customWidth="1"/>
    <col min="8" max="16384" width="9.140625" style="187"/>
  </cols>
  <sheetData>
    <row r="1" spans="1:6" ht="15.75" x14ac:dyDescent="0.25">
      <c r="A1" s="279" t="s">
        <v>62</v>
      </c>
      <c r="B1" s="279"/>
      <c r="C1" s="279"/>
      <c r="D1" s="279"/>
      <c r="E1" s="279"/>
      <c r="F1" s="279"/>
    </row>
    <row r="2" spans="1:6" x14ac:dyDescent="0.2">
      <c r="A2" s="40"/>
      <c r="B2" s="40"/>
      <c r="C2" s="40"/>
      <c r="D2" s="40"/>
      <c r="E2" s="40"/>
    </row>
    <row r="3" spans="1:6" ht="15.75" x14ac:dyDescent="0.25">
      <c r="A3" s="279" t="s">
        <v>83</v>
      </c>
      <c r="B3" s="279"/>
      <c r="C3" s="279"/>
      <c r="D3" s="279"/>
      <c r="E3" s="279"/>
      <c r="F3" s="279"/>
    </row>
    <row r="4" spans="1:6" ht="15.75" customHeight="1" x14ac:dyDescent="0.25">
      <c r="A4" s="279" t="s">
        <v>67</v>
      </c>
      <c r="B4" s="279"/>
      <c r="C4" s="279"/>
      <c r="D4" s="279"/>
      <c r="E4" s="279"/>
      <c r="F4" s="279"/>
    </row>
    <row r="5" spans="1:6" ht="15.75" customHeight="1" x14ac:dyDescent="0.25">
      <c r="A5" s="298" t="s">
        <v>140</v>
      </c>
      <c r="B5" s="298"/>
      <c r="C5" s="298"/>
      <c r="D5" s="298"/>
      <c r="E5" s="298"/>
      <c r="F5" s="298"/>
    </row>
    <row r="6" spans="1:6" ht="15.75" customHeight="1" x14ac:dyDescent="0.25">
      <c r="A6" s="298" t="s">
        <v>141</v>
      </c>
      <c r="B6" s="298"/>
      <c r="C6" s="298"/>
      <c r="D6" s="298"/>
      <c r="E6" s="298"/>
      <c r="F6" s="298"/>
    </row>
    <row r="8" spans="1:6" x14ac:dyDescent="0.2">
      <c r="A8" s="302" t="s">
        <v>5</v>
      </c>
      <c r="B8" s="303"/>
      <c r="C8" s="303"/>
      <c r="D8" s="303"/>
      <c r="E8" s="303"/>
      <c r="F8" s="304"/>
    </row>
    <row r="9" spans="1:6" x14ac:dyDescent="0.2">
      <c r="A9" s="146"/>
      <c r="B9" s="147"/>
      <c r="C9" s="316" t="s">
        <v>31</v>
      </c>
      <c r="D9" s="317"/>
      <c r="E9" s="316" t="s">
        <v>13</v>
      </c>
      <c r="F9" s="317"/>
    </row>
    <row r="10" spans="1:6" x14ac:dyDescent="0.2">
      <c r="A10" s="312" t="s">
        <v>12</v>
      </c>
      <c r="B10" s="314" t="s">
        <v>17</v>
      </c>
      <c r="C10" s="148" t="s">
        <v>27</v>
      </c>
      <c r="D10" s="149"/>
      <c r="E10" s="148" t="s">
        <v>27</v>
      </c>
      <c r="F10" s="149"/>
    </row>
    <row r="11" spans="1:6" x14ac:dyDescent="0.2">
      <c r="A11" s="313"/>
      <c r="B11" s="315"/>
      <c r="C11" s="150" t="s">
        <v>28</v>
      </c>
      <c r="D11" s="151" t="s">
        <v>14</v>
      </c>
      <c r="E11" s="150" t="s">
        <v>28</v>
      </c>
      <c r="F11" s="151" t="s">
        <v>14</v>
      </c>
    </row>
    <row r="12" spans="1:6" x14ac:dyDescent="0.2">
      <c r="A12" s="188"/>
      <c r="B12" s="189"/>
      <c r="C12" s="190"/>
      <c r="D12" s="191"/>
      <c r="E12" s="190"/>
      <c r="F12" s="192"/>
    </row>
    <row r="13" spans="1:6" x14ac:dyDescent="0.2">
      <c r="A13" s="152">
        <v>2013</v>
      </c>
      <c r="B13" s="153">
        <v>62500</v>
      </c>
      <c r="C13" s="63">
        <v>16990093351</v>
      </c>
      <c r="D13" s="193">
        <v>150000</v>
      </c>
      <c r="E13" s="63">
        <v>349982098</v>
      </c>
      <c r="F13" s="193">
        <v>2984</v>
      </c>
    </row>
    <row r="14" spans="1:6" x14ac:dyDescent="0.2">
      <c r="A14" s="152">
        <v>2014</v>
      </c>
      <c r="B14" s="153">
        <v>42914</v>
      </c>
      <c r="C14" s="63">
        <v>15539562652</v>
      </c>
      <c r="D14" s="193">
        <v>258700</v>
      </c>
      <c r="E14" s="63">
        <v>320966030</v>
      </c>
      <c r="F14" s="193">
        <v>5136</v>
      </c>
    </row>
    <row r="15" spans="1:6" x14ac:dyDescent="0.2">
      <c r="A15" s="152">
        <v>2015</v>
      </c>
      <c r="B15" s="153">
        <v>51393</v>
      </c>
      <c r="C15" s="63">
        <v>19441986240</v>
      </c>
      <c r="D15" s="193">
        <v>259200</v>
      </c>
      <c r="E15" s="63">
        <v>399463313</v>
      </c>
      <c r="F15" s="193">
        <v>5128</v>
      </c>
    </row>
    <row r="16" spans="1:6" x14ac:dyDescent="0.2">
      <c r="A16" s="152">
        <v>2016</v>
      </c>
      <c r="B16" s="153">
        <v>53612</v>
      </c>
      <c r="C16" s="63">
        <v>22177436230</v>
      </c>
      <c r="D16" s="193">
        <v>294000</v>
      </c>
      <c r="E16" s="63">
        <v>453813468</v>
      </c>
      <c r="F16" s="193">
        <v>5813</v>
      </c>
    </row>
    <row r="17" spans="1:6" x14ac:dyDescent="0.2">
      <c r="A17" s="152">
        <v>2017</v>
      </c>
      <c r="B17" s="153">
        <v>52899</v>
      </c>
      <c r="C17" s="63">
        <v>23856386696</v>
      </c>
      <c r="D17" s="193">
        <v>335000</v>
      </c>
      <c r="E17" s="63">
        <v>487780800</v>
      </c>
      <c r="F17" s="193">
        <v>6633</v>
      </c>
    </row>
    <row r="18" spans="1:6" x14ac:dyDescent="0.2">
      <c r="A18" s="152">
        <v>2018</v>
      </c>
      <c r="B18" s="153">
        <v>45535</v>
      </c>
      <c r="C18" s="63">
        <v>22032499313</v>
      </c>
      <c r="D18" s="193">
        <v>387717</v>
      </c>
      <c r="E18" s="63">
        <v>456852664</v>
      </c>
      <c r="F18" s="193">
        <v>7699</v>
      </c>
    </row>
    <row r="19" spans="1:6" x14ac:dyDescent="0.2">
      <c r="A19" s="152">
        <v>2019</v>
      </c>
      <c r="B19" s="153">
        <v>46801</v>
      </c>
      <c r="C19" s="63">
        <v>22661676680</v>
      </c>
      <c r="D19" s="193">
        <v>396825</v>
      </c>
      <c r="E19" s="63">
        <v>471514964</v>
      </c>
      <c r="F19" s="193">
        <v>7863</v>
      </c>
    </row>
    <row r="20" spans="1:6" x14ac:dyDescent="0.2">
      <c r="A20" s="20">
        <v>2020</v>
      </c>
      <c r="B20" s="153">
        <v>51281</v>
      </c>
      <c r="C20" s="63">
        <v>21228742963</v>
      </c>
      <c r="D20" s="193">
        <v>325000</v>
      </c>
      <c r="E20" s="63">
        <v>445267490</v>
      </c>
      <c r="F20" s="193">
        <v>6504</v>
      </c>
    </row>
    <row r="21" spans="1:6" x14ac:dyDescent="0.2">
      <c r="A21" s="20">
        <v>2021</v>
      </c>
      <c r="B21" s="153">
        <v>71981</v>
      </c>
      <c r="C21" s="63">
        <v>34443553757</v>
      </c>
      <c r="D21" s="193">
        <v>390000</v>
      </c>
      <c r="E21" s="63">
        <v>716737530</v>
      </c>
      <c r="F21" s="193">
        <v>7623</v>
      </c>
    </row>
    <row r="22" spans="1:6" x14ac:dyDescent="0.2">
      <c r="A22" s="41">
        <v>2022</v>
      </c>
      <c r="B22" s="154">
        <v>46886</v>
      </c>
      <c r="C22" s="194">
        <v>30054943870</v>
      </c>
      <c r="D22" s="195">
        <v>499000</v>
      </c>
      <c r="E22" s="194">
        <v>625337653</v>
      </c>
      <c r="F22" s="195">
        <v>9839</v>
      </c>
    </row>
    <row r="23" spans="1:6" x14ac:dyDescent="0.2">
      <c r="A23" s="54"/>
      <c r="B23" s="32"/>
      <c r="C23" s="32"/>
      <c r="D23" s="32"/>
      <c r="E23" s="32"/>
      <c r="F23" s="32"/>
    </row>
    <row r="24" spans="1:6" x14ac:dyDescent="0.2">
      <c r="A24" s="302" t="s">
        <v>4</v>
      </c>
      <c r="B24" s="303"/>
      <c r="C24" s="303"/>
      <c r="D24" s="303"/>
      <c r="E24" s="303"/>
      <c r="F24" s="304"/>
    </row>
    <row r="25" spans="1:6" x14ac:dyDescent="0.2">
      <c r="A25" s="21"/>
      <c r="B25" s="147"/>
      <c r="C25" s="316" t="s">
        <v>31</v>
      </c>
      <c r="D25" s="317"/>
      <c r="E25" s="316" t="s">
        <v>13</v>
      </c>
      <c r="F25" s="317"/>
    </row>
    <row r="26" spans="1:6" ht="13.9" customHeight="1" x14ac:dyDescent="0.2">
      <c r="A26" s="312" t="s">
        <v>12</v>
      </c>
      <c r="B26" s="314" t="s">
        <v>17</v>
      </c>
      <c r="C26" s="148" t="s">
        <v>27</v>
      </c>
      <c r="D26" s="44"/>
      <c r="E26" s="196" t="s">
        <v>27</v>
      </c>
      <c r="F26" s="197"/>
    </row>
    <row r="27" spans="1:6" x14ac:dyDescent="0.2">
      <c r="A27" s="313"/>
      <c r="B27" s="314"/>
      <c r="C27" s="150" t="s">
        <v>28</v>
      </c>
      <c r="D27" s="198" t="s">
        <v>14</v>
      </c>
      <c r="E27" s="199" t="s">
        <v>28</v>
      </c>
      <c r="F27" s="151" t="s">
        <v>14</v>
      </c>
    </row>
    <row r="28" spans="1:6" x14ac:dyDescent="0.2">
      <c r="A28" s="188"/>
      <c r="B28" s="189"/>
      <c r="C28" s="190"/>
      <c r="D28" s="191"/>
      <c r="E28" s="190"/>
      <c r="F28" s="192"/>
    </row>
    <row r="29" spans="1:6" x14ac:dyDescent="0.2">
      <c r="A29" s="20">
        <v>2013</v>
      </c>
      <c r="B29" s="153">
        <v>14322</v>
      </c>
      <c r="C29" s="63">
        <v>36281056525</v>
      </c>
      <c r="D29" s="193">
        <v>550000</v>
      </c>
      <c r="E29" s="63">
        <v>1004511068</v>
      </c>
      <c r="F29" s="193">
        <v>15400</v>
      </c>
    </row>
    <row r="30" spans="1:6" x14ac:dyDescent="0.2">
      <c r="A30" s="20">
        <v>2014</v>
      </c>
      <c r="B30" s="153">
        <v>13107</v>
      </c>
      <c r="C30" s="63">
        <v>47298067208</v>
      </c>
      <c r="D30" s="193">
        <v>725000</v>
      </c>
      <c r="E30" s="63">
        <v>1315214640</v>
      </c>
      <c r="F30" s="193">
        <v>20160</v>
      </c>
    </row>
    <row r="31" spans="1:6" x14ac:dyDescent="0.2">
      <c r="A31" s="20">
        <v>2015</v>
      </c>
      <c r="B31" s="153">
        <v>15151</v>
      </c>
      <c r="C31" s="63">
        <v>53862341600</v>
      </c>
      <c r="D31" s="193">
        <v>805000</v>
      </c>
      <c r="E31" s="63">
        <v>1498379470</v>
      </c>
      <c r="F31" s="193">
        <v>22453</v>
      </c>
    </row>
    <row r="32" spans="1:6" x14ac:dyDescent="0.2">
      <c r="A32" s="20">
        <v>2016</v>
      </c>
      <c r="B32" s="153">
        <v>13633</v>
      </c>
      <c r="C32" s="63">
        <v>49428855438</v>
      </c>
      <c r="D32" s="193">
        <v>846000</v>
      </c>
      <c r="E32" s="63">
        <v>1375560082</v>
      </c>
      <c r="F32" s="193">
        <v>23660</v>
      </c>
    </row>
    <row r="33" spans="1:6" x14ac:dyDescent="0.2">
      <c r="A33" s="20">
        <v>2017</v>
      </c>
      <c r="B33" s="153">
        <v>13145</v>
      </c>
      <c r="C33" s="63">
        <v>41119288382</v>
      </c>
      <c r="D33" s="193">
        <v>765530</v>
      </c>
      <c r="E33" s="63">
        <v>1143704335</v>
      </c>
      <c r="F33" s="193">
        <v>21350</v>
      </c>
    </row>
    <row r="34" spans="1:6" x14ac:dyDescent="0.2">
      <c r="A34" s="20">
        <v>2018</v>
      </c>
      <c r="B34" s="153">
        <v>12688</v>
      </c>
      <c r="C34" s="63">
        <v>42530251487</v>
      </c>
      <c r="D34" s="193">
        <v>750000</v>
      </c>
      <c r="E34" s="63">
        <v>1178851696</v>
      </c>
      <c r="F34" s="193">
        <v>21000</v>
      </c>
    </row>
    <row r="35" spans="1:6" x14ac:dyDescent="0.2">
      <c r="A35" s="20">
        <v>2019</v>
      </c>
      <c r="B35" s="153">
        <v>11652</v>
      </c>
      <c r="C35" s="63">
        <v>41938912748</v>
      </c>
      <c r="D35" s="193">
        <v>761308</v>
      </c>
      <c r="E35" s="63">
        <v>1162597337</v>
      </c>
      <c r="F35" s="193">
        <v>21238</v>
      </c>
    </row>
    <row r="36" spans="1:6" x14ac:dyDescent="0.2">
      <c r="A36" s="20">
        <v>2020</v>
      </c>
      <c r="B36" s="153">
        <v>8707</v>
      </c>
      <c r="C36" s="63">
        <v>25464466694</v>
      </c>
      <c r="D36" s="193">
        <v>704609</v>
      </c>
      <c r="E36" s="63">
        <v>706264415</v>
      </c>
      <c r="F36" s="193">
        <v>19600</v>
      </c>
    </row>
    <row r="37" spans="1:6" x14ac:dyDescent="0.2">
      <c r="A37" s="20">
        <v>2021</v>
      </c>
      <c r="B37" s="153">
        <v>10968</v>
      </c>
      <c r="C37" s="63">
        <v>37462996824</v>
      </c>
      <c r="D37" s="193">
        <v>766925</v>
      </c>
      <c r="E37" s="63">
        <v>1039136009</v>
      </c>
      <c r="F37" s="193">
        <v>21307</v>
      </c>
    </row>
    <row r="38" spans="1:6" x14ac:dyDescent="0.2">
      <c r="A38" s="41">
        <v>2022</v>
      </c>
      <c r="B38" s="154">
        <v>11200</v>
      </c>
      <c r="C38" s="194">
        <v>37790403162</v>
      </c>
      <c r="D38" s="195">
        <v>812020</v>
      </c>
      <c r="E38" s="194">
        <v>1051164291</v>
      </c>
      <c r="F38" s="195">
        <v>22693</v>
      </c>
    </row>
    <row r="39" spans="1:6" x14ac:dyDescent="0.2">
      <c r="A39" s="54"/>
      <c r="B39" s="273"/>
      <c r="C39" s="273"/>
      <c r="D39" s="273"/>
      <c r="E39" s="273"/>
      <c r="F39" s="273"/>
    </row>
    <row r="40" spans="1:6" x14ac:dyDescent="0.2">
      <c r="A40" s="302" t="s">
        <v>10</v>
      </c>
      <c r="B40" s="303"/>
      <c r="C40" s="303"/>
      <c r="D40" s="303"/>
      <c r="E40" s="303"/>
      <c r="F40" s="304"/>
    </row>
    <row r="41" spans="1:6" x14ac:dyDescent="0.2">
      <c r="A41" s="21"/>
      <c r="B41" s="147"/>
      <c r="C41" s="316" t="s">
        <v>31</v>
      </c>
      <c r="D41" s="317"/>
      <c r="E41" s="316" t="s">
        <v>13</v>
      </c>
      <c r="F41" s="317"/>
    </row>
    <row r="42" spans="1:6" ht="15" customHeight="1" x14ac:dyDescent="0.2">
      <c r="A42" s="312" t="s">
        <v>12</v>
      </c>
      <c r="B42" s="314" t="s">
        <v>17</v>
      </c>
      <c r="C42" s="148" t="s">
        <v>27</v>
      </c>
      <c r="D42" s="149"/>
      <c r="E42" s="148" t="s">
        <v>27</v>
      </c>
      <c r="F42" s="149"/>
    </row>
    <row r="43" spans="1:6" x14ac:dyDescent="0.2">
      <c r="A43" s="313"/>
      <c r="B43" s="315"/>
      <c r="C43" s="150" t="s">
        <v>28</v>
      </c>
      <c r="D43" s="151" t="s">
        <v>14</v>
      </c>
      <c r="E43" s="150" t="s">
        <v>28</v>
      </c>
      <c r="F43" s="151" t="s">
        <v>14</v>
      </c>
    </row>
    <row r="44" spans="1:6" x14ac:dyDescent="0.2">
      <c r="A44" s="188"/>
      <c r="B44" s="189"/>
      <c r="C44" s="190"/>
      <c r="D44" s="191"/>
      <c r="E44" s="190"/>
      <c r="F44" s="192"/>
    </row>
    <row r="45" spans="1:6" x14ac:dyDescent="0.2">
      <c r="A45" s="152">
        <v>2013</v>
      </c>
      <c r="B45" s="153">
        <f t="shared" ref="B45:C54" si="0">B13+B29</f>
        <v>76822</v>
      </c>
      <c r="C45" s="254">
        <f t="shared" si="0"/>
        <v>53271149876</v>
      </c>
      <c r="D45" s="193">
        <v>207739</v>
      </c>
      <c r="E45" s="254">
        <f t="shared" ref="E45:E54" si="1">E13+E29</f>
        <v>1354493166</v>
      </c>
      <c r="F45" s="193">
        <v>4129</v>
      </c>
    </row>
    <row r="46" spans="1:6" x14ac:dyDescent="0.2">
      <c r="A46" s="152">
        <v>2014</v>
      </c>
      <c r="B46" s="153">
        <f t="shared" si="0"/>
        <v>56021</v>
      </c>
      <c r="C46" s="254">
        <f t="shared" si="0"/>
        <v>62837629860</v>
      </c>
      <c r="D46" s="193">
        <v>319113</v>
      </c>
      <c r="E46" s="254">
        <f t="shared" si="1"/>
        <v>1636180670</v>
      </c>
      <c r="F46" s="193">
        <v>6432</v>
      </c>
    </row>
    <row r="47" spans="1:6" x14ac:dyDescent="0.2">
      <c r="A47" s="152">
        <v>2015</v>
      </c>
      <c r="B47" s="153">
        <f t="shared" si="0"/>
        <v>66544</v>
      </c>
      <c r="C47" s="254">
        <f t="shared" si="0"/>
        <v>73304327840</v>
      </c>
      <c r="D47" s="193">
        <v>325500</v>
      </c>
      <c r="E47" s="254">
        <f t="shared" si="1"/>
        <v>1897842783</v>
      </c>
      <c r="F47" s="193">
        <v>6571</v>
      </c>
    </row>
    <row r="48" spans="1:6" x14ac:dyDescent="0.2">
      <c r="A48" s="152">
        <v>2016</v>
      </c>
      <c r="B48" s="153">
        <f t="shared" si="0"/>
        <v>67245</v>
      </c>
      <c r="C48" s="254">
        <f t="shared" si="0"/>
        <v>71606291668</v>
      </c>
      <c r="D48" s="193">
        <v>350000</v>
      </c>
      <c r="E48" s="254">
        <f t="shared" si="1"/>
        <v>1829373550</v>
      </c>
      <c r="F48" s="193">
        <v>7033</v>
      </c>
    </row>
    <row r="49" spans="1:6" x14ac:dyDescent="0.2">
      <c r="A49" s="152">
        <v>2017</v>
      </c>
      <c r="B49" s="153">
        <f t="shared" si="0"/>
        <v>66044</v>
      </c>
      <c r="C49" s="254">
        <f t="shared" si="0"/>
        <v>64975675078</v>
      </c>
      <c r="D49" s="193">
        <v>380000</v>
      </c>
      <c r="E49" s="254">
        <f t="shared" si="1"/>
        <v>1631485135</v>
      </c>
      <c r="F49" s="193">
        <v>7585</v>
      </c>
    </row>
    <row r="50" spans="1:6" x14ac:dyDescent="0.2">
      <c r="A50" s="152">
        <v>2018</v>
      </c>
      <c r="B50" s="153">
        <f t="shared" si="0"/>
        <v>58223</v>
      </c>
      <c r="C50" s="254">
        <f t="shared" si="0"/>
        <v>64562750800</v>
      </c>
      <c r="D50" s="193">
        <v>421448</v>
      </c>
      <c r="E50" s="254">
        <f t="shared" si="1"/>
        <v>1635704360</v>
      </c>
      <c r="F50" s="193">
        <v>8498</v>
      </c>
    </row>
    <row r="51" spans="1:6" x14ac:dyDescent="0.2">
      <c r="A51" s="152">
        <v>2019</v>
      </c>
      <c r="B51" s="153">
        <f t="shared" si="0"/>
        <v>58453</v>
      </c>
      <c r="C51" s="254">
        <f t="shared" si="0"/>
        <v>64600589428</v>
      </c>
      <c r="D51" s="193">
        <v>432030</v>
      </c>
      <c r="E51" s="254">
        <f t="shared" si="1"/>
        <v>1634112301</v>
      </c>
      <c r="F51" s="193">
        <v>8689</v>
      </c>
    </row>
    <row r="52" spans="1:6" x14ac:dyDescent="0.2">
      <c r="A52" s="152">
        <v>2020</v>
      </c>
      <c r="B52" s="153">
        <f t="shared" si="0"/>
        <v>59988</v>
      </c>
      <c r="C52" s="254">
        <f t="shared" si="0"/>
        <v>46693209657</v>
      </c>
      <c r="D52" s="193">
        <v>360000</v>
      </c>
      <c r="E52" s="254">
        <f t="shared" si="1"/>
        <v>1151531905</v>
      </c>
      <c r="F52" s="193">
        <v>7248</v>
      </c>
    </row>
    <row r="53" spans="1:6" x14ac:dyDescent="0.2">
      <c r="A53" s="152">
        <v>2021</v>
      </c>
      <c r="B53" s="153">
        <f t="shared" si="0"/>
        <v>82949</v>
      </c>
      <c r="C53" s="254">
        <f t="shared" si="0"/>
        <v>71906550581</v>
      </c>
      <c r="D53" s="193">
        <v>414000</v>
      </c>
      <c r="E53" s="254">
        <f t="shared" si="1"/>
        <v>1755873539</v>
      </c>
      <c r="F53" s="193">
        <v>8170</v>
      </c>
    </row>
    <row r="54" spans="1:6" x14ac:dyDescent="0.2">
      <c r="A54" s="41">
        <v>2022</v>
      </c>
      <c r="B54" s="154">
        <f t="shared" si="0"/>
        <v>58086</v>
      </c>
      <c r="C54" s="194">
        <f t="shared" si="0"/>
        <v>67845347032</v>
      </c>
      <c r="D54" s="195">
        <v>518500</v>
      </c>
      <c r="E54" s="194">
        <f t="shared" si="1"/>
        <v>1676501944</v>
      </c>
      <c r="F54" s="195">
        <v>10933</v>
      </c>
    </row>
    <row r="55" spans="1:6" x14ac:dyDescent="0.2">
      <c r="C55" s="201"/>
    </row>
    <row r="56" spans="1:6" x14ac:dyDescent="0.2">
      <c r="A56" s="56"/>
      <c r="B56" s="272"/>
      <c r="C56" s="272"/>
      <c r="E56" s="272"/>
      <c r="F56" s="272"/>
    </row>
    <row r="57" spans="1:6" x14ac:dyDescent="0.2">
      <c r="C57" s="201"/>
      <c r="E57" s="201"/>
    </row>
  </sheetData>
  <mergeCells count="20">
    <mergeCell ref="A1:F1"/>
    <mergeCell ref="A3:F3"/>
    <mergeCell ref="A4:F4"/>
    <mergeCell ref="A6:F6"/>
    <mergeCell ref="A5:F5"/>
    <mergeCell ref="A8:F8"/>
    <mergeCell ref="A42:A43"/>
    <mergeCell ref="B42:B43"/>
    <mergeCell ref="C25:D25"/>
    <mergeCell ref="E25:F25"/>
    <mergeCell ref="A26:A27"/>
    <mergeCell ref="B26:B27"/>
    <mergeCell ref="C41:D41"/>
    <mergeCell ref="E41:F41"/>
    <mergeCell ref="A40:F40"/>
    <mergeCell ref="A24:F24"/>
    <mergeCell ref="C9:D9"/>
    <mergeCell ref="E9:F9"/>
    <mergeCell ref="A10:A11"/>
    <mergeCell ref="B10:B11"/>
  </mergeCells>
  <printOptions horizontalCentered="1"/>
  <pageMargins left="0.7" right="0.7" top="0.75" bottom="0.75" header="0.3" footer="0.3"/>
  <pageSetup scale="91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E964A2-C744-4BF6-A624-0467A1DA3C4D}"/>
</file>

<file path=customXml/itemProps2.xml><?xml version="1.0" encoding="utf-8"?>
<ds:datastoreItem xmlns:ds="http://schemas.openxmlformats.org/officeDocument/2006/customXml" ds:itemID="{B09C4C7F-B1A6-4DD3-B461-6D9623045FC2}"/>
</file>

<file path=customXml/itemProps3.xml><?xml version="1.0" encoding="utf-8"?>
<ds:datastoreItem xmlns:ds="http://schemas.openxmlformats.org/officeDocument/2006/customXml" ds:itemID="{9902C678-F3CD-4B1C-BCAD-4516284CD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1. Revenue Source</vt:lpstr>
      <vt:lpstr>2. Property Type</vt:lpstr>
      <vt:lpstr>3. by Mortgage Amount</vt:lpstr>
      <vt:lpstr>4. by Boro</vt:lpstr>
      <vt:lpstr>5. Mortgage Amt-Entities</vt:lpstr>
      <vt:lpstr>6. Boro -Entities</vt:lpstr>
      <vt:lpstr>7. Commercial</vt:lpstr>
      <vt:lpstr>8. Top Mortgages</vt:lpstr>
      <vt:lpstr>9. Historical</vt:lpstr>
      <vt:lpstr>'3. by Mortgage Amount'!Print_Area</vt:lpstr>
      <vt:lpstr>'7. Commercial'!Print_Area</vt:lpstr>
      <vt:lpstr>'3. by Mortgage Amount'!Print_Titles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Pereira, Louis (DOF)</cp:lastModifiedBy>
  <cp:revision>1</cp:revision>
  <cp:lastPrinted>2023-09-20T15:13:15Z</cp:lastPrinted>
  <dcterms:created xsi:type="dcterms:W3CDTF">2016-09-15T17:09:00Z</dcterms:created>
  <dcterms:modified xsi:type="dcterms:W3CDTF">2023-09-28T19:09:49Z</dcterms:modified>
</cp:coreProperties>
</file>