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S:\MRT FILES\MRT Report 2020\"/>
    </mc:Choice>
  </mc:AlternateContent>
  <xr:revisionPtr revIDLastSave="0" documentId="13_ncr:1_{CD7EF0BB-3A2A-48F6-BC6E-1867D383DB6F}" xr6:coauthVersionLast="46" xr6:coauthVersionMax="46" xr10:uidLastSave="{00000000-0000-0000-0000-000000000000}"/>
  <bookViews>
    <workbookView xWindow="-120" yWindow="-120" windowWidth="29040" windowHeight="15840" tabRatio="906" xr2:uid="{00000000-000D-0000-FFFF-FFFF00000000}"/>
  </bookViews>
  <sheets>
    <sheet name="1. Revenue Source" sheetId="4" r:id="rId1"/>
    <sheet name="2. Transactions" sheetId="3" r:id="rId2"/>
    <sheet name="3. by Mortgage Amount" sheetId="1" r:id="rId3"/>
    <sheet name="4. by Boro" sheetId="2" r:id="rId4"/>
    <sheet name="5. Mortgage Amt-Entities" sheetId="5" r:id="rId5"/>
    <sheet name="6. Boro -Entities" sheetId="6" r:id="rId6"/>
    <sheet name="7. Commercial" sheetId="10" r:id="rId7"/>
    <sheet name="8. Top Mortgages" sheetId="9" r:id="rId8"/>
    <sheet name="9. Historical" sheetId="8" r:id="rId9"/>
  </sheets>
  <definedNames>
    <definedName name="_xlnm.Print_Area" localSheetId="0">'1. Revenue Source'!$A$1:$E$26</definedName>
    <definedName name="_xlnm.Print_Area" localSheetId="6">'7. Commercial'!$A$1:$K$65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63" i="10" l="1"/>
  <c r="F65" i="10" l="1"/>
  <c r="I19" i="6"/>
  <c r="I35" i="6" s="1"/>
  <c r="I27" i="6"/>
  <c r="I34" i="6"/>
  <c r="I33" i="6"/>
  <c r="I32" i="6"/>
  <c r="I31" i="6"/>
  <c r="E19" i="6"/>
  <c r="E27" i="6"/>
  <c r="E34" i="6"/>
  <c r="E33" i="6"/>
  <c r="E32" i="6"/>
  <c r="E31" i="6"/>
  <c r="B19" i="6"/>
  <c r="B27" i="6"/>
  <c r="B34" i="6"/>
  <c r="B33" i="6"/>
  <c r="B32" i="6"/>
  <c r="B31" i="6"/>
  <c r="B41" i="5"/>
  <c r="I49" i="5"/>
  <c r="I48" i="5"/>
  <c r="I47" i="5"/>
  <c r="I46" i="5"/>
  <c r="I45" i="5"/>
  <c r="I44" i="5"/>
  <c r="I43" i="5"/>
  <c r="I42" i="5"/>
  <c r="I41" i="5"/>
  <c r="E49" i="5"/>
  <c r="E48" i="5"/>
  <c r="E47" i="5"/>
  <c r="E46" i="5"/>
  <c r="E45" i="5"/>
  <c r="E44" i="5"/>
  <c r="E43" i="5"/>
  <c r="E42" i="5"/>
  <c r="E41" i="5"/>
  <c r="B42" i="5"/>
  <c r="B43" i="5"/>
  <c r="B44" i="5"/>
  <c r="B45" i="5"/>
  <c r="B46" i="5"/>
  <c r="B47" i="5"/>
  <c r="B48" i="5"/>
  <c r="B49" i="5"/>
  <c r="E18" i="2"/>
  <c r="E27" i="2"/>
  <c r="E38" i="2"/>
  <c r="E48" i="2"/>
  <c r="E47" i="2"/>
  <c r="E46" i="2"/>
  <c r="E45" i="2"/>
  <c r="E44" i="2"/>
  <c r="C18" i="2"/>
  <c r="C27" i="2"/>
  <c r="C38" i="2"/>
  <c r="C48" i="2"/>
  <c r="C47" i="2"/>
  <c r="C46" i="2"/>
  <c r="C45" i="2"/>
  <c r="C44" i="2"/>
  <c r="B18" i="2"/>
  <c r="B27" i="2"/>
  <c r="B38" i="2"/>
  <c r="B45" i="2"/>
  <c r="B46" i="2"/>
  <c r="B47" i="2"/>
  <c r="B48" i="2"/>
  <c r="B44" i="2"/>
  <c r="E22" i="1"/>
  <c r="E35" i="1"/>
  <c r="E51" i="1"/>
  <c r="E65" i="1"/>
  <c r="E64" i="1"/>
  <c r="E63" i="1"/>
  <c r="E62" i="1"/>
  <c r="E61" i="1"/>
  <c r="E60" i="1"/>
  <c r="E59" i="1"/>
  <c r="E58" i="1"/>
  <c r="E57" i="1"/>
  <c r="C57" i="1"/>
  <c r="C58" i="1"/>
  <c r="C59" i="1"/>
  <c r="C60" i="1"/>
  <c r="C61" i="1"/>
  <c r="C62" i="1"/>
  <c r="C63" i="1"/>
  <c r="C64" i="1"/>
  <c r="C65" i="1"/>
  <c r="C22" i="1"/>
  <c r="C35" i="1"/>
  <c r="C51" i="1"/>
  <c r="B22" i="1"/>
  <c r="B35" i="1"/>
  <c r="B51" i="1"/>
  <c r="B58" i="1"/>
  <c r="B59" i="1"/>
  <c r="B60" i="1"/>
  <c r="B61" i="1"/>
  <c r="B62" i="1"/>
  <c r="B63" i="1"/>
  <c r="B64" i="1"/>
  <c r="B65" i="1"/>
  <c r="B57" i="1"/>
  <c r="E16" i="3"/>
  <c r="B16" i="3"/>
  <c r="C22" i="4"/>
  <c r="C23" i="4"/>
  <c r="C19" i="4"/>
  <c r="C14" i="4"/>
  <c r="H27" i="10"/>
  <c r="H65" i="10" s="1"/>
  <c r="D27" i="10"/>
  <c r="D65" i="10" s="1"/>
  <c r="B27" i="10"/>
  <c r="B65" i="10" s="1"/>
  <c r="I37" i="5"/>
  <c r="B37" i="5"/>
  <c r="I24" i="5"/>
  <c r="E24" i="5"/>
  <c r="B24" i="5"/>
  <c r="C16" i="3"/>
  <c r="J65" i="10"/>
  <c r="J63" i="10"/>
  <c r="J62" i="10"/>
  <c r="J61" i="10"/>
  <c r="J60" i="10"/>
  <c r="J59" i="10"/>
  <c r="J58" i="10"/>
  <c r="J57" i="10"/>
  <c r="J56" i="10"/>
  <c r="J55" i="10"/>
  <c r="J54" i="10"/>
  <c r="J53" i="10"/>
  <c r="J52" i="10"/>
  <c r="F62" i="10"/>
  <c r="F61" i="10"/>
  <c r="F60" i="10"/>
  <c r="F59" i="10"/>
  <c r="F58" i="10"/>
  <c r="F57" i="10"/>
  <c r="F56" i="10"/>
  <c r="F55" i="10"/>
  <c r="F54" i="10"/>
  <c r="F53" i="10"/>
  <c r="F52" i="10"/>
  <c r="B63" i="10"/>
  <c r="B62" i="10"/>
  <c r="B61" i="10"/>
  <c r="B60" i="10"/>
  <c r="B59" i="10"/>
  <c r="B58" i="10"/>
  <c r="B57" i="10"/>
  <c r="B56" i="10"/>
  <c r="B55" i="10"/>
  <c r="B54" i="10"/>
  <c r="B53" i="10"/>
  <c r="B52" i="10"/>
  <c r="H63" i="10"/>
  <c r="H62" i="10"/>
  <c r="H61" i="10"/>
  <c r="H60" i="10"/>
  <c r="H59" i="10"/>
  <c r="H58" i="10"/>
  <c r="H57" i="10"/>
  <c r="H56" i="10"/>
  <c r="H55" i="10"/>
  <c r="H54" i="10"/>
  <c r="H53" i="10"/>
  <c r="H52" i="10"/>
  <c r="D63" i="10"/>
  <c r="D62" i="10"/>
  <c r="D61" i="10"/>
  <c r="D60" i="10"/>
  <c r="D59" i="10"/>
  <c r="D58" i="10"/>
  <c r="D57" i="10"/>
  <c r="D56" i="10"/>
  <c r="D55" i="10"/>
  <c r="D54" i="10"/>
  <c r="D53" i="10"/>
  <c r="D52" i="10"/>
  <c r="E37" i="5"/>
  <c r="A1" i="1"/>
  <c r="E58" i="8"/>
  <c r="E59" i="8"/>
  <c r="E60" i="8"/>
  <c r="E61" i="8"/>
  <c r="E62" i="8"/>
  <c r="E63" i="8"/>
  <c r="E64" i="8"/>
  <c r="E65" i="8"/>
  <c r="E66" i="8"/>
  <c r="E67" i="8"/>
  <c r="E57" i="8"/>
  <c r="C67" i="8"/>
  <c r="C66" i="8"/>
  <c r="C65" i="8"/>
  <c r="C64" i="8"/>
  <c r="C63" i="8"/>
  <c r="C62" i="8"/>
  <c r="C61" i="8"/>
  <c r="C60" i="8"/>
  <c r="C59" i="8"/>
  <c r="C58" i="8"/>
  <c r="C57" i="8"/>
  <c r="B67" i="8"/>
  <c r="B66" i="8"/>
  <c r="B65" i="8"/>
  <c r="B64" i="8"/>
  <c r="B63" i="8"/>
  <c r="B62" i="8"/>
  <c r="B61" i="8"/>
  <c r="B60" i="8"/>
  <c r="B59" i="8"/>
  <c r="B58" i="8"/>
  <c r="B57" i="8"/>
  <c r="B35" i="6" l="1"/>
  <c r="E49" i="2"/>
  <c r="C66" i="1"/>
  <c r="E66" i="1"/>
  <c r="C49" i="2"/>
  <c r="B66" i="1"/>
  <c r="E35" i="6"/>
  <c r="B49" i="2"/>
  <c r="I50" i="5"/>
  <c r="B50" i="5"/>
  <c r="E50" i="5"/>
  <c r="C24" i="4"/>
  <c r="D18" i="4" l="1"/>
  <c r="D17" i="4"/>
  <c r="D19" i="4"/>
  <c r="D12" i="4"/>
  <c r="D23" i="4"/>
  <c r="D13" i="4"/>
  <c r="D24" i="4"/>
  <c r="D22" i="4"/>
  <c r="D14" i="4"/>
</calcChain>
</file>

<file path=xl/sharedStrings.xml><?xml version="1.0" encoding="utf-8"?>
<sst xmlns="http://schemas.openxmlformats.org/spreadsheetml/2006/main" count="550" uniqueCount="146">
  <si>
    <t>Manhattan</t>
  </si>
  <si>
    <t>Bronx</t>
  </si>
  <si>
    <t>Brooklyn</t>
  </si>
  <si>
    <t>Queens</t>
  </si>
  <si>
    <t>Commercial</t>
  </si>
  <si>
    <t>Residential</t>
  </si>
  <si>
    <t>TOTAL</t>
  </si>
  <si>
    <t>Borough</t>
  </si>
  <si>
    <t>All Residential</t>
  </si>
  <si>
    <t>Condos</t>
  </si>
  <si>
    <t>1-3 Family</t>
  </si>
  <si>
    <t>All Property Types</t>
  </si>
  <si>
    <t>Property Type</t>
  </si>
  <si>
    <t>Year</t>
  </si>
  <si>
    <t>MRT Liability</t>
  </si>
  <si>
    <t>Median</t>
  </si>
  <si>
    <t xml:space="preserve">Number </t>
  </si>
  <si>
    <t xml:space="preserve">Median </t>
  </si>
  <si>
    <t>Transactions</t>
  </si>
  <si>
    <t>$50K or Less</t>
  </si>
  <si>
    <t>$50K-$100K</t>
  </si>
  <si>
    <t>$100K-$250K</t>
  </si>
  <si>
    <t>$500K-$1M</t>
  </si>
  <si>
    <t>$1M-$5M</t>
  </si>
  <si>
    <t>$5M-$15M</t>
  </si>
  <si>
    <t>$15M-$20M</t>
  </si>
  <si>
    <t>$250K-$500K</t>
  </si>
  <si>
    <r>
      <t>Percent of All Mortgages</t>
    </r>
    <r>
      <rPr>
        <b/>
        <vertAlign val="superscript"/>
        <sz val="10"/>
        <rFont val="Arial"/>
        <family val="2"/>
      </rPr>
      <t>2</t>
    </r>
  </si>
  <si>
    <t>Total</t>
  </si>
  <si>
    <t>($ millions)</t>
  </si>
  <si>
    <t xml:space="preserve">1. Dedicated to New York City Transit Authority and certain paratransit and franchised bus operators. </t>
  </si>
  <si>
    <r>
      <t>Percent of All Transactions</t>
    </r>
    <r>
      <rPr>
        <b/>
        <vertAlign val="superscript"/>
        <sz val="10"/>
        <rFont val="Arial"/>
        <family val="2"/>
      </rPr>
      <t>2</t>
    </r>
    <r>
      <rPr>
        <b/>
        <sz val="10"/>
        <rFont val="Arial"/>
        <family val="2"/>
      </rPr>
      <t xml:space="preserve"> </t>
    </r>
  </si>
  <si>
    <t>Taxable Mortgage Amount</t>
  </si>
  <si>
    <t>NYC General Fund</t>
  </si>
  <si>
    <t>Dedicated to MTA/SONYMA</t>
  </si>
  <si>
    <t>Percent of Total</t>
  </si>
  <si>
    <t>Mortgage Recording Tax</t>
  </si>
  <si>
    <t>Liability</t>
  </si>
  <si>
    <t>State-levied Taxes</t>
  </si>
  <si>
    <t>City-levied Taxes</t>
  </si>
  <si>
    <t xml:space="preserve">Total </t>
  </si>
  <si>
    <t>%</t>
  </si>
  <si>
    <t>Revenue Source and Destination</t>
  </si>
  <si>
    <t>Subtotal</t>
  </si>
  <si>
    <r>
      <t>Dedicated to NYC Transit Authority</t>
    </r>
    <r>
      <rPr>
        <vertAlign val="superscript"/>
        <sz val="10"/>
        <rFont val="Arial"/>
        <family val="2"/>
      </rPr>
      <t>1</t>
    </r>
  </si>
  <si>
    <r>
      <t>Dedicated to MTA/SONYMA/NYC Transit Authority</t>
    </r>
    <r>
      <rPr>
        <vertAlign val="superscript"/>
        <sz val="10"/>
        <rFont val="Arial"/>
        <family val="2"/>
      </rPr>
      <t>1</t>
    </r>
  </si>
  <si>
    <t>Staten Island</t>
  </si>
  <si>
    <r>
      <t>Staten Island</t>
    </r>
    <r>
      <rPr>
        <b/>
        <vertAlign val="superscript"/>
        <sz val="10"/>
        <rFont val="Arial"/>
        <family val="2"/>
      </rPr>
      <t>1</t>
    </r>
  </si>
  <si>
    <t>Taxable Mortgage</t>
  </si>
  <si>
    <t>Office Building</t>
  </si>
  <si>
    <t>Street</t>
  </si>
  <si>
    <t>Condo</t>
  </si>
  <si>
    <t>7 Avenue</t>
  </si>
  <si>
    <r>
      <t>1-3 Family</t>
    </r>
    <r>
      <rPr>
        <b/>
        <vertAlign val="superscript"/>
        <sz val="10"/>
        <rFont val="Arial"/>
        <family val="2"/>
      </rPr>
      <t>1</t>
    </r>
  </si>
  <si>
    <t>Mixed-use 1-3 Family Homes</t>
  </si>
  <si>
    <t>Commercial Coops</t>
  </si>
  <si>
    <t>Commercial Condo</t>
  </si>
  <si>
    <t>4-10 Family Rentals</t>
  </si>
  <si>
    <t>Rentals</t>
  </si>
  <si>
    <t>Office Buildings</t>
  </si>
  <si>
    <t>Store Buildings</t>
  </si>
  <si>
    <t>Industrial building</t>
  </si>
  <si>
    <t>Culture/Health/Hotel/Recreation</t>
  </si>
  <si>
    <t>Vacant Land</t>
  </si>
  <si>
    <t>Other commercial</t>
  </si>
  <si>
    <t>Year-Over-Year Change</t>
  </si>
  <si>
    <t>Parking/Garages/Gas Station</t>
  </si>
  <si>
    <t>MORTGAGE RECORDING TAX</t>
  </si>
  <si>
    <t>Table 1</t>
  </si>
  <si>
    <t>DISTRIBUTION OF LIABILITY BY REVENUE SOURCE</t>
  </si>
  <si>
    <t>($ MILLIONS)</t>
  </si>
  <si>
    <t>Table 2</t>
  </si>
  <si>
    <t>DISTRIBUTION BY TRANSACTION TYPE</t>
  </si>
  <si>
    <t>Table 3</t>
  </si>
  <si>
    <t>DISTRIBUTION BY TAXABLE MORTGAGE AMOUNT AND PROPERTY TYPE</t>
  </si>
  <si>
    <t>Table 4</t>
  </si>
  <si>
    <t>DISTRIBUTION BY BOROUGH AND PROPERTY TYPE</t>
  </si>
  <si>
    <t>Table 5</t>
  </si>
  <si>
    <t>MORTGAGE RECORDING TAX ON RESIDENTIAL MORTGAGES</t>
  </si>
  <si>
    <t>(Excluding Staten Island)</t>
  </si>
  <si>
    <t xml:space="preserve">where the mortgagor (borrower) was identified as an entity, such as a trust, limited liability company, limited liability partnership or corporation.   </t>
  </si>
  <si>
    <t xml:space="preserve">excluding Staten Island transactions. </t>
  </si>
  <si>
    <r>
      <t>2.</t>
    </r>
    <r>
      <rPr>
        <sz val="7"/>
        <color rgb="FF000000"/>
        <rFont val="Times New Roman"/>
        <family val="1"/>
      </rPr>
      <t> </t>
    </r>
    <r>
      <rPr>
        <sz val="9"/>
        <color rgb="FF000000"/>
        <rFont val="Arial"/>
        <family val="2"/>
      </rPr>
      <t>Percent of all transactions and all mortgages are calculated based on all transactions and their related taxable mortgage amounts,</t>
    </r>
  </si>
  <si>
    <t>Table 6</t>
  </si>
  <si>
    <t>Table 7</t>
  </si>
  <si>
    <t>YEAR-OVER-YEAR COMPARISON</t>
  </si>
  <si>
    <t>DISTRIBUTION BY PROPERTY TYPE</t>
  </si>
  <si>
    <t>Table 8</t>
  </si>
  <si>
    <t>TOP RESIDENTIAL AND COMMERCIAL TRANSACTIONS</t>
  </si>
  <si>
    <t>BY TAXABLE MORTGAGE AMOUNT</t>
  </si>
  <si>
    <t>Table 9</t>
  </si>
  <si>
    <t>Park Avenue</t>
  </si>
  <si>
    <t>(Continued)</t>
  </si>
  <si>
    <t>East 42nd Street</t>
  </si>
  <si>
    <t>Vestry Street</t>
  </si>
  <si>
    <t>Central Park South</t>
  </si>
  <si>
    <t>East 71st Street</t>
  </si>
  <si>
    <t>Jackson Avenue</t>
  </si>
  <si>
    <t>Greenwich Street</t>
  </si>
  <si>
    <t>East 74th Street</t>
  </si>
  <si>
    <t>Hotel</t>
  </si>
  <si>
    <t>More than $20M</t>
  </si>
  <si>
    <t>1- 3 Family Home</t>
  </si>
  <si>
    <t xml:space="preserve">MORTGAGE RECORDING TAX </t>
  </si>
  <si>
    <t>`</t>
  </si>
  <si>
    <r>
      <t>Total</t>
    </r>
    <r>
      <rPr>
        <sz val="10"/>
        <rFont val="Arial"/>
        <family val="2"/>
      </rPr>
      <t xml:space="preserve">                           ($ millions)</t>
    </r>
  </si>
  <si>
    <r>
      <t xml:space="preserve">Total                 </t>
    </r>
    <r>
      <rPr>
        <sz val="10"/>
        <rFont val="Arial"/>
        <family val="2"/>
      </rPr>
      <t>($ millions)</t>
    </r>
  </si>
  <si>
    <t>Percent Change</t>
  </si>
  <si>
    <t>EXECUTED BY ENTITIES¹</t>
  </si>
  <si>
    <r>
      <t>1.</t>
    </r>
    <r>
      <rPr>
        <sz val="7"/>
        <color rgb="FF000000"/>
        <rFont val="Times New Roman"/>
        <family val="1"/>
      </rPr>
      <t xml:space="preserve"> </t>
    </r>
    <r>
      <rPr>
        <sz val="9"/>
        <color rgb="FF000000"/>
        <rFont val="Arial"/>
        <family val="2"/>
      </rPr>
      <t>Most residential mortgages involve individuals but a significant number involve legal entities. This table includes only transactions</t>
    </r>
  </si>
  <si>
    <t>MORTGAGE RECORDING TAX ON COMMERCIAL MORTGAGES</t>
  </si>
  <si>
    <t xml:space="preserve">1. Due to data limitations, residential mortgages in Staten Island are all classified as 1-3 family.  </t>
  </si>
  <si>
    <t xml:space="preserve">CALENDAR YEAR 2020 </t>
  </si>
  <si>
    <t>CALENDAR YEAR 2020</t>
  </si>
  <si>
    <r>
      <t>1.</t>
    </r>
    <r>
      <rPr>
        <sz val="7"/>
        <rFont val="Times New Roman"/>
        <family val="1"/>
      </rPr>
      <t xml:space="preserve"> </t>
    </r>
    <r>
      <rPr>
        <sz val="9"/>
        <rFont val="Arial"/>
        <family val="2"/>
      </rPr>
      <t xml:space="preserve">Most residential mortgages involve individuals but a significant number involve legal entities. This table includes only transactions where the mortgagor (borrower) was identified as an entity, such as a trust, limited liability company, limited liability partnership or corporation.   </t>
    </r>
  </si>
  <si>
    <r>
      <t>2.</t>
    </r>
    <r>
      <rPr>
        <sz val="7"/>
        <rFont val="Times New Roman"/>
        <family val="1"/>
      </rPr>
      <t> </t>
    </r>
    <r>
      <rPr>
        <sz val="9"/>
        <rFont val="Arial"/>
        <family val="2"/>
      </rPr>
      <t xml:space="preserve">Percent of all transactions and all mortgages are calculated based on all transactions and their related taxable mortgage amounts, excluding Staten Island transactions. </t>
    </r>
  </si>
  <si>
    <t>Central Park West</t>
  </si>
  <si>
    <t>Crescent Street</t>
  </si>
  <si>
    <t>Jane Street</t>
  </si>
  <si>
    <t>63rd Street</t>
  </si>
  <si>
    <t>Bond Street</t>
  </si>
  <si>
    <t>Leonard Street</t>
  </si>
  <si>
    <t>West 28th Street</t>
  </si>
  <si>
    <t>Washington Street</t>
  </si>
  <si>
    <t>Avenue Of The
Americas</t>
  </si>
  <si>
    <t>Madison Avenue</t>
  </si>
  <si>
    <t>10th Avenue</t>
  </si>
  <si>
    <t>Commercial Street</t>
  </si>
  <si>
    <t>Grand Avenue</t>
  </si>
  <si>
    <t>West 57th Street</t>
  </si>
  <si>
    <t>York Avenue</t>
  </si>
  <si>
    <t>Prince Street</t>
  </si>
  <si>
    <t>31st Street</t>
  </si>
  <si>
    <t>3 Avenue</t>
  </si>
  <si>
    <t>2011 - 2020</t>
  </si>
  <si>
    <t>Large Rentals</t>
  </si>
  <si>
    <r>
      <t>43rd Avenue</t>
    </r>
    <r>
      <rPr>
        <vertAlign val="superscript"/>
        <sz val="10"/>
        <rFont val="Arial"/>
        <family val="2"/>
      </rPr>
      <t>1</t>
    </r>
  </si>
  <si>
    <r>
      <t>5 Avenue</t>
    </r>
    <r>
      <rPr>
        <vertAlign val="superscript"/>
        <sz val="10"/>
        <rFont val="Arial"/>
        <family val="2"/>
      </rPr>
      <t>1</t>
    </r>
  </si>
  <si>
    <r>
      <t>Claremont Avenue</t>
    </r>
    <r>
      <rPr>
        <vertAlign val="superscript"/>
        <sz val="10"/>
        <rFont val="Arial"/>
        <family val="2"/>
      </rPr>
      <t>1</t>
    </r>
  </si>
  <si>
    <r>
      <t>West 48th Street</t>
    </r>
    <r>
      <rPr>
        <vertAlign val="superscript"/>
        <sz val="10"/>
        <rFont val="Arial"/>
        <family val="2"/>
      </rPr>
      <t>1</t>
    </r>
  </si>
  <si>
    <r>
      <t>East 42nd Street</t>
    </r>
    <r>
      <rPr>
        <vertAlign val="superscript"/>
        <sz val="10"/>
        <rFont val="Arial"/>
        <family val="2"/>
      </rPr>
      <t>1</t>
    </r>
  </si>
  <si>
    <t>MRT              Liability</t>
  </si>
  <si>
    <t>Factory</t>
  </si>
  <si>
    <t>Theater</t>
  </si>
  <si>
    <t>1. Transaction involved multiple properties</t>
  </si>
  <si>
    <t>Residential Vacant Land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</si>
</sst>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5" formatCode="&quot;$&quot;#,##0_);\(&quot;$&quot;#,##0\)"/>
    <numFmt numFmtId="7" formatCode="&quot;$&quot;#,##0.00_);\(&quot;$&quot;#,##0.00\)"/>
    <numFmt numFmtId="43" formatCode="_(* #,##0.00_);_(* \(#,##0.00\);_(* &quot;-&quot;??_);_(@_)"/>
    <numFmt numFmtId="164" formatCode="##########0"/>
    <numFmt numFmtId="165" formatCode="#,###,##0"/>
    <numFmt numFmtId="166" formatCode="&quot;$&quot;#,##0"/>
    <numFmt numFmtId="167" formatCode="&quot;$&quot;#,##0.0,,"/>
    <numFmt numFmtId="168" formatCode="#,##0.0,,"/>
    <numFmt numFmtId="169" formatCode="_(* #,##0_);_(* \(#,##0\);_(* &quot;-&quot;??_);_(@_)"/>
    <numFmt numFmtId="170" formatCode="&quot;$&quot;#,##0.0"/>
    <numFmt numFmtId="171" formatCode="_(* #,##0.0_);_(* \(#,##0.0\);_(* &quot;-&quot;??_);_(@_)"/>
    <numFmt numFmtId="172" formatCode="&quot;$&quot;#,##0.00"/>
  </numFmts>
  <fonts count="29" x14ac:knownFonts="1">
    <font>
      <sz val="9.5"/>
      <color rgb="FF000000"/>
      <name val="Arial"/>
    </font>
    <font>
      <sz val="11"/>
      <color theme="1"/>
      <name val="Courier New"/>
      <family val="2"/>
      <scheme val="minor"/>
    </font>
    <font>
      <sz val="11"/>
      <color theme="1"/>
      <name val="Courier New"/>
      <family val="2"/>
      <scheme val="minor"/>
    </font>
    <font>
      <sz val="11"/>
      <color theme="1"/>
      <name val="Courier New"/>
      <family val="2"/>
      <scheme val="minor"/>
    </font>
    <font>
      <sz val="10"/>
      <color theme="1"/>
      <name val="Arial"/>
      <family val="2"/>
    </font>
    <font>
      <sz val="9.5"/>
      <color rgb="FF000000"/>
      <name val="Arial"/>
      <family val="2"/>
    </font>
    <font>
      <sz val="10"/>
      <color theme="1"/>
      <name val="Arial"/>
      <family val="2"/>
    </font>
    <font>
      <sz val="9.5"/>
      <color rgb="FF000000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.5"/>
      <name val="Arial"/>
      <family val="2"/>
    </font>
    <font>
      <b/>
      <vertAlign val="superscript"/>
      <sz val="10"/>
      <name val="Arial"/>
      <family val="2"/>
    </font>
    <font>
      <i/>
      <sz val="10"/>
      <name val="Arial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sz val="8"/>
      <name val="Arial"/>
      <family val="2"/>
    </font>
    <font>
      <vertAlign val="superscript"/>
      <sz val="10"/>
      <name val="Arial"/>
      <family val="2"/>
    </font>
    <font>
      <b/>
      <sz val="12"/>
      <name val="Arial"/>
      <family val="2"/>
    </font>
    <font>
      <sz val="9"/>
      <color rgb="FF000000"/>
      <name val="Arial"/>
      <family val="2"/>
    </font>
    <font>
      <b/>
      <sz val="11"/>
      <name val="Arial"/>
      <family val="2"/>
    </font>
    <font>
      <sz val="7"/>
      <color rgb="FF000000"/>
      <name val="Times New Roman"/>
      <family val="1"/>
    </font>
    <font>
      <b/>
      <sz val="11"/>
      <color theme="1"/>
      <name val="Arial"/>
      <family val="2"/>
    </font>
    <font>
      <b/>
      <sz val="10"/>
      <color rgb="FFFF0000"/>
      <name val="Arial"/>
      <family val="2"/>
    </font>
    <font>
      <b/>
      <sz val="9.5"/>
      <name val="Arial"/>
      <family val="2"/>
    </font>
    <font>
      <sz val="9"/>
      <name val="Arial"/>
      <family val="2"/>
    </font>
    <font>
      <b/>
      <sz val="11"/>
      <color rgb="FFFF0000"/>
      <name val="Arial"/>
      <family val="2"/>
    </font>
    <font>
      <b/>
      <i/>
      <sz val="11"/>
      <name val="Arial"/>
      <family val="2"/>
    </font>
    <font>
      <sz val="7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8">
    <xf numFmtId="0" fontId="0" fillId="0" borderId="0"/>
    <xf numFmtId="0" fontId="5" fillId="0" borderId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3" fillId="0" borderId="0"/>
    <xf numFmtId="0" fontId="2" fillId="0" borderId="0"/>
    <xf numFmtId="0" fontId="1" fillId="0" borderId="0"/>
  </cellStyleXfs>
  <cellXfs count="346">
    <xf numFmtId="0" fontId="0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165" fontId="9" fillId="0" borderId="0" xfId="1" applyNumberFormat="1" applyFont="1" applyFill="1" applyBorder="1" applyAlignment="1">
      <alignment horizontal="right"/>
    </xf>
    <xf numFmtId="166" fontId="9" fillId="0" borderId="0" xfId="1" applyNumberFormat="1" applyFont="1" applyFill="1" applyBorder="1" applyAlignment="1">
      <alignment horizontal="right"/>
    </xf>
    <xf numFmtId="166" fontId="9" fillId="0" borderId="1" xfId="1" applyNumberFormat="1" applyFont="1" applyFill="1" applyBorder="1" applyAlignment="1">
      <alignment horizontal="right"/>
    </xf>
    <xf numFmtId="165" fontId="9" fillId="0" borderId="11" xfId="1" applyNumberFormat="1" applyFont="1" applyFill="1" applyBorder="1" applyAlignment="1">
      <alignment horizontal="right"/>
    </xf>
    <xf numFmtId="0" fontId="10" fillId="0" borderId="2" xfId="1" applyFont="1" applyFill="1" applyBorder="1" applyAlignment="1">
      <alignment horizontal="right" wrapText="1"/>
    </xf>
    <xf numFmtId="0" fontId="10" fillId="0" borderId="3" xfId="1" applyFont="1" applyFill="1" applyBorder="1" applyAlignment="1">
      <alignment horizontal="right" wrapText="1"/>
    </xf>
    <xf numFmtId="0" fontId="10" fillId="0" borderId="4" xfId="1" applyFont="1" applyFill="1" applyBorder="1" applyAlignment="1">
      <alignment horizontal="right" wrapText="1"/>
    </xf>
    <xf numFmtId="167" fontId="9" fillId="0" borderId="11" xfId="5" applyNumberFormat="1" applyFont="1" applyBorder="1" applyProtection="1"/>
    <xf numFmtId="0" fontId="11" fillId="0" borderId="0" xfId="0" applyFont="1" applyFill="1" applyBorder="1" applyAlignment="1">
      <alignment horizontal="left"/>
    </xf>
    <xf numFmtId="167" fontId="9" fillId="0" borderId="11" xfId="5" applyNumberFormat="1" applyFont="1" applyBorder="1" applyAlignment="1" applyProtection="1"/>
    <xf numFmtId="168" fontId="9" fillId="0" borderId="11" xfId="5" applyNumberFormat="1" applyFont="1" applyBorder="1" applyAlignment="1" applyProtection="1"/>
    <xf numFmtId="167" fontId="10" fillId="0" borderId="2" xfId="5" applyNumberFormat="1" applyFont="1" applyBorder="1" applyAlignment="1" applyProtection="1"/>
    <xf numFmtId="0" fontId="10" fillId="0" borderId="2" xfId="1" applyFont="1" applyFill="1" applyBorder="1" applyAlignment="1">
      <alignment horizontal="right"/>
    </xf>
    <xf numFmtId="0" fontId="10" fillId="0" borderId="14" xfId="1" applyFont="1" applyFill="1" applyBorder="1" applyAlignment="1">
      <alignment horizontal="left" wrapText="1"/>
    </xf>
    <xf numFmtId="0" fontId="10" fillId="0" borderId="12" xfId="1" applyFont="1" applyFill="1" applyBorder="1" applyAlignment="1">
      <alignment horizontal="left" wrapText="1"/>
    </xf>
    <xf numFmtId="167" fontId="9" fillId="0" borderId="0" xfId="5" applyNumberFormat="1" applyFont="1" applyBorder="1" applyProtection="1"/>
    <xf numFmtId="9" fontId="9" fillId="0" borderId="0" xfId="6" applyFont="1" applyFill="1" applyBorder="1" applyAlignment="1">
      <alignment horizontal="right"/>
    </xf>
    <xf numFmtId="9" fontId="10" fillId="0" borderId="0" xfId="6" applyFont="1" applyFill="1" applyBorder="1" applyAlignment="1">
      <alignment horizontal="right"/>
    </xf>
    <xf numFmtId="9" fontId="10" fillId="0" borderId="4" xfId="6" applyFont="1" applyFill="1" applyBorder="1" applyAlignment="1">
      <alignment horizontal="right"/>
    </xf>
    <xf numFmtId="9" fontId="9" fillId="0" borderId="0" xfId="6" applyFont="1" applyBorder="1" applyAlignment="1" applyProtection="1"/>
    <xf numFmtId="9" fontId="10" fillId="0" borderId="0" xfId="6" applyFont="1" applyBorder="1" applyAlignment="1" applyProtection="1"/>
    <xf numFmtId="9" fontId="10" fillId="0" borderId="3" xfId="6" applyFont="1" applyBorder="1" applyAlignment="1" applyProtection="1"/>
    <xf numFmtId="9" fontId="10" fillId="0" borderId="3" xfId="6" applyFont="1" applyFill="1" applyBorder="1" applyAlignment="1">
      <alignment horizontal="right"/>
    </xf>
    <xf numFmtId="164" fontId="10" fillId="0" borderId="11" xfId="0" applyNumberFormat="1" applyFont="1" applyFill="1" applyBorder="1" applyAlignment="1">
      <alignment horizontal="left" vertical="top"/>
    </xf>
    <xf numFmtId="164" fontId="10" fillId="0" borderId="13" xfId="0" applyNumberFormat="1" applyFont="1" applyFill="1" applyBorder="1" applyAlignment="1">
      <alignment horizontal="left"/>
    </xf>
    <xf numFmtId="167" fontId="9" fillId="0" borderId="0" xfId="5" applyNumberFormat="1" applyFont="1" applyBorder="1" applyAlignment="1" applyProtection="1"/>
    <xf numFmtId="164" fontId="10" fillId="0" borderId="11" xfId="0" applyNumberFormat="1" applyFont="1" applyFill="1" applyBorder="1" applyAlignment="1">
      <alignment horizontal="left"/>
    </xf>
    <xf numFmtId="0" fontId="10" fillId="0" borderId="2" xfId="0" applyFont="1" applyFill="1" applyBorder="1" applyAlignment="1">
      <alignment horizontal="left"/>
    </xf>
    <xf numFmtId="0" fontId="9" fillId="0" borderId="8" xfId="0" applyFont="1" applyFill="1" applyBorder="1" applyAlignment="1">
      <alignment horizontal="left"/>
    </xf>
    <xf numFmtId="0" fontId="9" fillId="0" borderId="9" xfId="0" applyFont="1" applyFill="1" applyBorder="1" applyAlignment="1">
      <alignment horizontal="left"/>
    </xf>
    <xf numFmtId="0" fontId="9" fillId="0" borderId="10" xfId="0" applyFont="1" applyFill="1" applyBorder="1" applyAlignment="1">
      <alignment horizontal="left"/>
    </xf>
    <xf numFmtId="0" fontId="10" fillId="0" borderId="11" xfId="0" applyFont="1" applyFill="1" applyBorder="1" applyAlignment="1">
      <alignment horizontal="left"/>
    </xf>
    <xf numFmtId="0" fontId="9" fillId="0" borderId="11" xfId="0" applyFont="1" applyFill="1" applyBorder="1" applyAlignment="1">
      <alignment horizontal="left"/>
    </xf>
    <xf numFmtId="0" fontId="9" fillId="0" borderId="1" xfId="0" applyFont="1" applyFill="1" applyBorder="1" applyAlignment="1">
      <alignment horizontal="left"/>
    </xf>
    <xf numFmtId="164" fontId="10" fillId="0" borderId="0" xfId="0" applyNumberFormat="1" applyFont="1" applyFill="1" applyBorder="1" applyAlignment="1">
      <alignment horizontal="left"/>
    </xf>
    <xf numFmtId="0" fontId="15" fillId="0" borderId="0" xfId="0" applyFont="1"/>
    <xf numFmtId="0" fontId="15" fillId="0" borderId="0" xfId="0" applyFont="1" applyFill="1"/>
    <xf numFmtId="0" fontId="15" fillId="0" borderId="0" xfId="0" applyFont="1" applyAlignment="1">
      <alignment horizontal="left"/>
    </xf>
    <xf numFmtId="7" fontId="15" fillId="0" borderId="0" xfId="0" applyNumberFormat="1" applyFont="1"/>
    <xf numFmtId="0" fontId="4" fillId="0" borderId="0" xfId="0" applyFont="1"/>
    <xf numFmtId="0" fontId="4" fillId="0" borderId="13" xfId="0" applyFont="1" applyBorder="1" applyAlignment="1">
      <alignment horizontal="left"/>
    </xf>
    <xf numFmtId="0" fontId="14" fillId="0" borderId="11" xfId="0" applyFont="1" applyBorder="1"/>
    <xf numFmtId="0" fontId="14" fillId="0" borderId="0" xfId="0" applyFont="1" applyBorder="1" applyAlignment="1">
      <alignment horizontal="right"/>
    </xf>
    <xf numFmtId="0" fontId="4" fillId="0" borderId="1" xfId="0" applyFont="1" applyBorder="1" applyAlignment="1">
      <alignment horizontal="right"/>
    </xf>
    <xf numFmtId="0" fontId="4" fillId="0" borderId="3" xfId="0" applyFont="1" applyBorder="1" applyAlignment="1">
      <alignment horizontal="right"/>
    </xf>
    <xf numFmtId="0" fontId="14" fillId="0" borderId="4" xfId="0" applyFont="1" applyBorder="1" applyAlignment="1">
      <alignment horizontal="right"/>
    </xf>
    <xf numFmtId="37" fontId="4" fillId="0" borderId="11" xfId="5" applyNumberFormat="1" applyFont="1" applyBorder="1"/>
    <xf numFmtId="37" fontId="4" fillId="0" borderId="2" xfId="5" applyNumberFormat="1" applyFont="1" applyBorder="1"/>
    <xf numFmtId="0" fontId="4" fillId="0" borderId="0" xfId="0" applyFont="1" applyAlignment="1">
      <alignment horizontal="left"/>
    </xf>
    <xf numFmtId="0" fontId="4" fillId="0" borderId="11" xfId="0" applyFont="1" applyBorder="1" applyAlignment="1">
      <alignment horizontal="left"/>
    </xf>
    <xf numFmtId="0" fontId="14" fillId="0" borderId="13" xfId="0" applyFont="1" applyBorder="1" applyAlignment="1">
      <alignment horizontal="left"/>
    </xf>
    <xf numFmtId="0" fontId="14" fillId="0" borderId="14" xfId="0" applyFont="1" applyBorder="1" applyAlignment="1">
      <alignment horizontal="left"/>
    </xf>
    <xf numFmtId="0" fontId="14" fillId="0" borderId="13" xfId="0" applyFont="1" applyFill="1" applyBorder="1" applyAlignment="1">
      <alignment horizontal="left"/>
    </xf>
    <xf numFmtId="0" fontId="10" fillId="0" borderId="0" xfId="1" applyFont="1" applyFill="1" applyBorder="1" applyAlignment="1">
      <alignment horizontal="right" wrapText="1"/>
    </xf>
    <xf numFmtId="0" fontId="10" fillId="0" borderId="11" xfId="1" applyFont="1" applyFill="1" applyBorder="1" applyAlignment="1">
      <alignment horizontal="right" wrapText="1"/>
    </xf>
    <xf numFmtId="0" fontId="10" fillId="0" borderId="1" xfId="1" applyFont="1" applyFill="1" applyBorder="1" applyAlignment="1">
      <alignment horizontal="right" wrapText="1"/>
    </xf>
    <xf numFmtId="167" fontId="10" fillId="0" borderId="11" xfId="5" applyNumberFormat="1" applyFont="1" applyBorder="1" applyAlignment="1" applyProtection="1"/>
    <xf numFmtId="165" fontId="10" fillId="0" borderId="11" xfId="0" applyNumberFormat="1" applyFont="1" applyFill="1" applyBorder="1" applyAlignment="1">
      <alignment horizontal="right"/>
    </xf>
    <xf numFmtId="1" fontId="9" fillId="0" borderId="0" xfId="6" applyNumberFormat="1" applyFont="1" applyFill="1" applyBorder="1" applyAlignment="1">
      <alignment horizontal="right"/>
    </xf>
    <xf numFmtId="0" fontId="10" fillId="0" borderId="0" xfId="0" applyFont="1" applyFill="1" applyBorder="1" applyAlignment="1">
      <alignment horizontal="left"/>
    </xf>
    <xf numFmtId="0" fontId="10" fillId="0" borderId="3" xfId="0" applyFont="1" applyFill="1" applyBorder="1" applyAlignment="1">
      <alignment horizontal="left"/>
    </xf>
    <xf numFmtId="0" fontId="16" fillId="0" borderId="0" xfId="0" applyFont="1" applyFill="1" applyBorder="1" applyAlignment="1">
      <alignment horizontal="left"/>
    </xf>
    <xf numFmtId="0" fontId="0" fillId="0" borderId="0" xfId="0" applyFont="1" applyFill="1" applyBorder="1" applyAlignment="1">
      <alignment horizontal="left"/>
    </xf>
    <xf numFmtId="0" fontId="9" fillId="0" borderId="0" xfId="0" applyFont="1" applyFill="1" applyBorder="1" applyAlignment="1">
      <alignment horizontal="left"/>
    </xf>
    <xf numFmtId="164" fontId="10" fillId="0" borderId="11" xfId="0" applyNumberFormat="1" applyFont="1" applyFill="1" applyBorder="1" applyAlignment="1">
      <alignment horizontal="left"/>
    </xf>
    <xf numFmtId="165" fontId="9" fillId="0" borderId="11" xfId="0" applyNumberFormat="1" applyFont="1" applyFill="1" applyBorder="1" applyAlignment="1">
      <alignment horizontal="right"/>
    </xf>
    <xf numFmtId="165" fontId="10" fillId="0" borderId="2" xfId="0" applyNumberFormat="1" applyFont="1" applyFill="1" applyBorder="1" applyAlignment="1">
      <alignment horizontal="right"/>
    </xf>
    <xf numFmtId="0" fontId="9" fillId="0" borderId="0" xfId="0" applyFont="1" applyFill="1" applyBorder="1" applyAlignment="1"/>
    <xf numFmtId="170" fontId="9" fillId="0" borderId="0" xfId="0" applyNumberFormat="1" applyFont="1" applyFill="1" applyBorder="1" applyAlignment="1">
      <alignment horizontal="left"/>
    </xf>
    <xf numFmtId="9" fontId="10" fillId="0" borderId="2" xfId="6" applyFont="1" applyFill="1" applyBorder="1" applyAlignment="1">
      <alignment horizontal="right" wrapText="1"/>
    </xf>
    <xf numFmtId="9" fontId="10" fillId="0" borderId="8" xfId="6" applyFont="1" applyFill="1" applyBorder="1" applyAlignment="1"/>
    <xf numFmtId="168" fontId="9" fillId="0" borderId="0" xfId="5" applyNumberFormat="1" applyFont="1" applyFill="1" applyBorder="1" applyAlignment="1" applyProtection="1"/>
    <xf numFmtId="167" fontId="10" fillId="0" borderId="3" xfId="5" applyNumberFormat="1" applyFont="1" applyFill="1" applyBorder="1" applyAlignment="1" applyProtection="1"/>
    <xf numFmtId="165" fontId="9" fillId="0" borderId="0" xfId="1" applyNumberFormat="1" applyFont="1" applyFill="1" applyBorder="1" applyAlignment="1">
      <alignment horizontal="right"/>
    </xf>
    <xf numFmtId="166" fontId="9" fillId="0" borderId="0" xfId="1" applyNumberFormat="1" applyFont="1" applyFill="1" applyBorder="1" applyAlignment="1">
      <alignment horizontal="right"/>
    </xf>
    <xf numFmtId="165" fontId="9" fillId="0" borderId="11" xfId="1" applyNumberFormat="1" applyFont="1" applyFill="1" applyBorder="1" applyAlignment="1">
      <alignment horizontal="right"/>
    </xf>
    <xf numFmtId="0" fontId="10" fillId="0" borderId="2" xfId="1" applyFont="1" applyFill="1" applyBorder="1" applyAlignment="1">
      <alignment horizontal="right" wrapText="1"/>
    </xf>
    <xf numFmtId="0" fontId="10" fillId="0" borderId="3" xfId="1" applyFont="1" applyFill="1" applyBorder="1" applyAlignment="1">
      <alignment horizontal="right" wrapText="1"/>
    </xf>
    <xf numFmtId="0" fontId="10" fillId="0" borderId="4" xfId="1" applyFont="1" applyFill="1" applyBorder="1" applyAlignment="1">
      <alignment horizontal="right" wrapText="1"/>
    </xf>
    <xf numFmtId="166" fontId="10" fillId="0" borderId="3" xfId="1" applyNumberFormat="1" applyFont="1" applyFill="1" applyBorder="1" applyAlignment="1">
      <alignment horizontal="right"/>
    </xf>
    <xf numFmtId="0" fontId="10" fillId="0" borderId="8" xfId="1" applyFont="1" applyFill="1" applyBorder="1" applyAlignment="1"/>
    <xf numFmtId="167" fontId="9" fillId="0" borderId="11" xfId="5" applyNumberFormat="1" applyFont="1" applyFill="1" applyBorder="1" applyAlignment="1" applyProtection="1"/>
    <xf numFmtId="167" fontId="9" fillId="0" borderId="9" xfId="5" applyNumberFormat="1" applyFont="1" applyFill="1" applyBorder="1" applyProtection="1"/>
    <xf numFmtId="167" fontId="9" fillId="0" borderId="8" xfId="5" applyNumberFormat="1" applyFont="1" applyFill="1" applyBorder="1" applyProtection="1"/>
    <xf numFmtId="167" fontId="9" fillId="0" borderId="0" xfId="5" applyNumberFormat="1" applyFont="1" applyFill="1" applyBorder="1" applyProtection="1"/>
    <xf numFmtId="167" fontId="9" fillId="0" borderId="11" xfId="5" applyNumberFormat="1" applyFont="1" applyFill="1" applyBorder="1" applyProtection="1"/>
    <xf numFmtId="167" fontId="9" fillId="0" borderId="0" xfId="5" applyNumberFormat="1" applyFont="1" applyFill="1" applyBorder="1" applyAlignment="1" applyProtection="1"/>
    <xf numFmtId="168" fontId="10" fillId="0" borderId="0" xfId="5" applyNumberFormat="1" applyFont="1" applyFill="1" applyBorder="1" applyAlignment="1" applyProtection="1"/>
    <xf numFmtId="0" fontId="8" fillId="0" borderId="0" xfId="0" applyFont="1" applyFill="1" applyBorder="1" applyAlignment="1">
      <alignment horizontal="left"/>
    </xf>
    <xf numFmtId="9" fontId="9" fillId="0" borderId="0" xfId="6" applyFont="1" applyFill="1" applyBorder="1" applyAlignment="1" applyProtection="1"/>
    <xf numFmtId="9" fontId="10" fillId="0" borderId="3" xfId="6" applyFont="1" applyFill="1" applyBorder="1" applyAlignment="1" applyProtection="1"/>
    <xf numFmtId="0" fontId="9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left"/>
    </xf>
    <xf numFmtId="0" fontId="19" fillId="0" borderId="0" xfId="0" applyFont="1" applyFill="1" applyBorder="1" applyAlignment="1">
      <alignment horizontal="left" vertical="center" indent="5"/>
    </xf>
    <xf numFmtId="0" fontId="19" fillId="0" borderId="0" xfId="0" applyFont="1" applyFill="1" applyBorder="1" applyAlignment="1">
      <alignment horizontal="left" vertical="center"/>
    </xf>
    <xf numFmtId="0" fontId="23" fillId="0" borderId="0" xfId="0" applyFont="1" applyFill="1" applyBorder="1" applyAlignment="1">
      <alignment horizontal="left"/>
    </xf>
    <xf numFmtId="0" fontId="10" fillId="0" borderId="14" xfId="0" applyFont="1" applyFill="1" applyBorder="1" applyAlignment="1">
      <alignment horizontal="left"/>
    </xf>
    <xf numFmtId="165" fontId="9" fillId="0" borderId="0" xfId="0" applyNumberFormat="1" applyFont="1" applyFill="1" applyBorder="1" applyAlignment="1">
      <alignment horizontal="left"/>
    </xf>
    <xf numFmtId="167" fontId="9" fillId="0" borderId="0" xfId="0" applyNumberFormat="1" applyFont="1" applyFill="1" applyBorder="1" applyAlignment="1">
      <alignment horizontal="left"/>
    </xf>
    <xf numFmtId="166" fontId="9" fillId="0" borderId="0" xfId="0" applyNumberFormat="1" applyFont="1" applyFill="1" applyBorder="1" applyAlignment="1">
      <alignment horizontal="left"/>
    </xf>
    <xf numFmtId="169" fontId="9" fillId="0" borderId="0" xfId="5" applyNumberFormat="1" applyFont="1" applyFill="1" applyBorder="1" applyAlignment="1">
      <alignment horizontal="left"/>
    </xf>
    <xf numFmtId="0" fontId="9" fillId="0" borderId="0" xfId="0" applyFont="1" applyFill="1" applyBorder="1" applyAlignment="1">
      <alignment horizontal="right"/>
    </xf>
    <xf numFmtId="0" fontId="9" fillId="0" borderId="0" xfId="0" applyFont="1" applyFill="1" applyBorder="1" applyAlignment="1">
      <alignment horizontal="center"/>
    </xf>
    <xf numFmtId="0" fontId="9" fillId="0" borderId="8" xfId="15" applyFont="1" applyFill="1" applyBorder="1"/>
    <xf numFmtId="0" fontId="10" fillId="0" borderId="2" xfId="15" applyFont="1" applyFill="1" applyBorder="1"/>
    <xf numFmtId="0" fontId="9" fillId="0" borderId="13" xfId="15" applyFont="1" applyFill="1" applyBorder="1"/>
    <xf numFmtId="0" fontId="10" fillId="0" borderId="5" xfId="0" applyFont="1" applyFill="1" applyBorder="1" applyAlignment="1">
      <alignment horizontal="left"/>
    </xf>
    <xf numFmtId="0" fontId="11" fillId="0" borderId="11" xfId="0" applyFont="1" applyFill="1" applyBorder="1" applyAlignment="1">
      <alignment horizontal="left"/>
    </xf>
    <xf numFmtId="0" fontId="11" fillId="0" borderId="1" xfId="0" applyFont="1" applyFill="1" applyBorder="1" applyAlignment="1">
      <alignment horizontal="left"/>
    </xf>
    <xf numFmtId="169" fontId="9" fillId="0" borderId="1" xfId="13" applyNumberFormat="1" applyFont="1" applyFill="1" applyBorder="1" applyAlignment="1">
      <alignment horizontal="left"/>
    </xf>
    <xf numFmtId="0" fontId="9" fillId="0" borderId="2" xfId="0" applyFont="1" applyFill="1" applyBorder="1" applyAlignment="1">
      <alignment horizontal="left"/>
    </xf>
    <xf numFmtId="0" fontId="11" fillId="0" borderId="3" xfId="0" applyFont="1" applyFill="1" applyBorder="1" applyAlignment="1">
      <alignment horizontal="left"/>
    </xf>
    <xf numFmtId="5" fontId="9" fillId="0" borderId="3" xfId="13" applyNumberFormat="1" applyFont="1" applyFill="1" applyBorder="1" applyAlignment="1">
      <alignment horizontal="left"/>
    </xf>
    <xf numFmtId="0" fontId="9" fillId="0" borderId="11" xfId="0" applyFont="1" applyBorder="1" applyAlignment="1">
      <alignment wrapText="1"/>
    </xf>
    <xf numFmtId="0" fontId="9" fillId="0" borderId="0" xfId="0" applyFont="1" applyBorder="1" applyAlignment="1">
      <alignment horizontal="left"/>
    </xf>
    <xf numFmtId="0" fontId="9" fillId="0" borderId="2" xfId="0" applyFont="1" applyBorder="1" applyAlignment="1">
      <alignment wrapText="1"/>
    </xf>
    <xf numFmtId="0" fontId="9" fillId="0" borderId="3" xfId="0" applyFont="1" applyBorder="1" applyAlignment="1">
      <alignment horizontal="left"/>
    </xf>
    <xf numFmtId="0" fontId="25" fillId="0" borderId="0" xfId="0" applyFont="1" applyFill="1" applyBorder="1" applyAlignment="1">
      <alignment horizontal="left"/>
    </xf>
    <xf numFmtId="171" fontId="9" fillId="0" borderId="0" xfId="5" applyNumberFormat="1" applyFont="1" applyFill="1" applyBorder="1" applyAlignment="1">
      <alignment horizontal="right"/>
    </xf>
    <xf numFmtId="9" fontId="10" fillId="0" borderId="0" xfId="6" applyFont="1" applyFill="1" applyBorder="1" applyAlignment="1">
      <alignment horizontal="right" wrapText="1"/>
    </xf>
    <xf numFmtId="164" fontId="10" fillId="3" borderId="11" xfId="0" applyNumberFormat="1" applyFont="1" applyFill="1" applyBorder="1" applyAlignment="1">
      <alignment horizontal="left" vertical="top"/>
    </xf>
    <xf numFmtId="0" fontId="10" fillId="3" borderId="11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26" fillId="0" borderId="0" xfId="0" applyFont="1" applyFill="1" applyBorder="1" applyAlignment="1">
      <alignment horizontal="left"/>
    </xf>
    <xf numFmtId="0" fontId="9" fillId="0" borderId="0" xfId="0" applyFont="1" applyFill="1" applyBorder="1" applyAlignment="1">
      <alignment horizontal="left" vertical="center" wrapText="1"/>
    </xf>
    <xf numFmtId="0" fontId="10" fillId="0" borderId="11" xfId="1" applyFont="1" applyFill="1" applyBorder="1" applyAlignment="1">
      <alignment horizontal="right" vertical="center" wrapText="1"/>
    </xf>
    <xf numFmtId="0" fontId="10" fillId="0" borderId="0" xfId="1" applyFont="1" applyFill="1" applyBorder="1" applyAlignment="1">
      <alignment horizontal="right" vertical="center" wrapText="1"/>
    </xf>
    <xf numFmtId="0" fontId="14" fillId="0" borderId="11" xfId="0" applyFont="1" applyBorder="1" applyAlignment="1">
      <alignment horizontal="left"/>
    </xf>
    <xf numFmtId="0" fontId="14" fillId="0" borderId="2" xfId="0" applyFont="1" applyBorder="1" applyAlignment="1">
      <alignment horizontal="left"/>
    </xf>
    <xf numFmtId="0" fontId="4" fillId="0" borderId="0" xfId="0" applyFont="1" applyBorder="1" applyAlignment="1">
      <alignment horizontal="right"/>
    </xf>
    <xf numFmtId="0" fontId="14" fillId="0" borderId="8" xfId="0" applyFont="1" applyBorder="1" applyAlignment="1">
      <alignment horizontal="right"/>
    </xf>
    <xf numFmtId="0" fontId="4" fillId="0" borderId="10" xfId="0" applyFont="1" applyBorder="1" applyAlignment="1">
      <alignment horizontal="right"/>
    </xf>
    <xf numFmtId="5" fontId="4" fillId="0" borderId="1" xfId="13" applyNumberFormat="1" applyFont="1" applyBorder="1"/>
    <xf numFmtId="168" fontId="9" fillId="0" borderId="0" xfId="13" applyNumberFormat="1" applyFont="1"/>
    <xf numFmtId="37" fontId="4" fillId="0" borderId="1" xfId="13" applyNumberFormat="1" applyFont="1" applyBorder="1"/>
    <xf numFmtId="168" fontId="9" fillId="0" borderId="3" xfId="13" applyNumberFormat="1" applyFont="1" applyBorder="1"/>
    <xf numFmtId="37" fontId="4" fillId="0" borderId="4" xfId="13" applyNumberFormat="1" applyFont="1" applyBorder="1"/>
    <xf numFmtId="167" fontId="9" fillId="0" borderId="0" xfId="13" applyNumberFormat="1" applyFont="1" applyBorder="1"/>
    <xf numFmtId="0" fontId="14" fillId="0" borderId="3" xfId="0" applyFont="1" applyBorder="1" applyAlignment="1">
      <alignment horizontal="right"/>
    </xf>
    <xf numFmtId="0" fontId="4" fillId="0" borderId="2" xfId="0" applyFont="1" applyBorder="1" applyAlignment="1">
      <alignment horizontal="right"/>
    </xf>
    <xf numFmtId="167" fontId="9" fillId="0" borderId="11" xfId="13" applyNumberFormat="1" applyFont="1" applyBorder="1"/>
    <xf numFmtId="1" fontId="9" fillId="0" borderId="0" xfId="14" applyNumberFormat="1" applyFont="1" applyAlignment="1">
      <alignment horizontal="right"/>
    </xf>
    <xf numFmtId="0" fontId="9" fillId="0" borderId="1" xfId="0" applyFont="1" applyBorder="1" applyAlignment="1">
      <alignment horizontal="left"/>
    </xf>
    <xf numFmtId="167" fontId="10" fillId="0" borderId="11" xfId="13" applyNumberFormat="1" applyFont="1" applyBorder="1"/>
    <xf numFmtId="1" fontId="10" fillId="0" borderId="0" xfId="14" applyNumberFormat="1" applyFont="1" applyAlignment="1">
      <alignment horizontal="right"/>
    </xf>
    <xf numFmtId="0" fontId="9" fillId="0" borderId="11" xfId="0" applyFont="1" applyBorder="1" applyAlignment="1">
      <alignment horizontal="left"/>
    </xf>
    <xf numFmtId="0" fontId="9" fillId="0" borderId="0" xfId="0" applyFont="1" applyAlignment="1">
      <alignment horizontal="left"/>
    </xf>
    <xf numFmtId="167" fontId="10" fillId="0" borderId="2" xfId="13" applyNumberFormat="1" applyFont="1" applyBorder="1"/>
    <xf numFmtId="1" fontId="10" fillId="0" borderId="3" xfId="14" applyNumberFormat="1" applyFont="1" applyBorder="1" applyAlignment="1">
      <alignment horizontal="right"/>
    </xf>
    <xf numFmtId="0" fontId="9" fillId="0" borderId="4" xfId="0" applyFont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10" fontId="9" fillId="0" borderId="0" xfId="6" applyNumberFormat="1" applyFont="1" applyFill="1" applyBorder="1" applyAlignment="1">
      <alignment horizontal="left"/>
    </xf>
    <xf numFmtId="3" fontId="9" fillId="0" borderId="11" xfId="1" applyNumberFormat="1" applyFont="1" applyBorder="1" applyAlignment="1">
      <alignment horizontal="right"/>
    </xf>
    <xf numFmtId="3" fontId="9" fillId="0" borderId="0" xfId="1" applyNumberFormat="1" applyFont="1" applyAlignment="1">
      <alignment horizontal="right"/>
    </xf>
    <xf numFmtId="168" fontId="9" fillId="0" borderId="11" xfId="13" applyNumberFormat="1" applyFont="1" applyBorder="1"/>
    <xf numFmtId="3" fontId="9" fillId="0" borderId="1" xfId="1" applyNumberFormat="1" applyFont="1" applyBorder="1" applyAlignment="1">
      <alignment horizontal="right"/>
    </xf>
    <xf numFmtId="165" fontId="9" fillId="0" borderId="11" xfId="0" applyNumberFormat="1" applyFont="1" applyBorder="1" applyAlignment="1">
      <alignment horizontal="right"/>
    </xf>
    <xf numFmtId="167" fontId="9" fillId="0" borderId="0" xfId="13" applyNumberFormat="1" applyFont="1"/>
    <xf numFmtId="166" fontId="9" fillId="0" borderId="0" xfId="1" applyNumberFormat="1" applyFont="1" applyAlignment="1">
      <alignment horizontal="right"/>
    </xf>
    <xf numFmtId="166" fontId="9" fillId="0" borderId="1" xfId="1" applyNumberFormat="1" applyFont="1" applyBorder="1" applyAlignment="1">
      <alignment horizontal="right"/>
    </xf>
    <xf numFmtId="165" fontId="9" fillId="0" borderId="0" xfId="1" applyNumberFormat="1" applyFont="1" applyAlignment="1">
      <alignment horizontal="right"/>
    </xf>
    <xf numFmtId="165" fontId="9" fillId="0" borderId="1" xfId="1" applyNumberFormat="1" applyFont="1" applyBorder="1" applyAlignment="1">
      <alignment horizontal="right"/>
    </xf>
    <xf numFmtId="165" fontId="9" fillId="0" borderId="11" xfId="1" applyNumberFormat="1" applyFont="1" applyBorder="1" applyAlignment="1">
      <alignment horizontal="right"/>
    </xf>
    <xf numFmtId="165" fontId="10" fillId="0" borderId="2" xfId="0" applyNumberFormat="1" applyFont="1" applyBorder="1" applyAlignment="1">
      <alignment horizontal="right"/>
    </xf>
    <xf numFmtId="167" fontId="10" fillId="0" borderId="3" xfId="13" applyNumberFormat="1" applyFont="1" applyBorder="1"/>
    <xf numFmtId="166" fontId="10" fillId="0" borderId="3" xfId="1" applyNumberFormat="1" applyFont="1" applyBorder="1" applyAlignment="1">
      <alignment horizontal="right"/>
    </xf>
    <xf numFmtId="166" fontId="10" fillId="0" borderId="4" xfId="1" applyNumberFormat="1" applyFont="1" applyBorder="1" applyAlignment="1">
      <alignment horizontal="right"/>
    </xf>
    <xf numFmtId="9" fontId="9" fillId="0" borderId="0" xfId="14" applyFont="1" applyAlignment="1">
      <alignment horizontal="right"/>
    </xf>
    <xf numFmtId="165" fontId="9" fillId="0" borderId="11" xfId="1" quotePrefix="1" applyNumberFormat="1" applyFont="1" applyBorder="1" applyAlignment="1">
      <alignment horizontal="right"/>
    </xf>
    <xf numFmtId="168" fontId="9" fillId="0" borderId="11" xfId="13" quotePrefix="1" applyNumberFormat="1" applyFont="1" applyBorder="1" applyAlignment="1">
      <alignment horizontal="right"/>
    </xf>
    <xf numFmtId="165" fontId="9" fillId="0" borderId="0" xfId="1" quotePrefix="1" applyNumberFormat="1" applyFont="1" applyAlignment="1">
      <alignment horizontal="right"/>
    </xf>
    <xf numFmtId="165" fontId="9" fillId="0" borderId="1" xfId="1" quotePrefix="1" applyNumberFormat="1" applyFont="1" applyBorder="1" applyAlignment="1">
      <alignment horizontal="right"/>
    </xf>
    <xf numFmtId="165" fontId="10" fillId="0" borderId="2" xfId="1" applyNumberFormat="1" applyFont="1" applyBorder="1" applyAlignment="1">
      <alignment horizontal="right"/>
    </xf>
    <xf numFmtId="9" fontId="10" fillId="0" borderId="3" xfId="14" applyFont="1" applyBorder="1" applyAlignment="1">
      <alignment horizontal="right"/>
    </xf>
    <xf numFmtId="0" fontId="8" fillId="0" borderId="0" xfId="0" applyFont="1" applyFill="1" applyBorder="1" applyAlignment="1">
      <alignment horizontal="left"/>
    </xf>
    <xf numFmtId="172" fontId="8" fillId="0" borderId="0" xfId="0" applyNumberFormat="1" applyFont="1" applyFill="1" applyBorder="1" applyAlignment="1">
      <alignment horizontal="left"/>
    </xf>
    <xf numFmtId="0" fontId="9" fillId="0" borderId="8" xfId="0" applyFont="1" applyBorder="1" applyAlignment="1">
      <alignment horizontal="left"/>
    </xf>
    <xf numFmtId="0" fontId="9" fillId="0" borderId="9" xfId="0" applyFont="1" applyBorder="1" applyAlignment="1">
      <alignment horizontal="left"/>
    </xf>
    <xf numFmtId="0" fontId="10" fillId="0" borderId="2" xfId="0" applyFont="1" applyBorder="1" applyAlignment="1">
      <alignment horizontal="left"/>
    </xf>
    <xf numFmtId="0" fontId="10" fillId="0" borderId="2" xfId="0" applyFont="1" applyBorder="1" applyAlignment="1">
      <alignment horizontal="right"/>
    </xf>
    <xf numFmtId="0" fontId="10" fillId="0" borderId="11" xfId="0" applyFont="1" applyBorder="1" applyAlignment="1">
      <alignment horizontal="left"/>
    </xf>
    <xf numFmtId="0" fontId="10" fillId="0" borderId="0" xfId="0" applyFont="1" applyAlignment="1">
      <alignment horizontal="left"/>
    </xf>
    <xf numFmtId="0" fontId="10" fillId="0" borderId="3" xfId="0" applyFont="1" applyBorder="1" applyAlignment="1">
      <alignment horizontal="left"/>
    </xf>
    <xf numFmtId="0" fontId="10" fillId="0" borderId="0" xfId="0" applyFont="1" applyBorder="1" applyAlignment="1">
      <alignment horizontal="left"/>
    </xf>
    <xf numFmtId="167" fontId="10" fillId="0" borderId="0" xfId="13" applyNumberFormat="1" applyFont="1" applyBorder="1"/>
    <xf numFmtId="1" fontId="10" fillId="0" borderId="0" xfId="14" applyNumberFormat="1" applyFont="1" applyBorder="1" applyAlignment="1">
      <alignment horizontal="right"/>
    </xf>
    <xf numFmtId="0" fontId="9" fillId="0" borderId="0" xfId="0" applyFont="1" applyFill="1" applyBorder="1" applyAlignment="1">
      <alignment horizontal="left"/>
    </xf>
    <xf numFmtId="0" fontId="9" fillId="0" borderId="0" xfId="0" applyFont="1" applyFill="1" applyBorder="1" applyAlignment="1">
      <alignment horizontal="center"/>
    </xf>
    <xf numFmtId="0" fontId="10" fillId="0" borderId="7" xfId="1" applyFont="1" applyFill="1" applyBorder="1" applyAlignment="1">
      <alignment horizontal="center"/>
    </xf>
    <xf numFmtId="0" fontId="8" fillId="0" borderId="0" xfId="0" applyFont="1" applyFill="1" applyBorder="1" applyAlignment="1">
      <alignment horizontal="left"/>
    </xf>
    <xf numFmtId="1" fontId="9" fillId="0" borderId="0" xfId="14" applyNumberFormat="1" applyFont="1" applyAlignment="1">
      <alignment horizontal="left"/>
    </xf>
    <xf numFmtId="1" fontId="10" fillId="0" borderId="3" xfId="14" applyNumberFormat="1" applyFont="1" applyBorder="1" applyAlignment="1">
      <alignment horizontal="left"/>
    </xf>
    <xf numFmtId="9" fontId="10" fillId="0" borderId="3" xfId="14" applyFont="1" applyBorder="1" applyAlignment="1">
      <alignment horizontal="left"/>
    </xf>
    <xf numFmtId="9" fontId="9" fillId="0" borderId="0" xfId="14" applyFont="1" applyAlignment="1">
      <alignment horizontal="left"/>
    </xf>
    <xf numFmtId="9" fontId="10" fillId="0" borderId="0" xfId="6" applyFont="1" applyBorder="1" applyAlignment="1" applyProtection="1">
      <alignment horizontal="left"/>
    </xf>
    <xf numFmtId="1" fontId="9" fillId="0" borderId="0" xfId="6" applyNumberFormat="1" applyFont="1" applyBorder="1" applyAlignment="1" applyProtection="1"/>
    <xf numFmtId="1" fontId="10" fillId="0" borderId="0" xfId="6" applyNumberFormat="1" applyFont="1" applyBorder="1" applyAlignment="1" applyProtection="1"/>
    <xf numFmtId="1" fontId="10" fillId="0" borderId="3" xfId="6" applyNumberFormat="1" applyFont="1" applyBorder="1" applyAlignment="1" applyProtection="1"/>
    <xf numFmtId="1" fontId="10" fillId="0" borderId="0" xfId="6" applyNumberFormat="1" applyFont="1" applyFill="1" applyBorder="1" applyAlignment="1">
      <alignment horizontal="right"/>
    </xf>
    <xf numFmtId="1" fontId="10" fillId="0" borderId="3" xfId="6" applyNumberFormat="1" applyFont="1" applyFill="1" applyBorder="1" applyAlignment="1">
      <alignment horizontal="right"/>
    </xf>
    <xf numFmtId="0" fontId="10" fillId="0" borderId="11" xfId="15" applyFont="1" applyFill="1" applyBorder="1"/>
    <xf numFmtId="0" fontId="10" fillId="0" borderId="12" xfId="15" applyFont="1" applyFill="1" applyBorder="1"/>
    <xf numFmtId="9" fontId="10" fillId="0" borderId="11" xfId="6" applyFont="1" applyFill="1" applyBorder="1" applyAlignment="1">
      <alignment horizontal="right" wrapText="1"/>
    </xf>
    <xf numFmtId="0" fontId="10" fillId="0" borderId="14" xfId="15" applyFont="1" applyFill="1" applyBorder="1"/>
    <xf numFmtId="1" fontId="9" fillId="0" borderId="0" xfId="6" applyNumberFormat="1" applyFont="1" applyFill="1" applyBorder="1" applyAlignment="1" applyProtection="1"/>
    <xf numFmtId="1" fontId="10" fillId="0" borderId="3" xfId="6" applyNumberFormat="1" applyFont="1" applyFill="1" applyBorder="1" applyAlignment="1" applyProtection="1"/>
    <xf numFmtId="0" fontId="14" fillId="0" borderId="1" xfId="0" applyFont="1" applyBorder="1" applyAlignment="1">
      <alignment horizontal="right"/>
    </xf>
    <xf numFmtId="0" fontId="14" fillId="0" borderId="12" xfId="0" applyFont="1" applyBorder="1" applyAlignment="1">
      <alignment horizontal="left" wrapText="1"/>
    </xf>
    <xf numFmtId="0" fontId="14" fillId="0" borderId="8" xfId="0" applyFont="1" applyBorder="1" applyAlignment="1">
      <alignment horizontal="right" wrapText="1"/>
    </xf>
    <xf numFmtId="0" fontId="4" fillId="0" borderId="9" xfId="0" applyFont="1" applyBorder="1" applyAlignment="1">
      <alignment horizontal="right"/>
    </xf>
    <xf numFmtId="0" fontId="14" fillId="0" borderId="10" xfId="0" applyFont="1" applyBorder="1" applyAlignment="1">
      <alignment horizontal="right"/>
    </xf>
    <xf numFmtId="0" fontId="10" fillId="0" borderId="13" xfId="15" applyFont="1" applyFill="1" applyBorder="1"/>
    <xf numFmtId="0" fontId="9" fillId="0" borderId="0" xfId="0" applyFont="1" applyFill="1" applyBorder="1" applyAlignment="1">
      <alignment horizontal="left"/>
    </xf>
    <xf numFmtId="0" fontId="18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10" fillId="0" borderId="7" xfId="1" applyFont="1" applyFill="1" applyBorder="1" applyAlignment="1">
      <alignment horizontal="center"/>
    </xf>
    <xf numFmtId="0" fontId="10" fillId="0" borderId="6" xfId="1" applyFont="1" applyFill="1" applyBorder="1" applyAlignment="1">
      <alignment horizontal="right" wrapText="1"/>
    </xf>
    <xf numFmtId="0" fontId="10" fillId="0" borderId="7" xfId="1" applyFont="1" applyFill="1" applyBorder="1" applyAlignment="1">
      <alignment horizontal="right" wrapText="1"/>
    </xf>
    <xf numFmtId="0" fontId="20" fillId="0" borderId="0" xfId="0" applyFont="1" applyFill="1" applyBorder="1" applyAlignment="1">
      <alignment horizontal="center"/>
    </xf>
    <xf numFmtId="9" fontId="10" fillId="0" borderId="6" xfId="6" applyFont="1" applyFill="1" applyBorder="1" applyAlignment="1">
      <alignment horizontal="center"/>
    </xf>
    <xf numFmtId="9" fontId="10" fillId="0" borderId="7" xfId="6" applyFont="1" applyFill="1" applyBorder="1" applyAlignment="1">
      <alignment horizontal="center"/>
    </xf>
    <xf numFmtId="0" fontId="10" fillId="0" borderId="9" xfId="1" applyFont="1" applyFill="1" applyBorder="1" applyAlignment="1"/>
    <xf numFmtId="9" fontId="10" fillId="0" borderId="9" xfId="6" applyFont="1" applyFill="1" applyBorder="1" applyAlignment="1"/>
    <xf numFmtId="9" fontId="10" fillId="0" borderId="3" xfId="6" applyFont="1" applyFill="1" applyBorder="1" applyAlignment="1">
      <alignment horizontal="right" wrapText="1"/>
    </xf>
    <xf numFmtId="9" fontId="9" fillId="0" borderId="1" xfId="6" applyFont="1" applyFill="1" applyBorder="1" applyAlignment="1" applyProtection="1"/>
    <xf numFmtId="9" fontId="10" fillId="0" borderId="4" xfId="6" applyFont="1" applyFill="1" applyBorder="1" applyAlignment="1" applyProtection="1"/>
    <xf numFmtId="167" fontId="9" fillId="0" borderId="1" xfId="5" applyNumberFormat="1" applyFont="1" applyFill="1" applyBorder="1" applyAlignment="1" applyProtection="1"/>
    <xf numFmtId="167" fontId="10" fillId="0" borderId="4" xfId="5" applyNumberFormat="1" applyFont="1" applyFill="1" applyBorder="1" applyAlignment="1" applyProtection="1"/>
    <xf numFmtId="0" fontId="10" fillId="0" borderId="6" xfId="0" applyFont="1" applyFill="1" applyBorder="1" applyAlignment="1">
      <alignment horizontal="right" wrapText="1"/>
    </xf>
    <xf numFmtId="0" fontId="11" fillId="0" borderId="0" xfId="0" applyFont="1" applyFill="1" applyBorder="1" applyAlignment="1">
      <alignment horizontal="right"/>
    </xf>
    <xf numFmtId="5" fontId="9" fillId="0" borderId="0" xfId="13" applyNumberFormat="1" applyFont="1" applyFill="1" applyBorder="1" applyAlignment="1">
      <alignment horizontal="right"/>
    </xf>
    <xf numFmtId="5" fontId="9" fillId="0" borderId="3" xfId="13" applyNumberFormat="1" applyFont="1" applyFill="1" applyBorder="1" applyAlignment="1">
      <alignment horizontal="right"/>
    </xf>
    <xf numFmtId="0" fontId="18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left"/>
    </xf>
    <xf numFmtId="0" fontId="9" fillId="0" borderId="10" xfId="0" applyFont="1" applyBorder="1" applyAlignment="1">
      <alignment horizontal="left"/>
    </xf>
    <xf numFmtId="165" fontId="9" fillId="0" borderId="0" xfId="1" applyNumberFormat="1" applyFont="1" applyFill="1" applyBorder="1" applyAlignment="1">
      <alignment horizontal="right"/>
    </xf>
    <xf numFmtId="166" fontId="9" fillId="0" borderId="0" xfId="1" applyNumberFormat="1" applyFont="1" applyFill="1" applyBorder="1" applyAlignment="1">
      <alignment horizontal="right"/>
    </xf>
    <xf numFmtId="0" fontId="10" fillId="0" borderId="11" xfId="1" applyFont="1" applyFill="1" applyBorder="1" applyAlignment="1">
      <alignment horizontal="left" vertical="top"/>
    </xf>
    <xf numFmtId="166" fontId="9" fillId="0" borderId="1" xfId="1" applyNumberFormat="1" applyFont="1" applyFill="1" applyBorder="1" applyAlignment="1">
      <alignment horizontal="right"/>
    </xf>
    <xf numFmtId="0" fontId="10" fillId="0" borderId="2" xfId="1" applyFont="1" applyFill="1" applyBorder="1" applyAlignment="1">
      <alignment horizontal="left" vertical="top"/>
    </xf>
    <xf numFmtId="165" fontId="9" fillId="0" borderId="11" xfId="1" applyNumberFormat="1" applyFont="1" applyFill="1" applyBorder="1" applyAlignment="1">
      <alignment horizontal="right"/>
    </xf>
    <xf numFmtId="0" fontId="10" fillId="0" borderId="2" xfId="1" applyFont="1" applyFill="1" applyBorder="1" applyAlignment="1">
      <alignment horizontal="right" wrapText="1"/>
    </xf>
    <xf numFmtId="0" fontId="10" fillId="0" borderId="3" xfId="1" applyFont="1" applyFill="1" applyBorder="1" applyAlignment="1">
      <alignment horizontal="right" wrapText="1"/>
    </xf>
    <xf numFmtId="0" fontId="10" fillId="0" borderId="4" xfId="1" applyFont="1" applyFill="1" applyBorder="1" applyAlignment="1">
      <alignment horizontal="right" wrapText="1"/>
    </xf>
    <xf numFmtId="165" fontId="10" fillId="0" borderId="0" xfId="1" applyNumberFormat="1" applyFont="1" applyFill="1" applyBorder="1" applyAlignment="1">
      <alignment horizontal="right"/>
    </xf>
    <xf numFmtId="0" fontId="10" fillId="0" borderId="2" xfId="1" applyFont="1" applyFill="1" applyBorder="1" applyAlignment="1">
      <alignment horizontal="right"/>
    </xf>
    <xf numFmtId="0" fontId="10" fillId="0" borderId="14" xfId="1" applyFont="1" applyFill="1" applyBorder="1" applyAlignment="1">
      <alignment horizontal="left" wrapText="1"/>
    </xf>
    <xf numFmtId="0" fontId="10" fillId="0" borderId="8" xfId="1" applyFont="1" applyFill="1" applyBorder="1" applyAlignment="1">
      <alignment horizontal="center" vertical="center"/>
    </xf>
    <xf numFmtId="9" fontId="10" fillId="0" borderId="3" xfId="14" applyFont="1" applyFill="1" applyBorder="1" applyAlignment="1">
      <alignment horizontal="right"/>
    </xf>
    <xf numFmtId="0" fontId="10" fillId="0" borderId="8" xfId="1" applyFont="1" applyFill="1" applyBorder="1" applyAlignment="1"/>
    <xf numFmtId="0" fontId="10" fillId="0" borderId="6" xfId="1" applyFont="1" applyFill="1" applyBorder="1" applyAlignment="1">
      <alignment horizontal="right" wrapText="1"/>
    </xf>
    <xf numFmtId="0" fontId="10" fillId="0" borderId="5" xfId="1" applyFont="1" applyFill="1" applyBorder="1" applyAlignment="1">
      <alignment horizontal="right" wrapText="1"/>
    </xf>
    <xf numFmtId="0" fontId="10" fillId="0" borderId="13" xfId="1" applyFont="1" applyFill="1" applyBorder="1" applyAlignment="1">
      <alignment horizontal="left" wrapText="1"/>
    </xf>
    <xf numFmtId="0" fontId="10" fillId="0" borderId="11" xfId="1" applyFont="1" applyFill="1" applyBorder="1" applyAlignment="1">
      <alignment horizontal="left" wrapText="1"/>
    </xf>
    <xf numFmtId="0" fontId="10" fillId="0" borderId="11" xfId="1" applyFont="1" applyFill="1" applyBorder="1" applyAlignment="1">
      <alignment horizontal="right"/>
    </xf>
    <xf numFmtId="0" fontId="10" fillId="0" borderId="0" xfId="1" applyFont="1" applyFill="1" applyBorder="1" applyAlignment="1">
      <alignment horizontal="right" wrapText="1"/>
    </xf>
    <xf numFmtId="0" fontId="10" fillId="0" borderId="11" xfId="1" applyFont="1" applyFill="1" applyBorder="1" applyAlignment="1">
      <alignment horizontal="right" wrapText="1"/>
    </xf>
    <xf numFmtId="0" fontId="10" fillId="0" borderId="1" xfId="1" applyFont="1" applyFill="1" applyBorder="1" applyAlignment="1">
      <alignment horizontal="right" wrapText="1"/>
    </xf>
    <xf numFmtId="165" fontId="10" fillId="0" borderId="11" xfId="1" applyNumberFormat="1" applyFont="1" applyFill="1" applyBorder="1" applyAlignment="1">
      <alignment horizontal="right"/>
    </xf>
    <xf numFmtId="166" fontId="10" fillId="0" borderId="0" xfId="1" applyNumberFormat="1" applyFont="1" applyFill="1" applyBorder="1" applyAlignment="1">
      <alignment horizontal="right"/>
    </xf>
    <xf numFmtId="166" fontId="10" fillId="0" borderId="1" xfId="1" applyNumberFormat="1" applyFont="1" applyFill="1" applyBorder="1" applyAlignment="1">
      <alignment horizontal="right"/>
    </xf>
    <xf numFmtId="165" fontId="10" fillId="0" borderId="2" xfId="1" applyNumberFormat="1" applyFont="1" applyFill="1" applyBorder="1" applyAlignment="1">
      <alignment horizontal="right"/>
    </xf>
    <xf numFmtId="0" fontId="10" fillId="0" borderId="11" xfId="1" applyFont="1" applyFill="1" applyBorder="1" applyAlignment="1">
      <alignment horizontal="left"/>
    </xf>
    <xf numFmtId="165" fontId="9" fillId="0" borderId="1" xfId="1" applyNumberFormat="1" applyFont="1" applyFill="1" applyBorder="1" applyAlignment="1">
      <alignment horizontal="right"/>
    </xf>
    <xf numFmtId="166" fontId="10" fillId="0" borderId="3" xfId="1" applyNumberFormat="1" applyFont="1" applyFill="1" applyBorder="1" applyAlignment="1">
      <alignment horizontal="right"/>
    </xf>
    <xf numFmtId="166" fontId="10" fillId="0" borderId="4" xfId="1" applyNumberFormat="1" applyFont="1" applyFill="1" applyBorder="1" applyAlignment="1">
      <alignment horizontal="right"/>
    </xf>
    <xf numFmtId="166" fontId="9" fillId="0" borderId="9" xfId="1" applyNumberFormat="1" applyFont="1" applyFill="1" applyBorder="1" applyAlignment="1">
      <alignment horizontal="right"/>
    </xf>
    <xf numFmtId="166" fontId="9" fillId="0" borderId="10" xfId="1" applyNumberFormat="1" applyFont="1" applyFill="1" applyBorder="1" applyAlignment="1">
      <alignment horizontal="right"/>
    </xf>
    <xf numFmtId="165" fontId="10" fillId="0" borderId="3" xfId="1" applyNumberFormat="1" applyFont="1" applyFill="1" applyBorder="1" applyAlignment="1">
      <alignment horizontal="right"/>
    </xf>
    <xf numFmtId="0" fontId="10" fillId="0" borderId="0" xfId="1" applyFont="1" applyFill="1" applyBorder="1" applyAlignment="1">
      <alignment horizontal="center"/>
    </xf>
    <xf numFmtId="1" fontId="10" fillId="0" borderId="3" xfId="14" applyNumberFormat="1" applyFont="1" applyFill="1" applyBorder="1" applyAlignment="1">
      <alignment horizontal="right"/>
    </xf>
    <xf numFmtId="0" fontId="10" fillId="0" borderId="7" xfId="1" applyFont="1" applyFill="1" applyBorder="1" applyAlignment="1">
      <alignment horizontal="center"/>
    </xf>
    <xf numFmtId="1" fontId="9" fillId="0" borderId="0" xfId="14" applyNumberFormat="1" applyFont="1" applyFill="1" applyAlignment="1">
      <alignment horizontal="right"/>
    </xf>
    <xf numFmtId="9" fontId="9" fillId="0" borderId="0" xfId="14" applyFont="1" applyFill="1" applyAlignment="1">
      <alignment horizontal="right"/>
    </xf>
    <xf numFmtId="1" fontId="9" fillId="0" borderId="0" xfId="14" applyNumberFormat="1" applyFont="1" applyFill="1" applyAlignment="1">
      <alignment horizontal="left"/>
    </xf>
    <xf numFmtId="166" fontId="9" fillId="0" borderId="0" xfId="1" applyNumberFormat="1" applyFont="1" applyFill="1" applyAlignment="1">
      <alignment horizontal="right"/>
    </xf>
    <xf numFmtId="0" fontId="11" fillId="0" borderId="0" xfId="0" applyFont="1" applyAlignment="1">
      <alignment horizontal="left"/>
    </xf>
    <xf numFmtId="0" fontId="27" fillId="0" borderId="0" xfId="0" applyFont="1" applyFill="1" applyBorder="1" applyAlignment="1">
      <alignment horizontal="left"/>
    </xf>
    <xf numFmtId="166" fontId="10" fillId="0" borderId="0" xfId="1" applyNumberFormat="1" applyFont="1" applyAlignment="1">
      <alignment horizontal="right"/>
    </xf>
    <xf numFmtId="166" fontId="10" fillId="0" borderId="1" xfId="1" applyNumberFormat="1" applyFont="1" applyBorder="1" applyAlignment="1">
      <alignment horizontal="right"/>
    </xf>
    <xf numFmtId="167" fontId="9" fillId="0" borderId="11" xfId="13" applyNumberFormat="1" applyFont="1" applyFill="1" applyBorder="1"/>
    <xf numFmtId="167" fontId="10" fillId="0" borderId="2" xfId="13" applyNumberFormat="1" applyFont="1" applyFill="1" applyBorder="1"/>
    <xf numFmtId="9" fontId="10" fillId="0" borderId="3" xfId="14" applyFont="1" applyFill="1" applyBorder="1" applyAlignment="1">
      <alignment horizontal="left"/>
    </xf>
    <xf numFmtId="0" fontId="9" fillId="0" borderId="0" xfId="0" applyFont="1" applyFill="1" applyBorder="1" applyAlignment="1">
      <alignment horizontal="left"/>
    </xf>
    <xf numFmtId="168" fontId="9" fillId="0" borderId="11" xfId="13" applyNumberFormat="1" applyFont="1" applyFill="1" applyBorder="1"/>
    <xf numFmtId="165" fontId="9" fillId="0" borderId="0" xfId="1" applyNumberFormat="1" applyFont="1" applyFill="1" applyAlignment="1">
      <alignment horizontal="right"/>
    </xf>
    <xf numFmtId="9" fontId="9" fillId="0" borderId="0" xfId="14" applyFont="1" applyFill="1" applyAlignment="1">
      <alignment horizontal="left"/>
    </xf>
    <xf numFmtId="0" fontId="9" fillId="0" borderId="0" xfId="0" applyFont="1" applyFill="1" applyBorder="1" applyAlignment="1">
      <alignment horizontal="left"/>
    </xf>
    <xf numFmtId="0" fontId="10" fillId="0" borderId="11" xfId="1" applyFont="1" applyFill="1" applyBorder="1" applyAlignment="1">
      <alignment horizontal="center" vertical="center"/>
    </xf>
    <xf numFmtId="0" fontId="10" fillId="0" borderId="11" xfId="1" applyFont="1" applyFill="1" applyBorder="1" applyAlignment="1"/>
    <xf numFmtId="0" fontId="10" fillId="0" borderId="10" xfId="1" applyFont="1" applyFill="1" applyBorder="1" applyAlignment="1">
      <alignment horizontal="center"/>
    </xf>
    <xf numFmtId="0" fontId="9" fillId="0" borderId="3" xfId="1" applyFont="1" applyFill="1" applyBorder="1" applyAlignment="1">
      <alignment horizontal="right" wrapText="1"/>
    </xf>
    <xf numFmtId="0" fontId="10" fillId="0" borderId="9" xfId="1" applyFont="1" applyFill="1" applyBorder="1" applyAlignment="1">
      <alignment horizontal="right"/>
    </xf>
    <xf numFmtId="0" fontId="10" fillId="0" borderId="8" xfId="1" applyFont="1" applyFill="1" applyBorder="1" applyAlignment="1">
      <alignment horizontal="right"/>
    </xf>
    <xf numFmtId="0" fontId="9" fillId="0" borderId="2" xfId="1" applyFont="1" applyFill="1" applyBorder="1" applyAlignment="1">
      <alignment horizontal="right" wrapText="1"/>
    </xf>
    <xf numFmtId="0" fontId="10" fillId="0" borderId="2" xfId="1" applyFont="1" applyFill="1" applyBorder="1" applyAlignment="1">
      <alignment horizontal="left"/>
    </xf>
    <xf numFmtId="0" fontId="11" fillId="0" borderId="8" xfId="0" applyFont="1" applyBorder="1" applyAlignment="1">
      <alignment horizontal="left"/>
    </xf>
    <xf numFmtId="0" fontId="11" fillId="0" borderId="10" xfId="0" applyFont="1" applyBorder="1" applyAlignment="1">
      <alignment horizontal="left"/>
    </xf>
    <xf numFmtId="0" fontId="9" fillId="0" borderId="11" xfId="0" applyFont="1" applyBorder="1"/>
    <xf numFmtId="0" fontId="10" fillId="0" borderId="6" xfId="0" applyFont="1" applyFill="1" applyBorder="1" applyAlignment="1"/>
    <xf numFmtId="0" fontId="10" fillId="0" borderId="7" xfId="0" applyFont="1" applyFill="1" applyBorder="1" applyAlignment="1">
      <alignment wrapText="1"/>
    </xf>
    <xf numFmtId="0" fontId="9" fillId="0" borderId="11" xfId="0" applyFont="1" applyFill="1" applyBorder="1" applyAlignment="1">
      <alignment wrapText="1"/>
    </xf>
    <xf numFmtId="0" fontId="9" fillId="0" borderId="0" xfId="0" applyFont="1" applyFill="1" applyAlignment="1">
      <alignment horizontal="left"/>
    </xf>
    <xf numFmtId="0" fontId="10" fillId="0" borderId="5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0" borderId="6" xfId="0" applyFont="1" applyBorder="1" applyAlignment="1">
      <alignment horizontal="right"/>
    </xf>
    <xf numFmtId="0" fontId="10" fillId="0" borderId="7" xfId="0" applyFont="1" applyBorder="1" applyAlignment="1">
      <alignment horizontal="right"/>
    </xf>
    <xf numFmtId="0" fontId="18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10" fillId="0" borderId="5" xfId="1" applyFont="1" applyFill="1" applyBorder="1" applyAlignment="1">
      <alignment horizontal="center"/>
    </xf>
    <xf numFmtId="0" fontId="10" fillId="0" borderId="7" xfId="1" applyFont="1" applyFill="1" applyBorder="1" applyAlignment="1">
      <alignment horizontal="center"/>
    </xf>
    <xf numFmtId="0" fontId="10" fillId="0" borderId="6" xfId="1" applyFont="1" applyFill="1" applyBorder="1" applyAlignment="1">
      <alignment horizontal="center"/>
    </xf>
    <xf numFmtId="0" fontId="10" fillId="0" borderId="12" xfId="1" applyFont="1" applyFill="1" applyBorder="1" applyAlignment="1">
      <alignment horizontal="left" wrapText="1"/>
    </xf>
    <xf numFmtId="0" fontId="10" fillId="0" borderId="14" xfId="1" applyFont="1" applyFill="1" applyBorder="1" applyAlignment="1">
      <alignment horizontal="left" wrapText="1"/>
    </xf>
    <xf numFmtId="0" fontId="10" fillId="2" borderId="5" xfId="0" applyFont="1" applyFill="1" applyBorder="1" applyAlignment="1">
      <alignment horizontal="center"/>
    </xf>
    <xf numFmtId="0" fontId="10" fillId="2" borderId="6" xfId="0" applyFont="1" applyFill="1" applyBorder="1" applyAlignment="1">
      <alignment horizontal="center"/>
    </xf>
    <xf numFmtId="0" fontId="10" fillId="2" borderId="7" xfId="0" applyFont="1" applyFill="1" applyBorder="1" applyAlignment="1">
      <alignment horizontal="center"/>
    </xf>
    <xf numFmtId="0" fontId="10" fillId="2" borderId="5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wrapText="1"/>
    </xf>
    <xf numFmtId="0" fontId="9" fillId="0" borderId="0" xfId="0" applyFont="1" applyFill="1" applyBorder="1" applyAlignment="1">
      <alignment horizontal="left"/>
    </xf>
    <xf numFmtId="0" fontId="20" fillId="0" borderId="0" xfId="0" applyFont="1" applyFill="1" applyBorder="1" applyAlignment="1">
      <alignment horizontal="center"/>
    </xf>
    <xf numFmtId="0" fontId="25" fillId="0" borderId="0" xfId="0" applyFont="1" applyFill="1" applyBorder="1" applyAlignment="1">
      <alignment horizontal="left" vertical="center" wrapText="1"/>
    </xf>
    <xf numFmtId="0" fontId="10" fillId="0" borderId="12" xfId="1" applyFont="1" applyFill="1" applyBorder="1" applyAlignment="1">
      <alignment horizontal="left" vertical="center" wrapText="1"/>
    </xf>
    <xf numFmtId="0" fontId="10" fillId="0" borderId="14" xfId="1" applyFont="1" applyFill="1" applyBorder="1" applyAlignment="1">
      <alignment horizontal="left" vertical="center" wrapText="1"/>
    </xf>
    <xf numFmtId="0" fontId="10" fillId="0" borderId="6" xfId="1" applyFont="1" applyFill="1" applyBorder="1" applyAlignment="1">
      <alignment horizontal="right" wrapText="1"/>
    </xf>
    <xf numFmtId="0" fontId="10" fillId="0" borderId="7" xfId="1" applyFont="1" applyFill="1" applyBorder="1" applyAlignment="1">
      <alignment horizontal="right" wrapText="1"/>
    </xf>
    <xf numFmtId="9" fontId="10" fillId="0" borderId="6" xfId="6" applyFont="1" applyFill="1" applyBorder="1" applyAlignment="1">
      <alignment horizontal="center"/>
    </xf>
    <xf numFmtId="0" fontId="24" fillId="2" borderId="5" xfId="0" applyFont="1" applyFill="1" applyBorder="1" applyAlignment="1">
      <alignment horizontal="center"/>
    </xf>
    <xf numFmtId="0" fontId="24" fillId="2" borderId="6" xfId="0" applyFont="1" applyFill="1" applyBorder="1" applyAlignment="1">
      <alignment horizontal="center"/>
    </xf>
    <xf numFmtId="0" fontId="24" fillId="2" borderId="7" xfId="0" applyFont="1" applyFill="1" applyBorder="1" applyAlignment="1">
      <alignment horizontal="center"/>
    </xf>
    <xf numFmtId="0" fontId="14" fillId="2" borderId="5" xfId="0" applyFont="1" applyFill="1" applyBorder="1" applyAlignment="1">
      <alignment horizontal="center"/>
    </xf>
    <xf numFmtId="0" fontId="14" fillId="2" borderId="6" xfId="0" applyFont="1" applyFill="1" applyBorder="1" applyAlignment="1">
      <alignment horizontal="center"/>
    </xf>
    <xf numFmtId="0" fontId="14" fillId="2" borderId="7" xfId="0" applyFont="1" applyFill="1" applyBorder="1" applyAlignment="1">
      <alignment horizontal="center"/>
    </xf>
    <xf numFmtId="0" fontId="14" fillId="0" borderId="13" xfId="0" applyFont="1" applyBorder="1" applyAlignment="1">
      <alignment horizontal="left" wrapText="1"/>
    </xf>
    <xf numFmtId="0" fontId="14" fillId="0" borderId="14" xfId="0" applyFont="1" applyBorder="1" applyAlignment="1">
      <alignment horizontal="left" wrapText="1"/>
    </xf>
    <xf numFmtId="0" fontId="14" fillId="0" borderId="11" xfId="0" applyFont="1" applyBorder="1" applyAlignment="1">
      <alignment horizontal="right" wrapText="1"/>
    </xf>
    <xf numFmtId="0" fontId="14" fillId="0" borderId="2" xfId="0" applyFont="1" applyBorder="1" applyAlignment="1">
      <alignment horizontal="right" wrapText="1"/>
    </xf>
    <xf numFmtId="0" fontId="14" fillId="0" borderId="3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22" fillId="0" borderId="0" xfId="0" applyFont="1" applyAlignment="1">
      <alignment horizontal="center"/>
    </xf>
  </cellXfs>
  <cellStyles count="18">
    <cellStyle name="Comma" xfId="5" builtinId="3"/>
    <cellStyle name="Comma 2" xfId="3" xr:uid="{00000000-0005-0000-0000-000001000000}"/>
    <cellStyle name="Comma 2 2" xfId="11" xr:uid="{00000000-0005-0000-0000-000002000000}"/>
    <cellStyle name="Comma 3" xfId="8" xr:uid="{00000000-0005-0000-0000-000003000000}"/>
    <cellStyle name="Comma 4" xfId="13" xr:uid="{00000000-0005-0000-0000-000004000000}"/>
    <cellStyle name="Normal" xfId="0" builtinId="0"/>
    <cellStyle name="Normal 2" xfId="2" xr:uid="{00000000-0005-0000-0000-000006000000}"/>
    <cellStyle name="Normal 2 2" xfId="10" xr:uid="{00000000-0005-0000-0000-000007000000}"/>
    <cellStyle name="Normal 3" xfId="1" xr:uid="{00000000-0005-0000-0000-000008000000}"/>
    <cellStyle name="Normal 4" xfId="7" xr:uid="{00000000-0005-0000-0000-000009000000}"/>
    <cellStyle name="Normal 5" xfId="15" xr:uid="{00000000-0005-0000-0000-00000A000000}"/>
    <cellStyle name="Normal 5 2" xfId="16" xr:uid="{30378077-3007-4B3C-996B-054C5C5581E4}"/>
    <cellStyle name="Normal 5 3" xfId="17" xr:uid="{21DD2290-E76B-4052-98B9-7031512F1C5A}"/>
    <cellStyle name="Percent" xfId="6" builtinId="5"/>
    <cellStyle name="Percent 2" xfId="4" xr:uid="{00000000-0005-0000-0000-00000C000000}"/>
    <cellStyle name="Percent 2 2" xfId="12" xr:uid="{00000000-0005-0000-0000-00000D000000}"/>
    <cellStyle name="Percent 3" xfId="9" xr:uid="{00000000-0005-0000-0000-00000E000000}"/>
    <cellStyle name="Percent 4" xfId="14" xr:uid="{00000000-0005-0000-0000-00000F000000}"/>
  </cellStyles>
  <dxfs count="0"/>
  <tableStyles count="0" defaultTableStyle="TableStyleMedium9" defaultPivotStyle="PivotStyleMedium4"/>
  <colors>
    <mruColors>
      <color rgb="FFD20000"/>
      <color rgb="FFEE0000"/>
      <color rgb="FF7BF5D5"/>
      <color rgb="FFCCECFF"/>
      <color rgb="FFFF9933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DS Theme">
  <a:themeElements>
    <a:clrScheme name="ODS Them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DS Theme">
      <a:majorFont>
        <a:latin typeface="Courier New"/>
        <a:ea typeface=""/>
        <a:cs typeface=""/>
      </a:majorFont>
      <a:minorFont>
        <a:latin typeface="Courier New"/>
        <a:ea typeface=""/>
        <a:cs typeface=""/>
      </a:minorFont>
    </a:fontScheme>
    <a:fmtScheme name="ODS Them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9525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BF5D5"/>
  </sheetPr>
  <dimension ref="A1:K30"/>
  <sheetViews>
    <sheetView showGridLines="0" tabSelected="1" zoomScaleNormal="100" workbookViewId="0">
      <selection sqref="A1:E1"/>
    </sheetView>
  </sheetViews>
  <sheetFormatPr defaultColWidth="9.140625" defaultRowHeight="12.75" x14ac:dyDescent="0.2"/>
  <cols>
    <col min="1" max="1" width="4.140625" style="236" customWidth="1"/>
    <col min="2" max="2" width="46.28515625" style="236" customWidth="1"/>
    <col min="3" max="4" width="15.7109375" style="236" customWidth="1"/>
    <col min="5" max="5" width="5.28515625" style="236" customWidth="1"/>
    <col min="6" max="6" width="13.85546875" style="236" bestFit="1" customWidth="1"/>
    <col min="7" max="7" width="12.7109375" style="236" bestFit="1" customWidth="1"/>
    <col min="8" max="16384" width="9.140625" style="236"/>
  </cols>
  <sheetData>
    <row r="1" spans="1:6" ht="15.75" x14ac:dyDescent="0.25">
      <c r="A1" s="311" t="s">
        <v>103</v>
      </c>
      <c r="B1" s="311"/>
      <c r="C1" s="311"/>
      <c r="D1" s="311"/>
      <c r="E1" s="311"/>
    </row>
    <row r="2" spans="1:6" ht="15.75" x14ac:dyDescent="0.25">
      <c r="A2" s="311" t="s">
        <v>112</v>
      </c>
      <c r="B2" s="311"/>
      <c r="C2" s="311"/>
      <c r="D2" s="311"/>
      <c r="E2" s="311"/>
    </row>
    <row r="3" spans="1:6" x14ac:dyDescent="0.2">
      <c r="A3" s="235"/>
      <c r="B3" s="235"/>
      <c r="C3" s="235"/>
      <c r="D3" s="235"/>
      <c r="E3" s="235"/>
    </row>
    <row r="4" spans="1:6" ht="15.75" x14ac:dyDescent="0.25">
      <c r="A4" s="311" t="s">
        <v>68</v>
      </c>
      <c r="B4" s="311"/>
      <c r="C4" s="311"/>
      <c r="D4" s="311"/>
      <c r="E4" s="311"/>
    </row>
    <row r="5" spans="1:6" ht="15.75" x14ac:dyDescent="0.25">
      <c r="A5" s="311" t="s">
        <v>72</v>
      </c>
      <c r="B5" s="311"/>
      <c r="C5" s="311"/>
      <c r="D5" s="311"/>
      <c r="E5" s="311"/>
    </row>
    <row r="6" spans="1:6" x14ac:dyDescent="0.2">
      <c r="A6" s="312" t="s">
        <v>70</v>
      </c>
      <c r="B6" s="312"/>
      <c r="C6" s="312"/>
      <c r="D6" s="312"/>
      <c r="E6" s="312"/>
      <c r="F6" s="69"/>
    </row>
    <row r="7" spans="1:6" x14ac:dyDescent="0.2">
      <c r="A7" s="235"/>
      <c r="B7" s="235"/>
      <c r="C7" s="235"/>
      <c r="D7" s="235"/>
      <c r="E7" s="235"/>
      <c r="F7" s="69"/>
    </row>
    <row r="8" spans="1:6" x14ac:dyDescent="0.2">
      <c r="A8" s="178"/>
      <c r="B8" s="179"/>
      <c r="C8" s="306" t="s">
        <v>36</v>
      </c>
      <c r="D8" s="307"/>
      <c r="E8" s="308"/>
      <c r="F8" s="279"/>
    </row>
    <row r="9" spans="1:6" x14ac:dyDescent="0.2">
      <c r="A9" s="180" t="s">
        <v>42</v>
      </c>
      <c r="B9" s="118"/>
      <c r="C9" s="181" t="s">
        <v>37</v>
      </c>
      <c r="D9" s="309" t="s">
        <v>35</v>
      </c>
      <c r="E9" s="310"/>
      <c r="F9" s="279"/>
    </row>
    <row r="10" spans="1:6" x14ac:dyDescent="0.2">
      <c r="A10" s="147"/>
      <c r="B10" s="279"/>
      <c r="C10" s="147"/>
      <c r="D10" s="279"/>
      <c r="E10" s="144"/>
      <c r="F10" s="279"/>
    </row>
    <row r="11" spans="1:6" x14ac:dyDescent="0.2">
      <c r="A11" s="182" t="s">
        <v>38</v>
      </c>
      <c r="B11" s="183"/>
      <c r="C11" s="147"/>
      <c r="D11" s="279"/>
      <c r="E11" s="144"/>
      <c r="F11" s="279"/>
    </row>
    <row r="12" spans="1:6" x14ac:dyDescent="0.2">
      <c r="A12" s="182"/>
      <c r="B12" s="148" t="s">
        <v>33</v>
      </c>
      <c r="C12" s="142">
        <v>247116084</v>
      </c>
      <c r="D12" s="143">
        <f>(C12/C$24)*100</f>
        <v>20.312882498596345</v>
      </c>
      <c r="E12" s="144" t="s">
        <v>41</v>
      </c>
      <c r="F12" s="279"/>
    </row>
    <row r="13" spans="1:6" x14ac:dyDescent="0.2">
      <c r="A13" s="182"/>
      <c r="B13" s="148" t="s">
        <v>34</v>
      </c>
      <c r="C13" s="156">
        <v>269288169</v>
      </c>
      <c r="D13" s="143">
        <f>(C13/C$24)*100</f>
        <v>22.135422537527564</v>
      </c>
      <c r="E13" s="144"/>
      <c r="F13" s="279"/>
    </row>
    <row r="14" spans="1:6" x14ac:dyDescent="0.2">
      <c r="A14" s="182"/>
      <c r="B14" s="183" t="s">
        <v>43</v>
      </c>
      <c r="C14" s="145">
        <f>SUM(C12+C13)</f>
        <v>516404253</v>
      </c>
      <c r="D14" s="146">
        <f>(C14/C$24)*100</f>
        <v>42.448305036123905</v>
      </c>
      <c r="E14" s="144" t="s">
        <v>41</v>
      </c>
      <c r="F14" s="279"/>
    </row>
    <row r="15" spans="1:6" x14ac:dyDescent="0.2">
      <c r="A15" s="182"/>
      <c r="B15" s="183"/>
      <c r="C15" s="147"/>
      <c r="D15" s="143"/>
      <c r="E15" s="144"/>
      <c r="F15" s="279"/>
    </row>
    <row r="16" spans="1:6" x14ac:dyDescent="0.2">
      <c r="A16" s="182" t="s">
        <v>39</v>
      </c>
      <c r="B16" s="183"/>
      <c r="C16" s="147"/>
      <c r="D16" s="279"/>
      <c r="E16" s="144"/>
      <c r="F16" s="279"/>
    </row>
    <row r="17" spans="1:11" x14ac:dyDescent="0.2">
      <c r="A17" s="182"/>
      <c r="B17" s="148" t="s">
        <v>33</v>
      </c>
      <c r="C17" s="142">
        <v>543796062</v>
      </c>
      <c r="D17" s="143">
        <f>(C17/C$24)*100</f>
        <v>44.699905128819587</v>
      </c>
      <c r="E17" s="144" t="s">
        <v>41</v>
      </c>
      <c r="F17" s="279"/>
    </row>
    <row r="18" spans="1:11" ht="14.25" x14ac:dyDescent="0.2">
      <c r="A18" s="182"/>
      <c r="B18" s="148" t="s">
        <v>44</v>
      </c>
      <c r="C18" s="156">
        <v>156348267</v>
      </c>
      <c r="D18" s="143">
        <f>(C18/C$24)*100</f>
        <v>12.851789835056501</v>
      </c>
      <c r="E18" s="144"/>
      <c r="F18" s="148"/>
    </row>
    <row r="19" spans="1:11" x14ac:dyDescent="0.2">
      <c r="A19" s="182"/>
      <c r="B19" s="183" t="s">
        <v>43</v>
      </c>
      <c r="C19" s="145">
        <f>SUM(C17:C18)</f>
        <v>700144329</v>
      </c>
      <c r="D19" s="146">
        <f>(C19/C$24)*100</f>
        <v>57.551694963876088</v>
      </c>
      <c r="E19" s="144" t="s">
        <v>41</v>
      </c>
      <c r="F19" s="279"/>
    </row>
    <row r="20" spans="1:11" x14ac:dyDescent="0.2">
      <c r="A20" s="182"/>
      <c r="B20" s="183"/>
      <c r="C20" s="147"/>
      <c r="D20" s="143"/>
      <c r="E20" s="144"/>
      <c r="F20" s="279"/>
    </row>
    <row r="21" spans="1:11" x14ac:dyDescent="0.2">
      <c r="A21" s="182" t="s">
        <v>40</v>
      </c>
      <c r="B21" s="183"/>
      <c r="C21" s="147"/>
      <c r="D21" s="279"/>
      <c r="E21" s="144"/>
      <c r="F21" s="279"/>
    </row>
    <row r="22" spans="1:11" x14ac:dyDescent="0.2">
      <c r="A22" s="182"/>
      <c r="B22" s="148" t="s">
        <v>33</v>
      </c>
      <c r="C22" s="142">
        <f>C17+C12</f>
        <v>790912146</v>
      </c>
      <c r="D22" s="143">
        <f>(C22/C$24)*100</f>
        <v>65.012787627415932</v>
      </c>
      <c r="E22" s="144" t="s">
        <v>41</v>
      </c>
      <c r="F22" s="279"/>
    </row>
    <row r="23" spans="1:11" ht="14.25" x14ac:dyDescent="0.2">
      <c r="A23" s="182"/>
      <c r="B23" s="148" t="s">
        <v>45</v>
      </c>
      <c r="C23" s="156">
        <f>C18+C13</f>
        <v>425636436</v>
      </c>
      <c r="D23" s="143">
        <f>(C23/C$24)*100</f>
        <v>34.987212372584068</v>
      </c>
      <c r="E23" s="144"/>
      <c r="F23" s="279"/>
    </row>
    <row r="24" spans="1:11" x14ac:dyDescent="0.2">
      <c r="A24" s="180"/>
      <c r="B24" s="184" t="s">
        <v>28</v>
      </c>
      <c r="C24" s="149">
        <f>C22+C23</f>
        <v>1216548582</v>
      </c>
      <c r="D24" s="150">
        <f>(C24/C$24)*100</f>
        <v>100</v>
      </c>
      <c r="E24" s="151" t="s">
        <v>41</v>
      </c>
      <c r="F24" s="279"/>
    </row>
    <row r="25" spans="1:11" x14ac:dyDescent="0.2">
      <c r="B25" s="185"/>
      <c r="C25" s="186"/>
      <c r="D25" s="187"/>
      <c r="E25" s="116"/>
      <c r="F25" s="279"/>
    </row>
    <row r="26" spans="1:11" x14ac:dyDescent="0.2">
      <c r="A26" s="63" t="s">
        <v>30</v>
      </c>
    </row>
    <row r="27" spans="1:11" x14ac:dyDescent="0.2">
      <c r="B27" s="63"/>
      <c r="F27" s="70"/>
    </row>
    <row r="28" spans="1:11" x14ac:dyDescent="0.2">
      <c r="A28" s="63"/>
      <c r="B28" s="63"/>
      <c r="F28" s="70"/>
    </row>
    <row r="29" spans="1:11" x14ac:dyDescent="0.2">
      <c r="B29" s="70"/>
      <c r="C29" s="103"/>
      <c r="K29" s="236" t="s">
        <v>104</v>
      </c>
    </row>
    <row r="30" spans="1:11" x14ac:dyDescent="0.2">
      <c r="C30" s="120"/>
    </row>
  </sheetData>
  <mergeCells count="7">
    <mergeCell ref="C8:E8"/>
    <mergeCell ref="D9:E9"/>
    <mergeCell ref="A1:E1"/>
    <mergeCell ref="A2:E2"/>
    <mergeCell ref="A4:E4"/>
    <mergeCell ref="A5:E5"/>
    <mergeCell ref="A6:E6"/>
  </mergeCells>
  <printOptions horizontalCentered="1"/>
  <pageMargins left="0.7" right="0.7" top="0.75" bottom="0.75" header="0.3" footer="0.3"/>
  <pageSetup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BF5D5"/>
    <pageSetUpPr fitToPage="1"/>
  </sheetPr>
  <dimension ref="A1:F16"/>
  <sheetViews>
    <sheetView showGridLines="0" zoomScaleNormal="100" workbookViewId="0">
      <selection sqref="A1:F1"/>
    </sheetView>
  </sheetViews>
  <sheetFormatPr defaultColWidth="9.140625" defaultRowHeight="12.75" x14ac:dyDescent="0.2"/>
  <cols>
    <col min="1" max="1" width="20.28515625" style="236" customWidth="1"/>
    <col min="2" max="2" width="14.28515625" style="236" customWidth="1"/>
    <col min="3" max="5" width="14.7109375" style="236" customWidth="1"/>
    <col min="6" max="6" width="11" style="236" customWidth="1"/>
    <col min="7" max="7" width="3.5703125" style="236" customWidth="1"/>
    <col min="8" max="16384" width="9.140625" style="236"/>
  </cols>
  <sheetData>
    <row r="1" spans="1:6" ht="15.75" x14ac:dyDescent="0.25">
      <c r="A1" s="311" t="s">
        <v>67</v>
      </c>
      <c r="B1" s="311"/>
      <c r="C1" s="311"/>
      <c r="D1" s="311"/>
      <c r="E1" s="311"/>
      <c r="F1" s="311"/>
    </row>
    <row r="2" spans="1:6" ht="15.75" x14ac:dyDescent="0.25">
      <c r="A2" s="311" t="s">
        <v>113</v>
      </c>
      <c r="B2" s="311"/>
      <c r="C2" s="311"/>
      <c r="D2" s="311"/>
      <c r="E2" s="311"/>
      <c r="F2" s="311"/>
    </row>
    <row r="3" spans="1:6" x14ac:dyDescent="0.2">
      <c r="A3" s="235"/>
      <c r="B3" s="235"/>
      <c r="C3" s="235"/>
      <c r="D3" s="235"/>
      <c r="E3" s="235"/>
      <c r="F3" s="235"/>
    </row>
    <row r="4" spans="1:6" ht="15.75" x14ac:dyDescent="0.25">
      <c r="A4" s="311" t="s">
        <v>71</v>
      </c>
      <c r="B4" s="311"/>
      <c r="C4" s="311"/>
      <c r="D4" s="311"/>
      <c r="E4" s="311"/>
      <c r="F4" s="311"/>
    </row>
    <row r="5" spans="1:6" ht="15.75" x14ac:dyDescent="0.25">
      <c r="A5" s="311" t="s">
        <v>69</v>
      </c>
      <c r="B5" s="311"/>
      <c r="C5" s="311"/>
      <c r="D5" s="311"/>
      <c r="E5" s="311"/>
      <c r="F5" s="311"/>
    </row>
    <row r="6" spans="1:6" x14ac:dyDescent="0.2">
      <c r="A6" s="235"/>
      <c r="B6" s="235"/>
      <c r="C6" s="235"/>
      <c r="D6" s="235"/>
      <c r="E6" s="235"/>
      <c r="F6" s="235"/>
    </row>
    <row r="7" spans="1:6" ht="14.25" x14ac:dyDescent="0.2">
      <c r="A7" s="280"/>
      <c r="B7" s="235"/>
      <c r="C7" s="235"/>
      <c r="D7" s="235"/>
      <c r="E7" s="235"/>
      <c r="F7" s="235"/>
    </row>
    <row r="8" spans="1:6" x14ac:dyDescent="0.2">
      <c r="A8" s="250"/>
      <c r="B8" s="252"/>
      <c r="C8" s="315" t="s">
        <v>48</v>
      </c>
      <c r="D8" s="315"/>
      <c r="E8" s="313" t="s">
        <v>14</v>
      </c>
      <c r="F8" s="314"/>
    </row>
    <row r="9" spans="1:6" s="290" customFormat="1" x14ac:dyDescent="0.2">
      <c r="A9" s="291"/>
      <c r="B9" s="292"/>
      <c r="C9" s="295" t="s">
        <v>28</v>
      </c>
      <c r="D9" s="272"/>
      <c r="E9" s="296" t="s">
        <v>28</v>
      </c>
      <c r="F9" s="293"/>
    </row>
    <row r="10" spans="1:6" s="126" customFormat="1" ht="12.75" customHeight="1" x14ac:dyDescent="0.2">
      <c r="A10" s="298" t="s">
        <v>12</v>
      </c>
      <c r="B10" s="244" t="s">
        <v>18</v>
      </c>
      <c r="C10" s="294" t="s">
        <v>29</v>
      </c>
      <c r="D10" s="245" t="s">
        <v>15</v>
      </c>
      <c r="E10" s="297" t="s">
        <v>29</v>
      </c>
      <c r="F10" s="246" t="s">
        <v>15</v>
      </c>
    </row>
    <row r="11" spans="1:6" s="126" customFormat="1" x14ac:dyDescent="0.2">
      <c r="A11" s="265"/>
      <c r="B11" s="259"/>
      <c r="C11" s="128"/>
      <c r="D11" s="258"/>
      <c r="E11" s="127"/>
      <c r="F11" s="260"/>
    </row>
    <row r="12" spans="1:6" ht="12.75" customHeight="1" x14ac:dyDescent="0.2">
      <c r="A12" s="265" t="s">
        <v>4</v>
      </c>
      <c r="B12" s="154">
        <v>8895</v>
      </c>
      <c r="C12" s="159">
        <v>25797382389</v>
      </c>
      <c r="D12" s="160">
        <v>700000</v>
      </c>
      <c r="E12" s="142">
        <v>715435866</v>
      </c>
      <c r="F12" s="161">
        <v>19600</v>
      </c>
    </row>
    <row r="13" spans="1:6" ht="12.75" customHeight="1" x14ac:dyDescent="0.2">
      <c r="A13" s="265"/>
      <c r="B13" s="154"/>
      <c r="C13" s="159"/>
      <c r="D13" s="160"/>
      <c r="E13" s="142"/>
      <c r="F13" s="161"/>
    </row>
    <row r="14" spans="1:6" ht="12.75" customHeight="1" x14ac:dyDescent="0.2">
      <c r="A14" s="265" t="s">
        <v>5</v>
      </c>
      <c r="B14" s="154">
        <v>61623</v>
      </c>
      <c r="C14" s="135">
        <v>23917651954</v>
      </c>
      <c r="D14" s="155">
        <v>305500</v>
      </c>
      <c r="E14" s="156">
        <v>501112717</v>
      </c>
      <c r="F14" s="157">
        <v>6120</v>
      </c>
    </row>
    <row r="15" spans="1:6" x14ac:dyDescent="0.2">
      <c r="A15" s="240"/>
      <c r="B15" s="164"/>
      <c r="C15" s="159"/>
      <c r="D15" s="162"/>
      <c r="E15" s="142"/>
      <c r="F15" s="163"/>
    </row>
    <row r="16" spans="1:6" x14ac:dyDescent="0.2">
      <c r="A16" s="242" t="s">
        <v>6</v>
      </c>
      <c r="B16" s="174">
        <f>SUM(B12:B14)</f>
        <v>70518</v>
      </c>
      <c r="C16" s="166">
        <f>SUM(C12:C14)</f>
        <v>49715034343</v>
      </c>
      <c r="D16" s="167">
        <v>340386</v>
      </c>
      <c r="E16" s="149">
        <f>E12+E14</f>
        <v>1216548583</v>
      </c>
      <c r="F16" s="168">
        <v>6858</v>
      </c>
    </row>
  </sheetData>
  <mergeCells count="6">
    <mergeCell ref="E8:F8"/>
    <mergeCell ref="A1:F1"/>
    <mergeCell ref="C8:D8"/>
    <mergeCell ref="A2:F2"/>
    <mergeCell ref="A4:F4"/>
    <mergeCell ref="A5:F5"/>
  </mergeCells>
  <pageMargins left="0.7" right="0.7" top="0.75" bottom="0.75" header="0.3" footer="0.3"/>
  <pageSetup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7BF5D5"/>
    <pageSetUpPr fitToPage="1"/>
  </sheetPr>
  <dimension ref="A1:F84"/>
  <sheetViews>
    <sheetView showGridLines="0" zoomScaleNormal="100" workbookViewId="0">
      <selection sqref="A1:F1"/>
    </sheetView>
  </sheetViews>
  <sheetFormatPr defaultColWidth="9.140625" defaultRowHeight="12" customHeight="1" x14ac:dyDescent="0.2"/>
  <cols>
    <col min="1" max="1" width="16.5703125" style="236" customWidth="1"/>
    <col min="2" max="3" width="13.7109375" style="236" customWidth="1"/>
    <col min="4" max="4" width="15.28515625" style="236" customWidth="1"/>
    <col min="5" max="5" width="16.28515625" style="236" customWidth="1"/>
    <col min="6" max="6" width="15.42578125" style="236" customWidth="1"/>
    <col min="7" max="16384" width="9.140625" style="236"/>
  </cols>
  <sheetData>
    <row r="1" spans="1:6" ht="15.6" customHeight="1" x14ac:dyDescent="0.25">
      <c r="A1" s="311" t="str">
        <f>'2. Transactions'!A1:F1</f>
        <v>MORTGAGE RECORDING TAX</v>
      </c>
      <c r="B1" s="311"/>
      <c r="C1" s="311"/>
      <c r="D1" s="311"/>
      <c r="E1" s="311"/>
      <c r="F1" s="311"/>
    </row>
    <row r="2" spans="1:6" ht="15.6" customHeight="1" x14ac:dyDescent="0.25">
      <c r="A2" s="311" t="s">
        <v>113</v>
      </c>
      <c r="B2" s="311"/>
      <c r="C2" s="311"/>
      <c r="D2" s="311"/>
      <c r="E2" s="311"/>
      <c r="F2" s="311"/>
    </row>
    <row r="3" spans="1:6" ht="15.6" customHeight="1" x14ac:dyDescent="0.2">
      <c r="A3" s="235"/>
      <c r="B3" s="235"/>
      <c r="C3" s="235"/>
      <c r="D3" s="235"/>
      <c r="E3" s="235"/>
    </row>
    <row r="4" spans="1:6" ht="15.6" customHeight="1" x14ac:dyDescent="0.25">
      <c r="A4" s="311" t="s">
        <v>73</v>
      </c>
      <c r="B4" s="311"/>
      <c r="C4" s="311"/>
      <c r="D4" s="311"/>
      <c r="E4" s="311"/>
      <c r="F4" s="311"/>
    </row>
    <row r="5" spans="1:6" ht="15.6" customHeight="1" x14ac:dyDescent="0.25">
      <c r="A5" s="311" t="s">
        <v>74</v>
      </c>
      <c r="B5" s="311"/>
      <c r="C5" s="311"/>
      <c r="D5" s="311"/>
      <c r="E5" s="311"/>
      <c r="F5" s="311"/>
    </row>
    <row r="6" spans="1:6" ht="12" customHeight="1" x14ac:dyDescent="0.2">
      <c r="A6" s="280"/>
    </row>
    <row r="7" spans="1:6" ht="16.899999999999999" customHeight="1" x14ac:dyDescent="0.2">
      <c r="A7" s="321" t="s">
        <v>5</v>
      </c>
      <c r="B7" s="322"/>
      <c r="C7" s="322"/>
      <c r="D7" s="322"/>
      <c r="E7" s="322"/>
      <c r="F7" s="323"/>
    </row>
    <row r="8" spans="1:6" ht="12.75" customHeight="1" x14ac:dyDescent="0.2">
      <c r="A8" s="316" t="s">
        <v>48</v>
      </c>
      <c r="B8" s="252"/>
      <c r="C8" s="315" t="s">
        <v>48</v>
      </c>
      <c r="D8" s="314"/>
      <c r="E8" s="313" t="s">
        <v>14</v>
      </c>
      <c r="F8" s="314"/>
    </row>
    <row r="9" spans="1:6" ht="28.5" customHeight="1" x14ac:dyDescent="0.2">
      <c r="A9" s="317"/>
      <c r="B9" s="244" t="s">
        <v>18</v>
      </c>
      <c r="C9" s="253" t="s">
        <v>105</v>
      </c>
      <c r="D9" s="245" t="s">
        <v>15</v>
      </c>
      <c r="E9" s="254" t="s">
        <v>105</v>
      </c>
      <c r="F9" s="246" t="s">
        <v>15</v>
      </c>
    </row>
    <row r="10" spans="1:6" ht="10.15" customHeight="1" x14ac:dyDescent="0.2">
      <c r="A10" s="25"/>
      <c r="B10" s="243"/>
      <c r="C10" s="84"/>
      <c r="D10" s="269"/>
      <c r="E10" s="85"/>
      <c r="F10" s="270"/>
    </row>
    <row r="11" spans="1:6" ht="13.9" customHeight="1" x14ac:dyDescent="0.2">
      <c r="A11" s="122" t="s">
        <v>53</v>
      </c>
      <c r="B11" s="243"/>
      <c r="C11" s="86"/>
      <c r="E11" s="87"/>
      <c r="F11" s="35"/>
    </row>
    <row r="12" spans="1:6" ht="10.15" customHeight="1" x14ac:dyDescent="0.2">
      <c r="A12" s="25"/>
      <c r="B12" s="243"/>
      <c r="C12" s="86"/>
      <c r="D12" s="239"/>
      <c r="E12" s="87"/>
      <c r="F12" s="241"/>
    </row>
    <row r="13" spans="1:6" ht="13.9" customHeight="1" x14ac:dyDescent="0.2">
      <c r="A13" s="26" t="s">
        <v>19</v>
      </c>
      <c r="B13" s="158">
        <v>12804</v>
      </c>
      <c r="C13" s="159">
        <v>204473797</v>
      </c>
      <c r="D13" s="160">
        <v>12919</v>
      </c>
      <c r="E13" s="142">
        <v>3883491</v>
      </c>
      <c r="F13" s="161">
        <v>237</v>
      </c>
    </row>
    <row r="14" spans="1:6" ht="13.9" customHeight="1" x14ac:dyDescent="0.2">
      <c r="A14" s="66" t="s">
        <v>20</v>
      </c>
      <c r="B14" s="158">
        <v>3013</v>
      </c>
      <c r="C14" s="135">
        <v>238732529</v>
      </c>
      <c r="D14" s="162">
        <v>80000</v>
      </c>
      <c r="E14" s="156">
        <v>4759969</v>
      </c>
      <c r="F14" s="163">
        <v>1594</v>
      </c>
    </row>
    <row r="15" spans="1:6" ht="13.9" customHeight="1" x14ac:dyDescent="0.2">
      <c r="A15" s="66" t="s">
        <v>21</v>
      </c>
      <c r="B15" s="158">
        <v>6296</v>
      </c>
      <c r="C15" s="135">
        <v>1128676746</v>
      </c>
      <c r="D15" s="162">
        <v>180000</v>
      </c>
      <c r="E15" s="156">
        <v>22769655</v>
      </c>
      <c r="F15" s="163">
        <v>3619</v>
      </c>
    </row>
    <row r="16" spans="1:6" ht="13.9" customHeight="1" x14ac:dyDescent="0.2">
      <c r="A16" s="66" t="s">
        <v>26</v>
      </c>
      <c r="B16" s="158">
        <v>13973</v>
      </c>
      <c r="C16" s="135">
        <v>5433273358</v>
      </c>
      <c r="D16" s="162">
        <v>395000</v>
      </c>
      <c r="E16" s="156">
        <v>110861833</v>
      </c>
      <c r="F16" s="163">
        <v>8027</v>
      </c>
    </row>
    <row r="17" spans="1:6" ht="13.9" customHeight="1" x14ac:dyDescent="0.2">
      <c r="A17" s="66" t="s">
        <v>22</v>
      </c>
      <c r="B17" s="158">
        <v>11537</v>
      </c>
      <c r="C17" s="135">
        <v>7627467056</v>
      </c>
      <c r="D17" s="162">
        <v>632000</v>
      </c>
      <c r="E17" s="156">
        <v>165284532</v>
      </c>
      <c r="F17" s="163">
        <v>13690</v>
      </c>
    </row>
    <row r="18" spans="1:6" ht="13.9" customHeight="1" x14ac:dyDescent="0.2">
      <c r="A18" s="66" t="s">
        <v>23</v>
      </c>
      <c r="B18" s="158">
        <v>1205</v>
      </c>
      <c r="C18" s="135">
        <v>1917840188</v>
      </c>
      <c r="D18" s="162">
        <v>1320000</v>
      </c>
      <c r="E18" s="156">
        <v>41621793</v>
      </c>
      <c r="F18" s="163">
        <v>28599</v>
      </c>
    </row>
    <row r="19" spans="1:6" ht="13.9" customHeight="1" x14ac:dyDescent="0.2">
      <c r="A19" s="66" t="s">
        <v>24</v>
      </c>
      <c r="B19" s="158">
        <v>33</v>
      </c>
      <c r="C19" s="135">
        <v>237006500</v>
      </c>
      <c r="D19" s="162">
        <v>6500000</v>
      </c>
      <c r="E19" s="156">
        <v>5153901</v>
      </c>
      <c r="F19" s="163">
        <v>141345</v>
      </c>
    </row>
    <row r="20" spans="1:6" ht="13.9" customHeight="1" x14ac:dyDescent="0.2">
      <c r="A20" s="66" t="s">
        <v>25</v>
      </c>
      <c r="B20" s="158">
        <v>1</v>
      </c>
      <c r="C20" s="135">
        <v>18880000</v>
      </c>
      <c r="D20" s="162">
        <v>18880000</v>
      </c>
      <c r="E20" s="156">
        <v>410610</v>
      </c>
      <c r="F20" s="163">
        <v>410610</v>
      </c>
    </row>
    <row r="21" spans="1:6" ht="13.9" customHeight="1" x14ac:dyDescent="0.2">
      <c r="A21" s="66" t="s">
        <v>101</v>
      </c>
      <c r="B21" s="158">
        <v>3</v>
      </c>
      <c r="C21" s="135">
        <v>98329060</v>
      </c>
      <c r="D21" s="162">
        <v>31930000</v>
      </c>
      <c r="E21" s="156">
        <v>2138568</v>
      </c>
      <c r="F21" s="163">
        <v>694428</v>
      </c>
    </row>
    <row r="22" spans="1:6" ht="25.15" customHeight="1" x14ac:dyDescent="0.2">
      <c r="A22" s="29" t="s">
        <v>6</v>
      </c>
      <c r="B22" s="174">
        <f>SUM(B13:B21)</f>
        <v>48865</v>
      </c>
      <c r="C22" s="166">
        <f>SUM(C13:C21)</f>
        <v>16904679234</v>
      </c>
      <c r="D22" s="281">
        <v>303200</v>
      </c>
      <c r="E22" s="149">
        <f>SUM(E13:E21)</f>
        <v>356884352</v>
      </c>
      <c r="F22" s="282">
        <v>6161</v>
      </c>
    </row>
    <row r="23" spans="1:6" ht="10.15" customHeight="1" x14ac:dyDescent="0.2">
      <c r="A23" s="30"/>
      <c r="B23" s="30"/>
      <c r="C23" s="31"/>
      <c r="D23" s="31"/>
      <c r="E23" s="30"/>
      <c r="F23" s="32"/>
    </row>
    <row r="24" spans="1:6" ht="13.9" customHeight="1" x14ac:dyDescent="0.2">
      <c r="A24" s="123" t="s">
        <v>9</v>
      </c>
      <c r="B24" s="243"/>
      <c r="C24" s="86"/>
      <c r="D24" s="239"/>
      <c r="E24" s="87"/>
      <c r="F24" s="241"/>
    </row>
    <row r="25" spans="1:6" ht="10.15" customHeight="1" x14ac:dyDescent="0.2">
      <c r="A25" s="34"/>
      <c r="B25" s="34"/>
      <c r="E25" s="34"/>
      <c r="F25" s="35"/>
    </row>
    <row r="26" spans="1:6" ht="13.9" customHeight="1" x14ac:dyDescent="0.2">
      <c r="A26" s="26" t="s">
        <v>19</v>
      </c>
      <c r="B26" s="158">
        <v>3848</v>
      </c>
      <c r="C26" s="159">
        <v>50311745</v>
      </c>
      <c r="D26" s="160">
        <v>10687</v>
      </c>
      <c r="E26" s="142">
        <v>934940</v>
      </c>
      <c r="F26" s="161">
        <v>187</v>
      </c>
    </row>
    <row r="27" spans="1:6" ht="13.9" customHeight="1" x14ac:dyDescent="0.2">
      <c r="A27" s="66" t="s">
        <v>20</v>
      </c>
      <c r="B27" s="158">
        <v>432</v>
      </c>
      <c r="C27" s="135">
        <v>34508643</v>
      </c>
      <c r="D27" s="162">
        <v>80683</v>
      </c>
      <c r="E27" s="156">
        <v>690856</v>
      </c>
      <c r="F27" s="163">
        <v>1610</v>
      </c>
    </row>
    <row r="28" spans="1:6" ht="13.9" customHeight="1" x14ac:dyDescent="0.2">
      <c r="A28" s="66" t="s">
        <v>21</v>
      </c>
      <c r="B28" s="158">
        <v>1443</v>
      </c>
      <c r="C28" s="135">
        <v>266993221</v>
      </c>
      <c r="D28" s="162">
        <v>190000</v>
      </c>
      <c r="E28" s="156">
        <v>5394641</v>
      </c>
      <c r="F28" s="163">
        <v>3859</v>
      </c>
    </row>
    <row r="29" spans="1:6" ht="13.9" customHeight="1" x14ac:dyDescent="0.2">
      <c r="A29" s="66" t="s">
        <v>26</v>
      </c>
      <c r="B29" s="158">
        <v>2778</v>
      </c>
      <c r="C29" s="135">
        <v>1064908574</v>
      </c>
      <c r="D29" s="162">
        <v>386100</v>
      </c>
      <c r="E29" s="156">
        <v>21237673</v>
      </c>
      <c r="F29" s="163">
        <v>7663</v>
      </c>
    </row>
    <row r="30" spans="1:6" ht="13.9" customHeight="1" x14ac:dyDescent="0.2">
      <c r="A30" s="66" t="s">
        <v>22</v>
      </c>
      <c r="B30" s="158">
        <v>2737</v>
      </c>
      <c r="C30" s="135">
        <v>1888863551</v>
      </c>
      <c r="D30" s="162">
        <v>667774</v>
      </c>
      <c r="E30" s="156">
        <v>38253676</v>
      </c>
      <c r="F30" s="163">
        <v>13836</v>
      </c>
    </row>
    <row r="31" spans="1:6" ht="13.9" customHeight="1" x14ac:dyDescent="0.2">
      <c r="A31" s="66" t="s">
        <v>23</v>
      </c>
      <c r="B31" s="158">
        <v>1427</v>
      </c>
      <c r="C31" s="135">
        <v>2670192375</v>
      </c>
      <c r="D31" s="162">
        <v>1505000</v>
      </c>
      <c r="E31" s="156">
        <v>55516492</v>
      </c>
      <c r="F31" s="163">
        <v>32023</v>
      </c>
    </row>
    <row r="32" spans="1:6" ht="13.9" customHeight="1" x14ac:dyDescent="0.2">
      <c r="A32" s="66" t="s">
        <v>24</v>
      </c>
      <c r="B32" s="158">
        <v>80</v>
      </c>
      <c r="C32" s="135">
        <v>658218120</v>
      </c>
      <c r="D32" s="162">
        <v>7250000</v>
      </c>
      <c r="E32" s="156">
        <v>13957738</v>
      </c>
      <c r="F32" s="163">
        <v>156975</v>
      </c>
    </row>
    <row r="33" spans="1:6" ht="13.9" customHeight="1" x14ac:dyDescent="0.2">
      <c r="A33" s="66" t="s">
        <v>25</v>
      </c>
      <c r="B33" s="158">
        <v>4</v>
      </c>
      <c r="C33" s="135">
        <v>71161589</v>
      </c>
      <c r="D33" s="162">
        <v>17720000</v>
      </c>
      <c r="E33" s="156">
        <v>1547645</v>
      </c>
      <c r="F33" s="163">
        <v>385458</v>
      </c>
    </row>
    <row r="34" spans="1:6" ht="13.9" customHeight="1" x14ac:dyDescent="0.2">
      <c r="A34" s="66" t="s">
        <v>101</v>
      </c>
      <c r="B34" s="158">
        <v>9</v>
      </c>
      <c r="C34" s="135">
        <v>307814900</v>
      </c>
      <c r="D34" s="162">
        <v>30530000</v>
      </c>
      <c r="E34" s="156">
        <v>6694704</v>
      </c>
      <c r="F34" s="163">
        <v>663889</v>
      </c>
    </row>
    <row r="35" spans="1:6" ht="25.15" customHeight="1" x14ac:dyDescent="0.2">
      <c r="A35" s="29" t="s">
        <v>6</v>
      </c>
      <c r="B35" s="174">
        <f>SUM(B26:B34)</f>
        <v>12758</v>
      </c>
      <c r="C35" s="166">
        <f>SUM(C26:C34)</f>
        <v>7012972718</v>
      </c>
      <c r="D35" s="167">
        <v>315000</v>
      </c>
      <c r="E35" s="149">
        <f>SUM(E26:E34)</f>
        <v>144228365</v>
      </c>
      <c r="F35" s="168">
        <v>6104</v>
      </c>
    </row>
    <row r="36" spans="1:6" ht="12.75" x14ac:dyDescent="0.2">
      <c r="A36" s="324" t="s">
        <v>92</v>
      </c>
      <c r="B36" s="324"/>
      <c r="C36" s="324"/>
      <c r="D36" s="324"/>
      <c r="E36" s="324"/>
      <c r="F36" s="324"/>
    </row>
    <row r="37" spans="1:6" ht="12.75" x14ac:dyDescent="0.2">
      <c r="A37" s="62"/>
      <c r="B37" s="271"/>
      <c r="C37" s="74"/>
      <c r="D37" s="267"/>
      <c r="E37" s="74"/>
      <c r="F37" s="267"/>
    </row>
    <row r="38" spans="1:6" ht="16.899999999999999" customHeight="1" x14ac:dyDescent="0.2">
      <c r="A38" s="321" t="s">
        <v>4</v>
      </c>
      <c r="B38" s="322"/>
      <c r="C38" s="322"/>
      <c r="D38" s="322"/>
      <c r="E38" s="322"/>
      <c r="F38" s="323"/>
    </row>
    <row r="39" spans="1:6" ht="16.899999999999999" customHeight="1" x14ac:dyDescent="0.2">
      <c r="A39" s="316" t="s">
        <v>48</v>
      </c>
      <c r="B39" s="252"/>
      <c r="C39" s="315" t="s">
        <v>48</v>
      </c>
      <c r="D39" s="314"/>
      <c r="E39" s="313" t="s">
        <v>14</v>
      </c>
      <c r="F39" s="314"/>
    </row>
    <row r="40" spans="1:6" ht="27.75" customHeight="1" x14ac:dyDescent="0.2">
      <c r="A40" s="317"/>
      <c r="B40" s="244" t="s">
        <v>18</v>
      </c>
      <c r="C40" s="253" t="s">
        <v>105</v>
      </c>
      <c r="D40" s="245" t="s">
        <v>15</v>
      </c>
      <c r="E40" s="254" t="s">
        <v>105</v>
      </c>
      <c r="F40" s="246" t="s">
        <v>15</v>
      </c>
    </row>
    <row r="41" spans="1:6" ht="12" customHeight="1" x14ac:dyDescent="0.2">
      <c r="A41" s="66"/>
      <c r="B41" s="67"/>
      <c r="C41" s="88"/>
      <c r="D41" s="239"/>
      <c r="E41" s="83"/>
      <c r="F41" s="241"/>
    </row>
    <row r="42" spans="1:6" ht="14.1" customHeight="1" x14ac:dyDescent="0.2">
      <c r="A42" s="26" t="s">
        <v>19</v>
      </c>
      <c r="B42" s="158">
        <v>635</v>
      </c>
      <c r="C42" s="159">
        <v>14218351</v>
      </c>
      <c r="D42" s="160">
        <v>19890</v>
      </c>
      <c r="E42" s="142">
        <v>298636</v>
      </c>
      <c r="F42" s="161">
        <v>408</v>
      </c>
    </row>
    <row r="43" spans="1:6" ht="14.1" customHeight="1" x14ac:dyDescent="0.2">
      <c r="A43" s="66" t="s">
        <v>20</v>
      </c>
      <c r="B43" s="158">
        <v>349</v>
      </c>
      <c r="C43" s="135">
        <v>27674352</v>
      </c>
      <c r="D43" s="162">
        <v>80000</v>
      </c>
      <c r="E43" s="156">
        <v>575534</v>
      </c>
      <c r="F43" s="163">
        <v>1650</v>
      </c>
    </row>
    <row r="44" spans="1:6" ht="14.1" customHeight="1" x14ac:dyDescent="0.2">
      <c r="A44" s="66" t="s">
        <v>21</v>
      </c>
      <c r="B44" s="158">
        <v>1017</v>
      </c>
      <c r="C44" s="135">
        <v>182188656</v>
      </c>
      <c r="D44" s="162">
        <v>181214</v>
      </c>
      <c r="E44" s="156">
        <v>3857510</v>
      </c>
      <c r="F44" s="163">
        <v>3762</v>
      </c>
    </row>
    <row r="45" spans="1:6" ht="14.1" customHeight="1" x14ac:dyDescent="0.2">
      <c r="A45" s="66" t="s">
        <v>26</v>
      </c>
      <c r="B45" s="158">
        <v>1574</v>
      </c>
      <c r="C45" s="135">
        <v>607975605</v>
      </c>
      <c r="D45" s="162">
        <v>387015</v>
      </c>
      <c r="E45" s="156">
        <v>13074187</v>
      </c>
      <c r="F45" s="163">
        <v>8052</v>
      </c>
    </row>
    <row r="46" spans="1:6" ht="14.1" customHeight="1" x14ac:dyDescent="0.2">
      <c r="A46" s="66" t="s">
        <v>22</v>
      </c>
      <c r="B46" s="158">
        <v>1945</v>
      </c>
      <c r="C46" s="135">
        <v>1440878401</v>
      </c>
      <c r="D46" s="162">
        <v>730000</v>
      </c>
      <c r="E46" s="156">
        <v>40289279</v>
      </c>
      <c r="F46" s="163">
        <v>20440</v>
      </c>
    </row>
    <row r="47" spans="1:6" ht="14.1" customHeight="1" x14ac:dyDescent="0.2">
      <c r="A47" s="66" t="s">
        <v>23</v>
      </c>
      <c r="B47" s="158">
        <v>2603</v>
      </c>
      <c r="C47" s="135">
        <v>5699181941</v>
      </c>
      <c r="D47" s="162">
        <v>1850000</v>
      </c>
      <c r="E47" s="156">
        <v>159345852</v>
      </c>
      <c r="F47" s="163">
        <v>51800</v>
      </c>
    </row>
    <row r="48" spans="1:6" ht="14.1" customHeight="1" x14ac:dyDescent="0.2">
      <c r="A48" s="66" t="s">
        <v>24</v>
      </c>
      <c r="B48" s="158">
        <v>496</v>
      </c>
      <c r="C48" s="135">
        <v>4141105400</v>
      </c>
      <c r="D48" s="162">
        <v>7550000</v>
      </c>
      <c r="E48" s="156">
        <v>115933356</v>
      </c>
      <c r="F48" s="163">
        <v>211400</v>
      </c>
    </row>
    <row r="49" spans="1:6" ht="14.1" customHeight="1" x14ac:dyDescent="0.2">
      <c r="A49" s="66" t="s">
        <v>25</v>
      </c>
      <c r="B49" s="158">
        <v>80</v>
      </c>
      <c r="C49" s="135">
        <v>1410193549</v>
      </c>
      <c r="D49" s="162">
        <v>17750000</v>
      </c>
      <c r="E49" s="156">
        <v>39485427</v>
      </c>
      <c r="F49" s="163">
        <v>496930</v>
      </c>
    </row>
    <row r="50" spans="1:6" ht="14.1" customHeight="1" x14ac:dyDescent="0.2">
      <c r="A50" s="66" t="s">
        <v>101</v>
      </c>
      <c r="B50" s="158">
        <v>196</v>
      </c>
      <c r="C50" s="135">
        <v>12273966136</v>
      </c>
      <c r="D50" s="162">
        <v>38890000</v>
      </c>
      <c r="E50" s="156">
        <v>342576084</v>
      </c>
      <c r="F50" s="163">
        <v>1076145</v>
      </c>
    </row>
    <row r="51" spans="1:6" ht="25.15" customHeight="1" x14ac:dyDescent="0.2">
      <c r="A51" s="29" t="s">
        <v>6</v>
      </c>
      <c r="B51" s="174">
        <f>SUM(B42:B50)</f>
        <v>8895</v>
      </c>
      <c r="C51" s="166">
        <f>SUM(C42:C50)</f>
        <v>25797382391</v>
      </c>
      <c r="D51" s="167">
        <v>700000</v>
      </c>
      <c r="E51" s="149">
        <f>SUM(E42:E50)</f>
        <v>715435865</v>
      </c>
      <c r="F51" s="168">
        <v>19600</v>
      </c>
    </row>
    <row r="52" spans="1:6" ht="12.75" x14ac:dyDescent="0.2">
      <c r="A52" s="62"/>
      <c r="B52" s="271"/>
      <c r="C52" s="74"/>
      <c r="D52" s="267"/>
      <c r="E52" s="74"/>
      <c r="F52" s="267"/>
    </row>
    <row r="53" spans="1:6" ht="16.899999999999999" customHeight="1" x14ac:dyDescent="0.2">
      <c r="A53" s="318" t="s">
        <v>11</v>
      </c>
      <c r="B53" s="319"/>
      <c r="C53" s="319"/>
      <c r="D53" s="319"/>
      <c r="E53" s="319"/>
      <c r="F53" s="320"/>
    </row>
    <row r="54" spans="1:6" ht="16.899999999999999" customHeight="1" x14ac:dyDescent="0.2">
      <c r="A54" s="316" t="s">
        <v>48</v>
      </c>
      <c r="B54" s="252"/>
      <c r="C54" s="315" t="s">
        <v>48</v>
      </c>
      <c r="D54" s="314"/>
      <c r="E54" s="313" t="s">
        <v>14</v>
      </c>
      <c r="F54" s="314"/>
    </row>
    <row r="55" spans="1:6" ht="27.75" customHeight="1" x14ac:dyDescent="0.2">
      <c r="A55" s="317"/>
      <c r="B55" s="244" t="s">
        <v>18</v>
      </c>
      <c r="C55" s="253" t="s">
        <v>105</v>
      </c>
      <c r="D55" s="245" t="s">
        <v>15</v>
      </c>
      <c r="E55" s="254" t="s">
        <v>105</v>
      </c>
      <c r="F55" s="246" t="s">
        <v>15</v>
      </c>
    </row>
    <row r="56" spans="1:6" ht="12" customHeight="1" x14ac:dyDescent="0.2">
      <c r="A56" s="66"/>
      <c r="B56" s="67"/>
      <c r="C56" s="27"/>
      <c r="D56" s="239"/>
      <c r="E56" s="11"/>
      <c r="F56" s="241"/>
    </row>
    <row r="57" spans="1:6" ht="14.1" customHeight="1" x14ac:dyDescent="0.2">
      <c r="A57" s="26" t="s">
        <v>19</v>
      </c>
      <c r="B57" s="158">
        <f>B13+B26+B42</f>
        <v>17287</v>
      </c>
      <c r="C57" s="135">
        <f>C13+C26+C42</f>
        <v>269003893</v>
      </c>
      <c r="D57" s="160">
        <v>12576</v>
      </c>
      <c r="E57" s="142">
        <f>E13+E26+E42</f>
        <v>5117067</v>
      </c>
      <c r="F57" s="161">
        <v>230</v>
      </c>
    </row>
    <row r="58" spans="1:6" ht="14.1" customHeight="1" x14ac:dyDescent="0.2">
      <c r="A58" s="66" t="s">
        <v>20</v>
      </c>
      <c r="B58" s="158">
        <f t="shared" ref="B58:C58" si="0">B14+B27+B43</f>
        <v>3794</v>
      </c>
      <c r="C58" s="135">
        <f t="shared" si="0"/>
        <v>300915524</v>
      </c>
      <c r="D58" s="162">
        <v>80000</v>
      </c>
      <c r="E58" s="156">
        <f t="shared" ref="E58" si="1">E14+E27+E43</f>
        <v>6026359</v>
      </c>
      <c r="F58" s="163">
        <v>1604</v>
      </c>
    </row>
    <row r="59" spans="1:6" ht="14.1" customHeight="1" x14ac:dyDescent="0.2">
      <c r="A59" s="66" t="s">
        <v>21</v>
      </c>
      <c r="B59" s="158">
        <f t="shared" ref="B59:C59" si="2">B15+B28+B44</f>
        <v>8756</v>
      </c>
      <c r="C59" s="135">
        <f t="shared" si="2"/>
        <v>1577858623</v>
      </c>
      <c r="D59" s="162">
        <v>182321</v>
      </c>
      <c r="E59" s="156">
        <f t="shared" ref="E59" si="3">E15+E28+E44</f>
        <v>32021806</v>
      </c>
      <c r="F59" s="163">
        <v>3660</v>
      </c>
    </row>
    <row r="60" spans="1:6" ht="14.1" customHeight="1" x14ac:dyDescent="0.2">
      <c r="A60" s="66" t="s">
        <v>26</v>
      </c>
      <c r="B60" s="158">
        <f t="shared" ref="B60:C60" si="4">B16+B29+B45</f>
        <v>18325</v>
      </c>
      <c r="C60" s="135">
        <f t="shared" si="4"/>
        <v>7106157537</v>
      </c>
      <c r="D60" s="162">
        <v>392755</v>
      </c>
      <c r="E60" s="156">
        <f t="shared" ref="E60" si="5">E16+E29+E45</f>
        <v>145173693</v>
      </c>
      <c r="F60" s="163">
        <v>7965</v>
      </c>
    </row>
    <row r="61" spans="1:6" ht="14.1" customHeight="1" x14ac:dyDescent="0.2">
      <c r="A61" s="66" t="s">
        <v>22</v>
      </c>
      <c r="B61" s="158">
        <f t="shared" ref="B61:C61" si="6">B17+B30+B46</f>
        <v>16219</v>
      </c>
      <c r="C61" s="135">
        <f t="shared" si="6"/>
        <v>10957209008</v>
      </c>
      <c r="D61" s="162">
        <v>647600</v>
      </c>
      <c r="E61" s="156">
        <f t="shared" ref="E61" si="7">E17+E30+E46</f>
        <v>243827487</v>
      </c>
      <c r="F61" s="163">
        <v>14173</v>
      </c>
    </row>
    <row r="62" spans="1:6" ht="14.1" customHeight="1" x14ac:dyDescent="0.2">
      <c r="A62" s="66" t="s">
        <v>23</v>
      </c>
      <c r="B62" s="158">
        <f t="shared" ref="B62:C62" si="8">B18+B31+B47</f>
        <v>5235</v>
      </c>
      <c r="C62" s="135">
        <f t="shared" si="8"/>
        <v>10287214504</v>
      </c>
      <c r="D62" s="162">
        <v>1591000</v>
      </c>
      <c r="E62" s="156">
        <f t="shared" ref="E62" si="9">E18+E31+E47</f>
        <v>256484137</v>
      </c>
      <c r="F62" s="163">
        <v>39206</v>
      </c>
    </row>
    <row r="63" spans="1:6" ht="14.1" customHeight="1" x14ac:dyDescent="0.2">
      <c r="A63" s="66" t="s">
        <v>24</v>
      </c>
      <c r="B63" s="158">
        <f t="shared" ref="B63:C63" si="10">B19+B32+B48</f>
        <v>609</v>
      </c>
      <c r="C63" s="135">
        <f t="shared" si="10"/>
        <v>5036330020</v>
      </c>
      <c r="D63" s="162">
        <v>7500000</v>
      </c>
      <c r="E63" s="156">
        <f t="shared" ref="E63" si="11">E19+E32+E48</f>
        <v>135044995</v>
      </c>
      <c r="F63" s="163">
        <v>197515</v>
      </c>
    </row>
    <row r="64" spans="1:6" ht="14.1" customHeight="1" x14ac:dyDescent="0.2">
      <c r="A64" s="66" t="s">
        <v>25</v>
      </c>
      <c r="B64" s="158">
        <f t="shared" ref="B64:C64" si="12">B20+B33+B49</f>
        <v>85</v>
      </c>
      <c r="C64" s="135">
        <f t="shared" si="12"/>
        <v>1500235138</v>
      </c>
      <c r="D64" s="162">
        <v>17800000</v>
      </c>
      <c r="E64" s="156">
        <f t="shared" ref="E64" si="13">E20+E33+E49</f>
        <v>41443682</v>
      </c>
      <c r="F64" s="163">
        <v>490238</v>
      </c>
    </row>
    <row r="65" spans="1:6" ht="14.1" customHeight="1" x14ac:dyDescent="0.2">
      <c r="A65" s="66" t="s">
        <v>101</v>
      </c>
      <c r="B65" s="158">
        <f t="shared" ref="B65:C66" si="14">B21+B34+B50</f>
        <v>208</v>
      </c>
      <c r="C65" s="135">
        <f t="shared" si="14"/>
        <v>12680110096</v>
      </c>
      <c r="D65" s="162">
        <v>37950000</v>
      </c>
      <c r="E65" s="156">
        <f t="shared" ref="E65" si="15">E21+E34+E50</f>
        <v>351409356</v>
      </c>
      <c r="F65" s="163">
        <v>1043071</v>
      </c>
    </row>
    <row r="66" spans="1:6" ht="24.6" customHeight="1" x14ac:dyDescent="0.2">
      <c r="A66" s="29" t="s">
        <v>6</v>
      </c>
      <c r="B66" s="174">
        <f>B22+B35+B51</f>
        <v>70518</v>
      </c>
      <c r="C66" s="166">
        <f t="shared" si="14"/>
        <v>49715034343</v>
      </c>
      <c r="D66" s="167">
        <v>340386</v>
      </c>
      <c r="E66" s="149">
        <f t="shared" ref="E66" si="16">E22+E35+E51</f>
        <v>1216548582</v>
      </c>
      <c r="F66" s="168">
        <v>6858</v>
      </c>
    </row>
    <row r="68" spans="1:6" ht="12" customHeight="1" x14ac:dyDescent="0.2">
      <c r="A68" s="236" t="s">
        <v>111</v>
      </c>
    </row>
    <row r="72" spans="1:6" ht="12" customHeight="1" x14ac:dyDescent="0.2">
      <c r="B72" s="99"/>
      <c r="C72" s="99"/>
      <c r="E72" s="99"/>
    </row>
    <row r="74" spans="1:6" ht="12" customHeight="1" x14ac:dyDescent="0.2">
      <c r="B74" s="99"/>
      <c r="C74" s="100"/>
      <c r="D74" s="101"/>
      <c r="E74" s="102"/>
      <c r="F74" s="102"/>
    </row>
    <row r="76" spans="1:6" ht="12" customHeight="1" x14ac:dyDescent="0.2">
      <c r="B76" s="99"/>
      <c r="C76" s="99"/>
      <c r="D76" s="99"/>
      <c r="E76" s="99"/>
    </row>
    <row r="77" spans="1:6" ht="12" customHeight="1" x14ac:dyDescent="0.2">
      <c r="B77" s="99"/>
      <c r="C77" s="99"/>
      <c r="D77" s="99"/>
      <c r="E77" s="99"/>
    </row>
    <row r="78" spans="1:6" ht="12" customHeight="1" x14ac:dyDescent="0.2">
      <c r="B78" s="99"/>
      <c r="C78" s="99"/>
      <c r="D78" s="99"/>
      <c r="E78" s="99"/>
    </row>
    <row r="79" spans="1:6" ht="12" customHeight="1" x14ac:dyDescent="0.2">
      <c r="B79" s="99"/>
      <c r="C79" s="99"/>
      <c r="D79" s="99"/>
      <c r="E79" s="99"/>
    </row>
    <row r="80" spans="1:6" ht="12" customHeight="1" x14ac:dyDescent="0.2">
      <c r="B80" s="99"/>
      <c r="C80" s="99"/>
      <c r="D80" s="99"/>
      <c r="E80" s="99"/>
    </row>
    <row r="81" spans="2:5" ht="12" customHeight="1" x14ac:dyDescent="0.2">
      <c r="B81" s="99"/>
      <c r="C81" s="99"/>
      <c r="D81" s="99"/>
      <c r="E81" s="99"/>
    </row>
    <row r="82" spans="2:5" ht="12" customHeight="1" x14ac:dyDescent="0.2">
      <c r="B82" s="99"/>
      <c r="C82" s="99"/>
      <c r="D82" s="99"/>
      <c r="E82" s="99"/>
    </row>
    <row r="83" spans="2:5" ht="12" customHeight="1" x14ac:dyDescent="0.2">
      <c r="B83" s="99"/>
      <c r="C83" s="99"/>
      <c r="D83" s="99"/>
      <c r="E83" s="99"/>
    </row>
    <row r="84" spans="2:5" ht="12" customHeight="1" x14ac:dyDescent="0.2">
      <c r="B84" s="99"/>
      <c r="C84" s="99"/>
      <c r="D84" s="99"/>
      <c r="E84" s="99"/>
    </row>
  </sheetData>
  <mergeCells count="17">
    <mergeCell ref="A1:F1"/>
    <mergeCell ref="A2:F2"/>
    <mergeCell ref="A4:F4"/>
    <mergeCell ref="A5:F5"/>
    <mergeCell ref="E8:F8"/>
    <mergeCell ref="A7:F7"/>
    <mergeCell ref="A54:A55"/>
    <mergeCell ref="A53:F53"/>
    <mergeCell ref="C8:D8"/>
    <mergeCell ref="A8:A9"/>
    <mergeCell ref="E54:F54"/>
    <mergeCell ref="A38:F38"/>
    <mergeCell ref="E39:F39"/>
    <mergeCell ref="C39:D39"/>
    <mergeCell ref="C54:D54"/>
    <mergeCell ref="A39:A40"/>
    <mergeCell ref="A36:F36"/>
  </mergeCells>
  <printOptions horizontalCentered="1"/>
  <pageMargins left="0.8" right="0.05" top="0.5" bottom="0.5" header="0" footer="0"/>
  <pageSetup scale="74" orientation="portrait" horizontalDpi="300" verticalDpi="300" r:id="rId1"/>
  <rowBreaks count="1" manualBreakCount="1">
    <brk id="37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7BF5D5"/>
    <pageSetUpPr fitToPage="1"/>
  </sheetPr>
  <dimension ref="A1:G51"/>
  <sheetViews>
    <sheetView showGridLines="0" zoomScaleNormal="100" workbookViewId="0">
      <selection sqref="A1:F1"/>
    </sheetView>
  </sheetViews>
  <sheetFormatPr defaultColWidth="9.140625" defaultRowHeight="12" customHeight="1" x14ac:dyDescent="0.2"/>
  <cols>
    <col min="1" max="1" width="16.5703125" style="236" customWidth="1"/>
    <col min="2" max="6" width="14.85546875" style="236" customWidth="1"/>
    <col min="7" max="16384" width="9.140625" style="236"/>
  </cols>
  <sheetData>
    <row r="1" spans="1:7" ht="15.6" customHeight="1" x14ac:dyDescent="0.25">
      <c r="A1" s="311" t="s">
        <v>103</v>
      </c>
      <c r="B1" s="311"/>
      <c r="C1" s="311"/>
      <c r="D1" s="311"/>
      <c r="E1" s="311"/>
      <c r="F1" s="311"/>
    </row>
    <row r="2" spans="1:7" ht="15.6" customHeight="1" x14ac:dyDescent="0.25">
      <c r="A2" s="311" t="s">
        <v>113</v>
      </c>
      <c r="B2" s="311"/>
      <c r="C2" s="311"/>
      <c r="D2" s="311"/>
      <c r="E2" s="311"/>
      <c r="F2" s="311"/>
    </row>
    <row r="3" spans="1:7" ht="15.6" customHeight="1" x14ac:dyDescent="0.2">
      <c r="A3" s="235"/>
      <c r="B3" s="235"/>
      <c r="C3" s="235"/>
      <c r="D3" s="235"/>
      <c r="E3" s="235"/>
    </row>
    <row r="4" spans="1:7" ht="15.6" customHeight="1" x14ac:dyDescent="0.25">
      <c r="A4" s="311" t="s">
        <v>75</v>
      </c>
      <c r="B4" s="311"/>
      <c r="C4" s="311"/>
      <c r="D4" s="311"/>
      <c r="E4" s="311"/>
      <c r="F4" s="311"/>
    </row>
    <row r="5" spans="1:7" ht="15.6" customHeight="1" x14ac:dyDescent="0.25">
      <c r="A5" s="311" t="s">
        <v>76</v>
      </c>
      <c r="B5" s="311"/>
      <c r="C5" s="311"/>
      <c r="D5" s="311"/>
      <c r="E5" s="311"/>
      <c r="F5" s="311"/>
    </row>
    <row r="6" spans="1:7" ht="12" customHeight="1" x14ac:dyDescent="0.2">
      <c r="A6" s="61"/>
    </row>
    <row r="7" spans="1:7" ht="16.899999999999999" customHeight="1" x14ac:dyDescent="0.2">
      <c r="A7" s="318" t="s">
        <v>5</v>
      </c>
      <c r="B7" s="319"/>
      <c r="C7" s="319"/>
      <c r="D7" s="319"/>
      <c r="E7" s="319"/>
      <c r="F7" s="320"/>
    </row>
    <row r="8" spans="1:7" ht="16.899999999999999" customHeight="1" x14ac:dyDescent="0.2">
      <c r="A8" s="255"/>
      <c r="B8" s="252"/>
      <c r="C8" s="315" t="s">
        <v>48</v>
      </c>
      <c r="D8" s="314"/>
      <c r="E8" s="313" t="s">
        <v>14</v>
      </c>
      <c r="F8" s="314"/>
    </row>
    <row r="9" spans="1:7" ht="28.5" customHeight="1" x14ac:dyDescent="0.2">
      <c r="A9" s="249" t="s">
        <v>7</v>
      </c>
      <c r="B9" s="244" t="s">
        <v>18</v>
      </c>
      <c r="C9" s="253" t="s">
        <v>105</v>
      </c>
      <c r="D9" s="245" t="s">
        <v>15</v>
      </c>
      <c r="E9" s="254" t="s">
        <v>105</v>
      </c>
      <c r="F9" s="246" t="s">
        <v>15</v>
      </c>
    </row>
    <row r="10" spans="1:7" ht="9.6" customHeight="1" x14ac:dyDescent="0.2">
      <c r="A10" s="25"/>
      <c r="B10" s="243"/>
      <c r="C10" s="17"/>
      <c r="D10" s="239"/>
      <c r="E10" s="9"/>
      <c r="F10" s="241"/>
    </row>
    <row r="11" spans="1:7" ht="14.1" customHeight="1" x14ac:dyDescent="0.2">
      <c r="A11" s="122" t="s">
        <v>10</v>
      </c>
      <c r="B11" s="243"/>
      <c r="C11" s="17"/>
      <c r="D11" s="239"/>
      <c r="E11" s="9"/>
      <c r="F11" s="241"/>
    </row>
    <row r="12" spans="1:7" ht="9.6" customHeight="1" x14ac:dyDescent="0.2">
      <c r="A12" s="25"/>
      <c r="B12" s="243"/>
      <c r="C12" s="17"/>
      <c r="D12" s="239"/>
      <c r="E12" s="9"/>
      <c r="F12" s="241"/>
    </row>
    <row r="13" spans="1:7" ht="14.1" customHeight="1" x14ac:dyDescent="0.2">
      <c r="A13" s="66" t="s">
        <v>0</v>
      </c>
      <c r="B13" s="164">
        <v>401</v>
      </c>
      <c r="C13" s="159">
        <v>610098529</v>
      </c>
      <c r="D13" s="160">
        <v>470000</v>
      </c>
      <c r="E13" s="142">
        <v>13218028</v>
      </c>
      <c r="F13" s="161">
        <v>9605</v>
      </c>
      <c r="G13" s="153"/>
    </row>
    <row r="14" spans="1:7" ht="14.1" customHeight="1" x14ac:dyDescent="0.2">
      <c r="A14" s="66" t="s">
        <v>1</v>
      </c>
      <c r="B14" s="164">
        <v>5222</v>
      </c>
      <c r="C14" s="135">
        <v>1729568484</v>
      </c>
      <c r="D14" s="162">
        <v>353800</v>
      </c>
      <c r="E14" s="156">
        <v>36388662</v>
      </c>
      <c r="F14" s="163">
        <v>7200</v>
      </c>
      <c r="G14" s="153"/>
    </row>
    <row r="15" spans="1:7" ht="14.1" customHeight="1" x14ac:dyDescent="0.2">
      <c r="A15" s="66" t="s">
        <v>2</v>
      </c>
      <c r="B15" s="164">
        <v>13926</v>
      </c>
      <c r="C15" s="135">
        <v>5517315338</v>
      </c>
      <c r="D15" s="162">
        <v>300000</v>
      </c>
      <c r="E15" s="156">
        <v>117468478</v>
      </c>
      <c r="F15" s="163">
        <v>6120</v>
      </c>
      <c r="G15" s="153"/>
    </row>
    <row r="16" spans="1:7" ht="14.1" customHeight="1" x14ac:dyDescent="0.2">
      <c r="A16" s="66" t="s">
        <v>3</v>
      </c>
      <c r="B16" s="164">
        <v>18974</v>
      </c>
      <c r="C16" s="135">
        <v>6358787893</v>
      </c>
      <c r="D16" s="162">
        <v>336000</v>
      </c>
      <c r="E16" s="156">
        <v>133963957</v>
      </c>
      <c r="F16" s="163">
        <v>6806</v>
      </c>
      <c r="G16" s="153"/>
    </row>
    <row r="17" spans="1:7" ht="14.1" customHeight="1" x14ac:dyDescent="0.2">
      <c r="A17" s="66" t="s">
        <v>47</v>
      </c>
      <c r="B17" s="164">
        <v>10342</v>
      </c>
      <c r="C17" s="135">
        <v>2688908991</v>
      </c>
      <c r="D17" s="162">
        <v>250000</v>
      </c>
      <c r="E17" s="156">
        <v>55845228</v>
      </c>
      <c r="F17" s="163">
        <v>5095</v>
      </c>
      <c r="G17" s="153"/>
    </row>
    <row r="18" spans="1:7" ht="24.6" customHeight="1" x14ac:dyDescent="0.2">
      <c r="A18" s="29" t="s">
        <v>6</v>
      </c>
      <c r="B18" s="165">
        <f>SUM(B13:B17)</f>
        <v>48865</v>
      </c>
      <c r="C18" s="166">
        <f>SUM(C13:C17)</f>
        <v>16904679235</v>
      </c>
      <c r="D18" s="167">
        <v>303200</v>
      </c>
      <c r="E18" s="149">
        <f>SUM(E13:E17)</f>
        <v>356884353</v>
      </c>
      <c r="F18" s="168">
        <v>6161</v>
      </c>
      <c r="G18" s="153"/>
    </row>
    <row r="19" spans="1:7" ht="12" customHeight="1" x14ac:dyDescent="0.2">
      <c r="A19" s="30"/>
      <c r="B19" s="178"/>
      <c r="C19" s="179"/>
      <c r="D19" s="179"/>
      <c r="E19" s="178"/>
      <c r="F19" s="237"/>
    </row>
    <row r="20" spans="1:7" ht="12" customHeight="1" x14ac:dyDescent="0.2">
      <c r="A20" s="33" t="s">
        <v>9</v>
      </c>
      <c r="B20" s="147"/>
      <c r="C20" s="148"/>
      <c r="D20" s="148"/>
      <c r="E20" s="147"/>
      <c r="F20" s="144"/>
    </row>
    <row r="21" spans="1:7" ht="12" customHeight="1" x14ac:dyDescent="0.2">
      <c r="A21" s="34"/>
      <c r="B21" s="147"/>
      <c r="C21" s="148"/>
      <c r="D21" s="148"/>
      <c r="E21" s="147"/>
      <c r="F21" s="144"/>
    </row>
    <row r="22" spans="1:7" ht="14.1" customHeight="1" x14ac:dyDescent="0.2">
      <c r="A22" s="66" t="s">
        <v>0</v>
      </c>
      <c r="B22" s="164">
        <v>4857</v>
      </c>
      <c r="C22" s="159">
        <v>4088906168</v>
      </c>
      <c r="D22" s="160">
        <v>391300</v>
      </c>
      <c r="E22" s="142">
        <v>86155137</v>
      </c>
      <c r="F22" s="161">
        <v>7600</v>
      </c>
      <c r="G22" s="153"/>
    </row>
    <row r="23" spans="1:7" ht="14.1" customHeight="1" x14ac:dyDescent="0.2">
      <c r="A23" s="66" t="s">
        <v>1</v>
      </c>
      <c r="B23" s="164">
        <v>428</v>
      </c>
      <c r="C23" s="135">
        <v>118969058</v>
      </c>
      <c r="D23" s="162">
        <v>200000</v>
      </c>
      <c r="E23" s="156">
        <v>2431644</v>
      </c>
      <c r="F23" s="163">
        <v>4010</v>
      </c>
      <c r="G23" s="153"/>
    </row>
    <row r="24" spans="1:7" ht="14.1" customHeight="1" x14ac:dyDescent="0.2">
      <c r="A24" s="66" t="s">
        <v>2</v>
      </c>
      <c r="B24" s="164">
        <v>5510</v>
      </c>
      <c r="C24" s="135">
        <v>2138693092</v>
      </c>
      <c r="D24" s="162">
        <v>300000</v>
      </c>
      <c r="E24" s="156">
        <v>42527250</v>
      </c>
      <c r="F24" s="163">
        <v>5505</v>
      </c>
      <c r="G24" s="153"/>
    </row>
    <row r="25" spans="1:7" ht="14.1" customHeight="1" x14ac:dyDescent="0.2">
      <c r="A25" s="66" t="s">
        <v>3</v>
      </c>
      <c r="B25" s="164">
        <v>1963</v>
      </c>
      <c r="C25" s="135">
        <v>666404401</v>
      </c>
      <c r="D25" s="162">
        <v>316000</v>
      </c>
      <c r="E25" s="156">
        <v>13114334</v>
      </c>
      <c r="F25" s="163">
        <v>6182</v>
      </c>
      <c r="G25" s="153"/>
    </row>
    <row r="26" spans="1:7" ht="14.1" customHeight="1" x14ac:dyDescent="0.2">
      <c r="A26" s="66" t="s">
        <v>47</v>
      </c>
      <c r="B26" s="164"/>
      <c r="C26" s="135"/>
      <c r="D26" s="162"/>
      <c r="E26" s="156"/>
      <c r="F26" s="163"/>
      <c r="G26" s="153"/>
    </row>
    <row r="27" spans="1:7" ht="24.6" customHeight="1" x14ac:dyDescent="0.2">
      <c r="A27" s="29" t="s">
        <v>6</v>
      </c>
      <c r="B27" s="165">
        <f>SUM(B22:B26)</f>
        <v>12758</v>
      </c>
      <c r="C27" s="166">
        <f>SUM(C22:C26)</f>
        <v>7012972719</v>
      </c>
      <c r="D27" s="167">
        <v>315000</v>
      </c>
      <c r="E27" s="149">
        <f>SUM(E22:E26)</f>
        <v>144228365</v>
      </c>
      <c r="F27" s="168">
        <v>6104</v>
      </c>
      <c r="G27" s="153"/>
    </row>
    <row r="28" spans="1:7" ht="13.9" customHeight="1" x14ac:dyDescent="0.2">
      <c r="A28" s="36"/>
      <c r="B28" s="247"/>
      <c r="C28" s="247"/>
      <c r="D28" s="247"/>
      <c r="E28" s="247"/>
      <c r="F28" s="247"/>
    </row>
    <row r="29" spans="1:7" ht="16.899999999999999" customHeight="1" x14ac:dyDescent="0.2">
      <c r="A29" s="318" t="s">
        <v>4</v>
      </c>
      <c r="B29" s="319"/>
      <c r="C29" s="319"/>
      <c r="D29" s="319"/>
      <c r="E29" s="319"/>
      <c r="F29" s="320"/>
    </row>
    <row r="30" spans="1:7" ht="16.899999999999999" customHeight="1" x14ac:dyDescent="0.2">
      <c r="A30" s="255"/>
      <c r="B30" s="252"/>
      <c r="C30" s="315" t="s">
        <v>48</v>
      </c>
      <c r="D30" s="314"/>
      <c r="E30" s="313" t="s">
        <v>14</v>
      </c>
      <c r="F30" s="314"/>
    </row>
    <row r="31" spans="1:7" ht="28.5" customHeight="1" x14ac:dyDescent="0.2">
      <c r="A31" s="249" t="s">
        <v>7</v>
      </c>
      <c r="B31" s="244" t="s">
        <v>18</v>
      </c>
      <c r="C31" s="253" t="s">
        <v>105</v>
      </c>
      <c r="D31" s="245" t="s">
        <v>15</v>
      </c>
      <c r="E31" s="254" t="s">
        <v>105</v>
      </c>
      <c r="F31" s="246" t="s">
        <v>15</v>
      </c>
    </row>
    <row r="32" spans="1:7" ht="13.9" customHeight="1" x14ac:dyDescent="0.2">
      <c r="A32" s="66"/>
      <c r="B32" s="67"/>
      <c r="C32" s="27"/>
      <c r="D32" s="241"/>
      <c r="E32" s="11"/>
      <c r="F32" s="241"/>
    </row>
    <row r="33" spans="1:7" ht="14.1" customHeight="1" x14ac:dyDescent="0.2">
      <c r="A33" s="66" t="s">
        <v>0</v>
      </c>
      <c r="B33" s="164">
        <v>2017</v>
      </c>
      <c r="C33" s="159">
        <v>11593768264</v>
      </c>
      <c r="D33" s="160">
        <v>1000000</v>
      </c>
      <c r="E33" s="142">
        <v>323652703</v>
      </c>
      <c r="F33" s="161">
        <v>28000</v>
      </c>
      <c r="G33" s="153"/>
    </row>
    <row r="34" spans="1:7" ht="14.1" customHeight="1" x14ac:dyDescent="0.2">
      <c r="A34" s="66" t="s">
        <v>1</v>
      </c>
      <c r="B34" s="164">
        <v>1226</v>
      </c>
      <c r="C34" s="135">
        <v>2202693269</v>
      </c>
      <c r="D34" s="162">
        <v>702971</v>
      </c>
      <c r="E34" s="156">
        <v>59727817</v>
      </c>
      <c r="F34" s="163">
        <v>19600</v>
      </c>
      <c r="G34" s="153"/>
    </row>
    <row r="35" spans="1:7" ht="14.1" customHeight="1" x14ac:dyDescent="0.2">
      <c r="A35" s="66" t="s">
        <v>2</v>
      </c>
      <c r="B35" s="164">
        <v>3803</v>
      </c>
      <c r="C35" s="135">
        <v>6966833959</v>
      </c>
      <c r="D35" s="162">
        <v>650000</v>
      </c>
      <c r="E35" s="156">
        <v>192538685</v>
      </c>
      <c r="F35" s="163">
        <v>18200</v>
      </c>
      <c r="G35" s="153"/>
    </row>
    <row r="36" spans="1:7" ht="14.1" customHeight="1" x14ac:dyDescent="0.2">
      <c r="A36" s="66" t="s">
        <v>3</v>
      </c>
      <c r="B36" s="164">
        <v>1661</v>
      </c>
      <c r="C36" s="135">
        <v>4701171201</v>
      </c>
      <c r="D36" s="162">
        <v>642500</v>
      </c>
      <c r="E36" s="156">
        <v>130345210</v>
      </c>
      <c r="F36" s="163">
        <v>17965</v>
      </c>
      <c r="G36" s="153"/>
    </row>
    <row r="37" spans="1:7" ht="14.1" customHeight="1" x14ac:dyDescent="0.2">
      <c r="A37" s="66" t="s">
        <v>46</v>
      </c>
      <c r="B37" s="164">
        <v>188</v>
      </c>
      <c r="C37" s="135">
        <v>332915695</v>
      </c>
      <c r="D37" s="162">
        <v>585700</v>
      </c>
      <c r="E37" s="156">
        <v>9171451</v>
      </c>
      <c r="F37" s="163">
        <v>16400</v>
      </c>
      <c r="G37" s="153"/>
    </row>
    <row r="38" spans="1:7" ht="24.6" customHeight="1" x14ac:dyDescent="0.2">
      <c r="A38" s="29" t="s">
        <v>6</v>
      </c>
      <c r="B38" s="165">
        <f>SUM(B33:B37)</f>
        <v>8895</v>
      </c>
      <c r="C38" s="166">
        <f>SUM(C33:C37)</f>
        <v>25797382388</v>
      </c>
      <c r="D38" s="167">
        <v>700000</v>
      </c>
      <c r="E38" s="149">
        <f>SUM(E33:E37)</f>
        <v>715435866</v>
      </c>
      <c r="F38" s="168">
        <v>19600</v>
      </c>
      <c r="G38" s="153"/>
    </row>
    <row r="39" spans="1:7" ht="13.9" customHeight="1" x14ac:dyDescent="0.2">
      <c r="A39" s="36"/>
      <c r="B39" s="247"/>
      <c r="C39" s="89"/>
      <c r="D39" s="247"/>
      <c r="E39" s="89"/>
      <c r="F39" s="247"/>
    </row>
    <row r="40" spans="1:7" ht="16.899999999999999" customHeight="1" x14ac:dyDescent="0.2">
      <c r="A40" s="318" t="s">
        <v>11</v>
      </c>
      <c r="B40" s="319"/>
      <c r="C40" s="319"/>
      <c r="D40" s="319"/>
      <c r="E40" s="319"/>
      <c r="F40" s="320"/>
    </row>
    <row r="41" spans="1:7" ht="16.899999999999999" customHeight="1" x14ac:dyDescent="0.2">
      <c r="A41" s="255"/>
      <c r="B41" s="252"/>
      <c r="C41" s="315" t="s">
        <v>48</v>
      </c>
      <c r="D41" s="314"/>
      <c r="E41" s="313" t="s">
        <v>14</v>
      </c>
      <c r="F41" s="314"/>
    </row>
    <row r="42" spans="1:7" ht="28.5" customHeight="1" x14ac:dyDescent="0.2">
      <c r="A42" s="249" t="s">
        <v>7</v>
      </c>
      <c r="B42" s="244" t="s">
        <v>18</v>
      </c>
      <c r="C42" s="253" t="s">
        <v>105</v>
      </c>
      <c r="D42" s="245" t="s">
        <v>15</v>
      </c>
      <c r="E42" s="254" t="s">
        <v>105</v>
      </c>
      <c r="F42" s="246" t="s">
        <v>15</v>
      </c>
    </row>
    <row r="43" spans="1:7" ht="12" customHeight="1" x14ac:dyDescent="0.2">
      <c r="A43" s="66"/>
      <c r="B43" s="67"/>
      <c r="C43" s="88"/>
      <c r="D43" s="239"/>
      <c r="E43" s="83"/>
      <c r="F43" s="241"/>
    </row>
    <row r="44" spans="1:7" ht="14.1" customHeight="1" x14ac:dyDescent="0.2">
      <c r="A44" s="66" t="s">
        <v>0</v>
      </c>
      <c r="B44" s="164">
        <f>B13+B22+B33</f>
        <v>7275</v>
      </c>
      <c r="C44" s="159">
        <f>C13+C22+C33</f>
        <v>16292772961</v>
      </c>
      <c r="D44" s="160">
        <v>500000</v>
      </c>
      <c r="E44" s="142">
        <f>E13+E22+E33</f>
        <v>423025868</v>
      </c>
      <c r="F44" s="161">
        <v>10218</v>
      </c>
      <c r="G44" s="153"/>
    </row>
    <row r="45" spans="1:7" ht="14.1" customHeight="1" x14ac:dyDescent="0.2">
      <c r="A45" s="66" t="s">
        <v>1</v>
      </c>
      <c r="B45" s="164">
        <f t="shared" ref="B45:C49" si="0">B14+B23+B34</f>
        <v>6876</v>
      </c>
      <c r="C45" s="135">
        <f t="shared" si="0"/>
        <v>4051230811</v>
      </c>
      <c r="D45" s="162">
        <v>370900</v>
      </c>
      <c r="E45" s="156">
        <f t="shared" ref="E45" si="1">E14+E23+E34</f>
        <v>98548123</v>
      </c>
      <c r="F45" s="163">
        <v>7568</v>
      </c>
      <c r="G45" s="153"/>
    </row>
    <row r="46" spans="1:7" ht="14.1" customHeight="1" x14ac:dyDescent="0.2">
      <c r="A46" s="66" t="s">
        <v>2</v>
      </c>
      <c r="B46" s="164">
        <f t="shared" si="0"/>
        <v>23239</v>
      </c>
      <c r="C46" s="135">
        <f t="shared" si="0"/>
        <v>14622842389</v>
      </c>
      <c r="D46" s="162">
        <v>350000</v>
      </c>
      <c r="E46" s="156">
        <f t="shared" ref="E46" si="2">E15+E24+E35</f>
        <v>352534413</v>
      </c>
      <c r="F46" s="163">
        <v>6940</v>
      </c>
      <c r="G46" s="153"/>
    </row>
    <row r="47" spans="1:7" ht="14.1" customHeight="1" x14ac:dyDescent="0.2">
      <c r="A47" s="66" t="s">
        <v>3</v>
      </c>
      <c r="B47" s="164">
        <f t="shared" si="0"/>
        <v>22598</v>
      </c>
      <c r="C47" s="135">
        <f t="shared" si="0"/>
        <v>11726363495</v>
      </c>
      <c r="D47" s="162">
        <v>350000</v>
      </c>
      <c r="E47" s="156">
        <f t="shared" ref="E47" si="3">E16+E25+E36</f>
        <v>277423501</v>
      </c>
      <c r="F47" s="163">
        <v>7073</v>
      </c>
      <c r="G47" s="153"/>
    </row>
    <row r="48" spans="1:7" ht="14.1" customHeight="1" x14ac:dyDescent="0.2">
      <c r="A48" s="66" t="s">
        <v>46</v>
      </c>
      <c r="B48" s="164">
        <f t="shared" si="0"/>
        <v>10530</v>
      </c>
      <c r="C48" s="135">
        <f t="shared" si="0"/>
        <v>3021824686</v>
      </c>
      <c r="D48" s="162">
        <v>252000</v>
      </c>
      <c r="E48" s="156">
        <f t="shared" ref="E48" si="4">E17+E26+E37</f>
        <v>65016679</v>
      </c>
      <c r="F48" s="163">
        <v>5132</v>
      </c>
      <c r="G48" s="153"/>
    </row>
    <row r="49" spans="1:7" ht="24.6" customHeight="1" x14ac:dyDescent="0.2">
      <c r="A49" s="29" t="s">
        <v>6</v>
      </c>
      <c r="B49" s="165">
        <f t="shared" si="0"/>
        <v>70518</v>
      </c>
      <c r="C49" s="166">
        <f t="shared" si="0"/>
        <v>49715034342</v>
      </c>
      <c r="D49" s="167">
        <v>340386</v>
      </c>
      <c r="E49" s="149">
        <f t="shared" ref="E49" si="5">E18+E27+E38</f>
        <v>1216548584</v>
      </c>
      <c r="F49" s="168">
        <v>6858</v>
      </c>
      <c r="G49" s="153"/>
    </row>
    <row r="51" spans="1:7" ht="12.75" x14ac:dyDescent="0.2">
      <c r="A51" s="325" t="s">
        <v>111</v>
      </c>
      <c r="B51" s="325"/>
      <c r="C51" s="325"/>
      <c r="D51" s="325"/>
      <c r="E51" s="325"/>
      <c r="F51" s="325"/>
    </row>
  </sheetData>
  <mergeCells count="14">
    <mergeCell ref="A1:F1"/>
    <mergeCell ref="A2:F2"/>
    <mergeCell ref="A4:F4"/>
    <mergeCell ref="A5:F5"/>
    <mergeCell ref="A51:F51"/>
    <mergeCell ref="A7:F7"/>
    <mergeCell ref="A29:F29"/>
    <mergeCell ref="E30:F30"/>
    <mergeCell ref="C8:D8"/>
    <mergeCell ref="C30:D30"/>
    <mergeCell ref="A40:F40"/>
    <mergeCell ref="E41:F41"/>
    <mergeCell ref="E8:F8"/>
    <mergeCell ref="C41:D41"/>
  </mergeCells>
  <printOptions horizontalCentered="1"/>
  <pageMargins left="0.8" right="0.05" top="0.5" bottom="0.5" header="0" footer="0"/>
  <pageSetup scale="95" orientation="portrait" horizontalDpi="300" verticalDpi="300" r:id="rId1"/>
  <rowBreaks count="1" manualBreakCount="1">
    <brk id="28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7BF5D5"/>
    <pageSetUpPr fitToPage="1"/>
  </sheetPr>
  <dimension ref="A1:J55"/>
  <sheetViews>
    <sheetView showGridLines="0" zoomScale="93" zoomScaleNormal="93" workbookViewId="0">
      <selection sqref="A1:J1"/>
    </sheetView>
  </sheetViews>
  <sheetFormatPr defaultColWidth="9.140625" defaultRowHeight="12.75" x14ac:dyDescent="0.2"/>
  <cols>
    <col min="1" max="1" width="16.5703125" style="236" customWidth="1"/>
    <col min="2" max="2" width="10.5703125" style="236" customWidth="1"/>
    <col min="3" max="3" width="12.42578125" style="236" customWidth="1"/>
    <col min="4" max="4" width="2.28515625" style="236" customWidth="1"/>
    <col min="5" max="5" width="11.85546875" style="236" customWidth="1"/>
    <col min="6" max="6" width="12.42578125" style="236" customWidth="1"/>
    <col min="7" max="7" width="2.28515625" style="236" customWidth="1"/>
    <col min="8" max="8" width="12.7109375" style="236" customWidth="1"/>
    <col min="9" max="9" width="10.85546875" style="236" customWidth="1"/>
    <col min="10" max="10" width="11.28515625" style="236" customWidth="1"/>
    <col min="11" max="16384" width="9.140625" style="236"/>
  </cols>
  <sheetData>
    <row r="1" spans="1:10" ht="15.75" x14ac:dyDescent="0.25">
      <c r="A1" s="311" t="s">
        <v>103</v>
      </c>
      <c r="B1" s="311"/>
      <c r="C1" s="311"/>
      <c r="D1" s="311"/>
      <c r="E1" s="311"/>
      <c r="F1" s="311"/>
      <c r="G1" s="311"/>
      <c r="H1" s="311"/>
      <c r="I1" s="311"/>
      <c r="J1" s="311"/>
    </row>
    <row r="2" spans="1:10" ht="15.75" x14ac:dyDescent="0.25">
      <c r="A2" s="311" t="s">
        <v>113</v>
      </c>
      <c r="B2" s="311"/>
      <c r="C2" s="311"/>
      <c r="D2" s="311"/>
      <c r="E2" s="311"/>
      <c r="F2" s="311"/>
      <c r="G2" s="311"/>
      <c r="H2" s="311"/>
      <c r="I2" s="311"/>
      <c r="J2" s="311"/>
    </row>
    <row r="3" spans="1:10" x14ac:dyDescent="0.2">
      <c r="A3" s="235"/>
      <c r="B3" s="235"/>
      <c r="C3" s="235"/>
      <c r="D3" s="235"/>
      <c r="E3" s="235"/>
      <c r="F3" s="235"/>
      <c r="G3" s="235"/>
    </row>
    <row r="4" spans="1:10" ht="15.75" x14ac:dyDescent="0.25">
      <c r="A4" s="311" t="s">
        <v>77</v>
      </c>
      <c r="B4" s="311"/>
      <c r="C4" s="311"/>
      <c r="D4" s="311"/>
      <c r="E4" s="311"/>
      <c r="F4" s="311"/>
      <c r="G4" s="311"/>
      <c r="H4" s="311"/>
      <c r="I4" s="311"/>
      <c r="J4" s="311"/>
    </row>
    <row r="5" spans="1:10" ht="15.75" x14ac:dyDescent="0.25">
      <c r="A5" s="311" t="s">
        <v>78</v>
      </c>
      <c r="B5" s="311"/>
      <c r="C5" s="311"/>
      <c r="D5" s="311"/>
      <c r="E5" s="311"/>
      <c r="F5" s="311"/>
      <c r="G5" s="311"/>
      <c r="H5" s="311"/>
      <c r="I5" s="311"/>
      <c r="J5" s="311"/>
    </row>
    <row r="6" spans="1:10" ht="15.75" x14ac:dyDescent="0.25">
      <c r="A6" s="311" t="s">
        <v>108</v>
      </c>
      <c r="B6" s="311"/>
      <c r="C6" s="311"/>
      <c r="D6" s="311"/>
      <c r="E6" s="311"/>
      <c r="F6" s="311"/>
      <c r="G6" s="311"/>
      <c r="H6" s="311"/>
      <c r="I6" s="311"/>
      <c r="J6" s="311"/>
    </row>
    <row r="7" spans="1:10" ht="15.75" x14ac:dyDescent="0.25">
      <c r="A7" s="311" t="s">
        <v>74</v>
      </c>
      <c r="B7" s="311"/>
      <c r="C7" s="311"/>
      <c r="D7" s="311"/>
      <c r="E7" s="311"/>
      <c r="F7" s="311"/>
      <c r="G7" s="311"/>
      <c r="H7" s="311"/>
      <c r="I7" s="311"/>
      <c r="J7" s="311"/>
    </row>
    <row r="8" spans="1:10" ht="15" x14ac:dyDescent="0.25">
      <c r="A8" s="326" t="s">
        <v>79</v>
      </c>
      <c r="B8" s="326"/>
      <c r="C8" s="326"/>
      <c r="D8" s="326"/>
      <c r="E8" s="326"/>
      <c r="F8" s="326"/>
      <c r="G8" s="326"/>
      <c r="H8" s="326"/>
      <c r="I8" s="326"/>
      <c r="J8" s="326"/>
    </row>
    <row r="9" spans="1:10" ht="15.75" x14ac:dyDescent="0.25">
      <c r="A9" s="61"/>
      <c r="F9" s="234"/>
      <c r="G9" s="234"/>
    </row>
    <row r="10" spans="1:10" x14ac:dyDescent="0.2">
      <c r="A10" s="328" t="s">
        <v>48</v>
      </c>
      <c r="B10" s="313" t="s">
        <v>18</v>
      </c>
      <c r="C10" s="315"/>
      <c r="D10" s="274"/>
      <c r="E10" s="313" t="s">
        <v>48</v>
      </c>
      <c r="F10" s="315"/>
      <c r="G10" s="315"/>
      <c r="H10" s="314"/>
      <c r="I10" s="313" t="s">
        <v>14</v>
      </c>
      <c r="J10" s="314"/>
    </row>
    <row r="11" spans="1:10" ht="25.5" x14ac:dyDescent="0.2">
      <c r="A11" s="329"/>
      <c r="B11" s="248" t="s">
        <v>16</v>
      </c>
      <c r="C11" s="330" t="s">
        <v>31</v>
      </c>
      <c r="D11" s="331"/>
      <c r="E11" s="254" t="s">
        <v>105</v>
      </c>
      <c r="F11" s="330" t="s">
        <v>27</v>
      </c>
      <c r="G11" s="330"/>
      <c r="H11" s="245" t="s">
        <v>17</v>
      </c>
      <c r="I11" s="254" t="s">
        <v>105</v>
      </c>
      <c r="J11" s="246" t="s">
        <v>17</v>
      </c>
    </row>
    <row r="12" spans="1:10" x14ac:dyDescent="0.2">
      <c r="A12" s="256"/>
      <c r="B12" s="257"/>
      <c r="C12" s="258"/>
      <c r="D12" s="258"/>
      <c r="E12" s="259"/>
      <c r="F12" s="258"/>
      <c r="G12" s="258"/>
      <c r="H12" s="258"/>
      <c r="I12" s="259"/>
      <c r="J12" s="260"/>
    </row>
    <row r="13" spans="1:10" x14ac:dyDescent="0.2">
      <c r="A13" s="25" t="s">
        <v>10</v>
      </c>
      <c r="B13" s="243"/>
      <c r="C13" s="238"/>
      <c r="D13" s="238"/>
      <c r="E13" s="9"/>
      <c r="F13" s="17"/>
      <c r="G13" s="17"/>
      <c r="H13" s="239"/>
      <c r="I13" s="9"/>
      <c r="J13" s="241"/>
    </row>
    <row r="14" spans="1:10" x14ac:dyDescent="0.2">
      <c r="A14" s="25"/>
      <c r="B14" s="243"/>
      <c r="C14" s="238"/>
      <c r="D14" s="238"/>
      <c r="E14" s="9"/>
      <c r="F14" s="17"/>
      <c r="G14" s="17"/>
      <c r="H14" s="239"/>
      <c r="I14" s="9"/>
      <c r="J14" s="241"/>
    </row>
    <row r="15" spans="1:10" x14ac:dyDescent="0.2">
      <c r="A15" s="26" t="s">
        <v>19</v>
      </c>
      <c r="B15" s="243">
        <v>192</v>
      </c>
      <c r="C15" s="275">
        <v>1.9203840768153631</v>
      </c>
      <c r="D15" s="276" t="s">
        <v>41</v>
      </c>
      <c r="E15" s="283">
        <v>4637138</v>
      </c>
      <c r="F15" s="275">
        <v>2.8989641653493194</v>
      </c>
      <c r="G15" s="277" t="s">
        <v>41</v>
      </c>
      <c r="H15" s="278">
        <v>20919</v>
      </c>
      <c r="I15" s="283">
        <v>91679</v>
      </c>
      <c r="J15" s="241">
        <v>408</v>
      </c>
    </row>
    <row r="16" spans="1:10" x14ac:dyDescent="0.2">
      <c r="A16" s="66" t="s">
        <v>20</v>
      </c>
      <c r="B16" s="164">
        <v>167</v>
      </c>
      <c r="C16" s="143">
        <v>7.5634057971014492</v>
      </c>
      <c r="D16" s="169"/>
      <c r="E16" s="156">
        <v>13728956</v>
      </c>
      <c r="F16" s="143">
        <v>7.8270176242151797</v>
      </c>
      <c r="G16" s="169"/>
      <c r="H16" s="162">
        <v>80000</v>
      </c>
      <c r="I16" s="156">
        <v>279988</v>
      </c>
      <c r="J16" s="163">
        <v>1631</v>
      </c>
    </row>
    <row r="17" spans="1:10" s="286" customFormat="1" x14ac:dyDescent="0.2">
      <c r="A17" s="66" t="s">
        <v>21</v>
      </c>
      <c r="B17" s="243">
        <v>396</v>
      </c>
      <c r="C17" s="275">
        <v>8.4398976982097178</v>
      </c>
      <c r="D17" s="276"/>
      <c r="E17" s="287">
        <v>71064092</v>
      </c>
      <c r="F17" s="275">
        <v>8.478171630014085</v>
      </c>
      <c r="G17" s="276"/>
      <c r="H17" s="288">
        <v>176788</v>
      </c>
      <c r="I17" s="287">
        <v>1445944</v>
      </c>
      <c r="J17" s="266">
        <v>3605</v>
      </c>
    </row>
    <row r="18" spans="1:10" s="286" customFormat="1" x14ac:dyDescent="0.2">
      <c r="A18" s="66" t="s">
        <v>26</v>
      </c>
      <c r="B18" s="243">
        <v>907</v>
      </c>
      <c r="C18" s="275">
        <v>8.8427415423613134</v>
      </c>
      <c r="D18" s="276"/>
      <c r="E18" s="287">
        <v>348220170</v>
      </c>
      <c r="F18" s="275">
        <v>8.656163333452497</v>
      </c>
      <c r="G18" s="276"/>
      <c r="H18" s="288">
        <v>390000</v>
      </c>
      <c r="I18" s="287">
        <v>7140663</v>
      </c>
      <c r="J18" s="266">
        <v>7954</v>
      </c>
    </row>
    <row r="19" spans="1:10" s="286" customFormat="1" x14ac:dyDescent="0.2">
      <c r="A19" s="66" t="s">
        <v>22</v>
      </c>
      <c r="B19" s="243">
        <v>791</v>
      </c>
      <c r="C19" s="275">
        <v>7.7946393378005521</v>
      </c>
      <c r="D19" s="276"/>
      <c r="E19" s="287">
        <v>554865629</v>
      </c>
      <c r="F19" s="275">
        <v>8.1859912831227657</v>
      </c>
      <c r="G19" s="276"/>
      <c r="H19" s="288">
        <v>675000</v>
      </c>
      <c r="I19" s="287">
        <v>12024149</v>
      </c>
      <c r="J19" s="266">
        <v>14559</v>
      </c>
    </row>
    <row r="20" spans="1:10" s="286" customFormat="1" x14ac:dyDescent="0.2">
      <c r="A20" s="66" t="s">
        <v>23</v>
      </c>
      <c r="B20" s="243">
        <v>308</v>
      </c>
      <c r="C20" s="275">
        <v>26.035502958579883</v>
      </c>
      <c r="D20" s="276"/>
      <c r="E20" s="287">
        <v>574729489</v>
      </c>
      <c r="F20" s="275">
        <v>30.458011565063487</v>
      </c>
      <c r="G20" s="276"/>
      <c r="H20" s="288">
        <v>1509412</v>
      </c>
      <c r="I20" s="287">
        <v>12506755</v>
      </c>
      <c r="J20" s="266">
        <v>33032</v>
      </c>
    </row>
    <row r="21" spans="1:10" x14ac:dyDescent="0.2">
      <c r="A21" s="66" t="s">
        <v>24</v>
      </c>
      <c r="B21" s="164">
        <v>29</v>
      </c>
      <c r="C21" s="143">
        <v>87.878787878787875</v>
      </c>
      <c r="D21" s="169"/>
      <c r="E21" s="156">
        <v>214414000</v>
      </c>
      <c r="F21" s="143">
        <v>90.46756101625904</v>
      </c>
      <c r="G21" s="169"/>
      <c r="H21" s="162">
        <v>6875000</v>
      </c>
      <c r="I21" s="156">
        <v>4662635</v>
      </c>
      <c r="J21" s="163">
        <v>149501</v>
      </c>
    </row>
    <row r="22" spans="1:10" x14ac:dyDescent="0.2">
      <c r="A22" s="66" t="s">
        <v>25</v>
      </c>
      <c r="B22" s="170">
        <v>1</v>
      </c>
      <c r="C22" s="143">
        <v>100</v>
      </c>
      <c r="D22" s="169"/>
      <c r="E22" s="171">
        <v>18880000</v>
      </c>
      <c r="F22" s="143">
        <v>100</v>
      </c>
      <c r="G22" s="169"/>
      <c r="H22" s="172">
        <v>18880000</v>
      </c>
      <c r="I22" s="171">
        <v>410610</v>
      </c>
      <c r="J22" s="173">
        <v>410610</v>
      </c>
    </row>
    <row r="23" spans="1:10" x14ac:dyDescent="0.2">
      <c r="A23" s="66" t="s">
        <v>101</v>
      </c>
      <c r="B23" s="170">
        <v>3</v>
      </c>
      <c r="C23" s="143">
        <v>100</v>
      </c>
      <c r="D23" s="169"/>
      <c r="E23" s="171">
        <v>98329060</v>
      </c>
      <c r="F23" s="143">
        <v>100</v>
      </c>
      <c r="G23" s="169"/>
      <c r="H23" s="172">
        <v>31930000</v>
      </c>
      <c r="I23" s="171">
        <v>2138568</v>
      </c>
      <c r="J23" s="173">
        <v>694428</v>
      </c>
    </row>
    <row r="24" spans="1:10" x14ac:dyDescent="0.2">
      <c r="A24" s="29" t="s">
        <v>6</v>
      </c>
      <c r="B24" s="264">
        <f>SUM(B15:B23)</f>
        <v>2794</v>
      </c>
      <c r="C24" s="273">
        <v>7.2528100096046515</v>
      </c>
      <c r="D24" s="251" t="s">
        <v>41</v>
      </c>
      <c r="E24" s="284">
        <f>SUM(E15:E23)</f>
        <v>1898868534</v>
      </c>
      <c r="F24" s="273">
        <v>13.357479063095075</v>
      </c>
      <c r="G24" s="285" t="s">
        <v>41</v>
      </c>
      <c r="H24" s="267">
        <v>430000</v>
      </c>
      <c r="I24" s="284">
        <f>SUM(I15:I23)</f>
        <v>40700991</v>
      </c>
      <c r="J24" s="268">
        <v>8785</v>
      </c>
    </row>
    <row r="25" spans="1:10" x14ac:dyDescent="0.2">
      <c r="A25" s="33"/>
      <c r="B25" s="261"/>
      <c r="C25" s="19"/>
      <c r="D25" s="19"/>
      <c r="E25" s="58"/>
      <c r="F25" s="22"/>
      <c r="G25" s="22"/>
      <c r="H25" s="262"/>
      <c r="I25" s="58"/>
      <c r="J25" s="263"/>
    </row>
    <row r="26" spans="1:10" x14ac:dyDescent="0.2">
      <c r="A26" s="33" t="s">
        <v>9</v>
      </c>
      <c r="B26" s="34"/>
      <c r="E26" s="34"/>
      <c r="I26" s="34"/>
      <c r="J26" s="35"/>
    </row>
    <row r="27" spans="1:10" x14ac:dyDescent="0.2">
      <c r="A27" s="34"/>
      <c r="B27" s="34"/>
      <c r="E27" s="34"/>
      <c r="I27" s="34"/>
      <c r="J27" s="35"/>
    </row>
    <row r="28" spans="1:10" x14ac:dyDescent="0.2">
      <c r="A28" s="66" t="s">
        <v>19</v>
      </c>
      <c r="B28" s="158">
        <v>167</v>
      </c>
      <c r="C28" s="143">
        <v>4.3399168399168397</v>
      </c>
      <c r="D28" s="169" t="s">
        <v>41</v>
      </c>
      <c r="E28" s="142">
        <v>3116548</v>
      </c>
      <c r="F28" s="143">
        <v>6.1944740735985206</v>
      </c>
      <c r="G28" s="192" t="s">
        <v>41</v>
      </c>
      <c r="H28" s="160">
        <v>15500</v>
      </c>
      <c r="I28" s="142">
        <v>59589</v>
      </c>
      <c r="J28" s="161">
        <v>288</v>
      </c>
    </row>
    <row r="29" spans="1:10" x14ac:dyDescent="0.2">
      <c r="A29" s="66" t="s">
        <v>20</v>
      </c>
      <c r="B29" s="158">
        <v>25</v>
      </c>
      <c r="C29" s="143">
        <v>5.7870370370370372</v>
      </c>
      <c r="D29" s="169"/>
      <c r="E29" s="156">
        <v>1819997</v>
      </c>
      <c r="F29" s="143">
        <v>5.2740323634284891</v>
      </c>
      <c r="G29" s="195"/>
      <c r="H29" s="162">
        <v>71643</v>
      </c>
      <c r="I29" s="156">
        <v>36792</v>
      </c>
      <c r="J29" s="163">
        <v>1438</v>
      </c>
    </row>
    <row r="30" spans="1:10" s="286" customFormat="1" x14ac:dyDescent="0.2">
      <c r="A30" s="66" t="s">
        <v>21</v>
      </c>
      <c r="B30" s="67">
        <v>97</v>
      </c>
      <c r="C30" s="275">
        <v>6.7221067221067212</v>
      </c>
      <c r="D30" s="276"/>
      <c r="E30" s="287">
        <v>18351515</v>
      </c>
      <c r="F30" s="275">
        <v>6.8734011040677316</v>
      </c>
      <c r="G30" s="289"/>
      <c r="H30" s="288">
        <v>200000</v>
      </c>
      <c r="I30" s="287">
        <v>373721</v>
      </c>
      <c r="J30" s="266">
        <v>4070</v>
      </c>
    </row>
    <row r="31" spans="1:10" s="286" customFormat="1" x14ac:dyDescent="0.2">
      <c r="A31" s="66" t="s">
        <v>26</v>
      </c>
      <c r="B31" s="67">
        <v>141</v>
      </c>
      <c r="C31" s="275">
        <v>5.0755939524838016</v>
      </c>
      <c r="D31" s="276"/>
      <c r="E31" s="287">
        <v>53205325</v>
      </c>
      <c r="F31" s="275">
        <v>4.9962340710762279</v>
      </c>
      <c r="G31" s="289"/>
      <c r="H31" s="288">
        <v>350000</v>
      </c>
      <c r="I31" s="287">
        <v>1064638</v>
      </c>
      <c r="J31" s="266">
        <v>7148</v>
      </c>
    </row>
    <row r="32" spans="1:10" s="286" customFormat="1" x14ac:dyDescent="0.2">
      <c r="A32" s="66" t="s">
        <v>22</v>
      </c>
      <c r="B32" s="67">
        <v>195</v>
      </c>
      <c r="C32" s="275">
        <v>7.1245889660211903</v>
      </c>
      <c r="D32" s="276"/>
      <c r="E32" s="287">
        <v>141926053</v>
      </c>
      <c r="F32" s="275">
        <v>7.5138330095290193</v>
      </c>
      <c r="G32" s="289"/>
      <c r="H32" s="288">
        <v>725000</v>
      </c>
      <c r="I32" s="287">
        <v>3046320</v>
      </c>
      <c r="J32" s="266">
        <v>15630</v>
      </c>
    </row>
    <row r="33" spans="1:10" s="286" customFormat="1" x14ac:dyDescent="0.2">
      <c r="A33" s="66" t="s">
        <v>23</v>
      </c>
      <c r="B33" s="67">
        <v>290</v>
      </c>
      <c r="C33" s="275">
        <v>20.322354590049056</v>
      </c>
      <c r="D33" s="276"/>
      <c r="E33" s="287">
        <v>684148018</v>
      </c>
      <c r="F33" s="275">
        <v>25.621675217314632</v>
      </c>
      <c r="G33" s="289"/>
      <c r="H33" s="288">
        <v>2001854</v>
      </c>
      <c r="I33" s="287">
        <v>14481472</v>
      </c>
      <c r="J33" s="266">
        <v>43470</v>
      </c>
    </row>
    <row r="34" spans="1:10" x14ac:dyDescent="0.2">
      <c r="A34" s="66" t="s">
        <v>24</v>
      </c>
      <c r="B34" s="158">
        <v>57</v>
      </c>
      <c r="C34" s="143">
        <v>71.25</v>
      </c>
      <c r="D34" s="169"/>
      <c r="E34" s="156">
        <v>490770895</v>
      </c>
      <c r="F34" s="143">
        <v>74.560526379917945</v>
      </c>
      <c r="G34" s="195"/>
      <c r="H34" s="162">
        <v>7945000</v>
      </c>
      <c r="I34" s="156">
        <v>10392071</v>
      </c>
      <c r="J34" s="163">
        <v>169620</v>
      </c>
    </row>
    <row r="35" spans="1:10" x14ac:dyDescent="0.2">
      <c r="A35" s="66" t="s">
        <v>25</v>
      </c>
      <c r="B35" s="158">
        <v>4</v>
      </c>
      <c r="C35" s="143">
        <v>100</v>
      </c>
      <c r="D35" s="169"/>
      <c r="E35" s="156">
        <v>71161589</v>
      </c>
      <c r="F35" s="143">
        <v>100</v>
      </c>
      <c r="G35" s="195"/>
      <c r="H35" s="162">
        <v>17720000</v>
      </c>
      <c r="I35" s="156">
        <v>1547645</v>
      </c>
      <c r="J35" s="163">
        <v>385458</v>
      </c>
    </row>
    <row r="36" spans="1:10" x14ac:dyDescent="0.2">
      <c r="A36" s="66" t="s">
        <v>101</v>
      </c>
      <c r="B36" s="158">
        <v>9</v>
      </c>
      <c r="C36" s="143">
        <v>100</v>
      </c>
      <c r="D36" s="169"/>
      <c r="E36" s="156">
        <v>307814900</v>
      </c>
      <c r="F36" s="143">
        <v>100</v>
      </c>
      <c r="G36" s="195"/>
      <c r="H36" s="162">
        <v>30530000</v>
      </c>
      <c r="I36" s="156">
        <v>6694704</v>
      </c>
      <c r="J36" s="163">
        <v>663889</v>
      </c>
    </row>
    <row r="37" spans="1:10" x14ac:dyDescent="0.2">
      <c r="A37" s="98" t="s">
        <v>6</v>
      </c>
      <c r="B37" s="174">
        <f>SUM(B28:B36)</f>
        <v>985</v>
      </c>
      <c r="C37" s="150">
        <v>7.7206458692585054</v>
      </c>
      <c r="D37" s="175" t="s">
        <v>41</v>
      </c>
      <c r="E37" s="149">
        <f>SUM(E28:E36)</f>
        <v>1772314840</v>
      </c>
      <c r="F37" s="150">
        <v>25.271948302298817</v>
      </c>
      <c r="G37" s="194" t="s">
        <v>41</v>
      </c>
      <c r="H37" s="167">
        <v>636788</v>
      </c>
      <c r="I37" s="149">
        <f>SUM(I28:I36)</f>
        <v>37696952</v>
      </c>
      <c r="J37" s="168">
        <v>13020</v>
      </c>
    </row>
    <row r="38" spans="1:10" x14ac:dyDescent="0.2">
      <c r="A38" s="33"/>
      <c r="B38" s="59"/>
      <c r="C38" s="19"/>
      <c r="D38" s="19"/>
      <c r="E38" s="58"/>
      <c r="F38" s="22"/>
      <c r="G38" s="196"/>
      <c r="H38" s="262"/>
      <c r="I38" s="58"/>
      <c r="J38" s="263"/>
    </row>
    <row r="39" spans="1:10" x14ac:dyDescent="0.2">
      <c r="A39" s="33" t="s">
        <v>8</v>
      </c>
      <c r="B39" s="34"/>
      <c r="E39" s="34"/>
      <c r="I39" s="34"/>
      <c r="J39" s="35"/>
    </row>
    <row r="40" spans="1:10" x14ac:dyDescent="0.2">
      <c r="A40" s="34"/>
      <c r="B40" s="34"/>
      <c r="E40" s="34"/>
      <c r="I40" s="34"/>
      <c r="J40" s="35"/>
    </row>
    <row r="41" spans="1:10" x14ac:dyDescent="0.2">
      <c r="A41" s="66" t="s">
        <v>19</v>
      </c>
      <c r="B41" s="158">
        <f>B15+B28</f>
        <v>359</v>
      </c>
      <c r="C41" s="143">
        <v>2.5928065867398526</v>
      </c>
      <c r="D41" s="169" t="s">
        <v>41</v>
      </c>
      <c r="E41" s="142">
        <f>E15+E28</f>
        <v>7753686</v>
      </c>
      <c r="F41" s="143">
        <v>3.6874870375111182</v>
      </c>
      <c r="G41" s="192" t="s">
        <v>41</v>
      </c>
      <c r="H41" s="160">
        <v>18445</v>
      </c>
      <c r="I41" s="142">
        <f>I15+I28</f>
        <v>151268</v>
      </c>
      <c r="J41" s="161">
        <v>359</v>
      </c>
    </row>
    <row r="42" spans="1:10" x14ac:dyDescent="0.2">
      <c r="A42" s="66" t="s">
        <v>20</v>
      </c>
      <c r="B42" s="158">
        <f t="shared" ref="B42:B49" si="0">B16+B29</f>
        <v>192</v>
      </c>
      <c r="C42" s="143">
        <v>7.2727272727272725</v>
      </c>
      <c r="D42" s="169"/>
      <c r="E42" s="156">
        <f t="shared" ref="E42:E49" si="1">E16+E29</f>
        <v>15548953</v>
      </c>
      <c r="F42" s="143">
        <v>7.4073203344353553</v>
      </c>
      <c r="G42" s="195"/>
      <c r="H42" s="162">
        <v>80000</v>
      </c>
      <c r="I42" s="156">
        <f t="shared" ref="I42:I49" si="2">I16+I29</f>
        <v>316780</v>
      </c>
      <c r="J42" s="163">
        <v>1610</v>
      </c>
    </row>
    <row r="43" spans="1:10" x14ac:dyDescent="0.2">
      <c r="A43" s="66" t="s">
        <v>21</v>
      </c>
      <c r="B43" s="158">
        <f t="shared" si="0"/>
        <v>493</v>
      </c>
      <c r="C43" s="143">
        <v>8.035859820700896</v>
      </c>
      <c r="D43" s="169"/>
      <c r="E43" s="156">
        <f t="shared" si="1"/>
        <v>89415607</v>
      </c>
      <c r="F43" s="143">
        <v>8.0904904706594749</v>
      </c>
      <c r="G43" s="195"/>
      <c r="H43" s="162">
        <v>180000</v>
      </c>
      <c r="I43" s="156">
        <f t="shared" si="2"/>
        <v>1819665</v>
      </c>
      <c r="J43" s="163">
        <v>3660</v>
      </c>
    </row>
    <row r="44" spans="1:10" x14ac:dyDescent="0.2">
      <c r="A44" s="66" t="s">
        <v>26</v>
      </c>
      <c r="B44" s="158">
        <f t="shared" si="0"/>
        <v>1048</v>
      </c>
      <c r="C44" s="143">
        <v>8.0398925968546227</v>
      </c>
      <c r="D44" s="169"/>
      <c r="E44" s="156">
        <f t="shared" si="1"/>
        <v>401425495</v>
      </c>
      <c r="F44" s="143">
        <v>7.8901033838760268</v>
      </c>
      <c r="G44" s="195"/>
      <c r="H44" s="162">
        <v>385079</v>
      </c>
      <c r="I44" s="156">
        <f t="shared" si="2"/>
        <v>8205301</v>
      </c>
      <c r="J44" s="163">
        <v>7795</v>
      </c>
    </row>
    <row r="45" spans="1:10" x14ac:dyDescent="0.2">
      <c r="A45" s="66" t="s">
        <v>22</v>
      </c>
      <c r="B45" s="158">
        <f t="shared" si="0"/>
        <v>986</v>
      </c>
      <c r="C45" s="143">
        <v>7.6523088863019018</v>
      </c>
      <c r="D45" s="169"/>
      <c r="E45" s="156">
        <f t="shared" si="1"/>
        <v>696791682</v>
      </c>
      <c r="F45" s="143">
        <v>8.0395044940260707</v>
      </c>
      <c r="G45" s="195"/>
      <c r="H45" s="162">
        <v>680000</v>
      </c>
      <c r="I45" s="156">
        <f t="shared" si="2"/>
        <v>15070469</v>
      </c>
      <c r="J45" s="163">
        <v>14684</v>
      </c>
    </row>
    <row r="46" spans="1:10" x14ac:dyDescent="0.2">
      <c r="A46" s="66" t="s">
        <v>23</v>
      </c>
      <c r="B46" s="158">
        <f t="shared" si="0"/>
        <v>598</v>
      </c>
      <c r="C46" s="143">
        <v>22.911877394636015</v>
      </c>
      <c r="D46" s="169"/>
      <c r="E46" s="156">
        <f t="shared" si="1"/>
        <v>1258877507</v>
      </c>
      <c r="F46" s="143">
        <v>27.62423364060626</v>
      </c>
      <c r="G46" s="195"/>
      <c r="H46" s="162">
        <v>1720850</v>
      </c>
      <c r="I46" s="156">
        <f t="shared" si="2"/>
        <v>26988227</v>
      </c>
      <c r="J46" s="163">
        <v>36836</v>
      </c>
    </row>
    <row r="47" spans="1:10" x14ac:dyDescent="0.2">
      <c r="A47" s="66" t="s">
        <v>24</v>
      </c>
      <c r="B47" s="158">
        <f t="shared" si="0"/>
        <v>86</v>
      </c>
      <c r="C47" s="143">
        <v>76.106194690265482</v>
      </c>
      <c r="D47" s="169"/>
      <c r="E47" s="156">
        <f t="shared" si="1"/>
        <v>705184895</v>
      </c>
      <c r="F47" s="143">
        <v>78.77183884866794</v>
      </c>
      <c r="G47" s="195"/>
      <c r="H47" s="162">
        <v>7370000</v>
      </c>
      <c r="I47" s="156">
        <f t="shared" si="2"/>
        <v>15054706</v>
      </c>
      <c r="J47" s="163">
        <v>156975</v>
      </c>
    </row>
    <row r="48" spans="1:10" x14ac:dyDescent="0.2">
      <c r="A48" s="66" t="s">
        <v>25</v>
      </c>
      <c r="B48" s="158">
        <f t="shared" si="0"/>
        <v>5</v>
      </c>
      <c r="C48" s="143">
        <v>100</v>
      </c>
      <c r="D48" s="169"/>
      <c r="E48" s="156">
        <f t="shared" si="1"/>
        <v>90041589</v>
      </c>
      <c r="F48" s="143">
        <v>100</v>
      </c>
      <c r="G48" s="195"/>
      <c r="H48" s="162">
        <v>18750000</v>
      </c>
      <c r="I48" s="156">
        <f t="shared" si="2"/>
        <v>1958255</v>
      </c>
      <c r="J48" s="163">
        <v>407783</v>
      </c>
    </row>
    <row r="49" spans="1:10" x14ac:dyDescent="0.2">
      <c r="A49" s="66" t="s">
        <v>101</v>
      </c>
      <c r="B49" s="158">
        <f t="shared" si="0"/>
        <v>12</v>
      </c>
      <c r="C49" s="143">
        <v>100</v>
      </c>
      <c r="D49" s="169"/>
      <c r="E49" s="156">
        <f t="shared" si="1"/>
        <v>406143960</v>
      </c>
      <c r="F49" s="143">
        <v>100</v>
      </c>
      <c r="G49" s="195"/>
      <c r="H49" s="162">
        <v>31230000</v>
      </c>
      <c r="I49" s="156">
        <f t="shared" si="2"/>
        <v>8833272</v>
      </c>
      <c r="J49" s="163">
        <v>679158</v>
      </c>
    </row>
    <row r="50" spans="1:10" x14ac:dyDescent="0.2">
      <c r="A50" s="29" t="s">
        <v>6</v>
      </c>
      <c r="B50" s="174">
        <f>SUM(B41:B49)</f>
        <v>3779</v>
      </c>
      <c r="C50" s="150">
        <v>7.3692010686219067</v>
      </c>
      <c r="D50" s="175" t="s">
        <v>41</v>
      </c>
      <c r="E50" s="149">
        <f>SUM(E41:E49)</f>
        <v>3671183374</v>
      </c>
      <c r="F50" s="150">
        <v>17.293456237948302</v>
      </c>
      <c r="G50" s="193" t="s">
        <v>41</v>
      </c>
      <c r="H50" s="167">
        <v>460000</v>
      </c>
      <c r="I50" s="149">
        <f>SUM(I41:I49)</f>
        <v>78397943</v>
      </c>
      <c r="J50" s="168">
        <v>9421</v>
      </c>
    </row>
    <row r="52" spans="1:10" ht="26.25" customHeight="1" x14ac:dyDescent="0.2">
      <c r="A52" s="327" t="s">
        <v>114</v>
      </c>
      <c r="B52" s="327"/>
      <c r="C52" s="327"/>
      <c r="D52" s="327"/>
      <c r="E52" s="327"/>
      <c r="F52" s="327"/>
      <c r="G52" s="327"/>
      <c r="H52" s="327"/>
      <c r="I52" s="327"/>
      <c r="J52" s="327"/>
    </row>
    <row r="53" spans="1:10" ht="22.5" customHeight="1" x14ac:dyDescent="0.2">
      <c r="A53" s="327" t="s">
        <v>115</v>
      </c>
      <c r="B53" s="327"/>
      <c r="C53" s="327"/>
      <c r="D53" s="327"/>
      <c r="E53" s="327"/>
      <c r="F53" s="327"/>
      <c r="G53" s="327"/>
      <c r="H53" s="327"/>
      <c r="I53" s="327"/>
      <c r="J53" s="327"/>
    </row>
    <row r="54" spans="1:10" x14ac:dyDescent="0.2">
      <c r="A54" s="119"/>
    </row>
    <row r="55" spans="1:10" x14ac:dyDescent="0.2">
      <c r="A55" s="119"/>
    </row>
  </sheetData>
  <mergeCells count="15">
    <mergeCell ref="A52:J52"/>
    <mergeCell ref="A53:J53"/>
    <mergeCell ref="A10:A11"/>
    <mergeCell ref="I10:J10"/>
    <mergeCell ref="B10:C10"/>
    <mergeCell ref="E10:H10"/>
    <mergeCell ref="F11:G11"/>
    <mergeCell ref="C11:D11"/>
    <mergeCell ref="A6:J6"/>
    <mergeCell ref="A7:J7"/>
    <mergeCell ref="A8:J8"/>
    <mergeCell ref="A1:J1"/>
    <mergeCell ref="A2:J2"/>
    <mergeCell ref="A4:J4"/>
    <mergeCell ref="A5:J5"/>
  </mergeCells>
  <pageMargins left="0.95" right="0.7" top="0.75" bottom="0.75" header="0.3" footer="0.3"/>
  <pageSetup scale="9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7BF5D5"/>
    <pageSetUpPr fitToPage="1"/>
  </sheetPr>
  <dimension ref="A1:J41"/>
  <sheetViews>
    <sheetView showGridLines="0" zoomScale="90" zoomScaleNormal="90" workbookViewId="0">
      <selection sqref="A1:J1"/>
    </sheetView>
  </sheetViews>
  <sheetFormatPr defaultColWidth="9.140625" defaultRowHeight="12.75" x14ac:dyDescent="0.2"/>
  <cols>
    <col min="1" max="1" width="15.42578125" style="1" customWidth="1"/>
    <col min="2" max="2" width="10.5703125" style="1" customWidth="1"/>
    <col min="3" max="3" width="12.7109375" style="1" customWidth="1"/>
    <col min="4" max="4" width="2.28515625" style="191" customWidth="1"/>
    <col min="5" max="5" width="11.85546875" style="1" customWidth="1"/>
    <col min="6" max="6" width="12.7109375" style="1" customWidth="1"/>
    <col min="7" max="7" width="2.28515625" style="191" customWidth="1"/>
    <col min="8" max="8" width="12.7109375" style="1" customWidth="1"/>
    <col min="9" max="9" width="10.85546875" style="1" customWidth="1"/>
    <col min="10" max="10" width="11.28515625" style="1" customWidth="1"/>
    <col min="11" max="16384" width="9.140625" style="1"/>
  </cols>
  <sheetData>
    <row r="1" spans="1:10" s="94" customFormat="1" ht="15.75" x14ac:dyDescent="0.25">
      <c r="A1" s="311" t="s">
        <v>103</v>
      </c>
      <c r="B1" s="311"/>
      <c r="C1" s="311"/>
      <c r="D1" s="311"/>
      <c r="E1" s="311"/>
      <c r="F1" s="311"/>
      <c r="G1" s="311"/>
      <c r="H1" s="311"/>
      <c r="I1" s="311"/>
      <c r="J1" s="311"/>
    </row>
    <row r="2" spans="1:10" s="94" customFormat="1" ht="15.75" x14ac:dyDescent="0.25">
      <c r="A2" s="311" t="s">
        <v>113</v>
      </c>
      <c r="B2" s="311"/>
      <c r="C2" s="311"/>
      <c r="D2" s="311"/>
      <c r="E2" s="311"/>
      <c r="F2" s="311"/>
      <c r="G2" s="311"/>
      <c r="H2" s="311"/>
      <c r="I2" s="311"/>
      <c r="J2" s="311"/>
    </row>
    <row r="3" spans="1:10" s="94" customFormat="1" x14ac:dyDescent="0.2">
      <c r="A3" s="93"/>
      <c r="B3" s="93"/>
      <c r="C3" s="93"/>
      <c r="D3" s="189"/>
      <c r="E3" s="93"/>
      <c r="F3" s="93"/>
      <c r="G3" s="189"/>
      <c r="H3" s="65"/>
      <c r="I3" s="65"/>
      <c r="J3" s="65"/>
    </row>
    <row r="4" spans="1:10" s="94" customFormat="1" ht="15.75" x14ac:dyDescent="0.25">
      <c r="A4" s="311" t="s">
        <v>83</v>
      </c>
      <c r="B4" s="311"/>
      <c r="C4" s="311"/>
      <c r="D4" s="311"/>
      <c r="E4" s="311"/>
      <c r="F4" s="311"/>
      <c r="G4" s="311"/>
      <c r="H4" s="311"/>
      <c r="I4" s="311"/>
      <c r="J4" s="311"/>
    </row>
    <row r="5" spans="1:10" s="94" customFormat="1" ht="15.75" x14ac:dyDescent="0.25">
      <c r="A5" s="311" t="s">
        <v>78</v>
      </c>
      <c r="B5" s="311"/>
      <c r="C5" s="311"/>
      <c r="D5" s="311"/>
      <c r="E5" s="311"/>
      <c r="F5" s="311"/>
      <c r="G5" s="311"/>
      <c r="H5" s="311"/>
      <c r="I5" s="311"/>
      <c r="J5" s="311"/>
    </row>
    <row r="6" spans="1:10" s="94" customFormat="1" ht="15.75" x14ac:dyDescent="0.25">
      <c r="A6" s="311" t="s">
        <v>108</v>
      </c>
      <c r="B6" s="311"/>
      <c r="C6" s="311"/>
      <c r="D6" s="311"/>
      <c r="E6" s="311"/>
      <c r="F6" s="311"/>
      <c r="G6" s="311"/>
      <c r="H6" s="311"/>
      <c r="I6" s="311"/>
      <c r="J6" s="311"/>
    </row>
    <row r="7" spans="1:10" s="94" customFormat="1" ht="15.75" x14ac:dyDescent="0.25">
      <c r="A7" s="311" t="s">
        <v>76</v>
      </c>
      <c r="B7" s="311"/>
      <c r="C7" s="311"/>
      <c r="D7" s="311"/>
      <c r="E7" s="311"/>
      <c r="F7" s="311"/>
      <c r="G7" s="311"/>
      <c r="H7" s="311"/>
      <c r="I7" s="311"/>
      <c r="J7" s="311"/>
    </row>
    <row r="8" spans="1:10" s="94" customFormat="1" ht="15" x14ac:dyDescent="0.25">
      <c r="A8" s="326" t="s">
        <v>79</v>
      </c>
      <c r="B8" s="326"/>
      <c r="C8" s="326"/>
      <c r="D8" s="326"/>
      <c r="E8" s="326"/>
      <c r="F8" s="326"/>
      <c r="G8" s="326"/>
      <c r="H8" s="326"/>
      <c r="I8" s="326"/>
      <c r="J8" s="326"/>
    </row>
    <row r="9" spans="1:10" s="94" customFormat="1" x14ac:dyDescent="0.2">
      <c r="A9" s="97"/>
      <c r="B9" s="65"/>
      <c r="C9" s="65"/>
      <c r="D9" s="188"/>
      <c r="E9" s="65"/>
      <c r="F9" s="124"/>
      <c r="G9" s="191"/>
    </row>
    <row r="10" spans="1:10" ht="16.899999999999999" customHeight="1" x14ac:dyDescent="0.2">
      <c r="A10" s="16"/>
      <c r="B10" s="313" t="s">
        <v>18</v>
      </c>
      <c r="C10" s="315"/>
      <c r="D10" s="190"/>
      <c r="E10" s="313" t="s">
        <v>48</v>
      </c>
      <c r="F10" s="315"/>
      <c r="G10" s="315"/>
      <c r="H10" s="314"/>
      <c r="I10" s="313" t="s">
        <v>14</v>
      </c>
      <c r="J10" s="314"/>
    </row>
    <row r="11" spans="1:10" ht="33.75" customHeight="1" x14ac:dyDescent="0.2">
      <c r="A11" s="15" t="s">
        <v>48</v>
      </c>
      <c r="B11" s="14" t="s">
        <v>16</v>
      </c>
      <c r="C11" s="330" t="s">
        <v>31</v>
      </c>
      <c r="D11" s="331"/>
      <c r="E11" s="6" t="s">
        <v>106</v>
      </c>
      <c r="F11" s="330" t="s">
        <v>27</v>
      </c>
      <c r="G11" s="330"/>
      <c r="H11" s="7" t="s">
        <v>17</v>
      </c>
      <c r="I11" s="6" t="s">
        <v>106</v>
      </c>
      <c r="J11" s="8" t="s">
        <v>17</v>
      </c>
    </row>
    <row r="12" spans="1:10" ht="9.6" customHeight="1" x14ac:dyDescent="0.2">
      <c r="A12" s="25"/>
      <c r="B12" s="5"/>
      <c r="C12" s="2"/>
      <c r="D12" s="75"/>
      <c r="E12" s="9"/>
      <c r="F12" s="17"/>
      <c r="G12" s="17"/>
      <c r="H12" s="3"/>
      <c r="I12" s="9"/>
      <c r="J12" s="4"/>
    </row>
    <row r="13" spans="1:10" ht="14.1" customHeight="1" x14ac:dyDescent="0.2">
      <c r="A13" s="25" t="s">
        <v>10</v>
      </c>
      <c r="B13" s="243"/>
      <c r="C13" s="238"/>
      <c r="D13" s="238"/>
      <c r="E13" s="9"/>
      <c r="F13" s="17"/>
      <c r="G13" s="17"/>
      <c r="H13" s="239"/>
      <c r="I13" s="9"/>
      <c r="J13" s="241"/>
    </row>
    <row r="14" spans="1:10" ht="9.6" customHeight="1" x14ac:dyDescent="0.2">
      <c r="A14" s="25"/>
      <c r="B14" s="243"/>
      <c r="C14" s="238"/>
      <c r="D14" s="238"/>
      <c r="E14" s="9"/>
      <c r="F14" s="17"/>
      <c r="G14" s="17"/>
      <c r="H14" s="239"/>
      <c r="I14" s="9"/>
      <c r="J14" s="241"/>
    </row>
    <row r="15" spans="1:10" ht="14.1" customHeight="1" x14ac:dyDescent="0.2">
      <c r="A15" s="28" t="s">
        <v>0</v>
      </c>
      <c r="B15" s="243">
        <v>121</v>
      </c>
      <c r="C15" s="60">
        <v>30.174563591022448</v>
      </c>
      <c r="D15" s="18" t="s">
        <v>41</v>
      </c>
      <c r="E15" s="11">
        <v>411483722</v>
      </c>
      <c r="F15" s="197">
        <v>67.445453880122372</v>
      </c>
      <c r="G15" s="21" t="s">
        <v>41</v>
      </c>
      <c r="H15" s="239">
        <v>1700000</v>
      </c>
      <c r="I15" s="11">
        <v>8939822</v>
      </c>
      <c r="J15" s="241">
        <v>36945</v>
      </c>
    </row>
    <row r="16" spans="1:10" ht="14.1" customHeight="1" x14ac:dyDescent="0.2">
      <c r="A16" s="28" t="s">
        <v>1</v>
      </c>
      <c r="B16" s="243">
        <v>425</v>
      </c>
      <c r="C16" s="60">
        <v>8.13864419762543</v>
      </c>
      <c r="D16" s="18"/>
      <c r="E16" s="12">
        <v>176338664</v>
      </c>
      <c r="F16" s="197">
        <v>10.195529441666213</v>
      </c>
      <c r="G16" s="21"/>
      <c r="H16" s="238">
        <v>375000</v>
      </c>
      <c r="I16" s="12">
        <v>3722893</v>
      </c>
      <c r="J16" s="266">
        <v>7658</v>
      </c>
    </row>
    <row r="17" spans="1:10" ht="14.1" customHeight="1" x14ac:dyDescent="0.2">
      <c r="A17" s="28" t="s">
        <v>2</v>
      </c>
      <c r="B17" s="243">
        <v>1222</v>
      </c>
      <c r="C17" s="60">
        <v>8.7749533247163587</v>
      </c>
      <c r="D17" s="18"/>
      <c r="E17" s="12">
        <v>837959604</v>
      </c>
      <c r="F17" s="197">
        <v>15.187814229660404</v>
      </c>
      <c r="G17" s="21"/>
      <c r="H17" s="238">
        <v>501417</v>
      </c>
      <c r="I17" s="12">
        <v>18045013</v>
      </c>
      <c r="J17" s="266">
        <v>10875</v>
      </c>
    </row>
    <row r="18" spans="1:10" ht="14.1" customHeight="1" x14ac:dyDescent="0.2">
      <c r="A18" s="28" t="s">
        <v>3</v>
      </c>
      <c r="B18" s="243">
        <v>1026</v>
      </c>
      <c r="C18" s="60">
        <v>5.4073995994518818</v>
      </c>
      <c r="D18" s="18"/>
      <c r="E18" s="12">
        <v>473086544</v>
      </c>
      <c r="F18" s="197">
        <v>7.4398855876415064</v>
      </c>
      <c r="G18" s="21"/>
      <c r="H18" s="238">
        <v>400000</v>
      </c>
      <c r="I18" s="12">
        <v>9993261</v>
      </c>
      <c r="J18" s="266">
        <v>8170</v>
      </c>
    </row>
    <row r="19" spans="1:10" ht="24.6" customHeight="1" x14ac:dyDescent="0.2">
      <c r="A19" s="29" t="s">
        <v>6</v>
      </c>
      <c r="B19" s="68">
        <f>SUM(B15:B18)</f>
        <v>2794</v>
      </c>
      <c r="C19" s="200">
        <v>7.2528100096046515</v>
      </c>
      <c r="D19" s="19" t="s">
        <v>41</v>
      </c>
      <c r="E19" s="13">
        <f>SUM(E15:E18)</f>
        <v>1898868534</v>
      </c>
      <c r="F19" s="198">
        <v>13.357479063095075</v>
      </c>
      <c r="G19" s="22" t="s">
        <v>41</v>
      </c>
      <c r="H19" s="267">
        <v>430000</v>
      </c>
      <c r="I19" s="13">
        <f>SUM(I15:I18)</f>
        <v>40700989</v>
      </c>
      <c r="J19" s="268">
        <v>8785</v>
      </c>
    </row>
    <row r="20" spans="1:10" ht="12" customHeight="1" x14ac:dyDescent="0.2">
      <c r="A20" s="30"/>
      <c r="B20" s="30"/>
      <c r="C20" s="31"/>
      <c r="D20" s="31"/>
      <c r="E20" s="30"/>
      <c r="F20" s="31"/>
      <c r="G20" s="31"/>
      <c r="H20" s="31"/>
      <c r="I20" s="30"/>
      <c r="J20" s="32"/>
    </row>
    <row r="21" spans="1:10" ht="12" customHeight="1" x14ac:dyDescent="0.2">
      <c r="A21" s="33" t="s">
        <v>9</v>
      </c>
      <c r="B21" s="34"/>
      <c r="C21" s="236"/>
      <c r="D21" s="236"/>
      <c r="E21" s="34"/>
      <c r="F21" s="236"/>
      <c r="G21" s="236"/>
      <c r="H21" s="236"/>
      <c r="I21" s="34"/>
      <c r="J21" s="35"/>
    </row>
    <row r="22" spans="1:10" ht="12" customHeight="1" x14ac:dyDescent="0.2">
      <c r="A22" s="34"/>
      <c r="B22" s="34"/>
      <c r="C22" s="236"/>
      <c r="D22" s="236"/>
      <c r="E22" s="34"/>
      <c r="F22" s="236"/>
      <c r="G22" s="236"/>
      <c r="H22" s="236"/>
      <c r="I22" s="34"/>
      <c r="J22" s="35"/>
    </row>
    <row r="23" spans="1:10" ht="14.1" customHeight="1" x14ac:dyDescent="0.2">
      <c r="A23" s="28" t="s">
        <v>0</v>
      </c>
      <c r="B23" s="67">
        <v>645</v>
      </c>
      <c r="C23" s="60">
        <v>13.279802347127855</v>
      </c>
      <c r="D23" s="18" t="s">
        <v>41</v>
      </c>
      <c r="E23" s="11">
        <v>1488779010</v>
      </c>
      <c r="F23" s="197">
        <v>36.410202358060076</v>
      </c>
      <c r="G23" s="21" t="s">
        <v>41</v>
      </c>
      <c r="H23" s="239">
        <v>900000</v>
      </c>
      <c r="I23" s="11">
        <v>31703228</v>
      </c>
      <c r="J23" s="241">
        <v>19001</v>
      </c>
    </row>
    <row r="24" spans="1:10" ht="14.1" customHeight="1" x14ac:dyDescent="0.2">
      <c r="A24" s="28" t="s">
        <v>1</v>
      </c>
      <c r="B24" s="67">
        <v>34</v>
      </c>
      <c r="C24" s="60">
        <v>7.9439252336448591</v>
      </c>
      <c r="D24" s="18"/>
      <c r="E24" s="12">
        <v>35833776</v>
      </c>
      <c r="F24" s="197">
        <v>30.120248577575527</v>
      </c>
      <c r="G24" s="21"/>
      <c r="H24" s="238">
        <v>312000</v>
      </c>
      <c r="I24" s="12">
        <v>774125</v>
      </c>
      <c r="J24" s="266">
        <v>6366</v>
      </c>
    </row>
    <row r="25" spans="1:10" ht="14.1" customHeight="1" x14ac:dyDescent="0.2">
      <c r="A25" s="28" t="s">
        <v>2</v>
      </c>
      <c r="B25" s="67">
        <v>235</v>
      </c>
      <c r="C25" s="60">
        <v>4.2649727767695103</v>
      </c>
      <c r="D25" s="18"/>
      <c r="E25" s="12">
        <v>212958272</v>
      </c>
      <c r="F25" s="197">
        <v>9.9574021535203983</v>
      </c>
      <c r="G25" s="21"/>
      <c r="H25" s="238">
        <v>499990</v>
      </c>
      <c r="I25" s="12">
        <v>4509330</v>
      </c>
      <c r="J25" s="266">
        <v>9840</v>
      </c>
    </row>
    <row r="26" spans="1:10" ht="14.1" customHeight="1" x14ac:dyDescent="0.2">
      <c r="A26" s="28" t="s">
        <v>3</v>
      </c>
      <c r="B26" s="67">
        <v>71</v>
      </c>
      <c r="C26" s="60">
        <v>3.6169128884360671</v>
      </c>
      <c r="D26" s="18"/>
      <c r="E26" s="12">
        <v>34743781</v>
      </c>
      <c r="F26" s="197">
        <v>5.2136181795714158</v>
      </c>
      <c r="G26" s="21"/>
      <c r="H26" s="238">
        <v>345000</v>
      </c>
      <c r="I26" s="12">
        <v>710269</v>
      </c>
      <c r="J26" s="266">
        <v>6499</v>
      </c>
    </row>
    <row r="27" spans="1:10" ht="24.6" customHeight="1" x14ac:dyDescent="0.2">
      <c r="A27" s="29" t="s">
        <v>6</v>
      </c>
      <c r="B27" s="68">
        <f>SUM(B23:B26)</f>
        <v>985</v>
      </c>
      <c r="C27" s="201">
        <v>7.7206458692585054</v>
      </c>
      <c r="D27" s="20" t="s">
        <v>41</v>
      </c>
      <c r="E27" s="13">
        <f>SUM(E23:E26)</f>
        <v>1772314839</v>
      </c>
      <c r="F27" s="199">
        <v>25.271948288039532</v>
      </c>
      <c r="G27" s="23" t="s">
        <v>41</v>
      </c>
      <c r="H27" s="267">
        <v>636788</v>
      </c>
      <c r="I27" s="13">
        <f>SUM(I23:I26)</f>
        <v>37696952</v>
      </c>
      <c r="J27" s="268">
        <v>13020</v>
      </c>
    </row>
    <row r="28" spans="1:10" ht="9.6" customHeight="1" x14ac:dyDescent="0.2">
      <c r="A28" s="25"/>
      <c r="B28" s="243"/>
      <c r="C28" s="238"/>
      <c r="D28" s="238"/>
      <c r="E28" s="9"/>
      <c r="F28" s="17"/>
      <c r="G28" s="17"/>
      <c r="H28" s="239"/>
      <c r="I28" s="9"/>
      <c r="J28" s="241"/>
    </row>
    <row r="29" spans="1:10" ht="13.9" customHeight="1" x14ac:dyDescent="0.2">
      <c r="A29" s="33" t="s">
        <v>8</v>
      </c>
      <c r="B29" s="34"/>
      <c r="C29" s="236"/>
      <c r="D29" s="236"/>
      <c r="E29" s="34"/>
      <c r="F29" s="236"/>
      <c r="G29" s="236"/>
      <c r="H29" s="236"/>
      <c r="I29" s="34"/>
      <c r="J29" s="35"/>
    </row>
    <row r="30" spans="1:10" x14ac:dyDescent="0.2">
      <c r="A30" s="34"/>
      <c r="B30" s="34"/>
      <c r="C30" s="236"/>
      <c r="D30" s="236"/>
      <c r="E30" s="34"/>
      <c r="F30" s="236"/>
      <c r="G30" s="236"/>
      <c r="H30" s="236"/>
      <c r="I30" s="34"/>
      <c r="J30" s="35"/>
    </row>
    <row r="31" spans="1:10" x14ac:dyDescent="0.2">
      <c r="A31" s="28" t="s">
        <v>0</v>
      </c>
      <c r="B31" s="67">
        <f>B15+B23</f>
        <v>766</v>
      </c>
      <c r="C31" s="60">
        <v>14.568276911373147</v>
      </c>
      <c r="D31" s="18" t="s">
        <v>41</v>
      </c>
      <c r="E31" s="11">
        <f>E15+E23</f>
        <v>1900262732</v>
      </c>
      <c r="F31" s="197">
        <v>40.439685732027264</v>
      </c>
      <c r="G31" s="21" t="s">
        <v>41</v>
      </c>
      <c r="H31" s="239">
        <v>1000000</v>
      </c>
      <c r="I31" s="11">
        <f>I15+I23</f>
        <v>40643050</v>
      </c>
      <c r="J31" s="241">
        <v>20660</v>
      </c>
    </row>
    <row r="32" spans="1:10" x14ac:dyDescent="0.2">
      <c r="A32" s="28" t="s">
        <v>1</v>
      </c>
      <c r="B32" s="67">
        <f t="shared" ref="B32:B35" si="0">B16+B24</f>
        <v>459</v>
      </c>
      <c r="C32" s="60">
        <v>8.1238938053097343</v>
      </c>
      <c r="D32" s="18"/>
      <c r="E32" s="12">
        <f t="shared" ref="E32:E35" si="1">E16+E24</f>
        <v>212172440</v>
      </c>
      <c r="F32" s="197">
        <v>11.477853988858831</v>
      </c>
      <c r="G32" s="21"/>
      <c r="H32" s="238">
        <v>375000</v>
      </c>
      <c r="I32" s="12">
        <f t="shared" ref="I32:I35" si="2">I16+I24</f>
        <v>4497018</v>
      </c>
      <c r="J32" s="266">
        <v>7658</v>
      </c>
    </row>
    <row r="33" spans="1:10" x14ac:dyDescent="0.2">
      <c r="A33" s="28" t="s">
        <v>2</v>
      </c>
      <c r="B33" s="67">
        <f t="shared" si="0"/>
        <v>1457</v>
      </c>
      <c r="C33" s="60">
        <v>7.496398435892158</v>
      </c>
      <c r="D33" s="18"/>
      <c r="E33" s="12">
        <f t="shared" si="1"/>
        <v>1050917876</v>
      </c>
      <c r="F33" s="197">
        <v>13.726707403847517</v>
      </c>
      <c r="G33" s="21"/>
      <c r="H33" s="238">
        <v>500000</v>
      </c>
      <c r="I33" s="12">
        <f t="shared" si="2"/>
        <v>22554343</v>
      </c>
      <c r="J33" s="266">
        <v>10845</v>
      </c>
    </row>
    <row r="34" spans="1:10" x14ac:dyDescent="0.2">
      <c r="A34" s="28" t="s">
        <v>3</v>
      </c>
      <c r="B34" s="67">
        <f t="shared" si="0"/>
        <v>1097</v>
      </c>
      <c r="C34" s="60">
        <v>5.2395281081339258</v>
      </c>
      <c r="D34" s="18"/>
      <c r="E34" s="12">
        <f t="shared" si="1"/>
        <v>507830325</v>
      </c>
      <c r="F34" s="197">
        <v>7.2287035535485948</v>
      </c>
      <c r="G34" s="21"/>
      <c r="H34" s="238">
        <v>400000</v>
      </c>
      <c r="I34" s="12">
        <f t="shared" si="2"/>
        <v>10703530</v>
      </c>
      <c r="J34" s="266">
        <v>8170</v>
      </c>
    </row>
    <row r="35" spans="1:10" ht="24.6" customHeight="1" x14ac:dyDescent="0.2">
      <c r="A35" s="29" t="s">
        <v>6</v>
      </c>
      <c r="B35" s="68">
        <f t="shared" si="0"/>
        <v>3779</v>
      </c>
      <c r="C35" s="201">
        <v>7.3692010686219067</v>
      </c>
      <c r="D35" s="24" t="s">
        <v>41</v>
      </c>
      <c r="E35" s="13">
        <f t="shared" si="1"/>
        <v>3671183373</v>
      </c>
      <c r="F35" s="199">
        <v>17.293456232423082</v>
      </c>
      <c r="G35" s="23" t="s">
        <v>41</v>
      </c>
      <c r="H35" s="267">
        <v>460000</v>
      </c>
      <c r="I35" s="13">
        <f t="shared" si="2"/>
        <v>78397941</v>
      </c>
      <c r="J35" s="268">
        <v>9421</v>
      </c>
    </row>
    <row r="36" spans="1:10" x14ac:dyDescent="0.2">
      <c r="B36" s="236"/>
      <c r="C36" s="236"/>
      <c r="D36" s="236"/>
      <c r="E36" s="236"/>
      <c r="F36" s="236"/>
      <c r="G36" s="236"/>
      <c r="H36" s="236"/>
      <c r="I36" s="236"/>
      <c r="J36" s="236"/>
    </row>
    <row r="37" spans="1:10" x14ac:dyDescent="0.2">
      <c r="A37" s="96" t="s">
        <v>109</v>
      </c>
      <c r="H37" s="152"/>
      <c r="I37" s="152"/>
      <c r="J37" s="152"/>
    </row>
    <row r="38" spans="1:10" x14ac:dyDescent="0.2">
      <c r="A38" s="96" t="s">
        <v>80</v>
      </c>
    </row>
    <row r="39" spans="1:10" x14ac:dyDescent="0.2">
      <c r="A39" s="96" t="s">
        <v>82</v>
      </c>
    </row>
    <row r="40" spans="1:10" x14ac:dyDescent="0.2">
      <c r="A40" s="96" t="s">
        <v>81</v>
      </c>
    </row>
    <row r="41" spans="1:10" x14ac:dyDescent="0.2">
      <c r="A41" s="95"/>
    </row>
  </sheetData>
  <mergeCells count="12">
    <mergeCell ref="F11:G11"/>
    <mergeCell ref="C11:D11"/>
    <mergeCell ref="A1:J1"/>
    <mergeCell ref="A2:J2"/>
    <mergeCell ref="A4:J4"/>
    <mergeCell ref="A5:J5"/>
    <mergeCell ref="A6:J6"/>
    <mergeCell ref="A7:J7"/>
    <mergeCell ref="A8:J8"/>
    <mergeCell ref="I10:J10"/>
    <mergeCell ref="B10:C10"/>
    <mergeCell ref="E10:H10"/>
  </mergeCells>
  <printOptions horizontalCentered="1"/>
  <pageMargins left="0.7" right="0.7" top="0.75" bottom="0.75" header="0.3" footer="0.3"/>
  <pageSetup scale="86" orientation="portrait" horizontalDpi="4294967295" verticalDpi="4294967295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7BF5D5"/>
    <pageSetUpPr fitToPage="1"/>
  </sheetPr>
  <dimension ref="A1:R67"/>
  <sheetViews>
    <sheetView showGridLines="0" zoomScale="90" zoomScaleNormal="90" workbookViewId="0">
      <selection sqref="A1:J1"/>
    </sheetView>
  </sheetViews>
  <sheetFormatPr defaultColWidth="9.140625" defaultRowHeight="12.75" x14ac:dyDescent="0.2"/>
  <cols>
    <col min="1" max="1" width="31" style="65" customWidth="1"/>
    <col min="2" max="2" width="13.7109375" style="65" customWidth="1"/>
    <col min="3" max="3" width="2.28515625" style="214" customWidth="1"/>
    <col min="4" max="4" width="13.7109375" style="65" customWidth="1"/>
    <col min="5" max="5" width="2.28515625" style="188" customWidth="1"/>
    <col min="6" max="6" width="11.7109375" style="65" customWidth="1"/>
    <col min="7" max="7" width="2.28515625" style="214" customWidth="1"/>
    <col min="8" max="8" width="13.7109375" style="65" customWidth="1"/>
    <col min="9" max="9" width="2.28515625" style="188" customWidth="1"/>
    <col min="10" max="10" width="11.42578125" style="65" customWidth="1"/>
    <col min="11" max="11" width="2.28515625" style="214" customWidth="1"/>
    <col min="12" max="16384" width="9.140625" style="90"/>
  </cols>
  <sheetData>
    <row r="1" spans="1:11" s="94" customFormat="1" ht="15.6" customHeight="1" x14ac:dyDescent="0.25">
      <c r="A1" s="311" t="s">
        <v>67</v>
      </c>
      <c r="B1" s="311"/>
      <c r="C1" s="311"/>
      <c r="D1" s="311"/>
      <c r="E1" s="311"/>
      <c r="F1" s="311"/>
      <c r="G1" s="311"/>
      <c r="H1" s="311"/>
      <c r="I1" s="311"/>
      <c r="J1" s="311"/>
      <c r="K1" s="215"/>
    </row>
    <row r="2" spans="1:11" s="94" customFormat="1" ht="15.6" customHeight="1" x14ac:dyDescent="0.25">
      <c r="A2" s="311" t="s">
        <v>113</v>
      </c>
      <c r="B2" s="311"/>
      <c r="C2" s="311"/>
      <c r="D2" s="311"/>
      <c r="E2" s="311"/>
      <c r="F2" s="311"/>
      <c r="G2" s="311"/>
      <c r="H2" s="311"/>
      <c r="I2" s="311"/>
      <c r="J2" s="311"/>
      <c r="K2" s="215"/>
    </row>
    <row r="3" spans="1:11" s="94" customFormat="1" x14ac:dyDescent="0.2">
      <c r="A3" s="104"/>
      <c r="B3" s="104"/>
      <c r="C3" s="216"/>
      <c r="D3" s="104"/>
      <c r="E3" s="189"/>
      <c r="F3" s="104"/>
      <c r="G3" s="216"/>
      <c r="H3" s="104"/>
      <c r="I3" s="189"/>
      <c r="J3" s="65"/>
      <c r="K3" s="216"/>
    </row>
    <row r="4" spans="1:11" s="94" customFormat="1" ht="15.6" customHeight="1" x14ac:dyDescent="0.25">
      <c r="A4" s="311" t="s">
        <v>84</v>
      </c>
      <c r="B4" s="311"/>
      <c r="C4" s="311"/>
      <c r="D4" s="311"/>
      <c r="E4" s="311"/>
      <c r="F4" s="311"/>
      <c r="G4" s="311"/>
      <c r="H4" s="311"/>
      <c r="I4" s="311"/>
      <c r="J4" s="311"/>
      <c r="K4" s="215"/>
    </row>
    <row r="5" spans="1:11" s="94" customFormat="1" ht="15.6" customHeight="1" x14ac:dyDescent="0.25">
      <c r="A5" s="311" t="s">
        <v>110</v>
      </c>
      <c r="B5" s="311"/>
      <c r="C5" s="311"/>
      <c r="D5" s="311"/>
      <c r="E5" s="311"/>
      <c r="F5" s="311"/>
      <c r="G5" s="311"/>
      <c r="H5" s="311"/>
      <c r="I5" s="311"/>
      <c r="J5" s="311"/>
      <c r="K5" s="215"/>
    </row>
    <row r="6" spans="1:11" s="94" customFormat="1" ht="15.6" customHeight="1" x14ac:dyDescent="0.25">
      <c r="A6" s="311" t="s">
        <v>85</v>
      </c>
      <c r="B6" s="311"/>
      <c r="C6" s="311"/>
      <c r="D6" s="311"/>
      <c r="E6" s="311"/>
      <c r="F6" s="311"/>
      <c r="G6" s="311"/>
      <c r="H6" s="311"/>
      <c r="I6" s="311"/>
      <c r="J6" s="311"/>
      <c r="K6" s="215"/>
    </row>
    <row r="7" spans="1:11" s="94" customFormat="1" ht="15.6" customHeight="1" x14ac:dyDescent="0.25">
      <c r="A7" s="311" t="s">
        <v>86</v>
      </c>
      <c r="B7" s="311"/>
      <c r="C7" s="311"/>
      <c r="D7" s="311"/>
      <c r="E7" s="311"/>
      <c r="F7" s="311"/>
      <c r="G7" s="311"/>
      <c r="H7" s="311"/>
      <c r="I7" s="311"/>
      <c r="J7" s="311"/>
      <c r="K7" s="215"/>
    </row>
    <row r="8" spans="1:11" s="94" customFormat="1" ht="15" x14ac:dyDescent="0.25">
      <c r="A8" s="326" t="s">
        <v>79</v>
      </c>
      <c r="B8" s="326"/>
      <c r="C8" s="326"/>
      <c r="D8" s="326"/>
      <c r="E8" s="326"/>
      <c r="F8" s="326"/>
      <c r="G8" s="326"/>
      <c r="H8" s="326"/>
      <c r="I8" s="326"/>
      <c r="J8" s="326"/>
      <c r="K8" s="220"/>
    </row>
    <row r="9" spans="1:11" s="94" customFormat="1" x14ac:dyDescent="0.2">
      <c r="A9" s="65"/>
      <c r="B9" s="65"/>
      <c r="C9" s="214"/>
      <c r="D9" s="65"/>
      <c r="E9" s="188"/>
      <c r="F9" s="65"/>
      <c r="G9" s="214"/>
      <c r="H9" s="65"/>
      <c r="I9" s="188"/>
      <c r="J9" s="65"/>
      <c r="K9" s="214"/>
    </row>
    <row r="10" spans="1:11" x14ac:dyDescent="0.2">
      <c r="A10" s="318">
        <v>2020</v>
      </c>
      <c r="B10" s="319"/>
      <c r="C10" s="319"/>
      <c r="D10" s="319"/>
      <c r="E10" s="319"/>
      <c r="F10" s="319"/>
      <c r="G10" s="319"/>
      <c r="H10" s="319"/>
      <c r="I10" s="319"/>
      <c r="J10" s="319"/>
      <c r="K10" s="320"/>
    </row>
    <row r="11" spans="1:11" x14ac:dyDescent="0.2">
      <c r="A11" s="105"/>
      <c r="B11" s="82"/>
      <c r="C11" s="223"/>
      <c r="D11" s="315" t="s">
        <v>48</v>
      </c>
      <c r="E11" s="315"/>
      <c r="F11" s="315"/>
      <c r="G11" s="217"/>
      <c r="H11" s="315" t="s">
        <v>14</v>
      </c>
      <c r="I11" s="315"/>
      <c r="J11" s="315"/>
      <c r="K11" s="217"/>
    </row>
    <row r="12" spans="1:11" ht="27.75" customHeight="1" x14ac:dyDescent="0.2">
      <c r="A12" s="106" t="s">
        <v>12</v>
      </c>
      <c r="B12" s="78" t="s">
        <v>18</v>
      </c>
      <c r="C12" s="79"/>
      <c r="D12" s="218" t="s">
        <v>106</v>
      </c>
      <c r="E12" s="79"/>
      <c r="F12" s="79" t="s">
        <v>15</v>
      </c>
      <c r="G12" s="80"/>
      <c r="H12" s="79" t="s">
        <v>106</v>
      </c>
      <c r="I12" s="79"/>
      <c r="J12" s="79" t="s">
        <v>15</v>
      </c>
      <c r="K12" s="80"/>
    </row>
    <row r="13" spans="1:11" s="191" customFormat="1" ht="12.75" customHeight="1" x14ac:dyDescent="0.2">
      <c r="A13" s="203"/>
      <c r="B13" s="56"/>
      <c r="C13" s="55"/>
      <c r="D13" s="55"/>
      <c r="E13" s="55"/>
      <c r="F13" s="55"/>
      <c r="G13" s="57"/>
      <c r="H13" s="55"/>
      <c r="I13" s="55"/>
      <c r="J13" s="55"/>
      <c r="K13" s="57"/>
    </row>
    <row r="14" spans="1:11" x14ac:dyDescent="0.2">
      <c r="A14" s="213" t="s">
        <v>54</v>
      </c>
      <c r="B14" s="243">
        <v>828</v>
      </c>
      <c r="C14" s="88"/>
      <c r="D14" s="88">
        <v>650483178.74000001</v>
      </c>
      <c r="E14" s="88"/>
      <c r="F14" s="239">
        <v>499048</v>
      </c>
      <c r="G14" s="228"/>
      <c r="H14" s="88">
        <v>17461674.449999999</v>
      </c>
      <c r="I14" s="88"/>
      <c r="J14" s="239">
        <v>11522</v>
      </c>
      <c r="K14" s="228"/>
    </row>
    <row r="15" spans="1:11" x14ac:dyDescent="0.2">
      <c r="A15" s="213" t="s">
        <v>55</v>
      </c>
      <c r="B15" s="243">
        <v>426</v>
      </c>
      <c r="C15" s="88"/>
      <c r="D15" s="73">
        <v>820105500.41999996</v>
      </c>
      <c r="E15" s="88"/>
      <c r="F15" s="238">
        <v>884862</v>
      </c>
      <c r="G15" s="228"/>
      <c r="H15" s="73">
        <v>22675382.59</v>
      </c>
      <c r="I15" s="88"/>
      <c r="J15" s="238">
        <v>24776</v>
      </c>
      <c r="K15" s="228"/>
    </row>
    <row r="16" spans="1:11" x14ac:dyDescent="0.2">
      <c r="A16" s="213" t="s">
        <v>56</v>
      </c>
      <c r="B16" s="243">
        <v>697</v>
      </c>
      <c r="C16" s="88"/>
      <c r="D16" s="73">
        <v>2535249784</v>
      </c>
      <c r="E16" s="88"/>
      <c r="F16" s="238">
        <v>442000</v>
      </c>
      <c r="G16" s="228"/>
      <c r="H16" s="73">
        <v>70488225.959999993</v>
      </c>
      <c r="I16" s="88"/>
      <c r="J16" s="238">
        <v>9364</v>
      </c>
      <c r="K16" s="228"/>
    </row>
    <row r="17" spans="1:11" x14ac:dyDescent="0.2">
      <c r="A17" s="213" t="s">
        <v>57</v>
      </c>
      <c r="B17" s="243">
        <v>2759</v>
      </c>
      <c r="C17" s="88"/>
      <c r="D17" s="73">
        <v>2008448778.2</v>
      </c>
      <c r="E17" s="88"/>
      <c r="F17" s="238">
        <v>500000</v>
      </c>
      <c r="G17" s="228"/>
      <c r="H17" s="73">
        <v>54126735.950000003</v>
      </c>
      <c r="I17" s="88"/>
      <c r="J17" s="238">
        <v>14000</v>
      </c>
      <c r="K17" s="228"/>
    </row>
    <row r="18" spans="1:11" x14ac:dyDescent="0.2">
      <c r="A18" s="213" t="s">
        <v>58</v>
      </c>
      <c r="B18" s="243">
        <v>2026</v>
      </c>
      <c r="C18" s="88"/>
      <c r="D18" s="73">
        <v>6208994545</v>
      </c>
      <c r="E18" s="88"/>
      <c r="F18" s="238">
        <v>952169</v>
      </c>
      <c r="G18" s="228"/>
      <c r="H18" s="73">
        <v>172709471.22999999</v>
      </c>
      <c r="I18" s="88"/>
      <c r="J18" s="238">
        <v>26660</v>
      </c>
      <c r="K18" s="228"/>
    </row>
    <row r="19" spans="1:11" x14ac:dyDescent="0.2">
      <c r="A19" s="213" t="s">
        <v>59</v>
      </c>
      <c r="B19" s="243">
        <v>328</v>
      </c>
      <c r="C19" s="88"/>
      <c r="D19" s="73">
        <v>5080002977.8999996</v>
      </c>
      <c r="E19" s="88"/>
      <c r="F19" s="238">
        <v>2100000</v>
      </c>
      <c r="G19" s="228"/>
      <c r="H19" s="73">
        <v>142158232.21000001</v>
      </c>
      <c r="I19" s="88"/>
      <c r="J19" s="238">
        <v>58800</v>
      </c>
      <c r="K19" s="228"/>
    </row>
    <row r="20" spans="1:11" x14ac:dyDescent="0.2">
      <c r="A20" s="213" t="s">
        <v>60</v>
      </c>
      <c r="B20" s="243">
        <v>569</v>
      </c>
      <c r="C20" s="88"/>
      <c r="D20" s="73">
        <v>1176639543.7</v>
      </c>
      <c r="E20" s="88"/>
      <c r="F20" s="238">
        <v>800000</v>
      </c>
      <c r="G20" s="228"/>
      <c r="H20" s="73">
        <v>32574790.289999999</v>
      </c>
      <c r="I20" s="88"/>
      <c r="J20" s="238">
        <v>22400</v>
      </c>
      <c r="K20" s="228"/>
    </row>
    <row r="21" spans="1:11" x14ac:dyDescent="0.2">
      <c r="A21" s="213" t="s">
        <v>61</v>
      </c>
      <c r="B21" s="243">
        <v>315</v>
      </c>
      <c r="C21" s="88"/>
      <c r="D21" s="73">
        <v>1544090269.4000001</v>
      </c>
      <c r="E21" s="88"/>
      <c r="F21" s="238">
        <v>1643922</v>
      </c>
      <c r="G21" s="228"/>
      <c r="H21" s="73">
        <v>43126658.380000003</v>
      </c>
      <c r="I21" s="88"/>
      <c r="J21" s="238">
        <v>46029</v>
      </c>
      <c r="K21" s="228"/>
    </row>
    <row r="22" spans="1:11" x14ac:dyDescent="0.2">
      <c r="A22" s="213" t="s">
        <v>62</v>
      </c>
      <c r="B22" s="243">
        <v>207</v>
      </c>
      <c r="C22" s="88"/>
      <c r="D22" s="73">
        <v>2127940245.0999999</v>
      </c>
      <c r="E22" s="88"/>
      <c r="F22" s="238">
        <v>3578296</v>
      </c>
      <c r="G22" s="228"/>
      <c r="H22" s="73">
        <v>58355412.07</v>
      </c>
      <c r="I22" s="88"/>
      <c r="J22" s="238">
        <v>93825</v>
      </c>
      <c r="K22" s="228"/>
    </row>
    <row r="23" spans="1:11" x14ac:dyDescent="0.2">
      <c r="A23" s="213" t="s">
        <v>66</v>
      </c>
      <c r="B23" s="243">
        <v>177</v>
      </c>
      <c r="C23" s="88"/>
      <c r="D23" s="73">
        <v>616106548.34000003</v>
      </c>
      <c r="E23" s="88"/>
      <c r="F23" s="238">
        <v>1400000</v>
      </c>
      <c r="G23" s="228"/>
      <c r="H23" s="73">
        <v>17198011.57</v>
      </c>
      <c r="I23" s="88"/>
      <c r="J23" s="238">
        <v>39200</v>
      </c>
      <c r="K23" s="228"/>
    </row>
    <row r="24" spans="1:11" x14ac:dyDescent="0.2">
      <c r="A24" s="213" t="s">
        <v>63</v>
      </c>
      <c r="B24" s="243">
        <v>261</v>
      </c>
      <c r="C24" s="88"/>
      <c r="D24" s="73">
        <v>2014493467.5999999</v>
      </c>
      <c r="E24" s="88"/>
      <c r="F24" s="238">
        <v>2565350</v>
      </c>
      <c r="G24" s="228"/>
      <c r="H24" s="73">
        <v>56341143.329999998</v>
      </c>
      <c r="I24" s="88"/>
      <c r="J24" s="238">
        <v>71828</v>
      </c>
      <c r="K24" s="228"/>
    </row>
    <row r="25" spans="1:11" x14ac:dyDescent="0.2">
      <c r="A25" s="213" t="s">
        <v>64</v>
      </c>
      <c r="B25" s="243">
        <v>114</v>
      </c>
      <c r="C25" s="88"/>
      <c r="D25" s="73">
        <v>681911855.62</v>
      </c>
      <c r="E25" s="88"/>
      <c r="F25" s="238">
        <v>1497770</v>
      </c>
      <c r="G25" s="228"/>
      <c r="H25" s="73">
        <v>19048676.879999999</v>
      </c>
      <c r="I25" s="88"/>
      <c r="J25" s="238">
        <v>41237</v>
      </c>
      <c r="K25" s="228"/>
    </row>
    <row r="26" spans="1:11" s="191" customFormat="1" x14ac:dyDescent="0.2">
      <c r="A26" s="107"/>
      <c r="B26" s="243"/>
      <c r="C26" s="88"/>
      <c r="D26" s="88"/>
      <c r="E26" s="88"/>
      <c r="F26" s="236"/>
      <c r="G26" s="228"/>
      <c r="H26" s="88"/>
      <c r="I26" s="88"/>
      <c r="J26" s="239"/>
      <c r="K26" s="228"/>
    </row>
    <row r="27" spans="1:11" x14ac:dyDescent="0.2">
      <c r="A27" s="205" t="s">
        <v>6</v>
      </c>
      <c r="B27" s="68">
        <f>SUM(B14:B25)</f>
        <v>8707</v>
      </c>
      <c r="C27" s="74"/>
      <c r="D27" s="74">
        <f>SUM(D14:D25)</f>
        <v>25464466694.02</v>
      </c>
      <c r="E27" s="74"/>
      <c r="F27" s="267">
        <v>704609</v>
      </c>
      <c r="G27" s="229"/>
      <c r="H27" s="74">
        <f>SUM(H14:H25)</f>
        <v>706264414.91000021</v>
      </c>
      <c r="I27" s="74"/>
      <c r="J27" s="267">
        <v>19600</v>
      </c>
      <c r="K27" s="229"/>
    </row>
    <row r="29" spans="1:11" x14ac:dyDescent="0.2">
      <c r="A29" s="318">
        <v>2019</v>
      </c>
      <c r="B29" s="319"/>
      <c r="C29" s="319"/>
      <c r="D29" s="319"/>
      <c r="E29" s="319"/>
      <c r="F29" s="319"/>
      <c r="G29" s="319"/>
      <c r="H29" s="319"/>
      <c r="I29" s="319"/>
      <c r="J29" s="319"/>
      <c r="K29" s="320"/>
    </row>
    <row r="30" spans="1:11" x14ac:dyDescent="0.2">
      <c r="A30" s="105"/>
      <c r="B30" s="82"/>
      <c r="C30" s="223"/>
      <c r="D30" s="315" t="s">
        <v>48</v>
      </c>
      <c r="E30" s="315"/>
      <c r="F30" s="315"/>
      <c r="G30" s="217"/>
      <c r="H30" s="315" t="s">
        <v>14</v>
      </c>
      <c r="I30" s="315"/>
      <c r="J30" s="315"/>
      <c r="K30" s="217"/>
    </row>
    <row r="31" spans="1:11" ht="27" customHeight="1" x14ac:dyDescent="0.2">
      <c r="A31" s="106" t="s">
        <v>12</v>
      </c>
      <c r="B31" s="78" t="s">
        <v>18</v>
      </c>
      <c r="C31" s="79"/>
      <c r="D31" s="218" t="s">
        <v>106</v>
      </c>
      <c r="E31" s="79"/>
      <c r="F31" s="79" t="s">
        <v>15</v>
      </c>
      <c r="G31" s="80"/>
      <c r="H31" s="79" t="s">
        <v>106</v>
      </c>
      <c r="I31" s="79"/>
      <c r="J31" s="79" t="s">
        <v>15</v>
      </c>
      <c r="K31" s="80"/>
    </row>
    <row r="32" spans="1:11" s="191" customFormat="1" ht="12.75" customHeight="1" x14ac:dyDescent="0.2">
      <c r="A32" s="203"/>
      <c r="B32" s="56"/>
      <c r="C32" s="55"/>
      <c r="D32" s="55"/>
      <c r="E32" s="55"/>
      <c r="F32" s="55"/>
      <c r="G32" s="57"/>
      <c r="H32" s="55"/>
      <c r="I32" s="55"/>
      <c r="J32" s="55"/>
      <c r="K32" s="57"/>
    </row>
    <row r="33" spans="1:18" x14ac:dyDescent="0.2">
      <c r="A33" s="213" t="s">
        <v>54</v>
      </c>
      <c r="B33" s="77">
        <v>1187</v>
      </c>
      <c r="C33" s="88"/>
      <c r="D33" s="88">
        <v>965866468.28999996</v>
      </c>
      <c r="E33" s="88"/>
      <c r="F33" s="76">
        <v>520000</v>
      </c>
      <c r="G33" s="228"/>
      <c r="H33" s="88">
        <v>25991091.059999999</v>
      </c>
      <c r="I33" s="88"/>
      <c r="J33" s="76">
        <v>14560</v>
      </c>
      <c r="K33" s="228"/>
    </row>
    <row r="34" spans="1:18" x14ac:dyDescent="0.2">
      <c r="A34" s="213" t="s">
        <v>55</v>
      </c>
      <c r="B34" s="77">
        <v>306</v>
      </c>
      <c r="C34" s="88"/>
      <c r="D34" s="73">
        <v>467114966.11000001</v>
      </c>
      <c r="E34" s="88"/>
      <c r="F34" s="75">
        <v>626505</v>
      </c>
      <c r="G34" s="228"/>
      <c r="H34" s="73">
        <v>12863024.99</v>
      </c>
      <c r="I34" s="88"/>
      <c r="J34" s="75">
        <v>17542</v>
      </c>
      <c r="K34" s="228"/>
    </row>
    <row r="35" spans="1:18" x14ac:dyDescent="0.2">
      <c r="A35" s="213" t="s">
        <v>56</v>
      </c>
      <c r="B35" s="77">
        <v>1145</v>
      </c>
      <c r="C35" s="88"/>
      <c r="D35" s="73">
        <v>3923411232.6999998</v>
      </c>
      <c r="E35" s="88"/>
      <c r="F35" s="238">
        <v>224000</v>
      </c>
      <c r="G35" s="228"/>
      <c r="H35" s="73">
        <v>108487080.87</v>
      </c>
      <c r="I35" s="88"/>
      <c r="J35" s="75">
        <v>4592</v>
      </c>
      <c r="K35" s="228"/>
    </row>
    <row r="36" spans="1:18" x14ac:dyDescent="0.2">
      <c r="A36" s="213" t="s">
        <v>57</v>
      </c>
      <c r="B36" s="77">
        <v>3404</v>
      </c>
      <c r="C36" s="88"/>
      <c r="D36" s="73">
        <v>3054786120.4000001</v>
      </c>
      <c r="E36" s="88"/>
      <c r="F36" s="75">
        <v>593525</v>
      </c>
      <c r="G36" s="228"/>
      <c r="H36" s="73">
        <v>82716246.230000004</v>
      </c>
      <c r="I36" s="88"/>
      <c r="J36" s="75">
        <v>16496</v>
      </c>
      <c r="K36" s="228"/>
      <c r="R36" s="90" t="s">
        <v>104</v>
      </c>
    </row>
    <row r="37" spans="1:18" x14ac:dyDescent="0.2">
      <c r="A37" s="213" t="s">
        <v>58</v>
      </c>
      <c r="B37" s="77">
        <v>2652</v>
      </c>
      <c r="C37" s="88"/>
      <c r="D37" s="73">
        <v>10299549090</v>
      </c>
      <c r="E37" s="88"/>
      <c r="F37" s="75">
        <v>1119140</v>
      </c>
      <c r="G37" s="228"/>
      <c r="H37" s="73">
        <v>287135177.10000002</v>
      </c>
      <c r="I37" s="88"/>
      <c r="J37" s="75">
        <v>31259</v>
      </c>
      <c r="K37" s="228"/>
    </row>
    <row r="38" spans="1:18" x14ac:dyDescent="0.2">
      <c r="A38" s="213" t="s">
        <v>59</v>
      </c>
      <c r="B38" s="77">
        <v>542</v>
      </c>
      <c r="C38" s="88"/>
      <c r="D38" s="73">
        <v>10257535937</v>
      </c>
      <c r="E38" s="88"/>
      <c r="F38" s="75">
        <v>3579678</v>
      </c>
      <c r="G38" s="228"/>
      <c r="H38" s="73">
        <v>285257111.75</v>
      </c>
      <c r="I38" s="88"/>
      <c r="J38" s="75">
        <v>98132</v>
      </c>
      <c r="K38" s="228"/>
    </row>
    <row r="39" spans="1:18" x14ac:dyDescent="0.2">
      <c r="A39" s="213" t="s">
        <v>60</v>
      </c>
      <c r="B39" s="77">
        <v>860</v>
      </c>
      <c r="C39" s="88"/>
      <c r="D39" s="73">
        <v>2258352972.4000001</v>
      </c>
      <c r="E39" s="88"/>
      <c r="F39" s="75">
        <v>889909</v>
      </c>
      <c r="G39" s="228"/>
      <c r="H39" s="73">
        <v>62793000.380000003</v>
      </c>
      <c r="I39" s="88"/>
      <c r="J39" s="75">
        <v>24777</v>
      </c>
      <c r="K39" s="228"/>
      <c r="M39" s="176"/>
    </row>
    <row r="40" spans="1:18" x14ac:dyDescent="0.2">
      <c r="A40" s="213" t="s">
        <v>61</v>
      </c>
      <c r="B40" s="77">
        <v>477</v>
      </c>
      <c r="C40" s="88"/>
      <c r="D40" s="73">
        <v>1915776657.8</v>
      </c>
      <c r="E40" s="88"/>
      <c r="F40" s="75">
        <v>1352342</v>
      </c>
      <c r="G40" s="228"/>
      <c r="H40" s="73">
        <v>53498222.479999997</v>
      </c>
      <c r="I40" s="88"/>
      <c r="J40" s="75">
        <v>37864</v>
      </c>
      <c r="K40" s="228"/>
      <c r="M40" s="177"/>
    </row>
    <row r="41" spans="1:18" x14ac:dyDescent="0.2">
      <c r="A41" s="213" t="s">
        <v>62</v>
      </c>
      <c r="B41" s="77">
        <v>351</v>
      </c>
      <c r="C41" s="88"/>
      <c r="D41" s="73">
        <v>3555262781.5</v>
      </c>
      <c r="E41" s="88"/>
      <c r="F41" s="75">
        <v>3000000</v>
      </c>
      <c r="G41" s="228"/>
      <c r="H41" s="73">
        <v>99460580.319999993</v>
      </c>
      <c r="I41" s="88"/>
      <c r="J41" s="75">
        <v>84000</v>
      </c>
      <c r="K41" s="228"/>
    </row>
    <row r="42" spans="1:18" x14ac:dyDescent="0.2">
      <c r="A42" s="213" t="s">
        <v>66</v>
      </c>
      <c r="B42" s="77">
        <v>255</v>
      </c>
      <c r="C42" s="88"/>
      <c r="D42" s="73">
        <v>1350362071.7</v>
      </c>
      <c r="E42" s="88"/>
      <c r="F42" s="75">
        <v>1031029</v>
      </c>
      <c r="G42" s="228"/>
      <c r="H42" s="73">
        <v>35588434.539999999</v>
      </c>
      <c r="I42" s="88"/>
      <c r="J42" s="75">
        <v>28224</v>
      </c>
      <c r="K42" s="228"/>
    </row>
    <row r="43" spans="1:18" x14ac:dyDescent="0.2">
      <c r="A43" s="213" t="s">
        <v>63</v>
      </c>
      <c r="B43" s="77">
        <v>330</v>
      </c>
      <c r="C43" s="88"/>
      <c r="D43" s="73">
        <v>3082161829</v>
      </c>
      <c r="E43" s="88"/>
      <c r="F43" s="75">
        <v>3019653</v>
      </c>
      <c r="G43" s="228"/>
      <c r="H43" s="73">
        <v>86252472.969999999</v>
      </c>
      <c r="I43" s="88"/>
      <c r="J43" s="75">
        <v>84550</v>
      </c>
      <c r="K43" s="228"/>
    </row>
    <row r="44" spans="1:18" x14ac:dyDescent="0.2">
      <c r="A44" s="213" t="s">
        <v>64</v>
      </c>
      <c r="B44" s="77">
        <v>143</v>
      </c>
      <c r="C44" s="88"/>
      <c r="D44" s="73">
        <v>808732622.00999999</v>
      </c>
      <c r="E44" s="88"/>
      <c r="F44" s="75">
        <v>1500000</v>
      </c>
      <c r="G44" s="228"/>
      <c r="H44" s="73">
        <v>22554893.960000001</v>
      </c>
      <c r="I44" s="88"/>
      <c r="J44" s="75">
        <v>40572</v>
      </c>
      <c r="K44" s="228"/>
    </row>
    <row r="45" spans="1:18" s="191" customFormat="1" x14ac:dyDescent="0.2">
      <c r="A45" s="107"/>
      <c r="B45" s="77"/>
      <c r="C45" s="88"/>
      <c r="D45" s="88"/>
      <c r="E45" s="88"/>
      <c r="F45" s="76"/>
      <c r="G45" s="228"/>
      <c r="H45" s="88"/>
      <c r="I45" s="88"/>
      <c r="J45" s="76"/>
      <c r="K45" s="228"/>
    </row>
    <row r="46" spans="1:18" x14ac:dyDescent="0.2">
      <c r="A46" s="205" t="s">
        <v>6</v>
      </c>
      <c r="B46" s="68">
        <v>11652</v>
      </c>
      <c r="C46" s="74"/>
      <c r="D46" s="74">
        <v>41938912748</v>
      </c>
      <c r="E46" s="74"/>
      <c r="F46" s="81">
        <v>761308</v>
      </c>
      <c r="G46" s="229"/>
      <c r="H46" s="74">
        <v>1162597336.5999999</v>
      </c>
      <c r="I46" s="74"/>
      <c r="J46" s="81">
        <v>21238</v>
      </c>
      <c r="K46" s="229"/>
    </row>
    <row r="48" spans="1:18" x14ac:dyDescent="0.2">
      <c r="A48" s="318" t="s">
        <v>65</v>
      </c>
      <c r="B48" s="319"/>
      <c r="C48" s="319"/>
      <c r="D48" s="319"/>
      <c r="E48" s="319"/>
      <c r="F48" s="319"/>
      <c r="G48" s="319"/>
      <c r="H48" s="319"/>
      <c r="I48" s="319"/>
      <c r="J48" s="319"/>
      <c r="K48" s="320"/>
    </row>
    <row r="49" spans="1:11" x14ac:dyDescent="0.2">
      <c r="A49" s="105"/>
      <c r="B49" s="72"/>
      <c r="C49" s="224"/>
      <c r="D49" s="332" t="s">
        <v>48</v>
      </c>
      <c r="E49" s="332"/>
      <c r="F49" s="332"/>
      <c r="G49" s="221"/>
      <c r="H49" s="332" t="s">
        <v>14</v>
      </c>
      <c r="I49" s="332"/>
      <c r="J49" s="332"/>
      <c r="K49" s="222"/>
    </row>
    <row r="50" spans="1:11" ht="27" customHeight="1" x14ac:dyDescent="0.2">
      <c r="A50" s="106" t="s">
        <v>12</v>
      </c>
      <c r="B50" s="71" t="s">
        <v>18</v>
      </c>
      <c r="C50" s="218"/>
      <c r="D50" s="218" t="s">
        <v>107</v>
      </c>
      <c r="E50" s="218"/>
      <c r="F50" s="218" t="s">
        <v>15</v>
      </c>
      <c r="G50" s="219"/>
      <c r="H50" s="218" t="s">
        <v>107</v>
      </c>
      <c r="I50" s="79"/>
      <c r="J50" s="225" t="s">
        <v>15</v>
      </c>
      <c r="K50" s="219"/>
    </row>
    <row r="51" spans="1:11" s="191" customFormat="1" ht="12.75" customHeight="1" x14ac:dyDescent="0.2">
      <c r="A51" s="202"/>
      <c r="B51" s="204"/>
      <c r="C51" s="55"/>
      <c r="D51" s="55"/>
      <c r="E51" s="55"/>
      <c r="F51" s="55"/>
      <c r="G51" s="57"/>
      <c r="H51" s="55"/>
      <c r="I51" s="55"/>
      <c r="J51" s="121"/>
      <c r="K51" s="57"/>
    </row>
    <row r="52" spans="1:11" x14ac:dyDescent="0.2">
      <c r="A52" s="213" t="s">
        <v>54</v>
      </c>
      <c r="B52" s="206">
        <f>(B14/B33-1)*100</f>
        <v>-30.244313395113732</v>
      </c>
      <c r="C52" s="91" t="s">
        <v>41</v>
      </c>
      <c r="D52" s="206">
        <f>(D14/D33-1)*100</f>
        <v>-32.652887319751798</v>
      </c>
      <c r="E52" s="91" t="s">
        <v>41</v>
      </c>
      <c r="F52" s="206">
        <f>(F14/F33-1)*100</f>
        <v>-4.0292307692307734</v>
      </c>
      <c r="G52" s="226" t="s">
        <v>41</v>
      </c>
      <c r="H52" s="206">
        <f>(H14/H33-1)*100</f>
        <v>-32.81669319040892</v>
      </c>
      <c r="I52" s="91" t="s">
        <v>41</v>
      </c>
      <c r="J52" s="206">
        <f>(J14/J33-1)*100</f>
        <v>-20.86538461538462</v>
      </c>
      <c r="K52" s="226" t="s">
        <v>41</v>
      </c>
    </row>
    <row r="53" spans="1:11" x14ac:dyDescent="0.2">
      <c r="A53" s="213" t="s">
        <v>55</v>
      </c>
      <c r="B53" s="206">
        <f t="shared" ref="B53:F65" si="0">(B15/B34-1)*100</f>
        <v>39.2156862745098</v>
      </c>
      <c r="C53" s="91"/>
      <c r="D53" s="206">
        <f t="shared" si="0"/>
        <v>75.568234785882439</v>
      </c>
      <c r="E53" s="91"/>
      <c r="F53" s="206">
        <f t="shared" ref="F53" si="1">(F15/F34-1)*100</f>
        <v>41.237819331050844</v>
      </c>
      <c r="G53" s="226"/>
      <c r="H53" s="206">
        <f t="shared" ref="H53:H65" si="2">(H15/H34-1)*100</f>
        <v>76.283437275666827</v>
      </c>
      <c r="I53" s="91"/>
      <c r="J53" s="206">
        <f t="shared" ref="J53" si="3">(J15/J34-1)*100</f>
        <v>41.238171246152099</v>
      </c>
      <c r="K53" s="226"/>
    </row>
    <row r="54" spans="1:11" x14ac:dyDescent="0.2">
      <c r="A54" s="213" t="s">
        <v>56</v>
      </c>
      <c r="B54" s="206">
        <f t="shared" si="0"/>
        <v>-39.126637554585152</v>
      </c>
      <c r="C54" s="91"/>
      <c r="D54" s="206">
        <f t="shared" si="0"/>
        <v>-35.381492440309394</v>
      </c>
      <c r="E54" s="91"/>
      <c r="F54" s="206">
        <f t="shared" ref="F54" si="4">(F16/F35-1)*100</f>
        <v>97.321428571428584</v>
      </c>
      <c r="G54" s="226"/>
      <c r="H54" s="206">
        <f t="shared" si="2"/>
        <v>-35.026156667939127</v>
      </c>
      <c r="I54" s="91"/>
      <c r="J54" s="206">
        <f t="shared" ref="J54" si="5">(J16/J35-1)*100</f>
        <v>103.91986062717771</v>
      </c>
      <c r="K54" s="226"/>
    </row>
    <row r="55" spans="1:11" x14ac:dyDescent="0.2">
      <c r="A55" s="213" t="s">
        <v>57</v>
      </c>
      <c r="B55" s="206">
        <f t="shared" si="0"/>
        <v>-18.948296122209165</v>
      </c>
      <c r="C55" s="91"/>
      <c r="D55" s="206">
        <f t="shared" si="0"/>
        <v>-34.25239283406821</v>
      </c>
      <c r="E55" s="91"/>
      <c r="F55" s="206">
        <f t="shared" ref="F55" si="6">(F17/F36-1)*100</f>
        <v>-15.75755022956068</v>
      </c>
      <c r="G55" s="226"/>
      <c r="H55" s="206">
        <f t="shared" si="2"/>
        <v>-34.563355547475261</v>
      </c>
      <c r="I55" s="91"/>
      <c r="J55" s="206">
        <f t="shared" ref="J55" si="7">(J17/J36-1)*100</f>
        <v>-15.130940834141615</v>
      </c>
      <c r="K55" s="226"/>
    </row>
    <row r="56" spans="1:11" x14ac:dyDescent="0.2">
      <c r="A56" s="213" t="s">
        <v>58</v>
      </c>
      <c r="B56" s="206">
        <f t="shared" si="0"/>
        <v>-23.604826546003022</v>
      </c>
      <c r="C56" s="91"/>
      <c r="D56" s="206">
        <f t="shared" si="0"/>
        <v>-39.715860463945809</v>
      </c>
      <c r="E56" s="91"/>
      <c r="F56" s="206">
        <f t="shared" ref="F56" si="8">(F18/F37-1)*100</f>
        <v>-14.919581106921386</v>
      </c>
      <c r="G56" s="226"/>
      <c r="H56" s="206">
        <f t="shared" si="2"/>
        <v>-39.850814179465445</v>
      </c>
      <c r="I56" s="91"/>
      <c r="J56" s="206">
        <f t="shared" ref="J56" si="9">(J18/J37-1)*100</f>
        <v>-14.712562781918804</v>
      </c>
      <c r="K56" s="226"/>
    </row>
    <row r="57" spans="1:11" x14ac:dyDescent="0.2">
      <c r="A57" s="213" t="s">
        <v>59</v>
      </c>
      <c r="B57" s="206">
        <f t="shared" si="0"/>
        <v>-39.483394833948338</v>
      </c>
      <c r="C57" s="91"/>
      <c r="D57" s="206">
        <f t="shared" si="0"/>
        <v>-50.475406480654868</v>
      </c>
      <c r="E57" s="91"/>
      <c r="F57" s="206">
        <f t="shared" ref="F57" si="10">(F19/F38-1)*100</f>
        <v>-41.335505595754704</v>
      </c>
      <c r="G57" s="226"/>
      <c r="H57" s="206">
        <f t="shared" si="2"/>
        <v>-50.164877104067493</v>
      </c>
      <c r="I57" s="91"/>
      <c r="J57" s="206">
        <f t="shared" ref="J57" si="11">(J19/J38-1)*100</f>
        <v>-40.080707618310029</v>
      </c>
      <c r="K57" s="226"/>
    </row>
    <row r="58" spans="1:11" x14ac:dyDescent="0.2">
      <c r="A58" s="213" t="s">
        <v>60</v>
      </c>
      <c r="B58" s="206">
        <f t="shared" si="0"/>
        <v>-33.837209302325576</v>
      </c>
      <c r="C58" s="91"/>
      <c r="D58" s="206">
        <f t="shared" si="0"/>
        <v>-47.898333073701934</v>
      </c>
      <c r="E58" s="91"/>
      <c r="F58" s="206">
        <f t="shared" ref="F58" si="12">(F20/F39-1)*100</f>
        <v>-10.103167851993856</v>
      </c>
      <c r="G58" s="226"/>
      <c r="H58" s="206">
        <f t="shared" si="2"/>
        <v>-48.123532729970819</v>
      </c>
      <c r="I58" s="91"/>
      <c r="J58" s="206">
        <f t="shared" ref="J58" si="13">(J20/J39-1)*100</f>
        <v>-9.5935746862009115</v>
      </c>
      <c r="K58" s="226"/>
    </row>
    <row r="59" spans="1:11" x14ac:dyDescent="0.2">
      <c r="A59" s="213" t="s">
        <v>61</v>
      </c>
      <c r="B59" s="206">
        <f t="shared" si="0"/>
        <v>-33.962264150943398</v>
      </c>
      <c r="C59" s="91"/>
      <c r="D59" s="206">
        <f t="shared" si="0"/>
        <v>-19.401342368730468</v>
      </c>
      <c r="E59" s="91"/>
      <c r="F59" s="206">
        <f t="shared" ref="F59" si="14">(F21/F40-1)*100</f>
        <v>21.561113978564595</v>
      </c>
      <c r="G59" s="226"/>
      <c r="H59" s="206">
        <f t="shared" si="2"/>
        <v>-19.386745239764448</v>
      </c>
      <c r="I59" s="91"/>
      <c r="J59" s="206">
        <f t="shared" ref="J59" si="15">(J21/J40-1)*100</f>
        <v>21.564018592858659</v>
      </c>
      <c r="K59" s="226"/>
    </row>
    <row r="60" spans="1:11" x14ac:dyDescent="0.2">
      <c r="A60" s="213" t="s">
        <v>62</v>
      </c>
      <c r="B60" s="206">
        <f t="shared" si="0"/>
        <v>-41.025641025641022</v>
      </c>
      <c r="C60" s="91"/>
      <c r="D60" s="206">
        <f t="shared" si="0"/>
        <v>-40.146752128341944</v>
      </c>
      <c r="E60" s="91"/>
      <c r="F60" s="206">
        <f t="shared" ref="F60" si="16">(F22/F41-1)*100</f>
        <v>19.276533333333322</v>
      </c>
      <c r="G60" s="226"/>
      <c r="H60" s="206">
        <f t="shared" si="2"/>
        <v>-41.328100155609462</v>
      </c>
      <c r="I60" s="91"/>
      <c r="J60" s="206">
        <f t="shared" ref="J60" si="17">(J22/J41-1)*100</f>
        <v>11.696428571428562</v>
      </c>
      <c r="K60" s="226"/>
    </row>
    <row r="61" spans="1:11" x14ac:dyDescent="0.2">
      <c r="A61" s="213" t="s">
        <v>66</v>
      </c>
      <c r="B61" s="206">
        <f t="shared" si="0"/>
        <v>-30.588235294117649</v>
      </c>
      <c r="C61" s="91"/>
      <c r="D61" s="206">
        <f t="shared" si="0"/>
        <v>-54.374714659723068</v>
      </c>
      <c r="E61" s="91"/>
      <c r="F61" s="206">
        <f t="shared" ref="F61" si="18">(F23/F42-1)*100</f>
        <v>35.786675253557362</v>
      </c>
      <c r="G61" s="226"/>
      <c r="H61" s="206">
        <f t="shared" si="2"/>
        <v>-51.675279364507844</v>
      </c>
      <c r="I61" s="91"/>
      <c r="J61" s="206">
        <f t="shared" ref="J61" si="19">(J23/J42-1)*100</f>
        <v>38.888888888888886</v>
      </c>
      <c r="K61" s="226"/>
    </row>
    <row r="62" spans="1:11" x14ac:dyDescent="0.2">
      <c r="A62" s="213" t="s">
        <v>63</v>
      </c>
      <c r="B62" s="206">
        <f t="shared" si="0"/>
        <v>-20.90909090909091</v>
      </c>
      <c r="C62" s="91"/>
      <c r="D62" s="206">
        <f t="shared" si="0"/>
        <v>-34.640243460104195</v>
      </c>
      <c r="E62" s="91"/>
      <c r="F62" s="206">
        <f t="shared" ref="F62" si="20">(F24/F43-1)*100</f>
        <v>-15.044874361391859</v>
      </c>
      <c r="G62" s="226"/>
      <c r="H62" s="206">
        <f t="shared" si="2"/>
        <v>-34.678808166350947</v>
      </c>
      <c r="I62" s="91"/>
      <c r="J62" s="206">
        <f t="shared" ref="J62" si="21">(J24/J43-1)*100</f>
        <v>-15.046717918391483</v>
      </c>
      <c r="K62" s="226"/>
    </row>
    <row r="63" spans="1:11" x14ac:dyDescent="0.2">
      <c r="A63" s="213" t="s">
        <v>64</v>
      </c>
      <c r="B63" s="206">
        <f t="shared" si="0"/>
        <v>-20.27972027972028</v>
      </c>
      <c r="C63" s="91"/>
      <c r="D63" s="206">
        <f t="shared" si="0"/>
        <v>-15.681420897156762</v>
      </c>
      <c r="E63" s="91"/>
      <c r="F63" s="206">
        <f>(F25/F44-1)*100</f>
        <v>-0.14866666666666362</v>
      </c>
      <c r="G63" s="226"/>
      <c r="H63" s="206">
        <f t="shared" si="2"/>
        <v>-15.545260759009139</v>
      </c>
      <c r="I63" s="91"/>
      <c r="J63" s="206">
        <f t="shared" ref="J63" si="22">(J25/J44-1)*100</f>
        <v>1.6390614216701183</v>
      </c>
      <c r="K63" s="226"/>
    </row>
    <row r="64" spans="1:11" s="191" customFormat="1" x14ac:dyDescent="0.2">
      <c r="A64" s="107"/>
      <c r="B64" s="206"/>
      <c r="C64" s="91"/>
      <c r="D64" s="206"/>
      <c r="E64" s="91"/>
      <c r="F64" s="206"/>
      <c r="G64" s="226"/>
      <c r="H64" s="206"/>
      <c r="I64" s="91"/>
      <c r="J64" s="206"/>
      <c r="K64" s="226"/>
    </row>
    <row r="65" spans="1:11" x14ac:dyDescent="0.2">
      <c r="A65" s="205" t="s">
        <v>6</v>
      </c>
      <c r="B65" s="207">
        <f t="shared" si="0"/>
        <v>-25.274630964641265</v>
      </c>
      <c r="C65" s="92" t="s">
        <v>41</v>
      </c>
      <c r="D65" s="207">
        <f t="shared" si="0"/>
        <v>-39.282005599359849</v>
      </c>
      <c r="E65" s="92" t="s">
        <v>41</v>
      </c>
      <c r="F65" s="207">
        <f t="shared" si="0"/>
        <v>-7.4475770647359552</v>
      </c>
      <c r="G65" s="227" t="s">
        <v>41</v>
      </c>
      <c r="H65" s="207">
        <f t="shared" si="2"/>
        <v>-39.251158361031436</v>
      </c>
      <c r="I65" s="92" t="s">
        <v>41</v>
      </c>
      <c r="J65" s="207">
        <f t="shared" ref="J65" si="23">(J27/J46-1)*100</f>
        <v>-7.7125906394199024</v>
      </c>
      <c r="K65" s="227" t="s">
        <v>41</v>
      </c>
    </row>
    <row r="66" spans="1:11" ht="6" customHeight="1" x14ac:dyDescent="0.2"/>
    <row r="67" spans="1:11" x14ac:dyDescent="0.2">
      <c r="A67" s="63"/>
    </row>
  </sheetData>
  <mergeCells count="16">
    <mergeCell ref="A7:J7"/>
    <mergeCell ref="A8:J8"/>
    <mergeCell ref="A1:J1"/>
    <mergeCell ref="A2:J2"/>
    <mergeCell ref="A4:J4"/>
    <mergeCell ref="A5:J5"/>
    <mergeCell ref="A6:J6"/>
    <mergeCell ref="A29:K29"/>
    <mergeCell ref="A10:K10"/>
    <mergeCell ref="D49:F49"/>
    <mergeCell ref="H49:J49"/>
    <mergeCell ref="D11:F11"/>
    <mergeCell ref="H11:J11"/>
    <mergeCell ref="D30:F30"/>
    <mergeCell ref="H30:J30"/>
    <mergeCell ref="A48:K48"/>
  </mergeCells>
  <printOptions horizontalCentered="1"/>
  <pageMargins left="0.7" right="0.7" top="0.75" bottom="0.75" header="0.3" footer="0.3"/>
  <pageSetup scale="80" orientation="portrait" horizontalDpi="4294967295" verticalDpi="4294967295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7BF5D5"/>
    <pageSetUpPr fitToPage="1"/>
  </sheetPr>
  <dimension ref="A1:E57"/>
  <sheetViews>
    <sheetView showGridLines="0" zoomScale="90" zoomScaleNormal="90" workbookViewId="0">
      <selection sqref="A1:E1"/>
    </sheetView>
  </sheetViews>
  <sheetFormatPr defaultRowHeight="12.75" x14ac:dyDescent="0.2"/>
  <cols>
    <col min="1" max="1" width="23.85546875" customWidth="1"/>
    <col min="2" max="2" width="13.7109375" style="64" customWidth="1"/>
    <col min="3" max="3" width="15.5703125" style="64" customWidth="1"/>
    <col min="4" max="4" width="13.7109375" style="64" customWidth="1"/>
    <col min="5" max="5" width="24.42578125" style="64" customWidth="1"/>
  </cols>
  <sheetData>
    <row r="1" spans="1:5" s="64" customFormat="1" ht="15.75" x14ac:dyDescent="0.25">
      <c r="A1" s="311" t="s">
        <v>67</v>
      </c>
      <c r="B1" s="311"/>
      <c r="C1" s="311"/>
      <c r="D1" s="311"/>
      <c r="E1" s="311"/>
    </row>
    <row r="2" spans="1:5" s="64" customFormat="1" ht="15.75" x14ac:dyDescent="0.25">
      <c r="A2" s="311" t="s">
        <v>113</v>
      </c>
      <c r="B2" s="311"/>
      <c r="C2" s="311"/>
      <c r="D2" s="311"/>
      <c r="E2" s="311"/>
    </row>
    <row r="3" spans="1:5" s="64" customFormat="1" x14ac:dyDescent="0.2">
      <c r="A3" s="93"/>
      <c r="B3" s="65"/>
      <c r="C3" s="65"/>
      <c r="D3" s="65"/>
      <c r="E3" s="65"/>
    </row>
    <row r="4" spans="1:5" s="64" customFormat="1" ht="15.75" x14ac:dyDescent="0.25">
      <c r="A4" s="311" t="s">
        <v>87</v>
      </c>
      <c r="B4" s="311"/>
      <c r="C4" s="311"/>
      <c r="D4" s="311"/>
      <c r="E4" s="311"/>
    </row>
    <row r="5" spans="1:5" s="64" customFormat="1" ht="15.75" x14ac:dyDescent="0.25">
      <c r="A5" s="311" t="s">
        <v>88</v>
      </c>
      <c r="B5" s="311"/>
      <c r="C5" s="311"/>
      <c r="D5" s="311"/>
      <c r="E5" s="311"/>
    </row>
    <row r="6" spans="1:5" s="64" customFormat="1" ht="15.75" x14ac:dyDescent="0.25">
      <c r="A6" s="311" t="s">
        <v>89</v>
      </c>
      <c r="B6" s="311"/>
      <c r="C6" s="311"/>
      <c r="D6" s="311"/>
      <c r="E6" s="311"/>
    </row>
    <row r="7" spans="1:5" s="64" customFormat="1" ht="15" x14ac:dyDescent="0.25">
      <c r="A7" s="326" t="s">
        <v>79</v>
      </c>
      <c r="B7" s="326"/>
      <c r="C7" s="326"/>
      <c r="D7" s="326"/>
      <c r="E7" s="326"/>
    </row>
    <row r="8" spans="1:5" s="64" customFormat="1" ht="15" x14ac:dyDescent="0.25">
      <c r="A8" s="125"/>
    </row>
    <row r="9" spans="1:5" ht="16.149999999999999" customHeight="1" x14ac:dyDescent="0.2">
      <c r="A9" s="333" t="s">
        <v>5</v>
      </c>
      <c r="B9" s="334"/>
      <c r="C9" s="334"/>
      <c r="D9" s="334"/>
      <c r="E9" s="335"/>
    </row>
    <row r="10" spans="1:5" ht="32.25" customHeight="1" x14ac:dyDescent="0.2">
      <c r="A10" s="108" t="s">
        <v>50</v>
      </c>
      <c r="B10" s="302" t="s">
        <v>7</v>
      </c>
      <c r="C10" s="230" t="s">
        <v>48</v>
      </c>
      <c r="D10" s="230" t="s">
        <v>141</v>
      </c>
      <c r="E10" s="303" t="s">
        <v>12</v>
      </c>
    </row>
    <row r="11" spans="1:5" ht="15" customHeight="1" x14ac:dyDescent="0.2">
      <c r="A11" s="109"/>
      <c r="B11" s="10"/>
      <c r="C11" s="231"/>
      <c r="D11" s="231"/>
      <c r="E11" s="110"/>
    </row>
    <row r="12" spans="1:5" ht="13.15" customHeight="1" x14ac:dyDescent="0.2">
      <c r="A12" s="34" t="s">
        <v>95</v>
      </c>
      <c r="B12" s="10" t="s">
        <v>0</v>
      </c>
      <c r="C12" s="232">
        <v>49999900</v>
      </c>
      <c r="D12" s="232">
        <v>1087467.83</v>
      </c>
      <c r="E12" s="111" t="s">
        <v>51</v>
      </c>
    </row>
    <row r="13" spans="1:5" ht="13.15" customHeight="1" x14ac:dyDescent="0.2">
      <c r="A13" s="34" t="s">
        <v>96</v>
      </c>
      <c r="B13" s="10" t="s">
        <v>0</v>
      </c>
      <c r="C13" s="232">
        <v>45000000</v>
      </c>
      <c r="D13" s="232">
        <v>978720</v>
      </c>
      <c r="E13" s="111" t="s">
        <v>102</v>
      </c>
    </row>
    <row r="14" spans="1:5" ht="13.15" customHeight="1" x14ac:dyDescent="0.2">
      <c r="A14" s="34" t="s">
        <v>116</v>
      </c>
      <c r="B14" s="10" t="s">
        <v>0</v>
      </c>
      <c r="C14" s="232">
        <v>42500000</v>
      </c>
      <c r="D14" s="232">
        <v>924345</v>
      </c>
      <c r="E14" s="111" t="s">
        <v>51</v>
      </c>
    </row>
    <row r="15" spans="1:5" ht="13.15" customHeight="1" x14ac:dyDescent="0.2">
      <c r="A15" s="34" t="s">
        <v>95</v>
      </c>
      <c r="B15" s="10" t="s">
        <v>0</v>
      </c>
      <c r="C15" s="232">
        <v>42000000</v>
      </c>
      <c r="D15" s="232">
        <v>913470</v>
      </c>
      <c r="E15" s="111" t="s">
        <v>51</v>
      </c>
    </row>
    <row r="16" spans="1:5" ht="13.15" customHeight="1" x14ac:dyDescent="0.2">
      <c r="A16" s="34" t="s">
        <v>95</v>
      </c>
      <c r="B16" s="10" t="s">
        <v>0</v>
      </c>
      <c r="C16" s="232">
        <v>32500000</v>
      </c>
      <c r="D16" s="232">
        <v>706845</v>
      </c>
      <c r="E16" s="111" t="s">
        <v>51</v>
      </c>
    </row>
    <row r="17" spans="1:5" ht="13.15" customHeight="1" x14ac:dyDescent="0.2">
      <c r="A17" s="34" t="s">
        <v>117</v>
      </c>
      <c r="B17" s="10" t="s">
        <v>3</v>
      </c>
      <c r="C17" s="232">
        <v>31929060</v>
      </c>
      <c r="D17" s="232">
        <v>694427.93</v>
      </c>
      <c r="E17" s="111" t="s">
        <v>145</v>
      </c>
    </row>
    <row r="18" spans="1:5" ht="13.15" customHeight="1" x14ac:dyDescent="0.2">
      <c r="A18" s="34" t="s">
        <v>95</v>
      </c>
      <c r="B18" s="10" t="s">
        <v>0</v>
      </c>
      <c r="C18" s="232">
        <v>30525000</v>
      </c>
      <c r="D18" s="232">
        <v>663888.75</v>
      </c>
      <c r="E18" s="111" t="s">
        <v>51</v>
      </c>
    </row>
    <row r="19" spans="1:5" ht="13.15" customHeight="1" x14ac:dyDescent="0.2">
      <c r="A19" s="34" t="s">
        <v>95</v>
      </c>
      <c r="B19" s="10" t="s">
        <v>0</v>
      </c>
      <c r="C19" s="232">
        <v>30000000</v>
      </c>
      <c r="D19" s="232">
        <v>652470</v>
      </c>
      <c r="E19" s="111" t="s">
        <v>51</v>
      </c>
    </row>
    <row r="20" spans="1:5" ht="13.15" customHeight="1" x14ac:dyDescent="0.2">
      <c r="A20" s="34" t="s">
        <v>91</v>
      </c>
      <c r="B20" s="10" t="s">
        <v>0</v>
      </c>
      <c r="C20" s="232">
        <v>30000000</v>
      </c>
      <c r="D20" s="232">
        <v>652470</v>
      </c>
      <c r="E20" s="111" t="s">
        <v>51</v>
      </c>
    </row>
    <row r="21" spans="1:5" ht="13.15" customHeight="1" x14ac:dyDescent="0.2">
      <c r="A21" s="34" t="s">
        <v>95</v>
      </c>
      <c r="B21" s="10" t="s">
        <v>0</v>
      </c>
      <c r="C21" s="232">
        <v>28940000</v>
      </c>
      <c r="D21" s="232">
        <v>629415</v>
      </c>
      <c r="E21" s="111" t="s">
        <v>51</v>
      </c>
    </row>
    <row r="22" spans="1:5" ht="13.15" customHeight="1" x14ac:dyDescent="0.2">
      <c r="A22" s="34" t="s">
        <v>118</v>
      </c>
      <c r="B22" s="10" t="s">
        <v>0</v>
      </c>
      <c r="C22" s="232">
        <v>21400000</v>
      </c>
      <c r="D22" s="232">
        <v>465420</v>
      </c>
      <c r="E22" s="111" t="s">
        <v>102</v>
      </c>
    </row>
    <row r="23" spans="1:5" ht="13.15" customHeight="1" x14ac:dyDescent="0.2">
      <c r="A23" s="34" t="s">
        <v>95</v>
      </c>
      <c r="B23" s="10" t="s">
        <v>0</v>
      </c>
      <c r="C23" s="232">
        <v>21350000</v>
      </c>
      <c r="D23" s="232">
        <v>464332.5</v>
      </c>
      <c r="E23" s="111" t="s">
        <v>51</v>
      </c>
    </row>
    <row r="24" spans="1:5" ht="13.15" customHeight="1" x14ac:dyDescent="0.2">
      <c r="A24" s="34" t="s">
        <v>94</v>
      </c>
      <c r="B24" s="10" t="s">
        <v>0</v>
      </c>
      <c r="C24" s="232">
        <v>20000000</v>
      </c>
      <c r="D24" s="232">
        <v>434970</v>
      </c>
      <c r="E24" s="111" t="s">
        <v>51</v>
      </c>
    </row>
    <row r="25" spans="1:5" ht="13.15" customHeight="1" x14ac:dyDescent="0.2">
      <c r="A25" s="34" t="s">
        <v>99</v>
      </c>
      <c r="B25" s="10" t="s">
        <v>0</v>
      </c>
      <c r="C25" s="232">
        <v>18880000</v>
      </c>
      <c r="D25" s="232">
        <v>410610</v>
      </c>
      <c r="E25" s="111" t="s">
        <v>102</v>
      </c>
    </row>
    <row r="26" spans="1:5" ht="13.15" customHeight="1" x14ac:dyDescent="0.2">
      <c r="A26" s="34" t="s">
        <v>91</v>
      </c>
      <c r="B26" s="10" t="s">
        <v>0</v>
      </c>
      <c r="C26" s="232">
        <v>18750000</v>
      </c>
      <c r="D26" s="232">
        <v>407782.5</v>
      </c>
      <c r="E26" s="111" t="s">
        <v>51</v>
      </c>
    </row>
    <row r="27" spans="1:5" ht="13.15" customHeight="1" x14ac:dyDescent="0.2">
      <c r="A27" s="34" t="s">
        <v>119</v>
      </c>
      <c r="B27" s="10" t="s">
        <v>2</v>
      </c>
      <c r="C27" s="232">
        <v>16697200.75</v>
      </c>
      <c r="D27" s="232">
        <v>363134.1</v>
      </c>
      <c r="E27" s="111" t="s">
        <v>51</v>
      </c>
    </row>
    <row r="28" spans="1:5" ht="13.15" customHeight="1" x14ac:dyDescent="0.2">
      <c r="A28" s="34" t="s">
        <v>120</v>
      </c>
      <c r="B28" s="10" t="s">
        <v>2</v>
      </c>
      <c r="C28" s="232">
        <v>15714388.17</v>
      </c>
      <c r="D28" s="232">
        <v>341758.2</v>
      </c>
      <c r="E28" s="111" t="s">
        <v>51</v>
      </c>
    </row>
    <row r="29" spans="1:5" ht="13.15" customHeight="1" x14ac:dyDescent="0.2">
      <c r="A29" s="34" t="s">
        <v>121</v>
      </c>
      <c r="B29" s="10" t="s">
        <v>0</v>
      </c>
      <c r="C29" s="232">
        <v>15000000</v>
      </c>
      <c r="D29" s="232">
        <v>326220</v>
      </c>
      <c r="E29" s="111" t="s">
        <v>51</v>
      </c>
    </row>
    <row r="30" spans="1:5" ht="13.15" customHeight="1" x14ac:dyDescent="0.2">
      <c r="A30" s="34" t="s">
        <v>98</v>
      </c>
      <c r="B30" s="10" t="s">
        <v>0</v>
      </c>
      <c r="C30" s="232">
        <v>15000000</v>
      </c>
      <c r="D30" s="232">
        <v>326220</v>
      </c>
      <c r="E30" s="111" t="s">
        <v>51</v>
      </c>
    </row>
    <row r="31" spans="1:5" ht="13.15" customHeight="1" x14ac:dyDescent="0.2">
      <c r="A31" s="34" t="s">
        <v>122</v>
      </c>
      <c r="B31" s="10" t="s">
        <v>0</v>
      </c>
      <c r="C31" s="232">
        <v>15000000</v>
      </c>
      <c r="D31" s="232">
        <v>326220</v>
      </c>
      <c r="E31" s="111" t="s">
        <v>51</v>
      </c>
    </row>
    <row r="32" spans="1:5" s="64" customFormat="1" ht="13.15" customHeight="1" x14ac:dyDescent="0.2">
      <c r="A32" s="112"/>
      <c r="B32" s="113"/>
      <c r="C32" s="114"/>
      <c r="D32" s="114"/>
      <c r="E32" s="111"/>
    </row>
    <row r="33" spans="1:5" ht="16.149999999999999" customHeight="1" x14ac:dyDescent="0.2">
      <c r="A33" s="333" t="s">
        <v>4</v>
      </c>
      <c r="B33" s="334"/>
      <c r="C33" s="334"/>
      <c r="D33" s="334"/>
      <c r="E33" s="335"/>
    </row>
    <row r="34" spans="1:5" x14ac:dyDescent="0.2">
      <c r="A34" s="299"/>
      <c r="B34" s="279"/>
      <c r="C34" s="279"/>
      <c r="D34" s="279"/>
      <c r="E34" s="300"/>
    </row>
    <row r="35" spans="1:5" ht="13.5" customHeight="1" x14ac:dyDescent="0.2">
      <c r="A35" s="115" t="s">
        <v>93</v>
      </c>
      <c r="B35" s="148" t="s">
        <v>0</v>
      </c>
      <c r="C35" s="232">
        <v>405000000</v>
      </c>
      <c r="D35" s="232">
        <v>11340000</v>
      </c>
      <c r="E35" s="144" t="s">
        <v>49</v>
      </c>
    </row>
    <row r="36" spans="1:5" ht="13.5" customHeight="1" x14ac:dyDescent="0.2">
      <c r="A36" s="115" t="s">
        <v>123</v>
      </c>
      <c r="B36" s="148" t="s">
        <v>0</v>
      </c>
      <c r="C36" s="232">
        <v>363974495.97000003</v>
      </c>
      <c r="D36" s="232">
        <v>10191286.01</v>
      </c>
      <c r="E36" s="144" t="s">
        <v>56</v>
      </c>
    </row>
    <row r="37" spans="1:5" ht="13.5" customHeight="1" x14ac:dyDescent="0.2">
      <c r="A37" s="115" t="s">
        <v>124</v>
      </c>
      <c r="B37" s="148" t="s">
        <v>0</v>
      </c>
      <c r="C37" s="232">
        <v>350000000</v>
      </c>
      <c r="D37" s="232">
        <v>9800000</v>
      </c>
      <c r="E37" s="144" t="s">
        <v>49</v>
      </c>
    </row>
    <row r="38" spans="1:5" ht="13.5" customHeight="1" x14ac:dyDescent="0.2">
      <c r="A38" s="115" t="s">
        <v>125</v>
      </c>
      <c r="B38" s="148" t="s">
        <v>0</v>
      </c>
      <c r="C38" s="232">
        <v>313863004</v>
      </c>
      <c r="D38" s="232">
        <v>8788164</v>
      </c>
      <c r="E38" s="144" t="s">
        <v>49</v>
      </c>
    </row>
    <row r="39" spans="1:5" ht="13.5" customHeight="1" x14ac:dyDescent="0.2">
      <c r="A39" s="115" t="s">
        <v>136</v>
      </c>
      <c r="B39" s="148" t="s">
        <v>3</v>
      </c>
      <c r="C39" s="232">
        <v>248996264.55000001</v>
      </c>
      <c r="D39" s="232">
        <v>6971896.4100000001</v>
      </c>
      <c r="E39" s="144" t="s">
        <v>143</v>
      </c>
    </row>
    <row r="40" spans="1:5" ht="13.5" customHeight="1" x14ac:dyDescent="0.2">
      <c r="A40" s="115" t="s">
        <v>137</v>
      </c>
      <c r="B40" s="148" t="s">
        <v>0</v>
      </c>
      <c r="C40" s="232">
        <v>224000000</v>
      </c>
      <c r="D40" s="232">
        <v>6272000</v>
      </c>
      <c r="E40" s="144" t="s">
        <v>56</v>
      </c>
    </row>
    <row r="41" spans="1:5" ht="13.5" customHeight="1" x14ac:dyDescent="0.2">
      <c r="A41" s="301" t="s">
        <v>52</v>
      </c>
      <c r="B41" s="148" t="s">
        <v>0</v>
      </c>
      <c r="C41" s="232">
        <v>218313088.84999999</v>
      </c>
      <c r="D41" s="232">
        <v>6112766.8099999996</v>
      </c>
      <c r="E41" s="144" t="s">
        <v>49</v>
      </c>
    </row>
    <row r="42" spans="1:5" ht="13.5" customHeight="1" x14ac:dyDescent="0.2">
      <c r="A42" s="304" t="s">
        <v>126</v>
      </c>
      <c r="B42" s="305" t="s">
        <v>0</v>
      </c>
      <c r="C42" s="232">
        <v>203187637</v>
      </c>
      <c r="D42" s="232">
        <v>5689252.7999999998</v>
      </c>
      <c r="E42" s="35" t="s">
        <v>135</v>
      </c>
    </row>
    <row r="43" spans="1:5" ht="13.5" customHeight="1" x14ac:dyDescent="0.2">
      <c r="A43" s="115" t="s">
        <v>127</v>
      </c>
      <c r="B43" s="148" t="s">
        <v>2</v>
      </c>
      <c r="C43" s="232">
        <v>190061300.91999999</v>
      </c>
      <c r="D43" s="232">
        <v>5321716.41</v>
      </c>
      <c r="E43" s="144" t="s">
        <v>63</v>
      </c>
    </row>
    <row r="44" spans="1:5" ht="13.5" customHeight="1" x14ac:dyDescent="0.2">
      <c r="A44" s="115" t="s">
        <v>128</v>
      </c>
      <c r="B44" s="148" t="s">
        <v>3</v>
      </c>
      <c r="C44" s="232">
        <v>184266554.22</v>
      </c>
      <c r="D44" s="232">
        <v>5159464.8</v>
      </c>
      <c r="E44" s="144" t="s">
        <v>63</v>
      </c>
    </row>
    <row r="45" spans="1:5" ht="13.5" customHeight="1" x14ac:dyDescent="0.2">
      <c r="A45" s="115" t="s">
        <v>129</v>
      </c>
      <c r="B45" s="148" t="s">
        <v>0</v>
      </c>
      <c r="C45" s="232">
        <v>180000000</v>
      </c>
      <c r="D45" s="232">
        <v>5040000</v>
      </c>
      <c r="E45" s="144" t="s">
        <v>49</v>
      </c>
    </row>
    <row r="46" spans="1:5" ht="13.5" customHeight="1" x14ac:dyDescent="0.2">
      <c r="A46" s="115" t="s">
        <v>138</v>
      </c>
      <c r="B46" s="148" t="s">
        <v>0</v>
      </c>
      <c r="C46" s="232">
        <v>177214409.65000001</v>
      </c>
      <c r="D46" s="232">
        <v>4962003.2</v>
      </c>
      <c r="E46" s="144" t="s">
        <v>100</v>
      </c>
    </row>
    <row r="47" spans="1:5" ht="13.5" customHeight="1" x14ac:dyDescent="0.2">
      <c r="A47" s="115" t="s">
        <v>139</v>
      </c>
      <c r="B47" s="148" t="s">
        <v>0</v>
      </c>
      <c r="C47" s="232">
        <v>173500000</v>
      </c>
      <c r="D47" s="232">
        <v>4858000</v>
      </c>
      <c r="E47" s="144" t="s">
        <v>100</v>
      </c>
    </row>
    <row r="48" spans="1:5" ht="13.5" customHeight="1" x14ac:dyDescent="0.2">
      <c r="A48" s="115" t="s">
        <v>130</v>
      </c>
      <c r="B48" s="148" t="s">
        <v>0</v>
      </c>
      <c r="C48" s="232">
        <v>171520731.56999999</v>
      </c>
      <c r="D48" s="232">
        <v>4802579.6100000003</v>
      </c>
      <c r="E48" s="144" t="s">
        <v>59</v>
      </c>
    </row>
    <row r="49" spans="1:5" ht="13.5" customHeight="1" x14ac:dyDescent="0.2">
      <c r="A49" s="115" t="s">
        <v>93</v>
      </c>
      <c r="B49" s="148" t="s">
        <v>0</v>
      </c>
      <c r="C49" s="232">
        <v>170000000</v>
      </c>
      <c r="D49" s="232">
        <v>4760000</v>
      </c>
      <c r="E49" s="144" t="s">
        <v>59</v>
      </c>
    </row>
    <row r="50" spans="1:5" ht="13.5" customHeight="1" x14ac:dyDescent="0.2">
      <c r="A50" s="115" t="s">
        <v>131</v>
      </c>
      <c r="B50" s="148" t="s">
        <v>0</v>
      </c>
      <c r="C50" s="232">
        <v>168000000</v>
      </c>
      <c r="D50" s="232">
        <v>4704000</v>
      </c>
      <c r="E50" s="144" t="s">
        <v>59</v>
      </c>
    </row>
    <row r="51" spans="1:5" ht="13.5" customHeight="1" x14ac:dyDescent="0.2">
      <c r="A51" s="115" t="s">
        <v>140</v>
      </c>
      <c r="B51" s="148" t="s">
        <v>0</v>
      </c>
      <c r="C51" s="232">
        <v>154084367.88999999</v>
      </c>
      <c r="D51" s="232">
        <v>4314363.2</v>
      </c>
      <c r="E51" s="144" t="s">
        <v>56</v>
      </c>
    </row>
    <row r="52" spans="1:5" ht="13.5" customHeight="1" x14ac:dyDescent="0.2">
      <c r="A52" s="115" t="s">
        <v>132</v>
      </c>
      <c r="B52" s="148" t="s">
        <v>3</v>
      </c>
      <c r="C52" s="232">
        <v>140000000</v>
      </c>
      <c r="D52" s="232">
        <v>3920000</v>
      </c>
      <c r="E52" s="144" t="s">
        <v>142</v>
      </c>
    </row>
    <row r="53" spans="1:5" ht="13.5" customHeight="1" x14ac:dyDescent="0.2">
      <c r="A53" s="115" t="s">
        <v>97</v>
      </c>
      <c r="B53" s="148" t="s">
        <v>3</v>
      </c>
      <c r="C53" s="232">
        <v>136066375.13999999</v>
      </c>
      <c r="D53" s="232">
        <v>3809859.2</v>
      </c>
      <c r="E53" s="144" t="s">
        <v>49</v>
      </c>
    </row>
    <row r="54" spans="1:5" ht="13.5" customHeight="1" x14ac:dyDescent="0.2">
      <c r="A54" s="117" t="s">
        <v>133</v>
      </c>
      <c r="B54" s="118" t="s">
        <v>0</v>
      </c>
      <c r="C54" s="233">
        <v>134800000</v>
      </c>
      <c r="D54" s="233">
        <v>3774400</v>
      </c>
      <c r="E54" s="151" t="s">
        <v>49</v>
      </c>
    </row>
    <row r="55" spans="1:5" x14ac:dyDescent="0.2">
      <c r="A55" s="10"/>
      <c r="B55" s="10"/>
      <c r="C55" s="10"/>
      <c r="D55" s="10"/>
      <c r="E55" s="10"/>
    </row>
    <row r="56" spans="1:5" x14ac:dyDescent="0.2">
      <c r="A56" s="119" t="s">
        <v>144</v>
      </c>
      <c r="E56" s="10"/>
    </row>
    <row r="57" spans="1:5" x14ac:dyDescent="0.2">
      <c r="B57" s="10"/>
      <c r="C57" s="10"/>
      <c r="D57" s="10"/>
      <c r="E57" s="10"/>
    </row>
  </sheetData>
  <mergeCells count="8">
    <mergeCell ref="A9:E9"/>
    <mergeCell ref="A33:E33"/>
    <mergeCell ref="A1:E1"/>
    <mergeCell ref="A2:E2"/>
    <mergeCell ref="A4:E4"/>
    <mergeCell ref="A5:E5"/>
    <mergeCell ref="A6:E6"/>
    <mergeCell ref="A7:E7"/>
  </mergeCells>
  <printOptions horizontalCentered="1"/>
  <pageMargins left="0.7" right="0.7" top="0.75" bottom="0.75" header="0.3" footer="0.3"/>
  <pageSetup scale="93" orientation="portrait" horizontalDpi="4294967295" verticalDpi="4294967295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7BF5D5"/>
    <pageSetUpPr fitToPage="1"/>
  </sheetPr>
  <dimension ref="A1:P79"/>
  <sheetViews>
    <sheetView showGridLines="0" zoomScaleNormal="100" workbookViewId="0">
      <selection sqref="A1:F1"/>
    </sheetView>
  </sheetViews>
  <sheetFormatPr defaultColWidth="9.140625" defaultRowHeight="14.25" x14ac:dyDescent="0.2"/>
  <cols>
    <col min="1" max="1" width="11.140625" style="39" customWidth="1"/>
    <col min="2" max="6" width="15.5703125" style="37" customWidth="1"/>
    <col min="7" max="7" width="13.28515625" style="37" bestFit="1" customWidth="1"/>
    <col min="8" max="16384" width="9.140625" style="37"/>
  </cols>
  <sheetData>
    <row r="1" spans="1:6" ht="15.75" x14ac:dyDescent="0.25">
      <c r="A1" s="311" t="s">
        <v>67</v>
      </c>
      <c r="B1" s="311"/>
      <c r="C1" s="311"/>
      <c r="D1" s="311"/>
      <c r="E1" s="311"/>
      <c r="F1" s="311"/>
    </row>
    <row r="2" spans="1:6" x14ac:dyDescent="0.2">
      <c r="A2" s="93"/>
      <c r="B2" s="93"/>
      <c r="C2" s="93"/>
      <c r="D2" s="93"/>
      <c r="E2" s="93"/>
    </row>
    <row r="3" spans="1:6" ht="15.75" x14ac:dyDescent="0.25">
      <c r="A3" s="311" t="s">
        <v>90</v>
      </c>
      <c r="B3" s="311"/>
      <c r="C3" s="311"/>
      <c r="D3" s="311"/>
      <c r="E3" s="311"/>
      <c r="F3" s="311"/>
    </row>
    <row r="4" spans="1:6" ht="15.75" x14ac:dyDescent="0.25">
      <c r="A4" s="311" t="s">
        <v>72</v>
      </c>
      <c r="B4" s="311"/>
      <c r="C4" s="311"/>
      <c r="D4" s="311"/>
      <c r="E4" s="311"/>
      <c r="F4" s="311"/>
    </row>
    <row r="5" spans="1:6" ht="15.75" x14ac:dyDescent="0.25">
      <c r="A5" s="311" t="s">
        <v>79</v>
      </c>
      <c r="B5" s="311"/>
      <c r="C5" s="311"/>
      <c r="D5" s="311"/>
      <c r="E5" s="311"/>
      <c r="F5" s="311"/>
    </row>
    <row r="6" spans="1:6" ht="15" x14ac:dyDescent="0.25">
      <c r="A6" s="345" t="s">
        <v>134</v>
      </c>
      <c r="B6" s="345"/>
      <c r="C6" s="345"/>
      <c r="D6" s="345"/>
      <c r="E6" s="345"/>
      <c r="F6" s="345"/>
    </row>
    <row r="8" spans="1:6" x14ac:dyDescent="0.2">
      <c r="A8" s="336" t="s">
        <v>5</v>
      </c>
      <c r="B8" s="337"/>
      <c r="C8" s="337"/>
      <c r="D8" s="337"/>
      <c r="E8" s="337"/>
      <c r="F8" s="338"/>
    </row>
    <row r="9" spans="1:6" x14ac:dyDescent="0.2">
      <c r="A9" s="42"/>
      <c r="B9" s="43"/>
      <c r="C9" s="343" t="s">
        <v>32</v>
      </c>
      <c r="D9" s="344"/>
      <c r="E9" s="343" t="s">
        <v>14</v>
      </c>
      <c r="F9" s="344"/>
    </row>
    <row r="10" spans="1:6" x14ac:dyDescent="0.2">
      <c r="A10" s="339" t="s">
        <v>13</v>
      </c>
      <c r="B10" s="341" t="s">
        <v>18</v>
      </c>
      <c r="C10" s="44" t="s">
        <v>28</v>
      </c>
      <c r="D10" s="45"/>
      <c r="E10" s="44" t="s">
        <v>28</v>
      </c>
      <c r="F10" s="45"/>
    </row>
    <row r="11" spans="1:6" x14ac:dyDescent="0.2">
      <c r="A11" s="340"/>
      <c r="B11" s="342"/>
      <c r="C11" s="46" t="s">
        <v>29</v>
      </c>
      <c r="D11" s="47" t="s">
        <v>15</v>
      </c>
      <c r="E11" s="46" t="s">
        <v>29</v>
      </c>
      <c r="F11" s="47" t="s">
        <v>15</v>
      </c>
    </row>
    <row r="12" spans="1:6" x14ac:dyDescent="0.2">
      <c r="A12" s="209"/>
      <c r="B12" s="210"/>
      <c r="C12" s="211"/>
      <c r="D12" s="212"/>
      <c r="E12" s="211"/>
      <c r="F12" s="208"/>
    </row>
    <row r="13" spans="1:6" hidden="1" x14ac:dyDescent="0.2">
      <c r="A13" s="52">
        <v>2005</v>
      </c>
      <c r="B13" s="48">
        <v>168495</v>
      </c>
      <c r="C13" s="139">
        <v>41145317640</v>
      </c>
      <c r="D13" s="134">
        <v>200000</v>
      </c>
      <c r="E13" s="139">
        <v>831699720</v>
      </c>
      <c r="F13" s="134">
        <v>4025</v>
      </c>
    </row>
    <row r="14" spans="1:6" hidden="1" x14ac:dyDescent="0.2">
      <c r="A14" s="52">
        <v>2006</v>
      </c>
      <c r="B14" s="48">
        <v>157871</v>
      </c>
      <c r="C14" s="135">
        <v>42730930799</v>
      </c>
      <c r="D14" s="136">
        <v>200700</v>
      </c>
      <c r="E14" s="135">
        <v>870504402</v>
      </c>
      <c r="F14" s="136">
        <v>4070</v>
      </c>
    </row>
    <row r="15" spans="1:6" hidden="1" x14ac:dyDescent="0.2">
      <c r="A15" s="52">
        <v>2007</v>
      </c>
      <c r="B15" s="48">
        <v>127230</v>
      </c>
      <c r="C15" s="135">
        <v>36987482258</v>
      </c>
      <c r="D15" s="136">
        <v>212000</v>
      </c>
      <c r="E15" s="135">
        <v>733538076</v>
      </c>
      <c r="F15" s="136">
        <v>4070</v>
      </c>
    </row>
    <row r="16" spans="1:6" hidden="1" x14ac:dyDescent="0.2">
      <c r="A16" s="52">
        <v>2008</v>
      </c>
      <c r="B16" s="48">
        <v>69925</v>
      </c>
      <c r="C16" s="135">
        <v>21843717010</v>
      </c>
      <c r="D16" s="136">
        <v>250000</v>
      </c>
      <c r="E16" s="135">
        <v>418557309</v>
      </c>
      <c r="F16" s="136">
        <v>4480</v>
      </c>
    </row>
    <row r="17" spans="1:6" hidden="1" x14ac:dyDescent="0.2">
      <c r="A17" s="52">
        <v>2009</v>
      </c>
      <c r="B17" s="48">
        <v>51809</v>
      </c>
      <c r="C17" s="135">
        <v>12787104886</v>
      </c>
      <c r="D17" s="136">
        <v>190000</v>
      </c>
      <c r="E17" s="135">
        <v>250212812</v>
      </c>
      <c r="F17" s="136">
        <v>3510</v>
      </c>
    </row>
    <row r="18" spans="1:6" hidden="1" x14ac:dyDescent="0.2">
      <c r="A18" s="52">
        <v>2010</v>
      </c>
      <c r="B18" s="48">
        <v>51432</v>
      </c>
      <c r="C18" s="159">
        <v>12587447379</v>
      </c>
      <c r="D18" s="134">
        <v>170605</v>
      </c>
      <c r="E18" s="159">
        <v>249336346</v>
      </c>
      <c r="F18" s="134">
        <v>3120</v>
      </c>
    </row>
    <row r="19" spans="1:6" x14ac:dyDescent="0.2">
      <c r="A19" s="52">
        <v>2011</v>
      </c>
      <c r="B19" s="48">
        <v>53932</v>
      </c>
      <c r="C19" s="135">
        <v>12256286879</v>
      </c>
      <c r="D19" s="136">
        <v>116570</v>
      </c>
      <c r="E19" s="135">
        <v>244962709</v>
      </c>
      <c r="F19" s="136">
        <v>2215</v>
      </c>
    </row>
    <row r="20" spans="1:6" x14ac:dyDescent="0.2">
      <c r="A20" s="52">
        <v>2012</v>
      </c>
      <c r="B20" s="48">
        <v>60387</v>
      </c>
      <c r="C20" s="135">
        <v>14107672611</v>
      </c>
      <c r="D20" s="136">
        <v>105000</v>
      </c>
      <c r="E20" s="135">
        <v>286290513</v>
      </c>
      <c r="F20" s="136">
        <v>2050</v>
      </c>
    </row>
    <row r="21" spans="1:6" x14ac:dyDescent="0.2">
      <c r="A21" s="52">
        <v>2013</v>
      </c>
      <c r="B21" s="48">
        <v>62500</v>
      </c>
      <c r="C21" s="135">
        <v>16990093351</v>
      </c>
      <c r="D21" s="136">
        <v>150000</v>
      </c>
      <c r="E21" s="135">
        <v>349982098</v>
      </c>
      <c r="F21" s="136">
        <v>2984</v>
      </c>
    </row>
    <row r="22" spans="1:6" x14ac:dyDescent="0.2">
      <c r="A22" s="52">
        <v>2014</v>
      </c>
      <c r="B22" s="48">
        <v>42914</v>
      </c>
      <c r="C22" s="135">
        <v>15539562652</v>
      </c>
      <c r="D22" s="136">
        <v>258700</v>
      </c>
      <c r="E22" s="135">
        <v>320966030</v>
      </c>
      <c r="F22" s="136">
        <v>5136</v>
      </c>
    </row>
    <row r="23" spans="1:6" x14ac:dyDescent="0.2">
      <c r="A23" s="52">
        <v>2015</v>
      </c>
      <c r="B23" s="48">
        <v>51393</v>
      </c>
      <c r="C23" s="135">
        <v>19441986240</v>
      </c>
      <c r="D23" s="136">
        <v>259200</v>
      </c>
      <c r="E23" s="135">
        <v>399463313</v>
      </c>
      <c r="F23" s="136">
        <v>5128</v>
      </c>
    </row>
    <row r="24" spans="1:6" x14ac:dyDescent="0.2">
      <c r="A24" s="52">
        <v>2016</v>
      </c>
      <c r="B24" s="48">
        <v>53612</v>
      </c>
      <c r="C24" s="135">
        <v>22177436230</v>
      </c>
      <c r="D24" s="136">
        <v>294000</v>
      </c>
      <c r="E24" s="135">
        <v>453813468</v>
      </c>
      <c r="F24" s="136">
        <v>5813</v>
      </c>
    </row>
    <row r="25" spans="1:6" x14ac:dyDescent="0.2">
      <c r="A25" s="52">
        <v>2017</v>
      </c>
      <c r="B25" s="48">
        <v>52899</v>
      </c>
      <c r="C25" s="135">
        <v>23856386696</v>
      </c>
      <c r="D25" s="136">
        <v>335000</v>
      </c>
      <c r="E25" s="135">
        <v>487780800</v>
      </c>
      <c r="F25" s="136">
        <v>6633</v>
      </c>
    </row>
    <row r="26" spans="1:6" x14ac:dyDescent="0.2">
      <c r="A26" s="52">
        <v>2018</v>
      </c>
      <c r="B26" s="48">
        <v>45535</v>
      </c>
      <c r="C26" s="135">
        <v>22032499313</v>
      </c>
      <c r="D26" s="136">
        <v>387717</v>
      </c>
      <c r="E26" s="135">
        <v>456852664</v>
      </c>
      <c r="F26" s="136">
        <v>7699</v>
      </c>
    </row>
    <row r="27" spans="1:6" x14ac:dyDescent="0.2">
      <c r="A27" s="52">
        <v>2019</v>
      </c>
      <c r="B27" s="48">
        <v>46801</v>
      </c>
      <c r="C27" s="135">
        <v>22661676680</v>
      </c>
      <c r="D27" s="136">
        <v>396825</v>
      </c>
      <c r="E27" s="135">
        <v>471514964</v>
      </c>
      <c r="F27" s="136">
        <v>7863</v>
      </c>
    </row>
    <row r="28" spans="1:6" x14ac:dyDescent="0.2">
      <c r="A28" s="53">
        <v>2020</v>
      </c>
      <c r="B28" s="49">
        <v>51281</v>
      </c>
      <c r="C28" s="137">
        <v>21228742963</v>
      </c>
      <c r="D28" s="138">
        <v>325000</v>
      </c>
      <c r="E28" s="137">
        <v>445267490</v>
      </c>
      <c r="F28" s="138">
        <v>6504</v>
      </c>
    </row>
    <row r="29" spans="1:6" x14ac:dyDescent="0.2">
      <c r="A29" s="50"/>
      <c r="B29" s="41"/>
      <c r="C29" s="41"/>
      <c r="D29" s="41"/>
      <c r="E29" s="41"/>
      <c r="F29" s="41"/>
    </row>
    <row r="30" spans="1:6" x14ac:dyDescent="0.2">
      <c r="A30" s="336" t="s">
        <v>4</v>
      </c>
      <c r="B30" s="337"/>
      <c r="C30" s="337"/>
      <c r="D30" s="337"/>
      <c r="E30" s="337"/>
      <c r="F30" s="338"/>
    </row>
    <row r="31" spans="1:6" x14ac:dyDescent="0.2">
      <c r="A31" s="51"/>
      <c r="B31" s="43"/>
      <c r="C31" s="343" t="s">
        <v>32</v>
      </c>
      <c r="D31" s="344"/>
      <c r="E31" s="343" t="s">
        <v>14</v>
      </c>
      <c r="F31" s="344"/>
    </row>
    <row r="32" spans="1:6" ht="13.9" customHeight="1" x14ac:dyDescent="0.2">
      <c r="A32" s="339" t="s">
        <v>13</v>
      </c>
      <c r="B32" s="341" t="s">
        <v>18</v>
      </c>
      <c r="C32" s="44" t="s">
        <v>28</v>
      </c>
      <c r="D32" s="131"/>
      <c r="E32" s="132" t="s">
        <v>28</v>
      </c>
      <c r="F32" s="133"/>
    </row>
    <row r="33" spans="1:16" x14ac:dyDescent="0.2">
      <c r="A33" s="340"/>
      <c r="B33" s="341"/>
      <c r="C33" s="46" t="s">
        <v>29</v>
      </c>
      <c r="D33" s="140" t="s">
        <v>15</v>
      </c>
      <c r="E33" s="141" t="s">
        <v>29</v>
      </c>
      <c r="F33" s="47" t="s">
        <v>15</v>
      </c>
    </row>
    <row r="34" spans="1:16" x14ac:dyDescent="0.2">
      <c r="A34" s="209"/>
      <c r="B34" s="210"/>
      <c r="C34" s="211"/>
      <c r="D34" s="212"/>
      <c r="E34" s="211"/>
      <c r="F34" s="208"/>
    </row>
    <row r="35" spans="1:16" hidden="1" x14ac:dyDescent="0.2">
      <c r="A35" s="129">
        <v>2005</v>
      </c>
      <c r="B35" s="48">
        <v>21576</v>
      </c>
      <c r="C35" s="139">
        <v>38017308011</v>
      </c>
      <c r="D35" s="134">
        <v>400000</v>
      </c>
      <c r="E35" s="139">
        <v>1032537530</v>
      </c>
      <c r="F35" s="134">
        <v>8200</v>
      </c>
    </row>
    <row r="36" spans="1:16" hidden="1" x14ac:dyDescent="0.2">
      <c r="A36" s="129">
        <v>2006</v>
      </c>
      <c r="B36" s="48">
        <v>19128</v>
      </c>
      <c r="C36" s="135">
        <v>44067423746</v>
      </c>
      <c r="D36" s="136">
        <v>450000</v>
      </c>
      <c r="E36" s="135">
        <v>1216980656</v>
      </c>
      <c r="F36" s="136">
        <v>9533</v>
      </c>
      <c r="P36" s="37" t="s">
        <v>104</v>
      </c>
    </row>
    <row r="37" spans="1:16" hidden="1" x14ac:dyDescent="0.2">
      <c r="A37" s="129">
        <v>2007</v>
      </c>
      <c r="B37" s="48">
        <v>17098</v>
      </c>
      <c r="C37" s="135">
        <v>51772290566</v>
      </c>
      <c r="D37" s="136">
        <v>475000</v>
      </c>
      <c r="E37" s="135">
        <v>1432766615</v>
      </c>
      <c r="F37" s="136">
        <v>9999</v>
      </c>
    </row>
    <row r="38" spans="1:16" hidden="1" x14ac:dyDescent="0.2">
      <c r="A38" s="129">
        <v>2008</v>
      </c>
      <c r="B38" s="48">
        <v>12176</v>
      </c>
      <c r="C38" s="135">
        <v>29289423725</v>
      </c>
      <c r="D38" s="136">
        <v>500000</v>
      </c>
      <c r="E38" s="135">
        <v>802228068</v>
      </c>
      <c r="F38" s="136">
        <v>14000</v>
      </c>
    </row>
    <row r="39" spans="1:16" hidden="1" x14ac:dyDescent="0.2">
      <c r="A39" s="129">
        <v>2009</v>
      </c>
      <c r="B39" s="48">
        <v>7322</v>
      </c>
      <c r="C39" s="135">
        <v>9937311188</v>
      </c>
      <c r="D39" s="136">
        <v>400000</v>
      </c>
      <c r="E39" s="135">
        <v>271019045</v>
      </c>
      <c r="F39" s="136">
        <v>8200</v>
      </c>
    </row>
    <row r="40" spans="1:16" hidden="1" x14ac:dyDescent="0.2">
      <c r="A40" s="129">
        <v>2010</v>
      </c>
      <c r="B40" s="48">
        <v>6888</v>
      </c>
      <c r="C40" s="159">
        <v>9822123100</v>
      </c>
      <c r="D40" s="134">
        <v>400000</v>
      </c>
      <c r="E40" s="159">
        <v>268150169</v>
      </c>
      <c r="F40" s="134">
        <v>8401</v>
      </c>
    </row>
    <row r="41" spans="1:16" x14ac:dyDescent="0.2">
      <c r="A41" s="129">
        <v>2011</v>
      </c>
      <c r="B41" s="48">
        <v>8921</v>
      </c>
      <c r="C41" s="135">
        <v>16977506546</v>
      </c>
      <c r="D41" s="136">
        <v>448000</v>
      </c>
      <c r="E41" s="135">
        <v>467292214</v>
      </c>
      <c r="F41" s="136">
        <v>9225</v>
      </c>
    </row>
    <row r="42" spans="1:16" x14ac:dyDescent="0.2">
      <c r="A42" s="129">
        <v>2012</v>
      </c>
      <c r="B42" s="48">
        <v>11736</v>
      </c>
      <c r="C42" s="135">
        <v>23654786508</v>
      </c>
      <c r="D42" s="136">
        <v>470000</v>
      </c>
      <c r="E42" s="135">
        <v>651598357</v>
      </c>
      <c r="F42" s="136">
        <v>9767</v>
      </c>
    </row>
    <row r="43" spans="1:16" x14ac:dyDescent="0.2">
      <c r="A43" s="129">
        <v>2013</v>
      </c>
      <c r="B43" s="48">
        <v>14322</v>
      </c>
      <c r="C43" s="135">
        <v>36281056525</v>
      </c>
      <c r="D43" s="136">
        <v>550000</v>
      </c>
      <c r="E43" s="135">
        <v>1004511068</v>
      </c>
      <c r="F43" s="136">
        <v>15400</v>
      </c>
    </row>
    <row r="44" spans="1:16" x14ac:dyDescent="0.2">
      <c r="A44" s="129">
        <v>2014</v>
      </c>
      <c r="B44" s="48">
        <v>13107</v>
      </c>
      <c r="C44" s="135">
        <v>47298067208</v>
      </c>
      <c r="D44" s="136">
        <v>725000</v>
      </c>
      <c r="E44" s="135">
        <v>1315214640</v>
      </c>
      <c r="F44" s="136">
        <v>20160</v>
      </c>
    </row>
    <row r="45" spans="1:16" x14ac:dyDescent="0.2">
      <c r="A45" s="129">
        <v>2015</v>
      </c>
      <c r="B45" s="48">
        <v>15151</v>
      </c>
      <c r="C45" s="135">
        <v>53862341600</v>
      </c>
      <c r="D45" s="136">
        <v>805000</v>
      </c>
      <c r="E45" s="135">
        <v>1498379470</v>
      </c>
      <c r="F45" s="136">
        <v>22453</v>
      </c>
    </row>
    <row r="46" spans="1:16" x14ac:dyDescent="0.2">
      <c r="A46" s="129">
        <v>2016</v>
      </c>
      <c r="B46" s="48">
        <v>13633</v>
      </c>
      <c r="C46" s="135">
        <v>49428855438</v>
      </c>
      <c r="D46" s="136">
        <v>846000</v>
      </c>
      <c r="E46" s="135">
        <v>1375560082</v>
      </c>
      <c r="F46" s="136">
        <v>23660</v>
      </c>
    </row>
    <row r="47" spans="1:16" x14ac:dyDescent="0.2">
      <c r="A47" s="129">
        <v>2017</v>
      </c>
      <c r="B47" s="48">
        <v>13145</v>
      </c>
      <c r="C47" s="135">
        <v>41119288382</v>
      </c>
      <c r="D47" s="136">
        <v>765530</v>
      </c>
      <c r="E47" s="135">
        <v>1143704335</v>
      </c>
      <c r="F47" s="136">
        <v>21350</v>
      </c>
    </row>
    <row r="48" spans="1:16" x14ac:dyDescent="0.2">
      <c r="A48" s="129">
        <v>2018</v>
      </c>
      <c r="B48" s="48">
        <v>12688</v>
      </c>
      <c r="C48" s="135">
        <v>42530251487</v>
      </c>
      <c r="D48" s="136">
        <v>750000</v>
      </c>
      <c r="E48" s="135">
        <v>1178851696</v>
      </c>
      <c r="F48" s="136">
        <v>21000</v>
      </c>
    </row>
    <row r="49" spans="1:6" x14ac:dyDescent="0.2">
      <c r="A49" s="129">
        <v>2019</v>
      </c>
      <c r="B49" s="48">
        <v>11652</v>
      </c>
      <c r="C49" s="135">
        <v>41938912748</v>
      </c>
      <c r="D49" s="136">
        <v>761308</v>
      </c>
      <c r="E49" s="135">
        <v>1162597337</v>
      </c>
      <c r="F49" s="136">
        <v>21238</v>
      </c>
    </row>
    <row r="50" spans="1:6" x14ac:dyDescent="0.2">
      <c r="A50" s="130">
        <v>2020</v>
      </c>
      <c r="B50" s="49">
        <v>8707</v>
      </c>
      <c r="C50" s="137">
        <v>25464466694</v>
      </c>
      <c r="D50" s="138">
        <v>704609</v>
      </c>
      <c r="E50" s="137">
        <v>706264415</v>
      </c>
      <c r="F50" s="138">
        <v>19600</v>
      </c>
    </row>
    <row r="51" spans="1:6" x14ac:dyDescent="0.2">
      <c r="A51" s="50"/>
      <c r="B51" s="41"/>
      <c r="C51" s="41"/>
      <c r="D51" s="41"/>
      <c r="E51" s="41"/>
      <c r="F51" s="41"/>
    </row>
    <row r="52" spans="1:6" x14ac:dyDescent="0.2">
      <c r="A52" s="336" t="s">
        <v>11</v>
      </c>
      <c r="B52" s="337"/>
      <c r="C52" s="337"/>
      <c r="D52" s="337"/>
      <c r="E52" s="337"/>
      <c r="F52" s="338"/>
    </row>
    <row r="53" spans="1:6" x14ac:dyDescent="0.2">
      <c r="A53" s="51"/>
      <c r="B53" s="43"/>
      <c r="C53" s="343" t="s">
        <v>32</v>
      </c>
      <c r="D53" s="344"/>
      <c r="E53" s="343" t="s">
        <v>14</v>
      </c>
      <c r="F53" s="344"/>
    </row>
    <row r="54" spans="1:6" ht="15" customHeight="1" x14ac:dyDescent="0.2">
      <c r="A54" s="339" t="s">
        <v>13</v>
      </c>
      <c r="B54" s="341" t="s">
        <v>18</v>
      </c>
      <c r="C54" s="44" t="s">
        <v>28</v>
      </c>
      <c r="D54" s="45"/>
      <c r="E54" s="44" t="s">
        <v>28</v>
      </c>
      <c r="F54" s="45"/>
    </row>
    <row r="55" spans="1:6" x14ac:dyDescent="0.2">
      <c r="A55" s="340"/>
      <c r="B55" s="342"/>
      <c r="C55" s="46" t="s">
        <v>29</v>
      </c>
      <c r="D55" s="47" t="s">
        <v>15</v>
      </c>
      <c r="E55" s="46" t="s">
        <v>29</v>
      </c>
      <c r="F55" s="47" t="s">
        <v>15</v>
      </c>
    </row>
    <row r="56" spans="1:6" x14ac:dyDescent="0.2">
      <c r="A56" s="209"/>
      <c r="B56" s="210"/>
      <c r="C56" s="211"/>
      <c r="D56" s="212"/>
      <c r="E56" s="211"/>
      <c r="F56" s="208"/>
    </row>
    <row r="57" spans="1:6" hidden="1" x14ac:dyDescent="0.2">
      <c r="A57" s="52">
        <v>2005</v>
      </c>
      <c r="B57" s="48">
        <f t="shared" ref="B57:C67" si="0">B13+B35</f>
        <v>190071</v>
      </c>
      <c r="C57" s="139">
        <f t="shared" si="0"/>
        <v>79162625651</v>
      </c>
      <c r="D57" s="134">
        <v>220000</v>
      </c>
      <c r="E57" s="139">
        <f t="shared" ref="E57:E67" si="1">E13+E35</f>
        <v>1864237250</v>
      </c>
      <c r="F57" s="134">
        <v>4320</v>
      </c>
    </row>
    <row r="58" spans="1:6" hidden="1" x14ac:dyDescent="0.2">
      <c r="A58" s="52">
        <v>2006</v>
      </c>
      <c r="B58" s="48">
        <f t="shared" si="0"/>
        <v>176999</v>
      </c>
      <c r="C58" s="135">
        <f t="shared" si="0"/>
        <v>86798354545</v>
      </c>
      <c r="D58" s="136">
        <v>233500</v>
      </c>
      <c r="E58" s="135">
        <f t="shared" si="1"/>
        <v>2087485058</v>
      </c>
      <c r="F58" s="136">
        <v>4583</v>
      </c>
    </row>
    <row r="59" spans="1:6" s="38" customFormat="1" hidden="1" x14ac:dyDescent="0.2">
      <c r="A59" s="54">
        <v>2007</v>
      </c>
      <c r="B59" s="48">
        <f t="shared" si="0"/>
        <v>144328</v>
      </c>
      <c r="C59" s="135">
        <f t="shared" si="0"/>
        <v>88759772824</v>
      </c>
      <c r="D59" s="136">
        <v>246697</v>
      </c>
      <c r="E59" s="135">
        <f t="shared" si="1"/>
        <v>2166304691</v>
      </c>
      <c r="F59" s="136">
        <v>4649</v>
      </c>
    </row>
    <row r="60" spans="1:6" s="38" customFormat="1" hidden="1" x14ac:dyDescent="0.2">
      <c r="A60" s="54">
        <v>2008</v>
      </c>
      <c r="B60" s="48">
        <f t="shared" si="0"/>
        <v>82101</v>
      </c>
      <c r="C60" s="135">
        <f t="shared" si="0"/>
        <v>51133140735</v>
      </c>
      <c r="D60" s="136">
        <v>272915</v>
      </c>
      <c r="E60" s="135">
        <f t="shared" si="1"/>
        <v>1220785377</v>
      </c>
      <c r="F60" s="136">
        <v>5095</v>
      </c>
    </row>
    <row r="61" spans="1:6" s="38" customFormat="1" hidden="1" x14ac:dyDescent="0.2">
      <c r="A61" s="54">
        <v>2009</v>
      </c>
      <c r="B61" s="48">
        <f t="shared" si="0"/>
        <v>59131</v>
      </c>
      <c r="C61" s="135">
        <f t="shared" si="0"/>
        <v>22724416074</v>
      </c>
      <c r="D61" s="136">
        <v>203000</v>
      </c>
      <c r="E61" s="135">
        <f t="shared" si="1"/>
        <v>521231857</v>
      </c>
      <c r="F61" s="136">
        <v>4068</v>
      </c>
    </row>
    <row r="62" spans="1:6" s="38" customFormat="1" hidden="1" x14ac:dyDescent="0.2">
      <c r="A62" s="54">
        <v>2010</v>
      </c>
      <c r="B62" s="48">
        <f t="shared" si="0"/>
        <v>58320</v>
      </c>
      <c r="C62" s="159">
        <f t="shared" si="0"/>
        <v>22409570479</v>
      </c>
      <c r="D62" s="134">
        <v>200000</v>
      </c>
      <c r="E62" s="159">
        <f t="shared" si="1"/>
        <v>517486515</v>
      </c>
      <c r="F62" s="134">
        <v>3730</v>
      </c>
    </row>
    <row r="63" spans="1:6" s="38" customFormat="1" x14ac:dyDescent="0.2">
      <c r="A63" s="54">
        <v>2011</v>
      </c>
      <c r="B63" s="48">
        <f t="shared" si="0"/>
        <v>62853</v>
      </c>
      <c r="C63" s="135">
        <f t="shared" si="0"/>
        <v>29233793425</v>
      </c>
      <c r="D63" s="136">
        <v>160000</v>
      </c>
      <c r="E63" s="135">
        <f t="shared" si="1"/>
        <v>712254923</v>
      </c>
      <c r="F63" s="136">
        <v>3045</v>
      </c>
    </row>
    <row r="64" spans="1:6" s="38" customFormat="1" x14ac:dyDescent="0.2">
      <c r="A64" s="54">
        <v>2012</v>
      </c>
      <c r="B64" s="48">
        <f t="shared" si="0"/>
        <v>72123</v>
      </c>
      <c r="C64" s="135">
        <f t="shared" si="0"/>
        <v>37762459119</v>
      </c>
      <c r="D64" s="136">
        <v>165000</v>
      </c>
      <c r="E64" s="135">
        <f t="shared" si="1"/>
        <v>937888870</v>
      </c>
      <c r="F64" s="136">
        <v>3230</v>
      </c>
    </row>
    <row r="65" spans="1:6" x14ac:dyDescent="0.2">
      <c r="A65" s="52">
        <v>2013</v>
      </c>
      <c r="B65" s="48">
        <f t="shared" si="0"/>
        <v>76822</v>
      </c>
      <c r="C65" s="135">
        <f t="shared" si="0"/>
        <v>53271149876</v>
      </c>
      <c r="D65" s="136">
        <v>207739</v>
      </c>
      <c r="E65" s="135">
        <f t="shared" si="1"/>
        <v>1354493166</v>
      </c>
      <c r="F65" s="136">
        <v>4129</v>
      </c>
    </row>
    <row r="66" spans="1:6" x14ac:dyDescent="0.2">
      <c r="A66" s="52">
        <v>2014</v>
      </c>
      <c r="B66" s="48">
        <f t="shared" si="0"/>
        <v>56021</v>
      </c>
      <c r="C66" s="135">
        <f t="shared" si="0"/>
        <v>62837629860</v>
      </c>
      <c r="D66" s="136">
        <v>319113</v>
      </c>
      <c r="E66" s="135">
        <f t="shared" si="1"/>
        <v>1636180670</v>
      </c>
      <c r="F66" s="136">
        <v>6432</v>
      </c>
    </row>
    <row r="67" spans="1:6" x14ac:dyDescent="0.2">
      <c r="A67" s="52">
        <v>2015</v>
      </c>
      <c r="B67" s="48">
        <f t="shared" si="0"/>
        <v>66544</v>
      </c>
      <c r="C67" s="135">
        <f t="shared" si="0"/>
        <v>73304327840</v>
      </c>
      <c r="D67" s="136">
        <v>325500</v>
      </c>
      <c r="E67" s="135">
        <f t="shared" si="1"/>
        <v>1897842783</v>
      </c>
      <c r="F67" s="136">
        <v>6571</v>
      </c>
    </row>
    <row r="68" spans="1:6" x14ac:dyDescent="0.2">
      <c r="A68" s="52">
        <v>2016</v>
      </c>
      <c r="B68" s="48">
        <v>67245</v>
      </c>
      <c r="C68" s="135">
        <v>71606291668</v>
      </c>
      <c r="D68" s="136">
        <v>350000</v>
      </c>
      <c r="E68" s="135">
        <v>1829373550</v>
      </c>
      <c r="F68" s="136">
        <v>7033</v>
      </c>
    </row>
    <row r="69" spans="1:6" x14ac:dyDescent="0.2">
      <c r="A69" s="52">
        <v>2017</v>
      </c>
      <c r="B69" s="48">
        <v>66044</v>
      </c>
      <c r="C69" s="135">
        <v>64975675077</v>
      </c>
      <c r="D69" s="136">
        <v>380000</v>
      </c>
      <c r="E69" s="135">
        <v>1631485135</v>
      </c>
      <c r="F69" s="136">
        <v>7585</v>
      </c>
    </row>
    <row r="70" spans="1:6" x14ac:dyDescent="0.2">
      <c r="A70" s="52">
        <v>2018</v>
      </c>
      <c r="B70" s="48">
        <v>58223</v>
      </c>
      <c r="C70" s="135">
        <v>64562750800</v>
      </c>
      <c r="D70" s="136">
        <v>421448</v>
      </c>
      <c r="E70" s="135">
        <v>1635704360</v>
      </c>
      <c r="F70" s="136">
        <v>8498</v>
      </c>
    </row>
    <row r="71" spans="1:6" x14ac:dyDescent="0.2">
      <c r="A71" s="52">
        <v>2019</v>
      </c>
      <c r="B71" s="48">
        <v>58453</v>
      </c>
      <c r="C71" s="135">
        <v>64600589429</v>
      </c>
      <c r="D71" s="136">
        <v>432030</v>
      </c>
      <c r="E71" s="135">
        <v>1634112301</v>
      </c>
      <c r="F71" s="136">
        <v>8689</v>
      </c>
    </row>
    <row r="72" spans="1:6" x14ac:dyDescent="0.2">
      <c r="A72" s="53">
        <v>2020</v>
      </c>
      <c r="B72" s="49">
        <v>59988</v>
      </c>
      <c r="C72" s="137">
        <v>46693209657</v>
      </c>
      <c r="D72" s="138">
        <v>360000</v>
      </c>
      <c r="E72" s="137">
        <v>1151531905</v>
      </c>
      <c r="F72" s="138">
        <v>7248</v>
      </c>
    </row>
    <row r="73" spans="1:6" x14ac:dyDescent="0.2">
      <c r="C73" s="40"/>
      <c r="E73" s="40"/>
    </row>
    <row r="74" spans="1:6" x14ac:dyDescent="0.2">
      <c r="A74" s="41"/>
      <c r="C74" s="40"/>
      <c r="E74" s="40"/>
    </row>
    <row r="75" spans="1:6" x14ac:dyDescent="0.2">
      <c r="C75" s="40"/>
      <c r="E75" s="40"/>
    </row>
    <row r="76" spans="1:6" x14ac:dyDescent="0.2">
      <c r="C76" s="40"/>
      <c r="E76" s="40"/>
    </row>
    <row r="77" spans="1:6" x14ac:dyDescent="0.2">
      <c r="C77" s="40"/>
      <c r="E77" s="40"/>
    </row>
    <row r="78" spans="1:6" x14ac:dyDescent="0.2">
      <c r="C78" s="40"/>
      <c r="E78" s="40"/>
    </row>
    <row r="79" spans="1:6" x14ac:dyDescent="0.2">
      <c r="C79" s="40"/>
      <c r="E79" s="40"/>
    </row>
  </sheetData>
  <mergeCells count="20">
    <mergeCell ref="A1:F1"/>
    <mergeCell ref="A3:F3"/>
    <mergeCell ref="A4:F4"/>
    <mergeCell ref="A5:F5"/>
    <mergeCell ref="A6:F6"/>
    <mergeCell ref="A8:F8"/>
    <mergeCell ref="A54:A55"/>
    <mergeCell ref="B54:B55"/>
    <mergeCell ref="C31:D31"/>
    <mergeCell ref="E31:F31"/>
    <mergeCell ref="A32:A33"/>
    <mergeCell ref="B32:B33"/>
    <mergeCell ref="C53:D53"/>
    <mergeCell ref="E53:F53"/>
    <mergeCell ref="A52:F52"/>
    <mergeCell ref="A30:F30"/>
    <mergeCell ref="C9:D9"/>
    <mergeCell ref="E9:F9"/>
    <mergeCell ref="A10:A11"/>
    <mergeCell ref="B10:B11"/>
  </mergeCells>
  <printOptions horizontalCentered="1"/>
  <pageMargins left="0.7" right="0.7" top="0.75" bottom="0.75" header="0.3" footer="0.3"/>
  <pageSetup scale="93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2</vt:i4>
      </vt:variant>
    </vt:vector>
  </HeadingPairs>
  <TitlesOfParts>
    <vt:vector size="11" baseType="lpstr">
      <vt:lpstr>1. Revenue Source</vt:lpstr>
      <vt:lpstr>2. Transactions</vt:lpstr>
      <vt:lpstr>3. by Mortgage Amount</vt:lpstr>
      <vt:lpstr>4. by Boro</vt:lpstr>
      <vt:lpstr>5. Mortgage Amt-Entities</vt:lpstr>
      <vt:lpstr>6. Boro -Entities</vt:lpstr>
      <vt:lpstr>7. Commercial</vt:lpstr>
      <vt:lpstr>8. Top Mortgages</vt:lpstr>
      <vt:lpstr>9. Historical</vt:lpstr>
      <vt:lpstr>'1. Revenue Source'!Print_Area</vt:lpstr>
      <vt:lpstr>'7. Commercial'!Print_Area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The SAS System</dc:title>
  <dc:creator>MabutasM</dc:creator>
  <cp:lastModifiedBy>LOUIS PEREIRA</cp:lastModifiedBy>
  <cp:revision>1</cp:revision>
  <cp:lastPrinted>2021-07-26T15:44:47Z</cp:lastPrinted>
  <dcterms:created xsi:type="dcterms:W3CDTF">2016-09-15T17:09:00Z</dcterms:created>
  <dcterms:modified xsi:type="dcterms:W3CDTF">2021-07-26T15:44:55Z</dcterms:modified>
</cp:coreProperties>
</file>