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MRT FILES\MRT Report 2019\"/>
    </mc:Choice>
  </mc:AlternateContent>
  <xr:revisionPtr revIDLastSave="0" documentId="13_ncr:1_{5CE4BEFD-56DD-44AC-AE62-3208DCC226C3}" xr6:coauthVersionLast="44" xr6:coauthVersionMax="44" xr10:uidLastSave="{00000000-0000-0000-0000-000000000000}"/>
  <bookViews>
    <workbookView xWindow="-60" yWindow="-60" windowWidth="28920" windowHeight="15660" xr2:uid="{00000000-000D-0000-FFFF-FFFF00000000}"/>
  </bookViews>
  <sheets>
    <sheet name="1. Revenue Source" sheetId="4" r:id="rId1"/>
    <sheet name="2. Transactions" sheetId="3" r:id="rId2"/>
    <sheet name="3. by Mortgage Amount" sheetId="1" r:id="rId3"/>
    <sheet name="4. by Boro" sheetId="2" r:id="rId4"/>
    <sheet name="5. Mortgage Amt-Entities" sheetId="5" r:id="rId5"/>
    <sheet name="6. Boro -Entities" sheetId="6" r:id="rId6"/>
    <sheet name="7. Commercial" sheetId="10" r:id="rId7"/>
    <sheet name="8. Top Mortgages" sheetId="9" r:id="rId8"/>
    <sheet name="9. Historical" sheetId="8" r:id="rId9"/>
  </sheets>
  <externalReferences>
    <externalReference r:id="rId10"/>
    <externalReference r:id="rId11"/>
  </externalReferences>
  <definedNames>
    <definedName name="_AMO_UniqueIdentifier" hidden="1">"'239669ee-08d5-4f20-ba55-93156eed232c'"</definedName>
    <definedName name="_xlnm.Print_Area" localSheetId="2">'3. by Mortgage Amount'!$A$1:$F$69</definedName>
    <definedName name="_xlnm.Print_Area" localSheetId="4">'5. Mortgage Amt-Entities'!$A$1:$J$53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8" l="1"/>
  <c r="C65" i="8"/>
  <c r="B65" i="8"/>
  <c r="E64" i="8"/>
  <c r="C64" i="8"/>
  <c r="B64" i="8"/>
  <c r="E63" i="8"/>
  <c r="C63" i="8"/>
  <c r="B63" i="8"/>
  <c r="E62" i="8"/>
  <c r="C62" i="8"/>
  <c r="B62" i="8"/>
  <c r="E61" i="8"/>
  <c r="C61" i="8"/>
  <c r="B61" i="8"/>
  <c r="E60" i="8"/>
  <c r="C60" i="8"/>
  <c r="B60" i="8"/>
  <c r="E59" i="8"/>
  <c r="C59" i="8"/>
  <c r="B59" i="8"/>
  <c r="E58" i="8"/>
  <c r="C58" i="8"/>
  <c r="B58" i="8"/>
  <c r="E57" i="8"/>
  <c r="C57" i="8"/>
  <c r="B57" i="8"/>
  <c r="E56" i="8"/>
  <c r="C56" i="8"/>
  <c r="B56" i="8"/>
  <c r="E55" i="8"/>
  <c r="C55" i="8"/>
  <c r="B55" i="8"/>
  <c r="J65" i="10"/>
  <c r="F65" i="10"/>
  <c r="B65" i="10"/>
  <c r="J63" i="10"/>
  <c r="H63" i="10"/>
  <c r="F63" i="10"/>
  <c r="D63" i="10"/>
  <c r="B63" i="10"/>
  <c r="J62" i="10"/>
  <c r="H62" i="10"/>
  <c r="F62" i="10"/>
  <c r="D62" i="10"/>
  <c r="B62" i="10"/>
  <c r="J61" i="10"/>
  <c r="H61" i="10"/>
  <c r="F61" i="10"/>
  <c r="D61" i="10"/>
  <c r="B61" i="10"/>
  <c r="J60" i="10"/>
  <c r="H60" i="10"/>
  <c r="F60" i="10"/>
  <c r="D60" i="10"/>
  <c r="B60" i="10"/>
  <c r="J59" i="10"/>
  <c r="H59" i="10"/>
  <c r="F59" i="10"/>
  <c r="D59" i="10"/>
  <c r="B59" i="10"/>
  <c r="J58" i="10"/>
  <c r="H58" i="10"/>
  <c r="F58" i="10"/>
  <c r="D58" i="10"/>
  <c r="B58" i="10"/>
  <c r="J57" i="10"/>
  <c r="H57" i="10"/>
  <c r="F57" i="10"/>
  <c r="D57" i="10"/>
  <c r="B57" i="10"/>
  <c r="J56" i="10"/>
  <c r="H56" i="10"/>
  <c r="F56" i="10"/>
  <c r="D56" i="10"/>
  <c r="B56" i="10"/>
  <c r="J55" i="10"/>
  <c r="H55" i="10"/>
  <c r="F55" i="10"/>
  <c r="D55" i="10"/>
  <c r="B55" i="10"/>
  <c r="J54" i="10"/>
  <c r="H54" i="10"/>
  <c r="F54" i="10"/>
  <c r="D54" i="10"/>
  <c r="B54" i="10"/>
  <c r="J53" i="10"/>
  <c r="H53" i="10"/>
  <c r="F53" i="10"/>
  <c r="D53" i="10"/>
  <c r="B53" i="10"/>
  <c r="J52" i="10"/>
  <c r="H52" i="10"/>
  <c r="F52" i="10"/>
  <c r="D52" i="10"/>
  <c r="B52" i="10"/>
  <c r="H46" i="10"/>
  <c r="H65" i="10" s="1"/>
  <c r="D46" i="10"/>
  <c r="D65" i="10" s="1"/>
  <c r="B46" i="10"/>
  <c r="I35" i="6"/>
  <c r="E35" i="6"/>
  <c r="B35" i="6"/>
  <c r="I27" i="6"/>
  <c r="E27" i="6"/>
  <c r="B27" i="6"/>
  <c r="I19" i="6"/>
  <c r="E19" i="6"/>
  <c r="B19" i="6"/>
  <c r="E49" i="5"/>
  <c r="B49" i="5"/>
  <c r="E48" i="5"/>
  <c r="B48" i="5"/>
  <c r="E47" i="5"/>
  <c r="B47" i="5"/>
  <c r="E46" i="5"/>
  <c r="B46" i="5"/>
  <c r="E45" i="5"/>
  <c r="B45" i="5"/>
  <c r="E44" i="5"/>
  <c r="B44" i="5"/>
  <c r="E43" i="5"/>
  <c r="B43" i="5"/>
  <c r="E42" i="5"/>
  <c r="B42" i="5"/>
  <c r="E41" i="5"/>
  <c r="B41" i="5"/>
  <c r="I37" i="5"/>
  <c r="E37" i="5"/>
  <c r="B37" i="5"/>
  <c r="I24" i="5"/>
  <c r="E24" i="5"/>
  <c r="B24" i="5"/>
  <c r="E49" i="2"/>
  <c r="C49" i="2"/>
  <c r="B49" i="2"/>
  <c r="E38" i="2"/>
  <c r="C38" i="2"/>
  <c r="B38" i="2"/>
  <c r="E27" i="2"/>
  <c r="C27" i="2"/>
  <c r="B27" i="2"/>
  <c r="E18" i="2"/>
  <c r="C18" i="2"/>
  <c r="B18" i="2"/>
  <c r="E66" i="1"/>
  <c r="C66" i="1"/>
  <c r="B66" i="1"/>
  <c r="E51" i="1"/>
  <c r="C51" i="1"/>
  <c r="B51" i="1"/>
  <c r="E35" i="1"/>
  <c r="C35" i="1"/>
  <c r="B35" i="1"/>
  <c r="E22" i="1"/>
  <c r="C22" i="1"/>
  <c r="B22" i="1"/>
  <c r="A1" i="1"/>
  <c r="E14" i="3"/>
  <c r="C14" i="3"/>
  <c r="B14" i="3"/>
  <c r="C23" i="4"/>
  <c r="C22" i="4"/>
  <c r="C24" i="4" s="1"/>
  <c r="C19" i="4"/>
  <c r="C14" i="4"/>
  <c r="E50" i="5" l="1"/>
  <c r="B50" i="5"/>
</calcChain>
</file>

<file path=xl/sharedStrings.xml><?xml version="1.0" encoding="utf-8"?>
<sst xmlns="http://schemas.openxmlformats.org/spreadsheetml/2006/main" count="547" uniqueCount="140">
  <si>
    <t>Manhattan</t>
  </si>
  <si>
    <t>Bronx</t>
  </si>
  <si>
    <t>Brooklyn</t>
  </si>
  <si>
    <t>Queens</t>
  </si>
  <si>
    <t>Commercial</t>
  </si>
  <si>
    <t>Residential</t>
  </si>
  <si>
    <t>TOTAL</t>
  </si>
  <si>
    <t>Borough</t>
  </si>
  <si>
    <t>All Residential</t>
  </si>
  <si>
    <t>Condos</t>
  </si>
  <si>
    <t>1-3 Family</t>
  </si>
  <si>
    <t>All Property Types</t>
  </si>
  <si>
    <t>Property Type</t>
  </si>
  <si>
    <t>Year</t>
  </si>
  <si>
    <t>MRT Liability</t>
  </si>
  <si>
    <t>Median</t>
  </si>
  <si>
    <t xml:space="preserve">Number </t>
  </si>
  <si>
    <t xml:space="preserve">Median </t>
  </si>
  <si>
    <t>Transactions</t>
  </si>
  <si>
    <t>$50K or Less</t>
  </si>
  <si>
    <t>$50K-$100K</t>
  </si>
  <si>
    <t>$100K-$250K</t>
  </si>
  <si>
    <t>$500K-$1M</t>
  </si>
  <si>
    <t>$1M-$5M</t>
  </si>
  <si>
    <t>$5M-$15M</t>
  </si>
  <si>
    <t>$15M-$20M</t>
  </si>
  <si>
    <t>$250K-$500K</t>
  </si>
  <si>
    <r>
      <t>Percent of All Mortgages</t>
    </r>
    <r>
      <rPr>
        <b/>
        <vertAlign val="superscript"/>
        <sz val="10"/>
        <rFont val="Arial"/>
        <family val="2"/>
      </rPr>
      <t>2</t>
    </r>
  </si>
  <si>
    <t>Total</t>
  </si>
  <si>
    <t>($ millions)</t>
  </si>
  <si>
    <t xml:space="preserve">1. Dedicated to New York City Transit Authority and certain paratransit and franchised bus operators. </t>
  </si>
  <si>
    <r>
      <t>Percent of All Transactions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</si>
  <si>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Taxable Mortgage Amount</t>
  </si>
  <si>
    <t>NYC General Fund</t>
  </si>
  <si>
    <t>Dedicated to MTA/SONYMA</t>
  </si>
  <si>
    <t>Percent of Total</t>
  </si>
  <si>
    <t>Mortgage Recording Tax</t>
  </si>
  <si>
    <t>Liability</t>
  </si>
  <si>
    <t>State-levied Taxes</t>
  </si>
  <si>
    <t>City-levied Taxes</t>
  </si>
  <si>
    <t xml:space="preserve">Total </t>
  </si>
  <si>
    <t>%</t>
  </si>
  <si>
    <t>Revenue Source and Destination</t>
  </si>
  <si>
    <t>Subtotal</t>
  </si>
  <si>
    <r>
      <t>Dedicated to NYC Transit Authority</t>
    </r>
    <r>
      <rPr>
        <vertAlign val="superscript"/>
        <sz val="10"/>
        <rFont val="Arial"/>
        <family val="2"/>
      </rPr>
      <t>1</t>
    </r>
  </si>
  <si>
    <r>
      <t>Dedicated to MTA/SONYMA/NYC Transit Authority</t>
    </r>
    <r>
      <rPr>
        <vertAlign val="superscript"/>
        <sz val="10"/>
        <rFont val="Arial"/>
        <family val="2"/>
      </rPr>
      <t>1</t>
    </r>
  </si>
  <si>
    <t>Staten Island</t>
  </si>
  <si>
    <r>
      <t>Staten Island</t>
    </r>
    <r>
      <rPr>
        <b/>
        <vertAlign val="superscript"/>
        <sz val="10"/>
        <rFont val="Arial"/>
        <family val="2"/>
      </rPr>
      <t>1</t>
    </r>
  </si>
  <si>
    <t>Taxable Mortgage</t>
  </si>
  <si>
    <t>Broadway</t>
  </si>
  <si>
    <t>Office Building</t>
  </si>
  <si>
    <t>Street</t>
  </si>
  <si>
    <t>2. Transaction involved multiple properties</t>
  </si>
  <si>
    <t>Condo</t>
  </si>
  <si>
    <t>Rental Building</t>
  </si>
  <si>
    <r>
      <t>1-3 Family</t>
    </r>
    <r>
      <rPr>
        <b/>
        <vertAlign val="superscript"/>
        <sz val="10"/>
        <rFont val="Arial"/>
        <family val="2"/>
      </rPr>
      <t>1</t>
    </r>
  </si>
  <si>
    <t>Mixed-use 1-3 Family Homes</t>
  </si>
  <si>
    <t>Commercial Coops</t>
  </si>
  <si>
    <t>Commercial Condo</t>
  </si>
  <si>
    <t>4-10 Family Rentals</t>
  </si>
  <si>
    <t>Rentals</t>
  </si>
  <si>
    <t>Office Buildings</t>
  </si>
  <si>
    <t>Store Buildings</t>
  </si>
  <si>
    <t>Industrial building</t>
  </si>
  <si>
    <t>Culture/Health/Hotel/Recreation</t>
  </si>
  <si>
    <t>Vacant Land</t>
  </si>
  <si>
    <t>Other commercial</t>
  </si>
  <si>
    <t>Year-Over-Year Change</t>
  </si>
  <si>
    <t>Parking/Garages/Gas Station</t>
  </si>
  <si>
    <t>MORTGAGE RECORDING TAX</t>
  </si>
  <si>
    <t>Table 1</t>
  </si>
  <si>
    <t>DISTRIBUTION OF LIABILITY BY REVENUE SOURCE</t>
  </si>
  <si>
    <t>($ MILLIONS)</t>
  </si>
  <si>
    <t>Table 2</t>
  </si>
  <si>
    <t>DISTRIBUTION BY TRANSACTION TYPE</t>
  </si>
  <si>
    <t>Table 3</t>
  </si>
  <si>
    <t>DISTRIBUTION BY TAXABLE MORTGAGE AMOUNT AND PROPERTY TYPE</t>
  </si>
  <si>
    <t>Table 4</t>
  </si>
  <si>
    <t>DISTRIBUTION BY BOROUGH AND PROPERTY TYPE</t>
  </si>
  <si>
    <t>Table 5</t>
  </si>
  <si>
    <t>MORTGAGE RECORDING TAX ON RESIDENTIAL MORTGAGES</t>
  </si>
  <si>
    <t>(Excluding Staten Island)</t>
  </si>
  <si>
    <t>Table 6</t>
  </si>
  <si>
    <t>Table 7</t>
  </si>
  <si>
    <t>YEAR-OVER-YEAR COMPARISON</t>
  </si>
  <si>
    <t>DISTRIBUTION BY PROPERTY TYPE</t>
  </si>
  <si>
    <t>Table 8</t>
  </si>
  <si>
    <t>TOP RESIDENTIAL AND COMMERCIAL TRANSACTIONS</t>
  </si>
  <si>
    <t>BY TAXABLE MORTGAGE AMOUNT</t>
  </si>
  <si>
    <t>Table 9</t>
  </si>
  <si>
    <t>1. Qualified for individual condominium unit mortgage credit (defined on page 3).</t>
  </si>
  <si>
    <t>Park Avenue</t>
  </si>
  <si>
    <r>
      <t>Park Avenue</t>
    </r>
    <r>
      <rPr>
        <vertAlign val="superscript"/>
        <sz val="10"/>
        <rFont val="Arial"/>
        <family val="2"/>
      </rPr>
      <t>1</t>
    </r>
  </si>
  <si>
    <t>Central Park South</t>
  </si>
  <si>
    <r>
      <t>West 57th Street</t>
    </r>
    <r>
      <rPr>
        <vertAlign val="superscript"/>
        <sz val="10"/>
        <rFont val="Arial"/>
        <family val="2"/>
      </rPr>
      <t>2</t>
    </r>
  </si>
  <si>
    <t>Hotel</t>
  </si>
  <si>
    <t>More than $20M</t>
  </si>
  <si>
    <t xml:space="preserve">MORTGAGE RECORDING TAX </t>
  </si>
  <si>
    <t xml:space="preserve">CALENDAR YEAR 2019 </t>
  </si>
  <si>
    <r>
      <t>Total</t>
    </r>
    <r>
      <rPr>
        <sz val="10"/>
        <rFont val="Arial"/>
        <family val="2"/>
      </rPr>
      <t xml:space="preserve">                           ($ millions)</t>
    </r>
  </si>
  <si>
    <t>CALENDAR YEAR 2019</t>
  </si>
  <si>
    <t>`</t>
  </si>
  <si>
    <t>(Continued)</t>
  </si>
  <si>
    <t xml:space="preserve">1. Due to data limitations, residential mortgages in Staten Island are all classified as 1-3 family.  </t>
  </si>
  <si>
    <t>EXECUTED BY ENTITIES¹</t>
  </si>
  <si>
    <r>
      <t>1.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Arial"/>
        <family val="2"/>
      </rPr>
      <t xml:space="preserve">Most residential mortgages involve individuals but a significant number involve legal entities. This table includes only transactions where the mortgagor (borrower) was identified as an entity, such as a trust, limited liability company, limited liability partnership or corporation.   </t>
    </r>
  </si>
  <si>
    <r>
      <t>2.</t>
    </r>
    <r>
      <rPr>
        <sz val="7"/>
        <color rgb="FF000000"/>
        <rFont val="Times New Roman"/>
        <family val="1"/>
      </rPr>
      <t> </t>
    </r>
    <r>
      <rPr>
        <sz val="9"/>
        <color rgb="FF000000"/>
        <rFont val="Arial"/>
        <family val="2"/>
      </rPr>
      <t xml:space="preserve">Percent of all transactions and all mortgages are calculated based on all transactions and their related taxable mortgage amounts, excluding Staten Island transactions. </t>
    </r>
  </si>
  <si>
    <r>
      <t xml:space="preserve">Total                 </t>
    </r>
    <r>
      <rPr>
        <sz val="10"/>
        <rFont val="Arial"/>
        <family val="2"/>
      </rPr>
      <t>($ millions)</t>
    </r>
  </si>
  <si>
    <r>
      <t>1.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Arial"/>
        <family val="2"/>
      </rPr>
      <t>Most residential mortgages involve individuals but a significant number involve legal entities. This table includes only transactions</t>
    </r>
  </si>
  <si>
    <t xml:space="preserve">where the mortgagor (borrower) was identified as an entity, such as a trust, limited liability company, limited liability partnership or corporation.   </t>
  </si>
  <si>
    <r>
      <t>2.</t>
    </r>
    <r>
      <rPr>
        <sz val="7"/>
        <color rgb="FF000000"/>
        <rFont val="Times New Roman"/>
        <family val="1"/>
      </rPr>
      <t> </t>
    </r>
    <r>
      <rPr>
        <sz val="9"/>
        <color rgb="FF000000"/>
        <rFont val="Arial"/>
        <family val="2"/>
      </rPr>
      <t>Percent of all transactions and all mortgages are calculated based on all transactions and their related taxable mortgage amounts,</t>
    </r>
  </si>
  <si>
    <t xml:space="preserve">excluding Staten Island transactions. </t>
  </si>
  <si>
    <t>MORTGAGE RECORDING TAX ON COMMERCIAL MORTGAGES</t>
  </si>
  <si>
    <t>Percent Change</t>
  </si>
  <si>
    <t>East 94th Street</t>
  </si>
  <si>
    <t>1- 3 Family Home</t>
  </si>
  <si>
    <t>Charles Street</t>
  </si>
  <si>
    <t>East 69th Street</t>
  </si>
  <si>
    <t>North Moore Street</t>
  </si>
  <si>
    <t>Leonard</t>
  </si>
  <si>
    <t>Leonard St</t>
  </si>
  <si>
    <t>5th Avenue</t>
  </si>
  <si>
    <r>
      <t>Vandam Street</t>
    </r>
    <r>
      <rPr>
        <vertAlign val="superscript"/>
        <sz val="9"/>
        <rFont val="Arial"/>
        <family val="2"/>
      </rPr>
      <t>2</t>
    </r>
  </si>
  <si>
    <r>
      <t>5 Avenue</t>
    </r>
    <r>
      <rPr>
        <vertAlign val="superscript"/>
        <sz val="10"/>
        <rFont val="Arial"/>
        <family val="2"/>
      </rPr>
      <t>2</t>
    </r>
  </si>
  <si>
    <t>East 42nd Street</t>
  </si>
  <si>
    <r>
      <t>Queens Boulevard</t>
    </r>
    <r>
      <rPr>
        <vertAlign val="superscript"/>
        <sz val="10"/>
        <rFont val="Arial"/>
        <family val="2"/>
      </rPr>
      <t>2</t>
    </r>
  </si>
  <si>
    <t>West 29th Street</t>
  </si>
  <si>
    <t>Avenue of the Americas</t>
  </si>
  <si>
    <t>Hoyt Street</t>
  </si>
  <si>
    <r>
      <t>Columbus Circle</t>
    </r>
    <r>
      <rPr>
        <vertAlign val="superscript"/>
        <sz val="10"/>
        <rFont val="Arial"/>
        <family val="2"/>
      </rPr>
      <t>2</t>
    </r>
  </si>
  <si>
    <t xml:space="preserve">Commercial Condo  </t>
  </si>
  <si>
    <r>
      <t>South Street</t>
    </r>
    <r>
      <rPr>
        <vertAlign val="superscript"/>
        <sz val="10"/>
        <rFont val="Arial"/>
        <family val="2"/>
      </rPr>
      <t>2</t>
    </r>
  </si>
  <si>
    <t xml:space="preserve">Store Building </t>
  </si>
  <si>
    <t>West 38th Street</t>
  </si>
  <si>
    <t>Garage</t>
  </si>
  <si>
    <t>Flatbush Avenue Ext</t>
  </si>
  <si>
    <t>2 Avenue</t>
  </si>
  <si>
    <r>
      <t>West Street</t>
    </r>
    <r>
      <rPr>
        <vertAlign val="superscript"/>
        <sz val="10"/>
        <rFont val="Arial"/>
        <family val="2"/>
      </rPr>
      <t>2</t>
    </r>
  </si>
  <si>
    <r>
      <t>186th Lane</t>
    </r>
    <r>
      <rPr>
        <vertAlign val="superscript"/>
        <sz val="10"/>
        <rFont val="Arial"/>
        <family val="2"/>
      </rPr>
      <t>2</t>
    </r>
  </si>
  <si>
    <t>2010 - 2019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</si>
</sst>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#########0"/>
    <numFmt numFmtId="165" formatCode="#,###,##0"/>
    <numFmt numFmtId="166" formatCode="&quot;$&quot;#,##0"/>
    <numFmt numFmtId="167" formatCode="&quot;$&quot;#,##0.0,,"/>
    <numFmt numFmtId="168" formatCode="#,##0.0,,"/>
    <numFmt numFmtId="169" formatCode="_(* #,##0_);_(* \(#,##0\);_(* &quot;-&quot;??_);_(@_)"/>
  </numFmts>
  <fonts count="27" x14ac:knownFonts="1">
    <font>
      <sz val="9.5"/>
      <color rgb="FF000000"/>
      <name val="Arial"/>
    </font>
    <font>
      <sz val="10"/>
      <color theme="1"/>
      <name val="Arial"/>
      <family val="2"/>
    </font>
    <font>
      <sz val="11"/>
      <color theme="1"/>
      <name val="Courier New"/>
      <family val="2"/>
      <scheme val="minor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sz val="7"/>
      <color rgb="FF000000"/>
      <name val="Times New Roman"/>
      <family val="1"/>
    </font>
    <font>
      <b/>
      <sz val="11"/>
      <color rgb="FFFF0000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</cellStyleXfs>
  <cellXfs count="227"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7" fontId="13" fillId="0" borderId="0" xfId="0" applyNumberFormat="1" applyFont="1"/>
    <xf numFmtId="0" fontId="12" fillId="0" borderId="11" xfId="0" applyFont="1" applyBorder="1"/>
    <xf numFmtId="0" fontId="12" fillId="0" borderId="4" xfId="0" applyFont="1" applyBorder="1" applyAlignment="1">
      <alignment horizontal="right"/>
    </xf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1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1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7" fillId="0" borderId="11" xfId="11" applyNumberFormat="1" applyFont="1" applyBorder="1"/>
    <xf numFmtId="1" fontId="7" fillId="0" borderId="0" xfId="12" applyNumberFormat="1" applyFont="1" applyAlignment="1">
      <alignment horizontal="right"/>
    </xf>
    <xf numFmtId="168" fontId="7" fillId="0" borderId="11" xfId="11" applyNumberFormat="1" applyFont="1" applyBorder="1"/>
    <xf numFmtId="167" fontId="8" fillId="0" borderId="11" xfId="11" applyNumberFormat="1" applyFont="1" applyBorder="1"/>
    <xf numFmtId="1" fontId="8" fillId="0" borderId="0" xfId="12" applyNumberFormat="1" applyFont="1" applyAlignment="1">
      <alignment horizontal="right"/>
    </xf>
    <xf numFmtId="0" fontId="8" fillId="0" borderId="3" xfId="0" applyFont="1" applyBorder="1" applyAlignment="1">
      <alignment horizontal="left"/>
    </xf>
    <xf numFmtId="167" fontId="8" fillId="0" borderId="2" xfId="11" applyNumberFormat="1" applyFont="1" applyBorder="1"/>
    <xf numFmtId="1" fontId="8" fillId="0" borderId="3" xfId="12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2" xfId="1" applyFont="1" applyBorder="1" applyAlignment="1">
      <alignment horizontal="right" wrapText="1"/>
    </xf>
    <xf numFmtId="0" fontId="8" fillId="0" borderId="6" xfId="1" applyFont="1" applyBorder="1" applyAlignment="1">
      <alignment horizontal="right" vertical="center" wrapText="1"/>
    </xf>
    <xf numFmtId="0" fontId="8" fillId="0" borderId="3" xfId="1" applyFont="1" applyBorder="1" applyAlignment="1">
      <alignment horizontal="right" wrapText="1"/>
    </xf>
    <xf numFmtId="0" fontId="8" fillId="0" borderId="5" xfId="1" applyFont="1" applyBorder="1" applyAlignment="1">
      <alignment horizontal="right" vertical="center" wrapText="1"/>
    </xf>
    <xf numFmtId="0" fontId="8" fillId="0" borderId="7" xfId="1" applyFont="1" applyBorder="1" applyAlignment="1">
      <alignment horizontal="right" wrapText="1"/>
    </xf>
    <xf numFmtId="0" fontId="8" fillId="0" borderId="11" xfId="1" applyFont="1" applyBorder="1" applyAlignment="1">
      <alignment horizontal="left"/>
    </xf>
    <xf numFmtId="0" fontId="8" fillId="0" borderId="11" xfId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0" fontId="8" fillId="0" borderId="1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wrapText="1"/>
    </xf>
    <xf numFmtId="3" fontId="7" fillId="0" borderId="11" xfId="1" applyNumberFormat="1" applyFont="1" applyBorder="1" applyAlignment="1">
      <alignment horizontal="right"/>
    </xf>
    <xf numFmtId="167" fontId="7" fillId="0" borderId="0" xfId="11" applyNumberFormat="1" applyFont="1"/>
    <xf numFmtId="166" fontId="7" fillId="0" borderId="0" xfId="1" applyNumberFormat="1" applyFont="1" applyAlignment="1">
      <alignment horizontal="right"/>
    </xf>
    <xf numFmtId="166" fontId="7" fillId="0" borderId="1" xfId="1" applyNumberFormat="1" applyFont="1" applyBorder="1" applyAlignment="1">
      <alignment horizontal="right"/>
    </xf>
    <xf numFmtId="168" fontId="7" fillId="0" borderId="0" xfId="11" applyNumberFormat="1" applyFont="1"/>
    <xf numFmtId="3" fontId="7" fillId="0" borderId="0" xfId="1" applyNumberFormat="1" applyFont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8" fillId="0" borderId="11" xfId="1" applyFont="1" applyBorder="1" applyAlignment="1">
      <alignment horizontal="left" vertical="top"/>
    </xf>
    <xf numFmtId="165" fontId="7" fillId="0" borderId="11" xfId="1" applyNumberFormat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7" fillId="0" borderId="1" xfId="1" applyNumberFormat="1" applyFont="1" applyBorder="1" applyAlignment="1">
      <alignment horizontal="right"/>
    </xf>
    <xf numFmtId="0" fontId="8" fillId="0" borderId="2" xfId="1" applyFont="1" applyBorder="1" applyAlignment="1">
      <alignment horizontal="left" vertical="top"/>
    </xf>
    <xf numFmtId="165" fontId="8" fillId="0" borderId="2" xfId="1" applyNumberFormat="1" applyFont="1" applyBorder="1" applyAlignment="1">
      <alignment horizontal="right"/>
    </xf>
    <xf numFmtId="167" fontId="8" fillId="0" borderId="3" xfId="11" applyNumberFormat="1" applyFont="1" applyBorder="1"/>
    <xf numFmtId="166" fontId="8" fillId="0" borderId="3" xfId="1" applyNumberFormat="1" applyFont="1" applyBorder="1" applyAlignment="1">
      <alignment horizontal="right"/>
    </xf>
    <xf numFmtId="166" fontId="8" fillId="0" borderId="4" xfId="1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/>
    <xf numFmtId="0" fontId="8" fillId="0" borderId="6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9" fontId="7" fillId="0" borderId="0" xfId="12" applyFont="1" applyAlignment="1">
      <alignment horizontal="left"/>
    </xf>
    <xf numFmtId="0" fontId="1" fillId="0" borderId="13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37" fontId="1" fillId="0" borderId="11" xfId="11" applyNumberFormat="1" applyFont="1" applyBorder="1"/>
    <xf numFmtId="167" fontId="7" fillId="0" borderId="9" xfId="11" applyNumberFormat="1" applyFont="1" applyBorder="1"/>
    <xf numFmtId="5" fontId="1" fillId="0" borderId="1" xfId="11" applyNumberFormat="1" applyFont="1" applyBorder="1"/>
    <xf numFmtId="37" fontId="1" fillId="0" borderId="1" xfId="11" applyNumberFormat="1" applyFont="1" applyBorder="1"/>
    <xf numFmtId="37" fontId="1" fillId="0" borderId="2" xfId="11" applyNumberFormat="1" applyFont="1" applyBorder="1"/>
    <xf numFmtId="168" fontId="7" fillId="0" borderId="3" xfId="11" applyNumberFormat="1" applyFont="1" applyBorder="1"/>
    <xf numFmtId="37" fontId="1" fillId="0" borderId="4" xfId="11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1" xfId="0" applyFont="1" applyBorder="1" applyAlignment="1">
      <alignment horizontal="left"/>
    </xf>
    <xf numFmtId="0" fontId="8" fillId="0" borderId="7" xfId="1" applyFont="1" applyBorder="1" applyAlignment="1">
      <alignment horizontal="center"/>
    </xf>
    <xf numFmtId="0" fontId="8" fillId="0" borderId="12" xfId="1" applyFont="1" applyBorder="1" applyAlignment="1">
      <alignment horizontal="left" wrapText="1"/>
    </xf>
    <xf numFmtId="0" fontId="8" fillId="0" borderId="14" xfId="1" applyFont="1" applyBorder="1" applyAlignment="1">
      <alignment horizontal="left" wrapText="1"/>
    </xf>
    <xf numFmtId="0" fontId="8" fillId="0" borderId="6" xfId="1" applyFont="1" applyBorder="1" applyAlignment="1">
      <alignment horizontal="right" wrapText="1"/>
    </xf>
    <xf numFmtId="0" fontId="8" fillId="0" borderId="5" xfId="1" applyFont="1" applyBorder="1" applyAlignment="1">
      <alignment horizontal="right" wrapText="1"/>
    </xf>
    <xf numFmtId="0" fontId="8" fillId="0" borderId="4" xfId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left" vertical="top"/>
    </xf>
    <xf numFmtId="166" fontId="7" fillId="0" borderId="9" xfId="1" applyNumberFormat="1" applyFont="1" applyBorder="1" applyAlignment="1">
      <alignment horizontal="right"/>
    </xf>
    <xf numFmtId="167" fontId="7" fillId="0" borderId="8" xfId="11" applyNumberFormat="1" applyFont="1" applyBorder="1"/>
    <xf numFmtId="166" fontId="7" fillId="0" borderId="10" xfId="1" applyNumberFormat="1" applyFont="1" applyBorder="1" applyAlignment="1">
      <alignment horizontal="right"/>
    </xf>
    <xf numFmtId="164" fontId="8" fillId="3" borderId="11" xfId="0" applyNumberFormat="1" applyFont="1" applyFill="1" applyBorder="1" applyAlignment="1">
      <alignment horizontal="left" vertical="top"/>
    </xf>
    <xf numFmtId="164" fontId="8" fillId="0" borderId="13" xfId="0" applyNumberFormat="1" applyFont="1" applyBorder="1" applyAlignment="1">
      <alignment horizontal="left"/>
    </xf>
    <xf numFmtId="165" fontId="7" fillId="0" borderId="11" xfId="0" applyNumberFormat="1" applyFont="1" applyBorder="1" applyAlignment="1">
      <alignment horizontal="right"/>
    </xf>
    <xf numFmtId="9" fontId="7" fillId="0" borderId="0" xfId="12" applyFont="1" applyAlignment="1">
      <alignment horizontal="right"/>
    </xf>
    <xf numFmtId="164" fontId="8" fillId="0" borderId="11" xfId="0" applyNumberFormat="1" applyFont="1" applyBorder="1" applyAlignment="1">
      <alignment horizontal="left"/>
    </xf>
    <xf numFmtId="9" fontId="7" fillId="0" borderId="0" xfId="12" applyFont="1"/>
    <xf numFmtId="166" fontId="8" fillId="0" borderId="0" xfId="1" applyNumberFormat="1" applyFont="1" applyAlignment="1">
      <alignment horizontal="right"/>
    </xf>
    <xf numFmtId="166" fontId="8" fillId="0" borderId="1" xfId="1" applyNumberFormat="1" applyFont="1" applyBorder="1" applyAlignment="1">
      <alignment horizontal="right"/>
    </xf>
    <xf numFmtId="0" fontId="7" fillId="0" borderId="10" xfId="0" applyFont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9" fontId="8" fillId="0" borderId="0" xfId="12" applyFont="1"/>
    <xf numFmtId="0" fontId="11" fillId="0" borderId="9" xfId="0" applyFont="1" applyBorder="1" applyAlignment="1">
      <alignment horizontal="center" wrapText="1"/>
    </xf>
    <xf numFmtId="165" fontId="8" fillId="0" borderId="0" xfId="1" applyNumberFormat="1" applyFont="1" applyAlignment="1">
      <alignment horizontal="right"/>
    </xf>
    <xf numFmtId="9" fontId="8" fillId="0" borderId="0" xfId="12" applyFont="1" applyAlignment="1">
      <alignment horizontal="right"/>
    </xf>
    <xf numFmtId="165" fontId="8" fillId="0" borderId="3" xfId="1" applyNumberFormat="1" applyFont="1" applyBorder="1" applyAlignment="1">
      <alignment horizontal="right"/>
    </xf>
    <xf numFmtId="165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169" fontId="7" fillId="0" borderId="0" xfId="11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13" xfId="1" applyFont="1" applyBorder="1" applyAlignment="1">
      <alignment horizontal="left" wrapText="1"/>
    </xf>
    <xf numFmtId="0" fontId="8" fillId="0" borderId="14" xfId="1" applyFont="1" applyBorder="1" applyAlignment="1">
      <alignment horizontal="left" wrapText="1"/>
    </xf>
    <xf numFmtId="165" fontId="8" fillId="0" borderId="2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left"/>
    </xf>
    <xf numFmtId="168" fontId="8" fillId="0" borderId="0" xfId="11" applyNumberFormat="1" applyFo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0" borderId="2" xfId="1" applyFont="1" applyBorder="1" applyAlignment="1">
      <alignment horizontal="right"/>
    </xf>
    <xf numFmtId="0" fontId="8" fillId="0" borderId="6" xfId="1" applyFont="1" applyBorder="1" applyAlignment="1">
      <alignment horizontal="right" wrapText="1"/>
    </xf>
    <xf numFmtId="0" fontId="8" fillId="0" borderId="7" xfId="1" applyFont="1" applyBorder="1" applyAlignment="1">
      <alignment horizontal="right" wrapText="1"/>
    </xf>
    <xf numFmtId="0" fontId="8" fillId="0" borderId="11" xfId="1" applyFont="1" applyBorder="1" applyAlignment="1">
      <alignment horizontal="left" wrapText="1"/>
    </xf>
    <xf numFmtId="0" fontId="8" fillId="0" borderId="11" xfId="1" applyFont="1" applyBorder="1" applyAlignment="1">
      <alignment horizontal="right"/>
    </xf>
    <xf numFmtId="1" fontId="7" fillId="0" borderId="0" xfId="12" applyNumberFormat="1" applyFont="1" applyAlignment="1">
      <alignment horizontal="left"/>
    </xf>
    <xf numFmtId="165" fontId="7" fillId="0" borderId="11" xfId="1" quotePrefix="1" applyNumberFormat="1" applyFont="1" applyBorder="1" applyAlignment="1">
      <alignment horizontal="right"/>
    </xf>
    <xf numFmtId="168" fontId="7" fillId="0" borderId="11" xfId="11" quotePrefix="1" applyNumberFormat="1" applyFont="1" applyBorder="1" applyAlignment="1">
      <alignment horizontal="right"/>
    </xf>
    <xf numFmtId="165" fontId="7" fillId="0" borderId="0" xfId="1" quotePrefix="1" applyNumberFormat="1" applyFont="1" applyAlignment="1">
      <alignment horizontal="right"/>
    </xf>
    <xf numFmtId="165" fontId="7" fillId="0" borderId="1" xfId="1" quotePrefix="1" applyNumberFormat="1" applyFont="1" applyBorder="1" applyAlignment="1">
      <alignment horizontal="right"/>
    </xf>
    <xf numFmtId="9" fontId="8" fillId="0" borderId="3" xfId="12" applyFont="1" applyBorder="1" applyAlignment="1">
      <alignment horizontal="right"/>
    </xf>
    <xf numFmtId="9" fontId="8" fillId="0" borderId="3" xfId="12" applyFont="1" applyBorder="1" applyAlignment="1">
      <alignment horizontal="left"/>
    </xf>
    <xf numFmtId="9" fontId="8" fillId="0" borderId="4" xfId="12" applyFont="1" applyBorder="1" applyAlignment="1">
      <alignment horizontal="right"/>
    </xf>
    <xf numFmtId="165" fontId="8" fillId="0" borderId="11" xfId="1" applyNumberFormat="1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165" fontId="8" fillId="0" borderId="11" xfId="0" applyNumberFormat="1" applyFont="1" applyBorder="1" applyAlignment="1">
      <alignment horizontal="right"/>
    </xf>
    <xf numFmtId="9" fontId="8" fillId="0" borderId="0" xfId="12" applyFont="1" applyAlignment="1">
      <alignment horizontal="left"/>
    </xf>
    <xf numFmtId="1" fontId="8" fillId="0" borderId="3" xfId="12" applyNumberFormat="1" applyFont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8" fillId="0" borderId="12" xfId="1" applyFont="1" applyBorder="1" applyAlignment="1">
      <alignment horizontal="left" wrapText="1"/>
    </xf>
    <xf numFmtId="1" fontId="7" fillId="0" borderId="0" xfId="12" applyNumberFormat="1" applyFont="1"/>
    <xf numFmtId="1" fontId="8" fillId="0" borderId="0" xfId="12" applyNumberFormat="1" applyFont="1"/>
    <xf numFmtId="1" fontId="8" fillId="0" borderId="3" xfId="12" applyNumberFormat="1" applyFont="1" applyBorder="1"/>
    <xf numFmtId="9" fontId="8" fillId="0" borderId="3" xfId="12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5"/>
    </xf>
    <xf numFmtId="0" fontId="7" fillId="0" borderId="8" xfId="13" applyFont="1" applyBorder="1"/>
    <xf numFmtId="0" fontId="8" fillId="0" borderId="9" xfId="1" applyFont="1" applyBorder="1"/>
    <xf numFmtId="0" fontId="8" fillId="0" borderId="2" xfId="13" applyFont="1" applyBorder="1"/>
    <xf numFmtId="0" fontId="8" fillId="0" borderId="12" xfId="13" applyFont="1" applyBorder="1"/>
    <xf numFmtId="0" fontId="8" fillId="0" borderId="13" xfId="13" applyFont="1" applyBorder="1"/>
    <xf numFmtId="167" fontId="7" fillId="0" borderId="1" xfId="11" applyNumberFormat="1" applyFont="1" applyBorder="1"/>
    <xf numFmtId="0" fontId="7" fillId="0" borderId="13" xfId="13" applyFont="1" applyBorder="1"/>
    <xf numFmtId="0" fontId="8" fillId="0" borderId="14" xfId="13" applyFont="1" applyBorder="1"/>
    <xf numFmtId="167" fontId="8" fillId="0" borderId="4" xfId="11" applyNumberFormat="1" applyFont="1" applyBorder="1"/>
    <xf numFmtId="9" fontId="8" fillId="0" borderId="8" xfId="12" applyFont="1" applyBorder="1"/>
    <xf numFmtId="9" fontId="8" fillId="0" borderId="9" xfId="12" applyFont="1" applyBorder="1"/>
    <xf numFmtId="9" fontId="8" fillId="0" borderId="6" xfId="12" applyFont="1" applyBorder="1" applyAlignment="1">
      <alignment horizontal="center"/>
    </xf>
    <xf numFmtId="9" fontId="8" fillId="0" borderId="6" xfId="12" applyFont="1" applyBorder="1" applyAlignment="1">
      <alignment horizontal="center"/>
    </xf>
    <xf numFmtId="9" fontId="8" fillId="0" borderId="7" xfId="12" applyFont="1" applyBorder="1" applyAlignment="1">
      <alignment horizontal="center"/>
    </xf>
    <xf numFmtId="9" fontId="8" fillId="0" borderId="2" xfId="12" applyFont="1" applyBorder="1" applyAlignment="1">
      <alignment horizontal="right" wrapText="1"/>
    </xf>
    <xf numFmtId="9" fontId="8" fillId="0" borderId="3" xfId="12" applyFont="1" applyBorder="1" applyAlignment="1">
      <alignment horizontal="right" wrapText="1"/>
    </xf>
    <xf numFmtId="9" fontId="8" fillId="0" borderId="0" xfId="12" applyFont="1" applyAlignment="1">
      <alignment horizontal="right" wrapText="1"/>
    </xf>
    <xf numFmtId="0" fontId="8" fillId="0" borderId="11" xfId="13" applyFont="1" applyBorder="1"/>
    <xf numFmtId="9" fontId="8" fillId="0" borderId="11" xfId="12" applyFont="1" applyBorder="1" applyAlignment="1">
      <alignment horizontal="right" wrapText="1"/>
    </xf>
    <xf numFmtId="9" fontId="7" fillId="0" borderId="1" xfId="12" applyFont="1" applyBorder="1"/>
    <xf numFmtId="9" fontId="8" fillId="0" borderId="4" xfId="12" applyFont="1" applyBorder="1"/>
    <xf numFmtId="0" fontId="25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9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69" fontId="7" fillId="0" borderId="1" xfId="11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5" fontId="7" fillId="0" borderId="3" xfId="11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7" fillId="0" borderId="11" xfId="0" applyFont="1" applyBorder="1"/>
    <xf numFmtId="0" fontId="21" fillId="0" borderId="0" xfId="0" applyFont="1" applyAlignment="1">
      <alignment horizontal="left"/>
    </xf>
    <xf numFmtId="0" fontId="12" fillId="0" borderId="12" xfId="0" applyFont="1" applyBorder="1" applyAlignment="1">
      <alignment horizontal="left" wrapText="1"/>
    </xf>
    <xf numFmtId="0" fontId="12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2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2" fillId="0" borderId="1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5" fontId="7" fillId="0" borderId="0" xfId="11" applyNumberFormat="1" applyFont="1" applyAlignment="1">
      <alignment horizontal="right"/>
    </xf>
    <xf numFmtId="5" fontId="7" fillId="0" borderId="3" xfId="11" applyNumberFormat="1" applyFont="1" applyBorder="1" applyAlignment="1">
      <alignment horizontal="right"/>
    </xf>
  </cellXfs>
  <cellStyles count="14">
    <cellStyle name="Comma 2" xfId="3" xr:uid="{00000000-0005-0000-0000-000001000000}"/>
    <cellStyle name="Comma 2 2" xfId="9" xr:uid="{00000000-0005-0000-0000-000002000000}"/>
    <cellStyle name="Comma 3" xfId="6" xr:uid="{00000000-0005-0000-0000-000003000000}"/>
    <cellStyle name="Comma 4" xfId="11" xr:uid="{00000000-0005-0000-0000-000004000000}"/>
    <cellStyle name="Normal" xfId="0" builtinId="0"/>
    <cellStyle name="Normal 2" xfId="2" xr:uid="{00000000-0005-0000-0000-000006000000}"/>
    <cellStyle name="Normal 2 2" xfId="8" xr:uid="{00000000-0005-0000-0000-000007000000}"/>
    <cellStyle name="Normal 3" xfId="1" xr:uid="{00000000-0005-0000-0000-000008000000}"/>
    <cellStyle name="Normal 4" xfId="5" xr:uid="{00000000-0005-0000-0000-000009000000}"/>
    <cellStyle name="Normal 5" xfId="13" xr:uid="{00000000-0005-0000-0000-00000A000000}"/>
    <cellStyle name="Percent 2" xfId="4" xr:uid="{00000000-0005-0000-0000-00000C000000}"/>
    <cellStyle name="Percent 2 2" xfId="10" xr:uid="{00000000-0005-0000-0000-00000D000000}"/>
    <cellStyle name="Percent 3" xfId="7" xr:uid="{00000000-0005-0000-0000-00000E000000}"/>
    <cellStyle name="Percent 4" xfId="12" xr:uid="{00000000-0005-0000-0000-00000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RT%20FILES/MRT%20Report%202016/MRT%20tables%202016%207_25_2017%20for%20posting%20FINA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RT_formatted_ReportTables_FINAL_WITH_SI_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enue Source"/>
      <sheetName val="2. Transactions"/>
      <sheetName val="3. by Mortgage Amount"/>
      <sheetName val="4. by Boro"/>
      <sheetName val="5. Mortgage Amt-Entities"/>
      <sheetName val="6. Boro -Entities"/>
      <sheetName val="7. Commercial"/>
      <sheetName val="8. Top Mortgages"/>
      <sheetName val="9. Historical"/>
    </sheetNames>
    <sheetDataSet>
      <sheetData sheetId="0"/>
      <sheetData sheetId="1">
        <row r="10">
          <cell r="A10" t="str">
            <v>Commercial</v>
          </cell>
        </row>
        <row r="11">
          <cell r="A11" t="str">
            <v>Residential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enue Source"/>
      <sheetName val="2. Transactions"/>
      <sheetName val="3. by Mortgage Amount"/>
      <sheetName val="4. by Boro"/>
      <sheetName val="5. Mortgage Amt-Entities"/>
      <sheetName val="6. Boro -Entities"/>
      <sheetName val="7. Commercial"/>
      <sheetName val="8. Top Mortgages"/>
      <sheetName val="9. Historical"/>
      <sheetName val="10.MapNeighborhoods"/>
    </sheetNames>
    <sheetDataSet>
      <sheetData sheetId="0"/>
      <sheetData sheetId="1">
        <row r="1">
          <cell r="A1" t="str">
            <v>MORTGAGE RECORDING TAX</v>
          </cell>
        </row>
        <row r="11">
          <cell r="A11" t="str">
            <v>Commercial</v>
          </cell>
          <cell r="B11">
            <v>11949</v>
          </cell>
          <cell r="E11">
            <v>1172036173</v>
          </cell>
        </row>
        <row r="13">
          <cell r="A13" t="str">
            <v>Residential</v>
          </cell>
          <cell r="B13">
            <v>55513</v>
          </cell>
          <cell r="E13">
            <v>522104291</v>
          </cell>
        </row>
      </sheetData>
      <sheetData sheetId="2"/>
      <sheetData sheetId="3"/>
      <sheetData sheetId="4">
        <row r="110">
          <cell r="A110" t="str">
            <v>Documented by Entities</v>
          </cell>
          <cell r="B110">
            <v>5346</v>
          </cell>
        </row>
        <row r="111">
          <cell r="A111" t="str">
            <v>Documented by Individuals</v>
          </cell>
          <cell r="B111">
            <v>41322</v>
          </cell>
        </row>
        <row r="117">
          <cell r="A117" t="str">
            <v>Recorded by Entities</v>
          </cell>
          <cell r="B117">
            <v>95</v>
          </cell>
        </row>
        <row r="118">
          <cell r="A118" t="str">
            <v>Recorded by Individuals</v>
          </cell>
          <cell r="B118">
            <v>38</v>
          </cell>
        </row>
      </sheetData>
      <sheetData sheetId="5">
        <row r="83">
          <cell r="A83" t="str">
            <v>Documented by Entities</v>
          </cell>
          <cell r="B83">
            <v>4575</v>
          </cell>
        </row>
        <row r="84">
          <cell r="A84" t="str">
            <v>Documented by Individuals</v>
          </cell>
          <cell r="B84">
            <v>36579</v>
          </cell>
        </row>
        <row r="89">
          <cell r="A89" t="str">
            <v>Documented by Entities</v>
          </cell>
          <cell r="B89">
            <v>866</v>
          </cell>
        </row>
        <row r="90">
          <cell r="A90" t="str">
            <v>Documented by Individuals</v>
          </cell>
          <cell r="B90">
            <v>4781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zoomScaleNormal="100" workbookViewId="0">
      <selection sqref="A1:E1"/>
    </sheetView>
  </sheetViews>
  <sheetFormatPr defaultColWidth="9.140625" defaultRowHeight="12.75" x14ac:dyDescent="0.2"/>
  <cols>
    <col min="1" max="1" width="4.140625" style="1" customWidth="1"/>
    <col min="2" max="2" width="46.28515625" style="1" customWidth="1"/>
    <col min="3" max="4" width="15.7109375" style="1" customWidth="1"/>
    <col min="5" max="5" width="5.28515625" style="1" customWidth="1"/>
    <col min="6" max="16384" width="9.140625" style="1"/>
  </cols>
  <sheetData>
    <row r="1" spans="1:6" ht="15.75" x14ac:dyDescent="0.25">
      <c r="A1" s="31" t="s">
        <v>97</v>
      </c>
      <c r="B1" s="31"/>
      <c r="C1" s="31"/>
      <c r="D1" s="31"/>
      <c r="E1" s="31"/>
    </row>
    <row r="2" spans="1:6" s="10" customFormat="1" ht="15.75" x14ac:dyDescent="0.25">
      <c r="A2" s="31" t="s">
        <v>98</v>
      </c>
      <c r="B2" s="31"/>
      <c r="C2" s="31"/>
      <c r="D2" s="31"/>
      <c r="E2" s="31"/>
    </row>
    <row r="3" spans="1:6" s="10" customFormat="1" x14ac:dyDescent="0.2">
      <c r="A3" s="32"/>
      <c r="B3" s="32"/>
      <c r="C3" s="32"/>
      <c r="D3" s="32"/>
      <c r="E3" s="32"/>
    </row>
    <row r="4" spans="1:6" s="10" customFormat="1" ht="15.75" x14ac:dyDescent="0.25">
      <c r="A4" s="31" t="s">
        <v>70</v>
      </c>
      <c r="B4" s="31"/>
      <c r="C4" s="31"/>
      <c r="D4" s="31"/>
      <c r="E4" s="31"/>
    </row>
    <row r="5" spans="1:6" s="10" customFormat="1" ht="15.75" x14ac:dyDescent="0.25">
      <c r="A5" s="31" t="s">
        <v>74</v>
      </c>
      <c r="B5" s="31"/>
      <c r="C5" s="31"/>
      <c r="D5" s="31"/>
      <c r="E5" s="31"/>
    </row>
    <row r="6" spans="1:6" s="10" customFormat="1" x14ac:dyDescent="0.2">
      <c r="A6" s="33" t="s">
        <v>72</v>
      </c>
      <c r="B6" s="33"/>
      <c r="C6" s="33"/>
      <c r="D6" s="33"/>
      <c r="E6" s="33"/>
      <c r="F6" s="11"/>
    </row>
    <row r="7" spans="1:6" x14ac:dyDescent="0.2">
      <c r="A7" s="32"/>
      <c r="B7" s="32"/>
      <c r="C7" s="32"/>
      <c r="D7" s="32"/>
      <c r="E7" s="32"/>
    </row>
    <row r="8" spans="1:6" x14ac:dyDescent="0.2">
      <c r="A8" s="34"/>
      <c r="B8" s="35"/>
      <c r="C8" s="36" t="s">
        <v>36</v>
      </c>
      <c r="D8" s="37"/>
      <c r="E8" s="38"/>
    </row>
    <row r="9" spans="1:6" x14ac:dyDescent="0.2">
      <c r="A9" s="39" t="s">
        <v>42</v>
      </c>
      <c r="B9" s="14"/>
      <c r="C9" s="40" t="s">
        <v>37</v>
      </c>
      <c r="D9" s="41" t="s">
        <v>35</v>
      </c>
      <c r="E9" s="42"/>
    </row>
    <row r="10" spans="1:6" x14ac:dyDescent="0.2">
      <c r="A10" s="43"/>
      <c r="B10" s="44"/>
      <c r="C10" s="43"/>
      <c r="D10" s="44"/>
      <c r="E10" s="45"/>
    </row>
    <row r="11" spans="1:6" x14ac:dyDescent="0.2">
      <c r="A11" s="46" t="s">
        <v>38</v>
      </c>
      <c r="B11" s="47"/>
      <c r="C11" s="43"/>
      <c r="D11" s="44"/>
      <c r="E11" s="45"/>
    </row>
    <row r="12" spans="1:6" x14ac:dyDescent="0.2">
      <c r="A12" s="46"/>
      <c r="B12" s="48" t="s">
        <v>33</v>
      </c>
      <c r="C12" s="49">
        <v>333931389</v>
      </c>
      <c r="D12" s="50">
        <v>19.710962349105429</v>
      </c>
      <c r="E12" s="45" t="s">
        <v>41</v>
      </c>
    </row>
    <row r="13" spans="1:6" x14ac:dyDescent="0.2">
      <c r="A13" s="46"/>
      <c r="B13" s="48" t="s">
        <v>34</v>
      </c>
      <c r="C13" s="51">
        <v>364825752</v>
      </c>
      <c r="D13" s="50">
        <v>21.53456338198885</v>
      </c>
      <c r="E13" s="45"/>
    </row>
    <row r="14" spans="1:6" x14ac:dyDescent="0.2">
      <c r="A14" s="46"/>
      <c r="B14" s="47" t="s">
        <v>43</v>
      </c>
      <c r="C14" s="52">
        <f>SUM(C12+C13)</f>
        <v>698757141</v>
      </c>
      <c r="D14" s="53">
        <v>41.245525731094276</v>
      </c>
      <c r="E14" s="45" t="s">
        <v>41</v>
      </c>
    </row>
    <row r="15" spans="1:6" x14ac:dyDescent="0.2">
      <c r="A15" s="46"/>
      <c r="B15" s="47"/>
      <c r="C15" s="43"/>
      <c r="D15" s="50"/>
      <c r="E15" s="45"/>
    </row>
    <row r="16" spans="1:6" x14ac:dyDescent="0.2">
      <c r="A16" s="46" t="s">
        <v>39</v>
      </c>
      <c r="B16" s="47"/>
      <c r="C16" s="43"/>
      <c r="D16" s="44"/>
      <c r="E16" s="45"/>
    </row>
    <row r="17" spans="1:5" x14ac:dyDescent="0.2">
      <c r="A17" s="46"/>
      <c r="B17" s="48" t="s">
        <v>33</v>
      </c>
      <c r="C17" s="49">
        <v>737833407</v>
      </c>
      <c r="D17" s="50">
        <v>43.552079811488404</v>
      </c>
      <c r="E17" s="45" t="s">
        <v>41</v>
      </c>
    </row>
    <row r="18" spans="1:5" ht="13.15" customHeight="1" x14ac:dyDescent="0.2">
      <c r="A18" s="46"/>
      <c r="B18" s="48" t="s">
        <v>44</v>
      </c>
      <c r="C18" s="51">
        <v>257549916</v>
      </c>
      <c r="D18" s="50">
        <v>15.202394457417315</v>
      </c>
      <c r="E18" s="45"/>
    </row>
    <row r="19" spans="1:5" ht="13.15" customHeight="1" x14ac:dyDescent="0.2">
      <c r="A19" s="46"/>
      <c r="B19" s="47" t="s">
        <v>43</v>
      </c>
      <c r="C19" s="52">
        <f>SUM(C17:C18)</f>
        <v>995383323</v>
      </c>
      <c r="D19" s="53">
        <v>58.754474268905724</v>
      </c>
      <c r="E19" s="45" t="s">
        <v>41</v>
      </c>
    </row>
    <row r="20" spans="1:5" x14ac:dyDescent="0.2">
      <c r="A20" s="46"/>
      <c r="B20" s="47"/>
      <c r="C20" s="43"/>
      <c r="D20" s="50"/>
      <c r="E20" s="45"/>
    </row>
    <row r="21" spans="1:5" x14ac:dyDescent="0.2">
      <c r="A21" s="46" t="s">
        <v>40</v>
      </c>
      <c r="B21" s="47"/>
      <c r="C21" s="43"/>
      <c r="D21" s="44"/>
      <c r="E21" s="45"/>
    </row>
    <row r="22" spans="1:5" x14ac:dyDescent="0.2">
      <c r="A22" s="46"/>
      <c r="B22" s="48" t="s">
        <v>33</v>
      </c>
      <c r="C22" s="49">
        <f>C17+C12</f>
        <v>1071764796</v>
      </c>
      <c r="D22" s="50">
        <v>63.263042160593827</v>
      </c>
      <c r="E22" s="45" t="s">
        <v>41</v>
      </c>
    </row>
    <row r="23" spans="1:5" ht="14.25" x14ac:dyDescent="0.2">
      <c r="A23" s="46"/>
      <c r="B23" s="48" t="s">
        <v>45</v>
      </c>
      <c r="C23" s="51">
        <f>C18+C13</f>
        <v>622375668</v>
      </c>
      <c r="D23" s="50">
        <v>36.736957839406166</v>
      </c>
      <c r="E23" s="45"/>
    </row>
    <row r="24" spans="1:5" x14ac:dyDescent="0.2">
      <c r="A24" s="39"/>
      <c r="B24" s="54" t="s">
        <v>28</v>
      </c>
      <c r="C24" s="55">
        <f>C22+C23</f>
        <v>1694140464</v>
      </c>
      <c r="D24" s="56">
        <v>100</v>
      </c>
      <c r="E24" s="57" t="s">
        <v>41</v>
      </c>
    </row>
    <row r="26" spans="1:5" x14ac:dyDescent="0.2">
      <c r="A26" s="9" t="s">
        <v>30</v>
      </c>
      <c r="B26" s="9"/>
    </row>
    <row r="27" spans="1:5" s="10" customFormat="1" x14ac:dyDescent="0.2">
      <c r="A27" s="9"/>
      <c r="B27" s="9"/>
    </row>
  </sheetData>
  <mergeCells count="7">
    <mergeCell ref="D9:E9"/>
    <mergeCell ref="C8:E8"/>
    <mergeCell ref="A1:E1"/>
    <mergeCell ref="A2:E2"/>
    <mergeCell ref="A4:E4"/>
    <mergeCell ref="A5:E5"/>
    <mergeCell ref="A6:E6"/>
  </mergeCells>
  <printOptions horizontalCentered="1"/>
  <pageMargins left="0.7" right="0.7" top="0.75" bottom="0.75" header="0.3" footer="0.3"/>
  <pageSetup orientation="portrait" horizontalDpi="4294967295" verticalDpi="4294967295" r:id="rId1"/>
  <headerFooter>
    <oddFooter>&amp;C&amp;10&amp;K00-049&amp;P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showGridLines="0" zoomScaleNormal="100" workbookViewId="0">
      <selection sqref="A1:F1"/>
    </sheetView>
  </sheetViews>
  <sheetFormatPr defaultColWidth="9.140625" defaultRowHeight="12.75" x14ac:dyDescent="0.2"/>
  <cols>
    <col min="1" max="1" width="20.28515625" style="48" customWidth="1"/>
    <col min="2" max="2" width="14.28515625" style="48" customWidth="1"/>
    <col min="3" max="5" width="14.7109375" style="48" customWidth="1"/>
    <col min="6" max="6" width="11" style="48" customWidth="1"/>
    <col min="7" max="7" width="3.5703125" style="48" customWidth="1"/>
    <col min="8" max="16384" width="9.140625" style="48"/>
  </cols>
  <sheetData>
    <row r="1" spans="1:6" ht="15.75" x14ac:dyDescent="0.25">
      <c r="A1" s="31" t="s">
        <v>69</v>
      </c>
      <c r="B1" s="31"/>
      <c r="C1" s="31"/>
      <c r="D1" s="31"/>
      <c r="E1" s="31"/>
      <c r="F1" s="31"/>
    </row>
    <row r="2" spans="1:6" ht="15.75" x14ac:dyDescent="0.25">
      <c r="A2" s="31" t="s">
        <v>100</v>
      </c>
      <c r="B2" s="31"/>
      <c r="C2" s="31"/>
      <c r="D2" s="31"/>
      <c r="E2" s="31"/>
      <c r="F2" s="31"/>
    </row>
    <row r="3" spans="1:6" x14ac:dyDescent="0.2">
      <c r="A3" s="32"/>
      <c r="B3" s="32"/>
      <c r="C3" s="32"/>
      <c r="D3" s="32"/>
      <c r="E3" s="32"/>
      <c r="F3" s="32"/>
    </row>
    <row r="4" spans="1:6" ht="15.75" x14ac:dyDescent="0.25">
      <c r="A4" s="31" t="s">
        <v>73</v>
      </c>
      <c r="B4" s="31"/>
      <c r="C4" s="31"/>
      <c r="D4" s="31"/>
      <c r="E4" s="31"/>
      <c r="F4" s="31"/>
    </row>
    <row r="5" spans="1:6" ht="15.75" x14ac:dyDescent="0.25">
      <c r="A5" s="31" t="s">
        <v>71</v>
      </c>
      <c r="B5" s="31"/>
      <c r="C5" s="31"/>
      <c r="D5" s="31"/>
      <c r="E5" s="31"/>
      <c r="F5" s="31"/>
    </row>
    <row r="6" spans="1:6" ht="14.25" x14ac:dyDescent="0.2">
      <c r="A6" s="86"/>
      <c r="B6" s="32"/>
      <c r="C6" s="32"/>
      <c r="D6" s="32"/>
      <c r="E6" s="32"/>
      <c r="F6" s="32"/>
    </row>
    <row r="7" spans="1:6" x14ac:dyDescent="0.2">
      <c r="A7" s="88"/>
      <c r="B7" s="89"/>
      <c r="C7" s="90" t="s">
        <v>48</v>
      </c>
      <c r="D7" s="90"/>
      <c r="E7" s="91" t="s">
        <v>14</v>
      </c>
      <c r="F7" s="92"/>
    </row>
    <row r="8" spans="1:6" s="93" customFormat="1" ht="25.5" x14ac:dyDescent="0.2">
      <c r="A8" s="58" t="s">
        <v>12</v>
      </c>
      <c r="B8" s="59" t="s">
        <v>18</v>
      </c>
      <c r="C8" s="60" t="s">
        <v>99</v>
      </c>
      <c r="D8" s="61" t="s">
        <v>15</v>
      </c>
      <c r="E8" s="62" t="s">
        <v>99</v>
      </c>
      <c r="F8" s="63" t="s">
        <v>15</v>
      </c>
    </row>
    <row r="9" spans="1:6" s="93" customFormat="1" x14ac:dyDescent="0.2">
      <c r="A9" s="64"/>
      <c r="B9" s="65"/>
      <c r="C9" s="66"/>
      <c r="D9" s="67"/>
      <c r="E9" s="68"/>
      <c r="F9" s="69"/>
    </row>
    <row r="10" spans="1:6" ht="12.75" customHeight="1" x14ac:dyDescent="0.2">
      <c r="A10" s="64" t="s">
        <v>4</v>
      </c>
      <c r="B10" s="70">
        <v>11949</v>
      </c>
      <c r="C10" s="71">
        <v>42286289781</v>
      </c>
      <c r="D10" s="72">
        <v>750000</v>
      </c>
      <c r="E10" s="49">
        <v>1172036173</v>
      </c>
      <c r="F10" s="73">
        <v>21000</v>
      </c>
    </row>
    <row r="11" spans="1:6" ht="12.75" customHeight="1" x14ac:dyDescent="0.2">
      <c r="A11" s="64"/>
      <c r="B11" s="70"/>
      <c r="C11" s="71"/>
      <c r="D11" s="72"/>
      <c r="E11" s="49"/>
      <c r="F11" s="73"/>
    </row>
    <row r="12" spans="1:6" ht="12.75" customHeight="1" x14ac:dyDescent="0.2">
      <c r="A12" s="64" t="s">
        <v>5</v>
      </c>
      <c r="B12" s="70">
        <v>55513</v>
      </c>
      <c r="C12" s="74">
        <v>25106875197</v>
      </c>
      <c r="D12" s="75">
        <v>370000</v>
      </c>
      <c r="E12" s="51">
        <v>522104291</v>
      </c>
      <c r="F12" s="76">
        <v>7350</v>
      </c>
    </row>
    <row r="13" spans="1:6" x14ac:dyDescent="0.2">
      <c r="A13" s="77"/>
      <c r="B13" s="78"/>
      <c r="C13" s="71"/>
      <c r="D13" s="79"/>
      <c r="E13" s="49"/>
      <c r="F13" s="80"/>
    </row>
    <row r="14" spans="1:6" x14ac:dyDescent="0.2">
      <c r="A14" s="81" t="s">
        <v>6</v>
      </c>
      <c r="B14" s="82">
        <f>SUM(B10:B12)</f>
        <v>67462</v>
      </c>
      <c r="C14" s="83">
        <f>SUM(C10:C12)</f>
        <v>67393164978</v>
      </c>
      <c r="D14" s="84">
        <v>400000</v>
      </c>
      <c r="E14" s="55">
        <f>E10+E12</f>
        <v>1694140464</v>
      </c>
      <c r="F14" s="85">
        <v>8170</v>
      </c>
    </row>
  </sheetData>
  <mergeCells count="6">
    <mergeCell ref="A1:F1"/>
    <mergeCell ref="C7:D7"/>
    <mergeCell ref="A2:F2"/>
    <mergeCell ref="A4:F4"/>
    <mergeCell ref="A5:F5"/>
    <mergeCell ref="E7:F7"/>
  </mergeCells>
  <printOptions horizontalCentered="1"/>
  <pageMargins left="0.7" right="0.7" top="0.75" bottom="0.75" header="0.3" footer="0.3"/>
  <pageSetup orientation="portrait" horizontalDpi="4294967295" verticalDpi="4294967295" r:id="rId1"/>
  <headerFooter>
    <oddFooter>&amp;C&amp;10&amp;K00-049&amp;P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4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48" customWidth="1"/>
    <col min="2" max="3" width="13.7109375" style="48" customWidth="1"/>
    <col min="4" max="4" width="15.28515625" style="48" customWidth="1"/>
    <col min="5" max="5" width="16.28515625" style="48" customWidth="1"/>
    <col min="6" max="6" width="15.42578125" style="48" customWidth="1"/>
    <col min="7" max="16384" width="9.140625" style="48"/>
  </cols>
  <sheetData>
    <row r="1" spans="1:6" ht="15.6" customHeight="1" x14ac:dyDescent="0.25">
      <c r="A1" s="31" t="str">
        <f>'[2]2. Transactions'!A1:F1</f>
        <v>MORTGAGE RECORDING TAX</v>
      </c>
      <c r="B1" s="31"/>
      <c r="C1" s="31"/>
      <c r="D1" s="31"/>
      <c r="E1" s="31"/>
      <c r="F1" s="31"/>
    </row>
    <row r="2" spans="1:6" ht="15.6" customHeight="1" x14ac:dyDescent="0.25">
      <c r="A2" s="31" t="s">
        <v>100</v>
      </c>
      <c r="B2" s="31"/>
      <c r="C2" s="31"/>
      <c r="D2" s="31"/>
      <c r="E2" s="31"/>
      <c r="F2" s="31"/>
    </row>
    <row r="3" spans="1:6" ht="15.6" customHeight="1" x14ac:dyDescent="0.2">
      <c r="A3" s="32"/>
      <c r="B3" s="32"/>
      <c r="C3" s="32"/>
      <c r="D3" s="32"/>
      <c r="E3" s="32"/>
    </row>
    <row r="4" spans="1:6" ht="15.6" customHeight="1" x14ac:dyDescent="0.25">
      <c r="A4" s="31" t="s">
        <v>75</v>
      </c>
      <c r="B4" s="31"/>
      <c r="C4" s="31"/>
      <c r="D4" s="31"/>
      <c r="E4" s="31"/>
      <c r="F4" s="31"/>
    </row>
    <row r="5" spans="1:6" ht="15.6" customHeight="1" x14ac:dyDescent="0.25">
      <c r="A5" s="31" t="s">
        <v>76</v>
      </c>
      <c r="B5" s="31"/>
      <c r="C5" s="31"/>
      <c r="D5" s="31"/>
      <c r="E5" s="31"/>
      <c r="F5" s="31"/>
    </row>
    <row r="6" spans="1:6" ht="12" customHeight="1" x14ac:dyDescent="0.2">
      <c r="A6" s="86"/>
    </row>
    <row r="7" spans="1:6" ht="16.899999999999999" customHeight="1" x14ac:dyDescent="0.2">
      <c r="A7" s="15" t="s">
        <v>5</v>
      </c>
      <c r="B7" s="16"/>
      <c r="C7" s="16"/>
      <c r="D7" s="16"/>
      <c r="E7" s="16"/>
      <c r="F7" s="17"/>
    </row>
    <row r="8" spans="1:6" ht="12.75" customHeight="1" x14ac:dyDescent="0.2">
      <c r="A8" s="111" t="s">
        <v>48</v>
      </c>
      <c r="B8" s="89"/>
      <c r="C8" s="90" t="s">
        <v>48</v>
      </c>
      <c r="D8" s="92"/>
      <c r="E8" s="91" t="s">
        <v>14</v>
      </c>
      <c r="F8" s="92"/>
    </row>
    <row r="9" spans="1:6" ht="28.5" customHeight="1" x14ac:dyDescent="0.2">
      <c r="A9" s="112"/>
      <c r="B9" s="59" t="s">
        <v>18</v>
      </c>
      <c r="C9" s="113" t="s">
        <v>99</v>
      </c>
      <c r="D9" s="61" t="s">
        <v>15</v>
      </c>
      <c r="E9" s="114" t="s">
        <v>99</v>
      </c>
      <c r="F9" s="115" t="s">
        <v>15</v>
      </c>
    </row>
    <row r="10" spans="1:6" ht="10.15" customHeight="1" x14ac:dyDescent="0.2">
      <c r="A10" s="116"/>
      <c r="B10" s="78"/>
      <c r="C10" s="101"/>
      <c r="D10" s="117"/>
      <c r="E10" s="118"/>
      <c r="F10" s="119"/>
    </row>
    <row r="11" spans="1:6" ht="13.9" customHeight="1" x14ac:dyDescent="0.2">
      <c r="A11" s="120" t="s">
        <v>55</v>
      </c>
      <c r="B11" s="78"/>
      <c r="C11" s="71"/>
      <c r="E11" s="49"/>
      <c r="F11" s="45"/>
    </row>
    <row r="12" spans="1:6" ht="10.15" customHeight="1" x14ac:dyDescent="0.2">
      <c r="A12" s="116"/>
      <c r="B12" s="78"/>
      <c r="C12" s="71"/>
      <c r="D12" s="72"/>
      <c r="E12" s="49"/>
      <c r="F12" s="73"/>
    </row>
    <row r="13" spans="1:6" ht="13.9" customHeight="1" x14ac:dyDescent="0.2">
      <c r="A13" s="121" t="s">
        <v>19</v>
      </c>
      <c r="B13" s="122">
        <v>6058</v>
      </c>
      <c r="C13" s="71">
        <v>126799432</v>
      </c>
      <c r="D13" s="72">
        <v>15889</v>
      </c>
      <c r="E13" s="49">
        <v>2465148</v>
      </c>
      <c r="F13" s="73">
        <v>300</v>
      </c>
    </row>
    <row r="14" spans="1:6" ht="13.9" customHeight="1" x14ac:dyDescent="0.2">
      <c r="A14" s="124" t="s">
        <v>20</v>
      </c>
      <c r="B14" s="122">
        <v>4095</v>
      </c>
      <c r="C14" s="74">
        <v>331937081</v>
      </c>
      <c r="D14" s="79">
        <v>80344</v>
      </c>
      <c r="E14" s="51">
        <v>6631117</v>
      </c>
      <c r="F14" s="80">
        <v>1610</v>
      </c>
    </row>
    <row r="15" spans="1:6" ht="13.9" customHeight="1" x14ac:dyDescent="0.2">
      <c r="A15" s="124" t="s">
        <v>21</v>
      </c>
      <c r="B15" s="122">
        <v>7014</v>
      </c>
      <c r="C15" s="74">
        <v>1242595199</v>
      </c>
      <c r="D15" s="79">
        <v>175000</v>
      </c>
      <c r="E15" s="51">
        <v>25045534</v>
      </c>
      <c r="F15" s="80">
        <v>3558</v>
      </c>
    </row>
    <row r="16" spans="1:6" ht="13.9" customHeight="1" x14ac:dyDescent="0.2">
      <c r="A16" s="124" t="s">
        <v>26</v>
      </c>
      <c r="B16" s="122">
        <v>13921</v>
      </c>
      <c r="C16" s="74">
        <v>5476221355</v>
      </c>
      <c r="D16" s="79">
        <v>400000</v>
      </c>
      <c r="E16" s="51">
        <v>111742417</v>
      </c>
      <c r="F16" s="80">
        <v>8170</v>
      </c>
    </row>
    <row r="17" spans="1:6" ht="13.9" customHeight="1" x14ac:dyDescent="0.2">
      <c r="A17" s="124" t="s">
        <v>22</v>
      </c>
      <c r="B17" s="122">
        <v>11260</v>
      </c>
      <c r="C17" s="74">
        <v>7503401363</v>
      </c>
      <c r="D17" s="79">
        <v>631089</v>
      </c>
      <c r="E17" s="51">
        <v>162520978</v>
      </c>
      <c r="F17" s="80">
        <v>13690</v>
      </c>
    </row>
    <row r="18" spans="1:6" ht="13.9" customHeight="1" x14ac:dyDescent="0.2">
      <c r="A18" s="124" t="s">
        <v>23</v>
      </c>
      <c r="B18" s="122">
        <v>1406</v>
      </c>
      <c r="C18" s="74">
        <v>2226333184</v>
      </c>
      <c r="D18" s="79">
        <v>1349234</v>
      </c>
      <c r="E18" s="51">
        <v>48212695</v>
      </c>
      <c r="F18" s="80">
        <v>29087</v>
      </c>
    </row>
    <row r="19" spans="1:6" ht="13.9" customHeight="1" x14ac:dyDescent="0.2">
      <c r="A19" s="124" t="s">
        <v>24</v>
      </c>
      <c r="B19" s="122">
        <v>24</v>
      </c>
      <c r="C19" s="74">
        <v>201591908</v>
      </c>
      <c r="D19" s="79">
        <v>7702500</v>
      </c>
      <c r="E19" s="51">
        <v>4352742</v>
      </c>
      <c r="F19" s="80">
        <v>167499</v>
      </c>
    </row>
    <row r="20" spans="1:6" ht="13.9" customHeight="1" x14ac:dyDescent="0.2">
      <c r="A20" s="124" t="s">
        <v>25</v>
      </c>
      <c r="B20" s="122">
        <v>1</v>
      </c>
      <c r="C20" s="74">
        <v>20000000</v>
      </c>
      <c r="D20" s="79">
        <v>20000000</v>
      </c>
      <c r="E20" s="51">
        <v>434970</v>
      </c>
      <c r="F20" s="80">
        <v>434970</v>
      </c>
    </row>
    <row r="21" spans="1:6" ht="13.9" customHeight="1" x14ac:dyDescent="0.2">
      <c r="A21" s="124" t="s">
        <v>96</v>
      </c>
      <c r="B21" s="122">
        <v>1</v>
      </c>
      <c r="C21" s="74">
        <v>24000000</v>
      </c>
      <c r="D21" s="79">
        <v>24000000</v>
      </c>
      <c r="E21" s="51">
        <v>522000</v>
      </c>
      <c r="F21" s="80">
        <v>522000</v>
      </c>
    </row>
    <row r="22" spans="1:6" ht="25.15" customHeight="1" x14ac:dyDescent="0.2">
      <c r="A22" s="39" t="s">
        <v>6</v>
      </c>
      <c r="B22" s="82">
        <f>SUM(B13:B21)</f>
        <v>43780</v>
      </c>
      <c r="C22" s="83">
        <f>SUM(C13:C21)</f>
        <v>17152879522</v>
      </c>
      <c r="D22" s="126">
        <v>360000</v>
      </c>
      <c r="E22" s="55">
        <f>SUM(E13:E21)</f>
        <v>361927601</v>
      </c>
      <c r="F22" s="127">
        <v>7289</v>
      </c>
    </row>
    <row r="23" spans="1:6" ht="10.15" customHeight="1" x14ac:dyDescent="0.2">
      <c r="A23" s="34"/>
      <c r="B23" s="34"/>
      <c r="C23" s="35"/>
      <c r="D23" s="35"/>
      <c r="E23" s="34"/>
      <c r="F23" s="128"/>
    </row>
    <row r="24" spans="1:6" ht="13.9" customHeight="1" x14ac:dyDescent="0.2">
      <c r="A24" s="129" t="s">
        <v>9</v>
      </c>
      <c r="B24" s="78"/>
      <c r="C24" s="71"/>
      <c r="D24" s="72"/>
      <c r="E24" s="49"/>
      <c r="F24" s="73"/>
    </row>
    <row r="25" spans="1:6" ht="10.15" customHeight="1" x14ac:dyDescent="0.2">
      <c r="A25" s="43"/>
      <c r="B25" s="43"/>
      <c r="E25" s="43"/>
      <c r="F25" s="45"/>
    </row>
    <row r="26" spans="1:6" ht="13.9" customHeight="1" x14ac:dyDescent="0.2">
      <c r="A26" s="121" t="s">
        <v>19</v>
      </c>
      <c r="B26" s="122">
        <v>2030</v>
      </c>
      <c r="C26" s="71">
        <v>33628622</v>
      </c>
      <c r="D26" s="72">
        <v>13750</v>
      </c>
      <c r="E26" s="49">
        <v>635667</v>
      </c>
      <c r="F26" s="73">
        <v>251</v>
      </c>
    </row>
    <row r="27" spans="1:6" ht="13.9" customHeight="1" x14ac:dyDescent="0.2">
      <c r="A27" s="124" t="s">
        <v>20</v>
      </c>
      <c r="B27" s="122">
        <v>561</v>
      </c>
      <c r="C27" s="74">
        <v>45295579</v>
      </c>
      <c r="D27" s="79">
        <v>81500</v>
      </c>
      <c r="E27" s="51">
        <v>904669</v>
      </c>
      <c r="F27" s="80">
        <v>1623</v>
      </c>
    </row>
    <row r="28" spans="1:6" ht="13.9" customHeight="1" x14ac:dyDescent="0.2">
      <c r="A28" s="124" t="s">
        <v>21</v>
      </c>
      <c r="B28" s="122">
        <v>1583</v>
      </c>
      <c r="C28" s="74">
        <v>285342425</v>
      </c>
      <c r="D28" s="79">
        <v>182500</v>
      </c>
      <c r="E28" s="51">
        <v>5764582</v>
      </c>
      <c r="F28" s="80">
        <v>3660</v>
      </c>
    </row>
    <row r="29" spans="1:6" ht="13.9" customHeight="1" x14ac:dyDescent="0.2">
      <c r="A29" s="124" t="s">
        <v>26</v>
      </c>
      <c r="B29" s="122">
        <v>2870</v>
      </c>
      <c r="C29" s="74">
        <v>1118044987</v>
      </c>
      <c r="D29" s="79">
        <v>396317</v>
      </c>
      <c r="E29" s="51">
        <v>21883288</v>
      </c>
      <c r="F29" s="80">
        <v>7697</v>
      </c>
    </row>
    <row r="30" spans="1:6" ht="13.9" customHeight="1" x14ac:dyDescent="0.2">
      <c r="A30" s="124" t="s">
        <v>22</v>
      </c>
      <c r="B30" s="122">
        <v>2831</v>
      </c>
      <c r="C30" s="74">
        <v>2012186622</v>
      </c>
      <c r="D30" s="79">
        <v>695000</v>
      </c>
      <c r="E30" s="51">
        <v>40185138</v>
      </c>
      <c r="F30" s="80">
        <v>14238</v>
      </c>
    </row>
    <row r="31" spans="1:6" ht="13.9" customHeight="1" x14ac:dyDescent="0.2">
      <c r="A31" s="124" t="s">
        <v>23</v>
      </c>
      <c r="B31" s="122">
        <v>1751</v>
      </c>
      <c r="C31" s="74">
        <v>3315405332</v>
      </c>
      <c r="D31" s="79">
        <v>1540000</v>
      </c>
      <c r="E31" s="51">
        <v>66820200</v>
      </c>
      <c r="F31" s="80">
        <v>31969</v>
      </c>
    </row>
    <row r="32" spans="1:6" ht="13.9" customHeight="1" x14ac:dyDescent="0.2">
      <c r="A32" s="124" t="s">
        <v>24</v>
      </c>
      <c r="B32" s="122">
        <v>92</v>
      </c>
      <c r="C32" s="74">
        <v>743204866</v>
      </c>
      <c r="D32" s="79">
        <v>7000000</v>
      </c>
      <c r="E32" s="51">
        <v>15499753</v>
      </c>
      <c r="F32" s="80">
        <v>149202</v>
      </c>
    </row>
    <row r="33" spans="1:6" ht="13.9" customHeight="1" x14ac:dyDescent="0.2">
      <c r="A33" s="124" t="s">
        <v>25</v>
      </c>
      <c r="B33" s="122">
        <v>7</v>
      </c>
      <c r="C33" s="74">
        <v>128692192</v>
      </c>
      <c r="D33" s="79">
        <v>18730000</v>
      </c>
      <c r="E33" s="51">
        <v>2720482</v>
      </c>
      <c r="F33" s="80">
        <v>376615</v>
      </c>
    </row>
    <row r="34" spans="1:6" ht="13.9" customHeight="1" x14ac:dyDescent="0.2">
      <c r="A34" s="124" t="s">
        <v>96</v>
      </c>
      <c r="B34" s="122">
        <v>8</v>
      </c>
      <c r="C34" s="74">
        <v>272195050</v>
      </c>
      <c r="D34" s="79">
        <v>36300000</v>
      </c>
      <c r="E34" s="51">
        <v>5762912</v>
      </c>
      <c r="F34" s="80">
        <v>789495</v>
      </c>
    </row>
    <row r="35" spans="1:6" ht="25.15" customHeight="1" x14ac:dyDescent="0.2">
      <c r="A35" s="39" t="s">
        <v>6</v>
      </c>
      <c r="B35" s="82">
        <f>SUM(B26:B34)</f>
        <v>11733</v>
      </c>
      <c r="C35" s="83">
        <f>SUM(C26:C34)</f>
        <v>7953995675</v>
      </c>
      <c r="D35" s="84">
        <v>412500</v>
      </c>
      <c r="E35" s="55">
        <f>SUM(E26:E34)</f>
        <v>160176691</v>
      </c>
      <c r="F35" s="85">
        <v>7658</v>
      </c>
    </row>
    <row r="36" spans="1:6" ht="12.75" x14ac:dyDescent="0.2">
      <c r="A36" s="131" t="s">
        <v>102</v>
      </c>
      <c r="B36" s="131"/>
      <c r="C36" s="131"/>
      <c r="D36" s="131"/>
      <c r="E36" s="131"/>
      <c r="F36" s="131"/>
    </row>
    <row r="37" spans="1:6" ht="12.75" x14ac:dyDescent="0.2">
      <c r="A37" s="54"/>
      <c r="B37" s="134"/>
      <c r="C37" s="83"/>
      <c r="D37" s="84"/>
      <c r="E37" s="83"/>
      <c r="F37" s="84"/>
    </row>
    <row r="38" spans="1:6" ht="16.899999999999999" customHeight="1" x14ac:dyDescent="0.2">
      <c r="A38" s="15" t="s">
        <v>4</v>
      </c>
      <c r="B38" s="16"/>
      <c r="C38" s="16"/>
      <c r="D38" s="16"/>
      <c r="E38" s="16"/>
      <c r="F38" s="17"/>
    </row>
    <row r="39" spans="1:6" ht="16.899999999999999" customHeight="1" x14ac:dyDescent="0.2">
      <c r="A39" s="111" t="s">
        <v>48</v>
      </c>
      <c r="B39" s="89"/>
      <c r="C39" s="90" t="s">
        <v>48</v>
      </c>
      <c r="D39" s="92"/>
      <c r="E39" s="91" t="s">
        <v>14</v>
      </c>
      <c r="F39" s="92"/>
    </row>
    <row r="40" spans="1:6" ht="27.75" customHeight="1" x14ac:dyDescent="0.2">
      <c r="A40" s="112"/>
      <c r="B40" s="59" t="s">
        <v>18</v>
      </c>
      <c r="C40" s="113" t="s">
        <v>99</v>
      </c>
      <c r="D40" s="61" t="s">
        <v>15</v>
      </c>
      <c r="E40" s="114" t="s">
        <v>99</v>
      </c>
      <c r="F40" s="115" t="s">
        <v>15</v>
      </c>
    </row>
    <row r="41" spans="1:6" ht="12" customHeight="1" x14ac:dyDescent="0.2">
      <c r="A41" s="124"/>
      <c r="B41" s="122"/>
      <c r="C41" s="71"/>
      <c r="D41" s="72"/>
      <c r="E41" s="49"/>
      <c r="F41" s="73"/>
    </row>
    <row r="42" spans="1:6" ht="14.1" customHeight="1" x14ac:dyDescent="0.2">
      <c r="A42" s="121" t="s">
        <v>19</v>
      </c>
      <c r="B42" s="122">
        <v>791</v>
      </c>
      <c r="C42" s="71">
        <v>21718396</v>
      </c>
      <c r="D42" s="72">
        <v>28064</v>
      </c>
      <c r="E42" s="49">
        <v>451141</v>
      </c>
      <c r="F42" s="73">
        <v>578</v>
      </c>
    </row>
    <row r="43" spans="1:6" ht="14.1" customHeight="1" x14ac:dyDescent="0.2">
      <c r="A43" s="124" t="s">
        <v>20</v>
      </c>
      <c r="B43" s="122">
        <v>498</v>
      </c>
      <c r="C43" s="74">
        <v>39203015</v>
      </c>
      <c r="D43" s="79">
        <v>78514</v>
      </c>
      <c r="E43" s="51">
        <v>822258</v>
      </c>
      <c r="F43" s="80">
        <v>1640</v>
      </c>
    </row>
    <row r="44" spans="1:6" ht="14.1" customHeight="1" x14ac:dyDescent="0.2">
      <c r="A44" s="124" t="s">
        <v>21</v>
      </c>
      <c r="B44" s="122">
        <v>1155</v>
      </c>
      <c r="C44" s="74">
        <v>204115971</v>
      </c>
      <c r="D44" s="79">
        <v>175000</v>
      </c>
      <c r="E44" s="51">
        <v>4351535</v>
      </c>
      <c r="F44" s="80">
        <v>3690</v>
      </c>
    </row>
    <row r="45" spans="1:6" ht="14.1" customHeight="1" x14ac:dyDescent="0.2">
      <c r="A45" s="124" t="s">
        <v>26</v>
      </c>
      <c r="B45" s="122">
        <v>2054</v>
      </c>
      <c r="C45" s="74">
        <v>804925554</v>
      </c>
      <c r="D45" s="79">
        <v>397806</v>
      </c>
      <c r="E45" s="51">
        <v>17539171</v>
      </c>
      <c r="F45" s="80">
        <v>8291</v>
      </c>
    </row>
    <row r="46" spans="1:6" ht="14.1" customHeight="1" x14ac:dyDescent="0.2">
      <c r="A46" s="124" t="s">
        <v>22</v>
      </c>
      <c r="B46" s="122">
        <v>2680</v>
      </c>
      <c r="C46" s="74">
        <v>1995111065</v>
      </c>
      <c r="D46" s="79">
        <v>731555</v>
      </c>
      <c r="E46" s="51">
        <v>55738125</v>
      </c>
      <c r="F46" s="80">
        <v>20393</v>
      </c>
    </row>
    <row r="47" spans="1:6" ht="14.1" customHeight="1" x14ac:dyDescent="0.2">
      <c r="A47" s="124" t="s">
        <v>23</v>
      </c>
      <c r="B47" s="122">
        <v>3555</v>
      </c>
      <c r="C47" s="74">
        <v>7707322728</v>
      </c>
      <c r="D47" s="79">
        <v>1850000</v>
      </c>
      <c r="E47" s="51">
        <v>215567119</v>
      </c>
      <c r="F47" s="80">
        <v>51520</v>
      </c>
    </row>
    <row r="48" spans="1:6" ht="14.1" customHeight="1" x14ac:dyDescent="0.2">
      <c r="A48" s="124" t="s">
        <v>24</v>
      </c>
      <c r="B48" s="122">
        <v>734</v>
      </c>
      <c r="C48" s="74">
        <v>6239310269</v>
      </c>
      <c r="D48" s="79">
        <v>7800000</v>
      </c>
      <c r="E48" s="51">
        <v>175496671</v>
      </c>
      <c r="F48" s="80">
        <v>218400</v>
      </c>
    </row>
    <row r="49" spans="1:6" ht="14.1" customHeight="1" x14ac:dyDescent="0.2">
      <c r="A49" s="124" t="s">
        <v>25</v>
      </c>
      <c r="B49" s="122">
        <v>123</v>
      </c>
      <c r="C49" s="74">
        <v>2200678084</v>
      </c>
      <c r="D49" s="79">
        <v>18000000</v>
      </c>
      <c r="E49" s="51">
        <v>61618982</v>
      </c>
      <c r="F49" s="80">
        <v>504000</v>
      </c>
    </row>
    <row r="50" spans="1:6" ht="14.1" customHeight="1" x14ac:dyDescent="0.2">
      <c r="A50" s="124" t="s">
        <v>96</v>
      </c>
      <c r="B50" s="122">
        <v>359</v>
      </c>
      <c r="C50" s="74">
        <v>23073904698</v>
      </c>
      <c r="D50" s="79">
        <v>39200000</v>
      </c>
      <c r="E50" s="51">
        <v>640451171</v>
      </c>
      <c r="F50" s="80">
        <v>1086879</v>
      </c>
    </row>
    <row r="51" spans="1:6" ht="25.15" customHeight="1" x14ac:dyDescent="0.2">
      <c r="A51" s="39" t="s">
        <v>6</v>
      </c>
      <c r="B51" s="82">
        <f>SUM(B42:B50)</f>
        <v>11949</v>
      </c>
      <c r="C51" s="83">
        <f>SUM(C42:C50)</f>
        <v>42286289780</v>
      </c>
      <c r="D51" s="84">
        <v>750000</v>
      </c>
      <c r="E51" s="55">
        <f>SUM(E42:E50)</f>
        <v>1172036173</v>
      </c>
      <c r="F51" s="85">
        <v>21000</v>
      </c>
    </row>
    <row r="52" spans="1:6" ht="12.75" x14ac:dyDescent="0.2">
      <c r="A52" s="54"/>
      <c r="B52" s="134"/>
      <c r="C52" s="83"/>
      <c r="D52" s="84"/>
      <c r="E52" s="83"/>
      <c r="F52" s="84"/>
    </row>
    <row r="53" spans="1:6" ht="16.899999999999999" customHeight="1" x14ac:dyDescent="0.2">
      <c r="A53" s="15" t="s">
        <v>11</v>
      </c>
      <c r="B53" s="16"/>
      <c r="C53" s="16"/>
      <c r="D53" s="16"/>
      <c r="E53" s="16"/>
      <c r="F53" s="17"/>
    </row>
    <row r="54" spans="1:6" ht="16.899999999999999" customHeight="1" x14ac:dyDescent="0.2">
      <c r="A54" s="111" t="s">
        <v>48</v>
      </c>
      <c r="B54" s="89"/>
      <c r="C54" s="90" t="s">
        <v>48</v>
      </c>
      <c r="D54" s="92"/>
      <c r="E54" s="91" t="s">
        <v>14</v>
      </c>
      <c r="F54" s="92"/>
    </row>
    <row r="55" spans="1:6" ht="27.75" customHeight="1" x14ac:dyDescent="0.2">
      <c r="A55" s="112"/>
      <c r="B55" s="59" t="s">
        <v>18</v>
      </c>
      <c r="C55" s="113" t="s">
        <v>99</v>
      </c>
      <c r="D55" s="61" t="s">
        <v>15</v>
      </c>
      <c r="E55" s="114" t="s">
        <v>99</v>
      </c>
      <c r="F55" s="115" t="s">
        <v>15</v>
      </c>
    </row>
    <row r="56" spans="1:6" ht="12" customHeight="1" x14ac:dyDescent="0.2">
      <c r="A56" s="124"/>
      <c r="B56" s="122"/>
      <c r="C56" s="71"/>
      <c r="D56" s="72"/>
      <c r="E56" s="49"/>
      <c r="F56" s="73"/>
    </row>
    <row r="57" spans="1:6" ht="14.1" customHeight="1" x14ac:dyDescent="0.2">
      <c r="A57" s="121" t="s">
        <v>19</v>
      </c>
      <c r="B57" s="122">
        <v>8879</v>
      </c>
      <c r="C57" s="71">
        <v>182146450</v>
      </c>
      <c r="D57" s="72">
        <v>16000</v>
      </c>
      <c r="E57" s="49">
        <v>3551955</v>
      </c>
      <c r="F57" s="73">
        <v>302</v>
      </c>
    </row>
    <row r="58" spans="1:6" ht="14.1" customHeight="1" x14ac:dyDescent="0.2">
      <c r="A58" s="124" t="s">
        <v>20</v>
      </c>
      <c r="B58" s="122">
        <v>5154</v>
      </c>
      <c r="C58" s="74">
        <v>416435675</v>
      </c>
      <c r="D58" s="79">
        <v>80001</v>
      </c>
      <c r="E58" s="51">
        <v>8358044</v>
      </c>
      <c r="F58" s="80">
        <v>1611</v>
      </c>
    </row>
    <row r="59" spans="1:6" ht="14.1" customHeight="1" x14ac:dyDescent="0.2">
      <c r="A59" s="124" t="s">
        <v>21</v>
      </c>
      <c r="B59" s="122">
        <v>9752</v>
      </c>
      <c r="C59" s="74">
        <v>1732053596</v>
      </c>
      <c r="D59" s="79">
        <v>176000</v>
      </c>
      <c r="E59" s="51">
        <v>35161652</v>
      </c>
      <c r="F59" s="80">
        <v>3570</v>
      </c>
    </row>
    <row r="60" spans="1:6" ht="14.1" customHeight="1" x14ac:dyDescent="0.2">
      <c r="A60" s="124" t="s">
        <v>26</v>
      </c>
      <c r="B60" s="122">
        <v>18845</v>
      </c>
      <c r="C60" s="74">
        <v>7399191897</v>
      </c>
      <c r="D60" s="79">
        <v>400000</v>
      </c>
      <c r="E60" s="51">
        <v>151164876</v>
      </c>
      <c r="F60" s="80">
        <v>8147</v>
      </c>
    </row>
    <row r="61" spans="1:6" ht="14.1" customHeight="1" x14ac:dyDescent="0.2">
      <c r="A61" s="124" t="s">
        <v>22</v>
      </c>
      <c r="B61" s="122">
        <v>16771</v>
      </c>
      <c r="C61" s="74">
        <v>11510699049</v>
      </c>
      <c r="D61" s="79">
        <v>652955</v>
      </c>
      <c r="E61" s="51">
        <v>258444242</v>
      </c>
      <c r="F61" s="80">
        <v>14599</v>
      </c>
    </row>
    <row r="62" spans="1:6" ht="14.1" customHeight="1" x14ac:dyDescent="0.2">
      <c r="A62" s="124" t="s">
        <v>23</v>
      </c>
      <c r="B62" s="122">
        <v>6712</v>
      </c>
      <c r="C62" s="74">
        <v>13249061244</v>
      </c>
      <c r="D62" s="79">
        <v>1600059</v>
      </c>
      <c r="E62" s="51">
        <v>330600013</v>
      </c>
      <c r="F62" s="80">
        <v>40281</v>
      </c>
    </row>
    <row r="63" spans="1:6" ht="14.1" customHeight="1" x14ac:dyDescent="0.2">
      <c r="A63" s="124" t="s">
        <v>24</v>
      </c>
      <c r="B63" s="122">
        <v>850</v>
      </c>
      <c r="C63" s="74">
        <v>7184107043</v>
      </c>
      <c r="D63" s="79">
        <v>7726500</v>
      </c>
      <c r="E63" s="51">
        <v>195349166</v>
      </c>
      <c r="F63" s="80">
        <v>210000</v>
      </c>
    </row>
    <row r="64" spans="1:6" ht="14.1" customHeight="1" x14ac:dyDescent="0.2">
      <c r="A64" s="124" t="s">
        <v>25</v>
      </c>
      <c r="B64" s="122">
        <v>131</v>
      </c>
      <c r="C64" s="74">
        <v>2349370276</v>
      </c>
      <c r="D64" s="79">
        <v>18000000</v>
      </c>
      <c r="E64" s="51">
        <v>64774433</v>
      </c>
      <c r="F64" s="80">
        <v>500679</v>
      </c>
    </row>
    <row r="65" spans="1:6" ht="14.1" customHeight="1" x14ac:dyDescent="0.2">
      <c r="A65" s="124" t="s">
        <v>96</v>
      </c>
      <c r="B65" s="122">
        <v>368</v>
      </c>
      <c r="C65" s="74">
        <v>23370099748</v>
      </c>
      <c r="D65" s="79">
        <v>38460000</v>
      </c>
      <c r="E65" s="51">
        <v>646736083</v>
      </c>
      <c r="F65" s="80">
        <v>1066121</v>
      </c>
    </row>
    <row r="66" spans="1:6" ht="24.6" customHeight="1" x14ac:dyDescent="0.2">
      <c r="A66" s="39" t="s">
        <v>6</v>
      </c>
      <c r="B66" s="82">
        <f>SUM(B57:B65)</f>
        <v>67462</v>
      </c>
      <c r="C66" s="83">
        <f>SUM(C57:C65)</f>
        <v>67393164978</v>
      </c>
      <c r="D66" s="84">
        <v>400000</v>
      </c>
      <c r="E66" s="55">
        <f>SUM(E57:E65)</f>
        <v>1694140464</v>
      </c>
      <c r="F66" s="85">
        <v>8170</v>
      </c>
    </row>
    <row r="68" spans="1:6" ht="12" customHeight="1" x14ac:dyDescent="0.2">
      <c r="A68" s="48" t="s">
        <v>103</v>
      </c>
    </row>
    <row r="72" spans="1:6" ht="12" customHeight="1" x14ac:dyDescent="0.2">
      <c r="B72" s="135"/>
      <c r="C72" s="135"/>
      <c r="E72" s="135"/>
    </row>
    <row r="74" spans="1:6" ht="12" customHeight="1" x14ac:dyDescent="0.2">
      <c r="B74" s="135"/>
      <c r="C74" s="136"/>
      <c r="D74" s="137"/>
      <c r="E74" s="138"/>
      <c r="F74" s="138"/>
    </row>
    <row r="76" spans="1:6" ht="12" customHeight="1" x14ac:dyDescent="0.2">
      <c r="B76" s="135"/>
      <c r="C76" s="135"/>
      <c r="D76" s="135"/>
      <c r="E76" s="135"/>
    </row>
    <row r="77" spans="1:6" ht="12" customHeight="1" x14ac:dyDescent="0.2">
      <c r="B77" s="135"/>
      <c r="C77" s="135"/>
      <c r="D77" s="135"/>
      <c r="E77" s="135"/>
    </row>
    <row r="78" spans="1:6" ht="12" customHeight="1" x14ac:dyDescent="0.2">
      <c r="B78" s="135"/>
      <c r="C78" s="135"/>
      <c r="D78" s="135"/>
      <c r="E78" s="135"/>
    </row>
    <row r="79" spans="1:6" ht="12" customHeight="1" x14ac:dyDescent="0.2">
      <c r="B79" s="135"/>
      <c r="C79" s="135"/>
      <c r="D79" s="135"/>
      <c r="E79" s="135"/>
    </row>
    <row r="80" spans="1:6" ht="12" customHeight="1" x14ac:dyDescent="0.2">
      <c r="B80" s="135"/>
      <c r="C80" s="135"/>
      <c r="D80" s="135"/>
      <c r="E80" s="135"/>
    </row>
    <row r="81" spans="2:5" ht="12" customHeight="1" x14ac:dyDescent="0.2">
      <c r="B81" s="135"/>
      <c r="C81" s="135"/>
      <c r="D81" s="135"/>
      <c r="E81" s="135"/>
    </row>
    <row r="82" spans="2:5" ht="12" customHeight="1" x14ac:dyDescent="0.2">
      <c r="B82" s="135"/>
      <c r="C82" s="135"/>
      <c r="D82" s="135"/>
      <c r="E82" s="135"/>
    </row>
    <row r="83" spans="2:5" ht="12" customHeight="1" x14ac:dyDescent="0.2">
      <c r="B83" s="135"/>
      <c r="C83" s="135"/>
      <c r="D83" s="135"/>
      <c r="E83" s="135"/>
    </row>
    <row r="84" spans="2:5" ht="12" customHeight="1" x14ac:dyDescent="0.2">
      <c r="B84" s="135"/>
      <c r="C84" s="135"/>
      <c r="D84" s="135"/>
      <c r="E84" s="135"/>
    </row>
  </sheetData>
  <mergeCells count="17">
    <mergeCell ref="A54:A55"/>
    <mergeCell ref="C54:D54"/>
    <mergeCell ref="E54:F54"/>
    <mergeCell ref="A38:F38"/>
    <mergeCell ref="A39:A40"/>
    <mergeCell ref="C39:D39"/>
    <mergeCell ref="E39:F39"/>
    <mergeCell ref="A36:F36"/>
    <mergeCell ref="A53:F53"/>
    <mergeCell ref="A1:F1"/>
    <mergeCell ref="A2:F2"/>
    <mergeCell ref="A4:F4"/>
    <mergeCell ref="A5:F5"/>
    <mergeCell ref="E8:F8"/>
    <mergeCell ref="A7:F7"/>
    <mergeCell ref="C8:D8"/>
    <mergeCell ref="A8:A9"/>
  </mergeCells>
  <printOptions horizontalCentered="1"/>
  <pageMargins left="0.7" right="0.7" top="0.75" bottom="0.75" header="0.3" footer="0.3"/>
  <pageSetup fitToHeight="2" orientation="portrait" horizontalDpi="300" verticalDpi="300" r:id="rId1"/>
  <headerFooter>
    <oddFooter>&amp;C&amp;10&amp;K00-049&amp;P</oddFooter>
  </headerFooter>
  <rowBreaks count="1" manualBreakCount="1">
    <brk id="3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1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140" customWidth="1"/>
    <col min="2" max="6" width="14.85546875" style="140" customWidth="1"/>
    <col min="7" max="16384" width="9.140625" style="140"/>
  </cols>
  <sheetData>
    <row r="1" spans="1:6" ht="15.6" customHeight="1" x14ac:dyDescent="0.25">
      <c r="A1" s="31" t="s">
        <v>97</v>
      </c>
      <c r="B1" s="31"/>
      <c r="C1" s="31"/>
      <c r="D1" s="31"/>
      <c r="E1" s="31"/>
      <c r="F1" s="31"/>
    </row>
    <row r="2" spans="1:6" ht="15.6" customHeight="1" x14ac:dyDescent="0.25">
      <c r="A2" s="31" t="s">
        <v>100</v>
      </c>
      <c r="B2" s="31"/>
      <c r="C2" s="31"/>
      <c r="D2" s="31"/>
      <c r="E2" s="31"/>
      <c r="F2" s="31"/>
    </row>
    <row r="3" spans="1:6" ht="15.6" customHeight="1" x14ac:dyDescent="0.2">
      <c r="A3" s="32"/>
      <c r="B3" s="32"/>
      <c r="C3" s="32"/>
      <c r="D3" s="32"/>
      <c r="E3" s="32"/>
      <c r="F3" s="48"/>
    </row>
    <row r="4" spans="1:6" ht="15.6" customHeight="1" x14ac:dyDescent="0.25">
      <c r="A4" s="31" t="s">
        <v>77</v>
      </c>
      <c r="B4" s="31"/>
      <c r="C4" s="31"/>
      <c r="D4" s="31"/>
      <c r="E4" s="31"/>
      <c r="F4" s="31"/>
    </row>
    <row r="5" spans="1:6" ht="15.6" customHeight="1" x14ac:dyDescent="0.25">
      <c r="A5" s="31" t="s">
        <v>78</v>
      </c>
      <c r="B5" s="31"/>
      <c r="C5" s="31"/>
      <c r="D5" s="31"/>
      <c r="E5" s="31"/>
      <c r="F5" s="31"/>
    </row>
    <row r="6" spans="1:6" ht="12" customHeight="1" x14ac:dyDescent="0.2">
      <c r="A6" s="87"/>
      <c r="B6" s="48"/>
      <c r="C6" s="48"/>
      <c r="D6" s="48"/>
    </row>
    <row r="7" spans="1:6" ht="16.899999999999999" customHeight="1" x14ac:dyDescent="0.2">
      <c r="A7" s="15" t="s">
        <v>5</v>
      </c>
      <c r="B7" s="16"/>
      <c r="C7" s="16"/>
      <c r="D7" s="16"/>
      <c r="E7" s="16"/>
      <c r="F7" s="17"/>
    </row>
    <row r="8" spans="1:6" ht="16.899999999999999" customHeight="1" x14ac:dyDescent="0.2">
      <c r="A8" s="141"/>
      <c r="B8" s="89"/>
      <c r="C8" s="90" t="s">
        <v>48</v>
      </c>
      <c r="D8" s="92"/>
      <c r="E8" s="91" t="s">
        <v>14</v>
      </c>
      <c r="F8" s="92"/>
    </row>
    <row r="9" spans="1:6" ht="28.5" customHeight="1" x14ac:dyDescent="0.2">
      <c r="A9" s="142" t="s">
        <v>7</v>
      </c>
      <c r="B9" s="59" t="s">
        <v>18</v>
      </c>
      <c r="C9" s="113" t="s">
        <v>99</v>
      </c>
      <c r="D9" s="61" t="s">
        <v>15</v>
      </c>
      <c r="E9" s="114" t="s">
        <v>99</v>
      </c>
      <c r="F9" s="115" t="s">
        <v>15</v>
      </c>
    </row>
    <row r="10" spans="1:6" ht="9.6" customHeight="1" x14ac:dyDescent="0.2">
      <c r="A10" s="116"/>
      <c r="B10" s="78"/>
      <c r="C10" s="71"/>
      <c r="D10" s="72"/>
      <c r="E10" s="49"/>
      <c r="F10" s="73"/>
    </row>
    <row r="11" spans="1:6" ht="14.1" customHeight="1" x14ac:dyDescent="0.2">
      <c r="A11" s="120" t="s">
        <v>10</v>
      </c>
      <c r="B11" s="78"/>
      <c r="C11" s="71"/>
      <c r="D11" s="72"/>
      <c r="E11" s="49"/>
      <c r="F11" s="73"/>
    </row>
    <row r="12" spans="1:6" ht="9.6" customHeight="1" x14ac:dyDescent="0.2">
      <c r="A12" s="116"/>
      <c r="B12" s="78"/>
      <c r="C12" s="71"/>
      <c r="D12" s="72"/>
      <c r="E12" s="49"/>
      <c r="F12" s="73"/>
    </row>
    <row r="13" spans="1:6" ht="14.1" customHeight="1" x14ac:dyDescent="0.2">
      <c r="A13" s="124" t="s">
        <v>0</v>
      </c>
      <c r="B13" s="78">
        <v>380</v>
      </c>
      <c r="C13" s="71">
        <v>625968713</v>
      </c>
      <c r="D13" s="72">
        <v>750000</v>
      </c>
      <c r="E13" s="49">
        <v>13516748</v>
      </c>
      <c r="F13" s="73">
        <v>16283</v>
      </c>
    </row>
    <row r="14" spans="1:6" ht="14.1" customHeight="1" x14ac:dyDescent="0.2">
      <c r="A14" s="124" t="s">
        <v>1</v>
      </c>
      <c r="B14" s="78">
        <v>4742</v>
      </c>
      <c r="C14" s="74">
        <v>1650572826</v>
      </c>
      <c r="D14" s="79">
        <v>375249</v>
      </c>
      <c r="E14" s="51">
        <v>34629891</v>
      </c>
      <c r="F14" s="80">
        <v>7658</v>
      </c>
    </row>
    <row r="15" spans="1:6" ht="14.1" customHeight="1" x14ac:dyDescent="0.2">
      <c r="A15" s="124" t="s">
        <v>2</v>
      </c>
      <c r="B15" s="78">
        <v>12869</v>
      </c>
      <c r="C15" s="74">
        <v>6077103607</v>
      </c>
      <c r="D15" s="79">
        <v>400000</v>
      </c>
      <c r="E15" s="51">
        <v>129499484</v>
      </c>
      <c r="F15" s="80">
        <v>8170</v>
      </c>
    </row>
    <row r="16" spans="1:6" ht="14.1" customHeight="1" x14ac:dyDescent="0.2">
      <c r="A16" s="124" t="s">
        <v>3</v>
      </c>
      <c r="B16" s="78">
        <v>17077</v>
      </c>
      <c r="C16" s="74">
        <v>6354035859</v>
      </c>
      <c r="D16" s="79">
        <v>382500</v>
      </c>
      <c r="E16" s="51">
        <v>133692151</v>
      </c>
      <c r="F16" s="80">
        <v>7760</v>
      </c>
    </row>
    <row r="17" spans="1:6" ht="14.1" customHeight="1" x14ac:dyDescent="0.2">
      <c r="A17" s="124" t="s">
        <v>47</v>
      </c>
      <c r="B17" s="78">
        <v>8712</v>
      </c>
      <c r="C17" s="74">
        <v>2445198517</v>
      </c>
      <c r="D17" s="79">
        <v>275000</v>
      </c>
      <c r="E17" s="51">
        <v>50589327</v>
      </c>
      <c r="F17" s="80">
        <v>5550</v>
      </c>
    </row>
    <row r="18" spans="1:6" ht="24.6" customHeight="1" x14ac:dyDescent="0.2">
      <c r="A18" s="39" t="s">
        <v>6</v>
      </c>
      <c r="B18" s="143">
        <f>SUM(B13:B17)</f>
        <v>43780</v>
      </c>
      <c r="C18" s="83">
        <f>SUM(C13:C17)</f>
        <v>17152879522</v>
      </c>
      <c r="D18" s="84">
        <v>360000</v>
      </c>
      <c r="E18" s="55">
        <f>SUM(E13:E17)</f>
        <v>361927601</v>
      </c>
      <c r="F18" s="85">
        <v>7289</v>
      </c>
    </row>
    <row r="19" spans="1:6" ht="12" customHeight="1" x14ac:dyDescent="0.2">
      <c r="A19" s="34"/>
      <c r="B19" s="34"/>
      <c r="C19" s="35"/>
      <c r="D19" s="35"/>
      <c r="E19" s="34"/>
      <c r="F19" s="128"/>
    </row>
    <row r="20" spans="1:6" ht="12" customHeight="1" x14ac:dyDescent="0.2">
      <c r="A20" s="46" t="s">
        <v>9</v>
      </c>
      <c r="B20" s="43"/>
      <c r="C20" s="48"/>
      <c r="D20" s="48"/>
      <c r="E20" s="43"/>
      <c r="F20" s="45"/>
    </row>
    <row r="21" spans="1:6" ht="12" customHeight="1" x14ac:dyDescent="0.2">
      <c r="A21" s="43"/>
      <c r="B21" s="43"/>
      <c r="C21" s="48"/>
      <c r="D21" s="48"/>
      <c r="E21" s="43"/>
      <c r="F21" s="45"/>
    </row>
    <row r="22" spans="1:6" ht="14.1" customHeight="1" x14ac:dyDescent="0.2">
      <c r="A22" s="124" t="s">
        <v>0</v>
      </c>
      <c r="B22" s="78">
        <v>5267</v>
      </c>
      <c r="C22" s="71">
        <v>5009385339</v>
      </c>
      <c r="D22" s="72">
        <v>500000</v>
      </c>
      <c r="E22" s="49">
        <v>102600809</v>
      </c>
      <c r="F22" s="73">
        <v>9667</v>
      </c>
    </row>
    <row r="23" spans="1:6" ht="14.1" customHeight="1" x14ac:dyDescent="0.2">
      <c r="A23" s="124" t="s">
        <v>1</v>
      </c>
      <c r="B23" s="78">
        <v>450</v>
      </c>
      <c r="C23" s="74">
        <v>104174534</v>
      </c>
      <c r="D23" s="79">
        <v>181221</v>
      </c>
      <c r="E23" s="51">
        <v>2045099</v>
      </c>
      <c r="F23" s="80">
        <v>3578</v>
      </c>
    </row>
    <row r="24" spans="1:6" ht="14.1" customHeight="1" x14ac:dyDescent="0.2">
      <c r="A24" s="124" t="s">
        <v>2</v>
      </c>
      <c r="B24" s="78">
        <v>4397</v>
      </c>
      <c r="C24" s="74">
        <v>2208748597</v>
      </c>
      <c r="D24" s="79">
        <v>435000</v>
      </c>
      <c r="E24" s="51">
        <v>43656877</v>
      </c>
      <c r="F24" s="80">
        <v>7965</v>
      </c>
    </row>
    <row r="25" spans="1:6" ht="14.1" customHeight="1" x14ac:dyDescent="0.2">
      <c r="A25" s="124" t="s">
        <v>3</v>
      </c>
      <c r="B25" s="78">
        <v>1619</v>
      </c>
      <c r="C25" s="74">
        <v>631687204</v>
      </c>
      <c r="D25" s="79">
        <v>345000</v>
      </c>
      <c r="E25" s="51">
        <v>11873906</v>
      </c>
      <c r="F25" s="80">
        <v>6499</v>
      </c>
    </row>
    <row r="26" spans="1:6" ht="14.1" customHeight="1" x14ac:dyDescent="0.2">
      <c r="A26" s="124" t="s">
        <v>47</v>
      </c>
      <c r="B26" s="78"/>
      <c r="C26" s="74"/>
      <c r="D26" s="79"/>
      <c r="E26" s="51"/>
      <c r="F26" s="80"/>
    </row>
    <row r="27" spans="1:6" ht="24.6" customHeight="1" x14ac:dyDescent="0.2">
      <c r="A27" s="39" t="s">
        <v>6</v>
      </c>
      <c r="B27" s="143">
        <f>SUM(B22:B26)</f>
        <v>11733</v>
      </c>
      <c r="C27" s="83">
        <f>SUM(C22:C26)</f>
        <v>7953995674</v>
      </c>
      <c r="D27" s="84">
        <v>412500</v>
      </c>
      <c r="E27" s="55">
        <f>SUM(E22:E26)</f>
        <v>160176691</v>
      </c>
      <c r="F27" s="85">
        <v>7658</v>
      </c>
    </row>
    <row r="28" spans="1:6" ht="13.9" customHeight="1" x14ac:dyDescent="0.2">
      <c r="A28" s="144"/>
      <c r="B28" s="132"/>
      <c r="C28" s="145"/>
      <c r="D28" s="132"/>
      <c r="E28" s="145"/>
      <c r="F28" s="132"/>
    </row>
    <row r="29" spans="1:6" ht="16.899999999999999" customHeight="1" x14ac:dyDescent="0.2">
      <c r="A29" s="15" t="s">
        <v>4</v>
      </c>
      <c r="B29" s="16"/>
      <c r="C29" s="16"/>
      <c r="D29" s="16"/>
      <c r="E29" s="16"/>
      <c r="F29" s="17"/>
    </row>
    <row r="30" spans="1:6" ht="16.899999999999999" customHeight="1" x14ac:dyDescent="0.2">
      <c r="A30" s="141"/>
      <c r="B30" s="89"/>
      <c r="C30" s="90" t="s">
        <v>48</v>
      </c>
      <c r="D30" s="92"/>
      <c r="E30" s="91" t="s">
        <v>14</v>
      </c>
      <c r="F30" s="92"/>
    </row>
    <row r="31" spans="1:6" ht="28.5" customHeight="1" x14ac:dyDescent="0.2">
      <c r="A31" s="142" t="s">
        <v>7</v>
      </c>
      <c r="B31" s="59" t="s">
        <v>18</v>
      </c>
      <c r="C31" s="113" t="s">
        <v>99</v>
      </c>
      <c r="D31" s="61" t="s">
        <v>15</v>
      </c>
      <c r="E31" s="114" t="s">
        <v>99</v>
      </c>
      <c r="F31" s="115" t="s">
        <v>15</v>
      </c>
    </row>
    <row r="32" spans="1:6" ht="13.9" customHeight="1" x14ac:dyDescent="0.2">
      <c r="A32" s="124"/>
      <c r="B32" s="122"/>
      <c r="C32" s="71"/>
      <c r="D32" s="73"/>
      <c r="E32" s="49"/>
      <c r="F32" s="73"/>
    </row>
    <row r="33" spans="1:6" ht="14.1" customHeight="1" x14ac:dyDescent="0.2">
      <c r="A33" s="124" t="s">
        <v>0</v>
      </c>
      <c r="B33" s="78">
        <v>3026</v>
      </c>
      <c r="C33" s="71">
        <v>23130496018</v>
      </c>
      <c r="D33" s="72">
        <v>991891</v>
      </c>
      <c r="E33" s="49">
        <v>642786701</v>
      </c>
      <c r="F33" s="73">
        <v>27685</v>
      </c>
    </row>
    <row r="34" spans="1:6" ht="14.1" customHeight="1" x14ac:dyDescent="0.2">
      <c r="A34" s="124" t="s">
        <v>1</v>
      </c>
      <c r="B34" s="78">
        <v>1562</v>
      </c>
      <c r="C34" s="74">
        <v>2857817885</v>
      </c>
      <c r="D34" s="79">
        <v>694053</v>
      </c>
      <c r="E34" s="51">
        <v>78991539</v>
      </c>
      <c r="F34" s="80">
        <v>19337</v>
      </c>
    </row>
    <row r="35" spans="1:6" ht="14.1" customHeight="1" x14ac:dyDescent="0.2">
      <c r="A35" s="124" t="s">
        <v>2</v>
      </c>
      <c r="B35" s="78">
        <v>4856</v>
      </c>
      <c r="C35" s="74">
        <v>10379780194</v>
      </c>
      <c r="D35" s="79">
        <v>750000</v>
      </c>
      <c r="E35" s="51">
        <v>286276330</v>
      </c>
      <c r="F35" s="80">
        <v>20969</v>
      </c>
    </row>
    <row r="36" spans="1:6" ht="14.1" customHeight="1" x14ac:dyDescent="0.2">
      <c r="A36" s="124" t="s">
        <v>3</v>
      </c>
      <c r="B36" s="78">
        <v>2208</v>
      </c>
      <c r="C36" s="74">
        <v>5570818650</v>
      </c>
      <c r="D36" s="79">
        <v>750000</v>
      </c>
      <c r="E36" s="51">
        <v>154542767</v>
      </c>
      <c r="F36" s="80">
        <v>21000</v>
      </c>
    </row>
    <row r="37" spans="1:6" ht="14.1" customHeight="1" x14ac:dyDescent="0.2">
      <c r="A37" s="124" t="s">
        <v>46</v>
      </c>
      <c r="B37" s="78">
        <v>297</v>
      </c>
      <c r="C37" s="74">
        <v>347377032</v>
      </c>
      <c r="D37" s="79">
        <v>500000</v>
      </c>
      <c r="E37" s="51">
        <v>9438837</v>
      </c>
      <c r="F37" s="80">
        <v>14000</v>
      </c>
    </row>
    <row r="38" spans="1:6" ht="24.6" customHeight="1" x14ac:dyDescent="0.2">
      <c r="A38" s="39" t="s">
        <v>6</v>
      </c>
      <c r="B38" s="143">
        <f>SUM(B33:B37)</f>
        <v>11949</v>
      </c>
      <c r="C38" s="83">
        <f>SUM(C33:C37)</f>
        <v>42286289779</v>
      </c>
      <c r="D38" s="84">
        <v>750000</v>
      </c>
      <c r="E38" s="55">
        <f>SUM(E33:E37)</f>
        <v>1172036174</v>
      </c>
      <c r="F38" s="85">
        <v>21000</v>
      </c>
    </row>
    <row r="39" spans="1:6" ht="13.9" customHeight="1" x14ac:dyDescent="0.2">
      <c r="A39" s="144"/>
      <c r="B39" s="132"/>
      <c r="C39" s="145"/>
      <c r="D39" s="132"/>
      <c r="E39" s="145"/>
      <c r="F39" s="132"/>
    </row>
    <row r="40" spans="1:6" ht="16.899999999999999" customHeight="1" x14ac:dyDescent="0.2">
      <c r="A40" s="15" t="s">
        <v>11</v>
      </c>
      <c r="B40" s="16"/>
      <c r="C40" s="16"/>
      <c r="D40" s="16"/>
      <c r="E40" s="16"/>
      <c r="F40" s="17"/>
    </row>
    <row r="41" spans="1:6" ht="16.899999999999999" customHeight="1" x14ac:dyDescent="0.2">
      <c r="A41" s="141"/>
      <c r="B41" s="89"/>
      <c r="C41" s="90" t="s">
        <v>48</v>
      </c>
      <c r="D41" s="92"/>
      <c r="E41" s="91" t="s">
        <v>14</v>
      </c>
      <c r="F41" s="92"/>
    </row>
    <row r="42" spans="1:6" ht="28.5" customHeight="1" x14ac:dyDescent="0.2">
      <c r="A42" s="142" t="s">
        <v>7</v>
      </c>
      <c r="B42" s="59" t="s">
        <v>18</v>
      </c>
      <c r="C42" s="113" t="s">
        <v>99</v>
      </c>
      <c r="D42" s="61" t="s">
        <v>15</v>
      </c>
      <c r="E42" s="114" t="s">
        <v>99</v>
      </c>
      <c r="F42" s="115" t="s">
        <v>15</v>
      </c>
    </row>
    <row r="43" spans="1:6" ht="12" customHeight="1" x14ac:dyDescent="0.2">
      <c r="A43" s="124"/>
      <c r="B43" s="122"/>
      <c r="C43" s="71"/>
      <c r="D43" s="72"/>
      <c r="E43" s="49"/>
      <c r="F43" s="73"/>
    </row>
    <row r="44" spans="1:6" ht="14.1" customHeight="1" x14ac:dyDescent="0.2">
      <c r="A44" s="124" t="s">
        <v>0</v>
      </c>
      <c r="B44" s="78">
        <v>8673</v>
      </c>
      <c r="C44" s="71">
        <v>28765850071</v>
      </c>
      <c r="D44" s="72">
        <v>587780</v>
      </c>
      <c r="E44" s="49">
        <v>758904257</v>
      </c>
      <c r="F44" s="73">
        <v>12424</v>
      </c>
    </row>
    <row r="45" spans="1:6" ht="14.1" customHeight="1" x14ac:dyDescent="0.2">
      <c r="A45" s="124" t="s">
        <v>1</v>
      </c>
      <c r="B45" s="78">
        <v>6754</v>
      </c>
      <c r="C45" s="74">
        <v>4612565245</v>
      </c>
      <c r="D45" s="79">
        <v>400000</v>
      </c>
      <c r="E45" s="51">
        <v>115666530</v>
      </c>
      <c r="F45" s="80">
        <v>8166</v>
      </c>
    </row>
    <row r="46" spans="1:6" ht="14.1" customHeight="1" x14ac:dyDescent="0.2">
      <c r="A46" s="124" t="s">
        <v>2</v>
      </c>
      <c r="B46" s="78">
        <v>22122</v>
      </c>
      <c r="C46" s="74">
        <v>18665632399</v>
      </c>
      <c r="D46" s="79">
        <v>464000</v>
      </c>
      <c r="E46" s="51">
        <v>459432691</v>
      </c>
      <c r="F46" s="80">
        <v>9262</v>
      </c>
    </row>
    <row r="47" spans="1:6" ht="14.1" customHeight="1" x14ac:dyDescent="0.2">
      <c r="A47" s="124" t="s">
        <v>3</v>
      </c>
      <c r="B47" s="78">
        <v>20904</v>
      </c>
      <c r="C47" s="74">
        <v>12556541713</v>
      </c>
      <c r="D47" s="79">
        <v>400000</v>
      </c>
      <c r="E47" s="51">
        <v>300108823</v>
      </c>
      <c r="F47" s="80">
        <v>8051</v>
      </c>
    </row>
    <row r="48" spans="1:6" ht="14.1" customHeight="1" x14ac:dyDescent="0.2">
      <c r="A48" s="124" t="s">
        <v>46</v>
      </c>
      <c r="B48" s="78">
        <v>9009</v>
      </c>
      <c r="C48" s="74">
        <v>2792575549</v>
      </c>
      <c r="D48" s="79">
        <v>284900</v>
      </c>
      <c r="E48" s="51">
        <v>60028164</v>
      </c>
      <c r="F48" s="80">
        <v>5730</v>
      </c>
    </row>
    <row r="49" spans="1:6" ht="24.6" customHeight="1" x14ac:dyDescent="0.2">
      <c r="A49" s="39" t="s">
        <v>6</v>
      </c>
      <c r="B49" s="143">
        <f>SUM(B44:B48)</f>
        <v>67462</v>
      </c>
      <c r="C49" s="83">
        <f>SUM(C44:C48)</f>
        <v>67393164977</v>
      </c>
      <c r="D49" s="84">
        <v>400000</v>
      </c>
      <c r="E49" s="55">
        <f>SUM(E44:E48)</f>
        <v>1694140465</v>
      </c>
      <c r="F49" s="85">
        <v>8170</v>
      </c>
    </row>
    <row r="51" spans="1:6" ht="12.75" x14ac:dyDescent="0.2">
      <c r="A51" s="146" t="s">
        <v>103</v>
      </c>
      <c r="B51" s="146"/>
      <c r="C51" s="146"/>
      <c r="D51" s="146"/>
      <c r="E51" s="146"/>
      <c r="F51" s="146"/>
    </row>
  </sheetData>
  <mergeCells count="14">
    <mergeCell ref="A1:F1"/>
    <mergeCell ref="A2:F2"/>
    <mergeCell ref="A4:F4"/>
    <mergeCell ref="A5:F5"/>
    <mergeCell ref="A51:F51"/>
    <mergeCell ref="A7:F7"/>
    <mergeCell ref="A29:F29"/>
    <mergeCell ref="E30:F30"/>
    <mergeCell ref="C8:D8"/>
    <mergeCell ref="C30:D30"/>
    <mergeCell ref="A40:F40"/>
    <mergeCell ref="E41:F41"/>
    <mergeCell ref="E8:F8"/>
    <mergeCell ref="C41:D41"/>
  </mergeCells>
  <printOptions horizontalCentered="1"/>
  <pageMargins left="0.7" right="0.7" top="0.75" bottom="0.75" header="0.3" footer="0.3"/>
  <pageSetup scale="90" orientation="portrait" horizontalDpi="300" verticalDpi="300" r:id="rId1"/>
  <headerFooter>
    <oddFooter>&amp;C&amp;10&amp;K00-049&amp;P</oddFoot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16.5703125" style="48" customWidth="1"/>
    <col min="2" max="2" width="10.5703125" style="48" customWidth="1"/>
    <col min="3" max="3" width="12.42578125" style="48" customWidth="1"/>
    <col min="4" max="4" width="2.28515625" style="48" customWidth="1"/>
    <col min="5" max="5" width="11.85546875" style="48" customWidth="1"/>
    <col min="6" max="6" width="12.42578125" style="48" customWidth="1"/>
    <col min="7" max="7" width="2.28515625" style="48" customWidth="1"/>
    <col min="8" max="8" width="12.7109375" style="48" customWidth="1"/>
    <col min="9" max="9" width="10.85546875" style="48" customWidth="1"/>
    <col min="10" max="10" width="11.28515625" style="48" customWidth="1"/>
    <col min="11" max="16384" width="9.140625" style="48"/>
  </cols>
  <sheetData>
    <row r="1" spans="1:10" ht="15.75" x14ac:dyDescent="0.25">
      <c r="A1" s="31" t="s">
        <v>97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x14ac:dyDescent="0.25">
      <c r="A2" s="31" t="s">
        <v>100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">
      <c r="A3" s="32"/>
      <c r="B3" s="32"/>
      <c r="C3" s="32"/>
      <c r="D3" s="32"/>
      <c r="E3" s="32"/>
      <c r="F3" s="32"/>
      <c r="G3" s="32"/>
    </row>
    <row r="4" spans="1:10" ht="15.75" x14ac:dyDescent="0.25">
      <c r="A4" s="31" t="s">
        <v>79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.75" x14ac:dyDescent="0.25">
      <c r="A5" s="31" t="s">
        <v>80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5.75" x14ac:dyDescent="0.25">
      <c r="A6" s="31" t="s">
        <v>104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15.75" x14ac:dyDescent="0.25">
      <c r="A7" s="31" t="s">
        <v>76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ht="15" x14ac:dyDescent="0.25">
      <c r="A8" s="147" t="s">
        <v>81</v>
      </c>
      <c r="B8" s="147"/>
      <c r="C8" s="147"/>
      <c r="D8" s="147"/>
      <c r="E8" s="147"/>
      <c r="F8" s="147"/>
      <c r="G8" s="147"/>
      <c r="H8" s="147"/>
      <c r="I8" s="147"/>
      <c r="J8" s="147"/>
    </row>
    <row r="9" spans="1:10" ht="15.75" x14ac:dyDescent="0.25">
      <c r="A9" s="87"/>
      <c r="F9" s="139"/>
      <c r="G9" s="139"/>
    </row>
    <row r="10" spans="1:10" ht="16.899999999999999" customHeight="1" x14ac:dyDescent="0.2">
      <c r="A10" s="111" t="s">
        <v>48</v>
      </c>
      <c r="B10" s="91" t="s">
        <v>18</v>
      </c>
      <c r="C10" s="90"/>
      <c r="D10" s="110"/>
      <c r="E10" s="91" t="s">
        <v>48</v>
      </c>
      <c r="F10" s="90"/>
      <c r="G10" s="90"/>
      <c r="H10" s="92"/>
      <c r="I10" s="91" t="s">
        <v>14</v>
      </c>
      <c r="J10" s="92"/>
    </row>
    <row r="11" spans="1:10" ht="33" customHeight="1" x14ac:dyDescent="0.2">
      <c r="A11" s="112"/>
      <c r="B11" s="149" t="s">
        <v>16</v>
      </c>
      <c r="C11" s="150" t="s">
        <v>31</v>
      </c>
      <c r="D11" s="151"/>
      <c r="E11" s="114" t="s">
        <v>99</v>
      </c>
      <c r="F11" s="150" t="s">
        <v>27</v>
      </c>
      <c r="G11" s="150"/>
      <c r="H11" s="61" t="s">
        <v>17</v>
      </c>
      <c r="I11" s="114" t="s">
        <v>99</v>
      </c>
      <c r="J11" s="115" t="s">
        <v>17</v>
      </c>
    </row>
    <row r="12" spans="1:10" ht="7.9" customHeight="1" x14ac:dyDescent="0.2">
      <c r="A12" s="152"/>
      <c r="B12" s="153"/>
      <c r="C12" s="67"/>
      <c r="D12" s="67"/>
      <c r="E12" s="65"/>
      <c r="F12" s="67"/>
      <c r="G12" s="67"/>
      <c r="H12" s="67"/>
      <c r="I12" s="65"/>
      <c r="J12" s="69"/>
    </row>
    <row r="13" spans="1:10" ht="13.9" customHeight="1" x14ac:dyDescent="0.2">
      <c r="A13" s="116" t="s">
        <v>10</v>
      </c>
      <c r="B13" s="78"/>
      <c r="C13" s="79"/>
      <c r="D13" s="79"/>
      <c r="E13" s="49"/>
      <c r="F13" s="71"/>
      <c r="G13" s="71"/>
      <c r="H13" s="72"/>
      <c r="I13" s="49"/>
      <c r="J13" s="73"/>
    </row>
    <row r="14" spans="1:10" ht="7.9" customHeight="1" x14ac:dyDescent="0.2">
      <c r="A14" s="116"/>
      <c r="B14" s="78"/>
      <c r="C14" s="79"/>
      <c r="D14" s="79"/>
      <c r="E14" s="49"/>
      <c r="F14" s="71"/>
      <c r="G14" s="71"/>
      <c r="H14" s="72"/>
      <c r="I14" s="49"/>
      <c r="J14" s="73"/>
    </row>
    <row r="15" spans="1:10" ht="13.9" customHeight="1" x14ac:dyDescent="0.2">
      <c r="A15" s="121" t="s">
        <v>19</v>
      </c>
      <c r="B15" s="78">
        <v>204</v>
      </c>
      <c r="C15" s="50">
        <v>4.2668897720142231</v>
      </c>
      <c r="D15" s="123" t="s">
        <v>41</v>
      </c>
      <c r="E15" s="49">
        <v>6129144</v>
      </c>
      <c r="F15" s="50">
        <v>6.2996368682308495</v>
      </c>
      <c r="G15" s="154" t="s">
        <v>41</v>
      </c>
      <c r="H15" s="72">
        <v>30000</v>
      </c>
      <c r="I15" s="49">
        <v>122232</v>
      </c>
      <c r="J15" s="73">
        <v>602</v>
      </c>
    </row>
    <row r="16" spans="1:10" ht="13.9" customHeight="1" x14ac:dyDescent="0.2">
      <c r="A16" s="124" t="s">
        <v>20</v>
      </c>
      <c r="B16" s="78">
        <v>232</v>
      </c>
      <c r="C16" s="50">
        <v>7.7800134138162305</v>
      </c>
      <c r="D16" s="123"/>
      <c r="E16" s="51">
        <v>19207660</v>
      </c>
      <c r="F16" s="50">
        <v>7.966176231344507</v>
      </c>
      <c r="G16" s="123"/>
      <c r="H16" s="79">
        <v>84149</v>
      </c>
      <c r="I16" s="51">
        <v>391389</v>
      </c>
      <c r="J16" s="80">
        <v>1707</v>
      </c>
    </row>
    <row r="17" spans="1:10" ht="13.9" customHeight="1" x14ac:dyDescent="0.2">
      <c r="A17" s="124" t="s">
        <v>21</v>
      </c>
      <c r="B17" s="78">
        <v>624</v>
      </c>
      <c r="C17" s="50">
        <v>11.798071469086784</v>
      </c>
      <c r="D17" s="123"/>
      <c r="E17" s="51">
        <v>116027737</v>
      </c>
      <c r="F17" s="50">
        <v>12.417309027011896</v>
      </c>
      <c r="G17" s="123"/>
      <c r="H17" s="79">
        <v>190000</v>
      </c>
      <c r="I17" s="51">
        <v>2372743</v>
      </c>
      <c r="J17" s="80">
        <v>3872</v>
      </c>
    </row>
    <row r="18" spans="1:10" ht="13.9" customHeight="1" x14ac:dyDescent="0.2">
      <c r="A18" s="124" t="s">
        <v>26</v>
      </c>
      <c r="B18" s="78">
        <v>1613</v>
      </c>
      <c r="C18" s="50">
        <v>15.47390636991558</v>
      </c>
      <c r="D18" s="123"/>
      <c r="E18" s="51">
        <v>623534091</v>
      </c>
      <c r="F18" s="50">
        <v>15.03374267686336</v>
      </c>
      <c r="G18" s="123"/>
      <c r="H18" s="79">
        <v>385300</v>
      </c>
      <c r="I18" s="51">
        <v>12758625</v>
      </c>
      <c r="J18" s="80">
        <v>7841</v>
      </c>
    </row>
    <row r="19" spans="1:10" ht="13.9" customHeight="1" x14ac:dyDescent="0.2">
      <c r="A19" s="124" t="s">
        <v>22</v>
      </c>
      <c r="B19" s="78">
        <v>1160</v>
      </c>
      <c r="C19" s="50">
        <v>11.391534911126387</v>
      </c>
      <c r="D19" s="123"/>
      <c r="E19" s="51">
        <v>819695992</v>
      </c>
      <c r="F19" s="50">
        <v>11.976788546518405</v>
      </c>
      <c r="G19" s="123"/>
      <c r="H19" s="79">
        <v>679000</v>
      </c>
      <c r="I19" s="51">
        <v>17757222</v>
      </c>
      <c r="J19" s="80">
        <v>14724</v>
      </c>
    </row>
    <row r="20" spans="1:10" ht="13.9" customHeight="1" x14ac:dyDescent="0.2">
      <c r="A20" s="124" t="s">
        <v>23</v>
      </c>
      <c r="B20" s="78">
        <v>417</v>
      </c>
      <c r="C20" s="50">
        <v>30.151843817787416</v>
      </c>
      <c r="D20" s="123"/>
      <c r="E20" s="51">
        <v>712443688</v>
      </c>
      <c r="F20" s="50">
        <v>32.418066064604297</v>
      </c>
      <c r="G20" s="123"/>
      <c r="H20" s="79">
        <v>1450000</v>
      </c>
      <c r="I20" s="51">
        <v>15451624</v>
      </c>
      <c r="J20" s="80">
        <v>31592</v>
      </c>
    </row>
    <row r="21" spans="1:10" ht="13.9" customHeight="1" x14ac:dyDescent="0.2">
      <c r="A21" s="124" t="s">
        <v>24</v>
      </c>
      <c r="B21" s="78">
        <v>20</v>
      </c>
      <c r="C21" s="50">
        <v>83.333333333333343</v>
      </c>
      <c r="D21" s="123"/>
      <c r="E21" s="51">
        <v>165441908</v>
      </c>
      <c r="F21" s="50">
        <v>82.067732599663671</v>
      </c>
      <c r="G21" s="123"/>
      <c r="H21" s="79">
        <v>7552500</v>
      </c>
      <c r="I21" s="51">
        <v>3597849</v>
      </c>
      <c r="J21" s="80">
        <v>164237</v>
      </c>
    </row>
    <row r="22" spans="1:10" ht="13.9" customHeight="1" x14ac:dyDescent="0.2">
      <c r="A22" s="124" t="s">
        <v>25</v>
      </c>
      <c r="B22" s="155">
        <v>1</v>
      </c>
      <c r="C22" s="50">
        <v>100</v>
      </c>
      <c r="D22" s="123"/>
      <c r="E22" s="156">
        <v>20000000</v>
      </c>
      <c r="F22" s="50">
        <v>100</v>
      </c>
      <c r="G22" s="123"/>
      <c r="H22" s="157">
        <v>20000000</v>
      </c>
      <c r="I22" s="156">
        <v>434970</v>
      </c>
      <c r="J22" s="158">
        <v>434970</v>
      </c>
    </row>
    <row r="23" spans="1:10" ht="13.9" customHeight="1" x14ac:dyDescent="0.2">
      <c r="A23" s="124" t="s">
        <v>96</v>
      </c>
      <c r="B23" s="155"/>
      <c r="C23" s="50"/>
      <c r="D23" s="123"/>
      <c r="E23" s="156"/>
      <c r="F23" s="50"/>
      <c r="G23" s="123"/>
      <c r="H23" s="157"/>
      <c r="I23" s="156"/>
      <c r="J23" s="158"/>
    </row>
    <row r="24" spans="1:10" ht="19.899999999999999" customHeight="1" x14ac:dyDescent="0.2">
      <c r="A24" s="39" t="s">
        <v>6</v>
      </c>
      <c r="B24" s="82">
        <f>SUM(B15:B22)</f>
        <v>4271</v>
      </c>
      <c r="C24" s="56">
        <v>12.179194707425573</v>
      </c>
      <c r="D24" s="159" t="s">
        <v>41</v>
      </c>
      <c r="E24" s="55">
        <f>SUM(E15:E22)</f>
        <v>2482480220</v>
      </c>
      <c r="F24" s="56">
        <v>16.878801076711358</v>
      </c>
      <c r="G24" s="160" t="s">
        <v>41</v>
      </c>
      <c r="H24" s="84">
        <v>425000</v>
      </c>
      <c r="I24" s="55">
        <f>SUM(I15:I22)</f>
        <v>52886654</v>
      </c>
      <c r="J24" s="85">
        <v>8683</v>
      </c>
    </row>
    <row r="25" spans="1:10" ht="7.9" customHeight="1" x14ac:dyDescent="0.2">
      <c r="A25" s="46"/>
      <c r="B25" s="162"/>
      <c r="C25" s="133"/>
      <c r="D25" s="133"/>
      <c r="E25" s="52"/>
      <c r="F25" s="130"/>
      <c r="G25" s="130"/>
      <c r="H25" s="126"/>
      <c r="I25" s="52"/>
      <c r="J25" s="127"/>
    </row>
    <row r="26" spans="1:10" ht="13.9" customHeight="1" x14ac:dyDescent="0.2">
      <c r="A26" s="46" t="s">
        <v>9</v>
      </c>
      <c r="B26" s="43"/>
      <c r="E26" s="43"/>
      <c r="I26" s="43"/>
      <c r="J26" s="45"/>
    </row>
    <row r="27" spans="1:10" ht="7.9" customHeight="1" x14ac:dyDescent="0.2">
      <c r="A27" s="43"/>
      <c r="B27" s="43"/>
      <c r="E27" s="43"/>
      <c r="I27" s="43"/>
      <c r="J27" s="45"/>
    </row>
    <row r="28" spans="1:10" ht="13.9" customHeight="1" x14ac:dyDescent="0.2">
      <c r="A28" s="124" t="s">
        <v>19</v>
      </c>
      <c r="B28" s="122">
        <v>123</v>
      </c>
      <c r="C28" s="50">
        <v>6.0591133004926103</v>
      </c>
      <c r="D28" s="123" t="s">
        <v>41</v>
      </c>
      <c r="E28" s="49">
        <v>2361868</v>
      </c>
      <c r="F28" s="50">
        <v>7.0233862095211634</v>
      </c>
      <c r="G28" s="154" t="s">
        <v>41</v>
      </c>
      <c r="H28" s="72">
        <v>17447</v>
      </c>
      <c r="I28" s="49">
        <v>45080</v>
      </c>
      <c r="J28" s="73">
        <v>327</v>
      </c>
    </row>
    <row r="29" spans="1:10" ht="13.9" customHeight="1" x14ac:dyDescent="0.2">
      <c r="A29" s="124" t="s">
        <v>20</v>
      </c>
      <c r="B29" s="122">
        <v>38</v>
      </c>
      <c r="C29" s="50">
        <v>6.7736185383244205</v>
      </c>
      <c r="D29" s="123"/>
      <c r="E29" s="51">
        <v>3136437</v>
      </c>
      <c r="F29" s="50">
        <v>6.9243777632249719</v>
      </c>
      <c r="G29" s="95"/>
      <c r="H29" s="79">
        <v>88673</v>
      </c>
      <c r="I29" s="51">
        <v>64196</v>
      </c>
      <c r="J29" s="80">
        <v>1788</v>
      </c>
    </row>
    <row r="30" spans="1:10" ht="13.9" customHeight="1" x14ac:dyDescent="0.2">
      <c r="A30" s="124" t="s">
        <v>21</v>
      </c>
      <c r="B30" s="122">
        <v>131</v>
      </c>
      <c r="C30" s="50">
        <v>8.2754264055590649</v>
      </c>
      <c r="D30" s="123"/>
      <c r="E30" s="51">
        <v>22370200</v>
      </c>
      <c r="F30" s="50">
        <v>7.8397735632897909</v>
      </c>
      <c r="G30" s="95"/>
      <c r="H30" s="79">
        <v>172000</v>
      </c>
      <c r="I30" s="51">
        <v>461169</v>
      </c>
      <c r="J30" s="80">
        <v>3558</v>
      </c>
    </row>
    <row r="31" spans="1:10" ht="13.9" customHeight="1" x14ac:dyDescent="0.2">
      <c r="A31" s="124" t="s">
        <v>26</v>
      </c>
      <c r="B31" s="122">
        <v>197</v>
      </c>
      <c r="C31" s="50">
        <v>6.8641114982578397</v>
      </c>
      <c r="D31" s="123"/>
      <c r="E31" s="51">
        <v>78882206</v>
      </c>
      <c r="F31" s="50">
        <v>7.0553695886299783</v>
      </c>
      <c r="G31" s="95"/>
      <c r="H31" s="79">
        <v>400000</v>
      </c>
      <c r="I31" s="51">
        <v>1545289</v>
      </c>
      <c r="J31" s="80">
        <v>8119</v>
      </c>
    </row>
    <row r="32" spans="1:10" ht="13.9" customHeight="1" x14ac:dyDescent="0.2">
      <c r="A32" s="124" t="s">
        <v>22</v>
      </c>
      <c r="B32" s="122">
        <v>235</v>
      </c>
      <c r="C32" s="50">
        <v>8.3009537265983759</v>
      </c>
      <c r="D32" s="123"/>
      <c r="E32" s="51">
        <v>174233836</v>
      </c>
      <c r="F32" s="50">
        <v>8.6589302450893655</v>
      </c>
      <c r="G32" s="95"/>
      <c r="H32" s="79">
        <v>724000</v>
      </c>
      <c r="I32" s="51">
        <v>3548346</v>
      </c>
      <c r="J32" s="80">
        <v>15195</v>
      </c>
    </row>
    <row r="33" spans="1:10" ht="13.9" customHeight="1" x14ac:dyDescent="0.2">
      <c r="A33" s="124" t="s">
        <v>23</v>
      </c>
      <c r="B33" s="122">
        <v>372</v>
      </c>
      <c r="C33" s="50">
        <v>21.245002855511135</v>
      </c>
      <c r="D33" s="123"/>
      <c r="E33" s="51">
        <v>867386660</v>
      </c>
      <c r="F33" s="50">
        <v>26.162311184942016</v>
      </c>
      <c r="G33" s="95"/>
      <c r="H33" s="79">
        <v>1993450</v>
      </c>
      <c r="I33" s="51">
        <v>18133884</v>
      </c>
      <c r="J33" s="80">
        <v>41730</v>
      </c>
    </row>
    <row r="34" spans="1:10" ht="13.9" customHeight="1" x14ac:dyDescent="0.2">
      <c r="A34" s="124" t="s">
        <v>24</v>
      </c>
      <c r="B34" s="122">
        <v>61</v>
      </c>
      <c r="C34" s="50">
        <v>66.304347826086953</v>
      </c>
      <c r="D34" s="123"/>
      <c r="E34" s="51">
        <v>518865392</v>
      </c>
      <c r="F34" s="50">
        <v>69.81458487921148</v>
      </c>
      <c r="G34" s="95"/>
      <c r="H34" s="79">
        <v>8000000</v>
      </c>
      <c r="I34" s="51">
        <v>10739252</v>
      </c>
      <c r="J34" s="80">
        <v>157188</v>
      </c>
    </row>
    <row r="35" spans="1:10" ht="13.9" customHeight="1" x14ac:dyDescent="0.2">
      <c r="A35" s="124" t="s">
        <v>25</v>
      </c>
      <c r="B35" s="122">
        <v>6</v>
      </c>
      <c r="C35" s="50">
        <v>85.714285714285708</v>
      </c>
      <c r="D35" s="123"/>
      <c r="E35" s="51">
        <v>112592192</v>
      </c>
      <c r="F35" s="50">
        <v>87.489528502241996</v>
      </c>
      <c r="G35" s="95"/>
      <c r="H35" s="79">
        <v>19360000</v>
      </c>
      <c r="I35" s="51">
        <v>2370337</v>
      </c>
      <c r="J35" s="80">
        <v>391927</v>
      </c>
    </row>
    <row r="36" spans="1:10" ht="13.9" customHeight="1" x14ac:dyDescent="0.2">
      <c r="A36" s="124" t="s">
        <v>96</v>
      </c>
      <c r="B36" s="122">
        <v>7</v>
      </c>
      <c r="C36" s="50">
        <v>87.5</v>
      </c>
      <c r="D36" s="123"/>
      <c r="E36" s="51">
        <v>226170050</v>
      </c>
      <c r="F36" s="50">
        <v>83.091169365497279</v>
      </c>
      <c r="G36" s="95"/>
      <c r="H36" s="79">
        <v>34800000</v>
      </c>
      <c r="I36" s="51">
        <v>4761898</v>
      </c>
      <c r="J36" s="80">
        <v>756870</v>
      </c>
    </row>
    <row r="37" spans="1:10" ht="19.899999999999999" customHeight="1" x14ac:dyDescent="0.2">
      <c r="A37" s="163" t="s">
        <v>6</v>
      </c>
      <c r="B37" s="82">
        <f>SUM(B28:B36)</f>
        <v>1170</v>
      </c>
      <c r="C37" s="56">
        <v>9.9718742009716177</v>
      </c>
      <c r="D37" s="159" t="s">
        <v>41</v>
      </c>
      <c r="E37" s="55">
        <f>SUM(E28:E36)</f>
        <v>2005998841</v>
      </c>
      <c r="F37" s="56">
        <v>25.220014232057025</v>
      </c>
      <c r="G37" s="160" t="s">
        <v>41</v>
      </c>
      <c r="H37" s="84">
        <v>688000</v>
      </c>
      <c r="I37" s="55">
        <f>SUM(I28:I36)</f>
        <v>41669451</v>
      </c>
      <c r="J37" s="85">
        <v>13878</v>
      </c>
    </row>
    <row r="38" spans="1:10" ht="7.9" customHeight="1" x14ac:dyDescent="0.2">
      <c r="A38" s="46"/>
      <c r="B38" s="164"/>
      <c r="C38" s="133"/>
      <c r="D38" s="133"/>
      <c r="E38" s="52"/>
      <c r="F38" s="130"/>
      <c r="G38" s="165"/>
      <c r="H38" s="126"/>
      <c r="I38" s="52"/>
      <c r="J38" s="127"/>
    </row>
    <row r="39" spans="1:10" x14ac:dyDescent="0.2">
      <c r="A39" s="46" t="s">
        <v>8</v>
      </c>
      <c r="B39" s="43"/>
      <c r="E39" s="43"/>
      <c r="I39" s="43"/>
      <c r="J39" s="45"/>
    </row>
    <row r="40" spans="1:10" ht="7.9" customHeight="1" x14ac:dyDescent="0.2">
      <c r="A40" s="43"/>
      <c r="B40" s="43"/>
      <c r="E40" s="43"/>
      <c r="I40" s="43"/>
      <c r="J40" s="45"/>
    </row>
    <row r="41" spans="1:10" ht="13.9" customHeight="1" x14ac:dyDescent="0.2">
      <c r="A41" s="124" t="s">
        <v>19</v>
      </c>
      <c r="B41" s="122">
        <f t="shared" ref="B41:B49" si="0">B28+B15</f>
        <v>327</v>
      </c>
      <c r="C41" s="50">
        <v>4.8010571134928792</v>
      </c>
      <c r="D41" s="123" t="s">
        <v>41</v>
      </c>
      <c r="E41" s="49">
        <f t="shared" ref="E41:E49" si="1">E28+E15</f>
        <v>8491012</v>
      </c>
      <c r="F41" s="50">
        <v>6.4855388308428505</v>
      </c>
      <c r="G41" s="154" t="s">
        <v>41</v>
      </c>
      <c r="H41" s="72">
        <v>25000</v>
      </c>
      <c r="I41" s="49">
        <v>167312</v>
      </c>
      <c r="J41" s="73">
        <v>483</v>
      </c>
    </row>
    <row r="42" spans="1:10" ht="13.9" customHeight="1" x14ac:dyDescent="0.2">
      <c r="A42" s="124" t="s">
        <v>20</v>
      </c>
      <c r="B42" s="122">
        <f t="shared" si="0"/>
        <v>270</v>
      </c>
      <c r="C42" s="50">
        <v>7.6206604572396284</v>
      </c>
      <c r="D42" s="123"/>
      <c r="E42" s="51">
        <f t="shared" si="1"/>
        <v>22344097</v>
      </c>
      <c r="F42" s="50">
        <v>7.8014168574032192</v>
      </c>
      <c r="G42" s="95"/>
      <c r="H42" s="79">
        <v>84550</v>
      </c>
      <c r="I42" s="51">
        <v>455584</v>
      </c>
      <c r="J42" s="80">
        <v>1711</v>
      </c>
    </row>
    <row r="43" spans="1:10" ht="13.9" customHeight="1" x14ac:dyDescent="0.2">
      <c r="A43" s="124" t="s">
        <v>21</v>
      </c>
      <c r="B43" s="122">
        <f t="shared" si="0"/>
        <v>755</v>
      </c>
      <c r="C43" s="50">
        <v>10.986612339930153</v>
      </c>
      <c r="D43" s="123"/>
      <c r="E43" s="51">
        <f t="shared" si="1"/>
        <v>138397937</v>
      </c>
      <c r="F43" s="50">
        <v>11.346458672944093</v>
      </c>
      <c r="G43" s="95"/>
      <c r="H43" s="79">
        <v>187000</v>
      </c>
      <c r="I43" s="51">
        <v>2833912</v>
      </c>
      <c r="J43" s="80">
        <v>3804</v>
      </c>
    </row>
    <row r="44" spans="1:10" ht="13.9" customHeight="1" x14ac:dyDescent="0.2">
      <c r="A44" s="124" t="s">
        <v>26</v>
      </c>
      <c r="B44" s="122">
        <f t="shared" si="0"/>
        <v>1810</v>
      </c>
      <c r="C44" s="50">
        <v>13.615164735971113</v>
      </c>
      <c r="D44" s="123"/>
      <c r="E44" s="51">
        <f t="shared" si="1"/>
        <v>702416297</v>
      </c>
      <c r="F44" s="50">
        <v>13.339697382346415</v>
      </c>
      <c r="G44" s="95"/>
      <c r="H44" s="79">
        <v>388250</v>
      </c>
      <c r="I44" s="51">
        <v>14303913</v>
      </c>
      <c r="J44" s="80">
        <v>7842</v>
      </c>
    </row>
    <row r="45" spans="1:10" ht="13.9" customHeight="1" x14ac:dyDescent="0.2">
      <c r="A45" s="124" t="s">
        <v>22</v>
      </c>
      <c r="B45" s="122">
        <f t="shared" si="0"/>
        <v>1395</v>
      </c>
      <c r="C45" s="50">
        <v>10.719225449515905</v>
      </c>
      <c r="D45" s="123"/>
      <c r="E45" s="51">
        <f t="shared" si="1"/>
        <v>993929828</v>
      </c>
      <c r="F45" s="50">
        <v>11.222951538565571</v>
      </c>
      <c r="G45" s="95"/>
      <c r="H45" s="79">
        <v>693750</v>
      </c>
      <c r="I45" s="51">
        <v>21305568</v>
      </c>
      <c r="J45" s="80">
        <v>14875</v>
      </c>
    </row>
    <row r="46" spans="1:10" ht="13.9" customHeight="1" x14ac:dyDescent="0.2">
      <c r="A46" s="124" t="s">
        <v>23</v>
      </c>
      <c r="B46" s="122">
        <f t="shared" si="0"/>
        <v>789</v>
      </c>
      <c r="C46" s="50">
        <v>25.17549457562221</v>
      </c>
      <c r="D46" s="123"/>
      <c r="E46" s="51">
        <f t="shared" si="1"/>
        <v>1579830348</v>
      </c>
      <c r="F46" s="50">
        <v>28.656037876838486</v>
      </c>
      <c r="G46" s="95"/>
      <c r="H46" s="79">
        <v>1607550</v>
      </c>
      <c r="I46" s="51">
        <v>33585507</v>
      </c>
      <c r="J46" s="80">
        <v>34663</v>
      </c>
    </row>
    <row r="47" spans="1:10" ht="13.9" customHeight="1" x14ac:dyDescent="0.2">
      <c r="A47" s="124" t="s">
        <v>24</v>
      </c>
      <c r="B47" s="122">
        <f t="shared" si="0"/>
        <v>81</v>
      </c>
      <c r="C47" s="50">
        <v>69.827586206896555</v>
      </c>
      <c r="D47" s="123"/>
      <c r="E47" s="51">
        <f t="shared" si="1"/>
        <v>684307300</v>
      </c>
      <c r="F47" s="50">
        <v>72.4290470534566</v>
      </c>
      <c r="G47" s="95"/>
      <c r="H47" s="79">
        <v>7800000</v>
      </c>
      <c r="I47" s="51">
        <v>14337101</v>
      </c>
      <c r="J47" s="80">
        <v>161790</v>
      </c>
    </row>
    <row r="48" spans="1:10" ht="13.9" customHeight="1" x14ac:dyDescent="0.2">
      <c r="A48" s="124" t="s">
        <v>25</v>
      </c>
      <c r="B48" s="122">
        <f t="shared" si="0"/>
        <v>7</v>
      </c>
      <c r="C48" s="50">
        <v>87.5</v>
      </c>
      <c r="D48" s="123"/>
      <c r="E48" s="51">
        <f t="shared" si="1"/>
        <v>132592192</v>
      </c>
      <c r="F48" s="50">
        <v>89.172262656535452</v>
      </c>
      <c r="G48" s="95"/>
      <c r="H48" s="79">
        <v>20000000</v>
      </c>
      <c r="I48" s="51">
        <v>2805307</v>
      </c>
      <c r="J48" s="80">
        <v>407239</v>
      </c>
    </row>
    <row r="49" spans="1:10" ht="13.9" customHeight="1" x14ac:dyDescent="0.2">
      <c r="A49" s="124" t="s">
        <v>96</v>
      </c>
      <c r="B49" s="122">
        <f t="shared" si="0"/>
        <v>7</v>
      </c>
      <c r="C49" s="50">
        <v>77.777777777777786</v>
      </c>
      <c r="D49" s="123"/>
      <c r="E49" s="51">
        <f t="shared" si="1"/>
        <v>226170050</v>
      </c>
      <c r="F49" s="50">
        <v>76.358484046239127</v>
      </c>
      <c r="G49" s="95"/>
      <c r="H49" s="79">
        <v>34800000</v>
      </c>
      <c r="I49" s="51">
        <v>4761898</v>
      </c>
      <c r="J49" s="80">
        <v>756870</v>
      </c>
    </row>
    <row r="50" spans="1:10" ht="19.899999999999999" customHeight="1" x14ac:dyDescent="0.2">
      <c r="A50" s="39" t="s">
        <v>6</v>
      </c>
      <c r="B50" s="82">
        <f>SUM(B41:B49)</f>
        <v>5441</v>
      </c>
      <c r="C50" s="56">
        <v>11.625819961111942</v>
      </c>
      <c r="D50" s="159" t="s">
        <v>41</v>
      </c>
      <c r="E50" s="55">
        <f>SUM(E41:E49)</f>
        <v>4488479061</v>
      </c>
      <c r="F50" s="56">
        <v>19.806473829720176</v>
      </c>
      <c r="G50" s="166" t="s">
        <v>41</v>
      </c>
      <c r="H50" s="84">
        <v>450000</v>
      </c>
      <c r="I50" s="55">
        <v>94556103</v>
      </c>
      <c r="J50" s="85">
        <v>9195</v>
      </c>
    </row>
    <row r="52" spans="1:10" ht="38.25" customHeight="1" x14ac:dyDescent="0.2">
      <c r="A52" s="167" t="s">
        <v>105</v>
      </c>
      <c r="B52" s="167"/>
      <c r="C52" s="167"/>
      <c r="D52" s="167"/>
      <c r="E52" s="167"/>
      <c r="F52" s="167"/>
      <c r="G52" s="167"/>
      <c r="H52" s="167"/>
      <c r="I52" s="167"/>
      <c r="J52" s="167"/>
    </row>
    <row r="53" spans="1:10" ht="28.5" customHeight="1" x14ac:dyDescent="0.2">
      <c r="A53" s="167" t="s">
        <v>106</v>
      </c>
      <c r="B53" s="167"/>
      <c r="C53" s="167"/>
      <c r="D53" s="167"/>
      <c r="E53" s="167"/>
      <c r="F53" s="167"/>
      <c r="G53" s="167"/>
      <c r="H53" s="167"/>
      <c r="I53" s="167"/>
      <c r="J53" s="167"/>
    </row>
    <row r="54" spans="1:10" x14ac:dyDescent="0.2">
      <c r="A54" s="168"/>
    </row>
    <row r="55" spans="1:10" x14ac:dyDescent="0.2">
      <c r="A55" s="168"/>
    </row>
    <row r="56" spans="1:10" x14ac:dyDescent="0.2">
      <c r="A56" s="47"/>
    </row>
  </sheetData>
  <mergeCells count="15">
    <mergeCell ref="C11:D11"/>
    <mergeCell ref="F11:G11"/>
    <mergeCell ref="A52:J52"/>
    <mergeCell ref="A53:J53"/>
    <mergeCell ref="A7:J7"/>
    <mergeCell ref="A8:J8"/>
    <mergeCell ref="E10:H10"/>
    <mergeCell ref="I10:J10"/>
    <mergeCell ref="B10:C10"/>
    <mergeCell ref="A10:A11"/>
    <mergeCell ref="A1:J1"/>
    <mergeCell ref="A2:J2"/>
    <mergeCell ref="A4:J4"/>
    <mergeCell ref="A5:J5"/>
    <mergeCell ref="A6:J6"/>
  </mergeCells>
  <printOptions horizontalCentered="1"/>
  <pageMargins left="0.7" right="0.7" top="0.75" bottom="0.75" header="0.3" footer="0.3"/>
  <pageSetup scale="86" orientation="portrait" r:id="rId1"/>
  <headerFooter>
    <oddFooter>&amp;C&amp;10&amp;K00-049&amp;P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1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15.42578125" style="140" customWidth="1"/>
    <col min="2" max="2" width="10.5703125" style="140" customWidth="1"/>
    <col min="3" max="3" width="12.7109375" style="140" customWidth="1"/>
    <col min="4" max="4" width="2.28515625" style="140" customWidth="1"/>
    <col min="5" max="5" width="11.85546875" style="140" customWidth="1"/>
    <col min="6" max="6" width="12.7109375" style="140" customWidth="1"/>
    <col min="7" max="7" width="2.28515625" style="140" customWidth="1"/>
    <col min="8" max="8" width="12.7109375" style="140" customWidth="1"/>
    <col min="9" max="9" width="10.85546875" style="140" customWidth="1"/>
    <col min="10" max="10" width="11.28515625" style="140" customWidth="1"/>
    <col min="11" max="16384" width="9.140625" style="140"/>
  </cols>
  <sheetData>
    <row r="1" spans="1:10" ht="15.75" x14ac:dyDescent="0.25">
      <c r="A1" s="31" t="s">
        <v>97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x14ac:dyDescent="0.25">
      <c r="A2" s="31" t="s">
        <v>100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">
      <c r="A3" s="32"/>
      <c r="B3" s="32"/>
      <c r="C3" s="32"/>
      <c r="D3" s="32"/>
      <c r="E3" s="32"/>
      <c r="F3" s="32"/>
      <c r="G3" s="32"/>
      <c r="H3" s="48"/>
      <c r="I3" s="48"/>
      <c r="J3" s="48"/>
    </row>
    <row r="4" spans="1:10" ht="15.75" x14ac:dyDescent="0.25">
      <c r="A4" s="31" t="s">
        <v>82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.75" x14ac:dyDescent="0.25">
      <c r="A5" s="31" t="s">
        <v>80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5.75" x14ac:dyDescent="0.25">
      <c r="A6" s="31" t="s">
        <v>104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15.75" x14ac:dyDescent="0.25">
      <c r="A7" s="31" t="s">
        <v>78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ht="15" x14ac:dyDescent="0.25">
      <c r="A8" s="147" t="s">
        <v>81</v>
      </c>
      <c r="B8" s="147"/>
      <c r="C8" s="147"/>
      <c r="D8" s="147"/>
      <c r="E8" s="147"/>
      <c r="F8" s="147"/>
      <c r="G8" s="147"/>
      <c r="H8" s="147"/>
      <c r="I8" s="147"/>
      <c r="J8" s="147"/>
    </row>
    <row r="9" spans="1:10" x14ac:dyDescent="0.2">
      <c r="A9" s="87"/>
      <c r="B9" s="48"/>
      <c r="C9" s="48"/>
      <c r="D9" s="48"/>
      <c r="E9" s="48"/>
    </row>
    <row r="10" spans="1:10" ht="16.899999999999999" customHeight="1" x14ac:dyDescent="0.2">
      <c r="A10" s="169"/>
      <c r="B10" s="91" t="s">
        <v>18</v>
      </c>
      <c r="C10" s="90"/>
      <c r="D10" s="110"/>
      <c r="E10" s="91" t="s">
        <v>48</v>
      </c>
      <c r="F10" s="90"/>
      <c r="G10" s="90"/>
      <c r="H10" s="92"/>
      <c r="I10" s="91" t="s">
        <v>14</v>
      </c>
      <c r="J10" s="92"/>
    </row>
    <row r="11" spans="1:10" ht="33.75" customHeight="1" x14ac:dyDescent="0.2">
      <c r="A11" s="142" t="s">
        <v>48</v>
      </c>
      <c r="B11" s="149" t="s">
        <v>16</v>
      </c>
      <c r="C11" s="150" t="s">
        <v>31</v>
      </c>
      <c r="D11" s="151"/>
      <c r="E11" s="59" t="s">
        <v>107</v>
      </c>
      <c r="F11" s="150" t="s">
        <v>27</v>
      </c>
      <c r="G11" s="150"/>
      <c r="H11" s="61" t="s">
        <v>17</v>
      </c>
      <c r="I11" s="59" t="s">
        <v>107</v>
      </c>
      <c r="J11" s="115" t="s">
        <v>17</v>
      </c>
    </row>
    <row r="12" spans="1:10" ht="9.6" customHeight="1" x14ac:dyDescent="0.2">
      <c r="A12" s="116"/>
      <c r="B12" s="78"/>
      <c r="C12" s="79"/>
      <c r="D12" s="79"/>
      <c r="E12" s="49"/>
      <c r="F12" s="71"/>
      <c r="G12" s="71"/>
      <c r="H12" s="72"/>
      <c r="I12" s="49"/>
      <c r="J12" s="73"/>
    </row>
    <row r="13" spans="1:10" ht="14.1" customHeight="1" x14ac:dyDescent="0.2">
      <c r="A13" s="116" t="s">
        <v>10</v>
      </c>
      <c r="B13" s="78"/>
      <c r="C13" s="79"/>
      <c r="D13" s="79"/>
      <c r="E13" s="49"/>
      <c r="F13" s="71"/>
      <c r="G13" s="71"/>
      <c r="H13" s="72"/>
      <c r="I13" s="49"/>
      <c r="J13" s="73"/>
    </row>
    <row r="14" spans="1:10" ht="9.6" customHeight="1" x14ac:dyDescent="0.2">
      <c r="A14" s="116"/>
      <c r="B14" s="78"/>
      <c r="C14" s="79"/>
      <c r="D14" s="79"/>
      <c r="E14" s="49"/>
      <c r="F14" s="71"/>
      <c r="G14" s="71"/>
      <c r="H14" s="72"/>
      <c r="I14" s="49"/>
      <c r="J14" s="73"/>
    </row>
    <row r="15" spans="1:10" ht="14.1" customHeight="1" x14ac:dyDescent="0.2">
      <c r="A15" s="124" t="s">
        <v>0</v>
      </c>
      <c r="B15" s="78">
        <v>128</v>
      </c>
      <c r="C15" s="50">
        <v>33.684210526315788</v>
      </c>
      <c r="D15" s="123" t="s">
        <v>41</v>
      </c>
      <c r="E15" s="49">
        <v>347056529</v>
      </c>
      <c r="F15" s="170">
        <v>55.443111100027131</v>
      </c>
      <c r="G15" s="125" t="s">
        <v>41</v>
      </c>
      <c r="H15" s="72">
        <v>1413750</v>
      </c>
      <c r="I15" s="49">
        <v>7531345</v>
      </c>
      <c r="J15" s="73">
        <v>30734</v>
      </c>
    </row>
    <row r="16" spans="1:10" ht="14.1" customHeight="1" x14ac:dyDescent="0.2">
      <c r="A16" s="124" t="s">
        <v>1</v>
      </c>
      <c r="B16" s="78">
        <v>687</v>
      </c>
      <c r="C16" s="50">
        <v>14.487557992408268</v>
      </c>
      <c r="D16" s="123"/>
      <c r="E16" s="51">
        <v>274591611</v>
      </c>
      <c r="F16" s="170">
        <v>16.636140294726989</v>
      </c>
      <c r="G16" s="125"/>
      <c r="H16" s="79">
        <v>370000</v>
      </c>
      <c r="I16" s="51">
        <v>5755988</v>
      </c>
      <c r="J16" s="80">
        <v>7530</v>
      </c>
    </row>
    <row r="17" spans="1:10" ht="14.1" customHeight="1" x14ac:dyDescent="0.2">
      <c r="A17" s="124" t="s">
        <v>2</v>
      </c>
      <c r="B17" s="78">
        <v>1947</v>
      </c>
      <c r="C17" s="50">
        <v>15.129380682259693</v>
      </c>
      <c r="D17" s="123"/>
      <c r="E17" s="51">
        <v>1249674135</v>
      </c>
      <c r="F17" s="170">
        <v>20.563647023568016</v>
      </c>
      <c r="G17" s="125"/>
      <c r="H17" s="79">
        <v>500000</v>
      </c>
      <c r="I17" s="51">
        <v>26781243</v>
      </c>
      <c r="J17" s="80">
        <v>10845</v>
      </c>
    </row>
    <row r="18" spans="1:10" ht="14.1" customHeight="1" x14ac:dyDescent="0.2">
      <c r="A18" s="124" t="s">
        <v>3</v>
      </c>
      <c r="B18" s="78">
        <v>1509</v>
      </c>
      <c r="C18" s="50">
        <v>8.8364466826726016</v>
      </c>
      <c r="D18" s="123"/>
      <c r="E18" s="51">
        <v>611157945</v>
      </c>
      <c r="F18" s="170">
        <v>9.6184214027426691</v>
      </c>
      <c r="G18" s="125"/>
      <c r="H18" s="79">
        <v>378250</v>
      </c>
      <c r="I18" s="51">
        <v>12818078</v>
      </c>
      <c r="J18" s="80">
        <v>7647</v>
      </c>
    </row>
    <row r="19" spans="1:10" ht="24.6" customHeight="1" x14ac:dyDescent="0.2">
      <c r="A19" s="39" t="s">
        <v>6</v>
      </c>
      <c r="B19" s="143">
        <f>SUM(B15:B18)</f>
        <v>4271</v>
      </c>
      <c r="C19" s="53">
        <v>12.179194707425573</v>
      </c>
      <c r="D19" s="133" t="s">
        <v>41</v>
      </c>
      <c r="E19" s="55">
        <f>SUM(E15:E18)</f>
        <v>2482480220</v>
      </c>
      <c r="F19" s="171">
        <v>16.878801076711358</v>
      </c>
      <c r="G19" s="130" t="s">
        <v>41</v>
      </c>
      <c r="H19" s="84">
        <v>425000</v>
      </c>
      <c r="I19" s="55">
        <f>SUM(I15:I18)</f>
        <v>52886654</v>
      </c>
      <c r="J19" s="85">
        <v>8683</v>
      </c>
    </row>
    <row r="20" spans="1:10" ht="12" customHeight="1" x14ac:dyDescent="0.2">
      <c r="A20" s="34"/>
      <c r="B20" s="34"/>
      <c r="C20" s="35"/>
      <c r="D20" s="35"/>
      <c r="E20" s="34"/>
      <c r="F20" s="35"/>
      <c r="G20" s="35"/>
      <c r="H20" s="35"/>
      <c r="I20" s="34"/>
      <c r="J20" s="128"/>
    </row>
    <row r="21" spans="1:10" ht="12" customHeight="1" x14ac:dyDescent="0.2">
      <c r="A21" s="46" t="s">
        <v>9</v>
      </c>
      <c r="B21" s="43"/>
      <c r="C21" s="48"/>
      <c r="D21" s="48"/>
      <c r="E21" s="43"/>
      <c r="F21" s="48"/>
      <c r="G21" s="48"/>
      <c r="H21" s="48"/>
      <c r="I21" s="43"/>
      <c r="J21" s="45"/>
    </row>
    <row r="22" spans="1:10" ht="12" customHeight="1" x14ac:dyDescent="0.2">
      <c r="A22" s="43"/>
      <c r="B22" s="43"/>
      <c r="C22" s="48"/>
      <c r="D22" s="48"/>
      <c r="E22" s="43"/>
      <c r="F22" s="48"/>
      <c r="G22" s="48"/>
      <c r="H22" s="48"/>
      <c r="I22" s="43"/>
      <c r="J22" s="45"/>
    </row>
    <row r="23" spans="1:10" ht="14.1" customHeight="1" x14ac:dyDescent="0.2">
      <c r="A23" s="124" t="s">
        <v>0</v>
      </c>
      <c r="B23" s="122">
        <v>738</v>
      </c>
      <c r="C23" s="50">
        <v>14.011771406872983</v>
      </c>
      <c r="D23" s="123" t="s">
        <v>41</v>
      </c>
      <c r="E23" s="49">
        <v>1685395426</v>
      </c>
      <c r="F23" s="170">
        <v>33.644755033687382</v>
      </c>
      <c r="G23" s="125" t="s">
        <v>41</v>
      </c>
      <c r="H23" s="72">
        <v>1000000</v>
      </c>
      <c r="I23" s="49">
        <v>35045662</v>
      </c>
      <c r="J23" s="73">
        <v>20805</v>
      </c>
    </row>
    <row r="24" spans="1:10" ht="14.1" customHeight="1" x14ac:dyDescent="0.2">
      <c r="A24" s="124" t="s">
        <v>1</v>
      </c>
      <c r="B24" s="122">
        <v>58</v>
      </c>
      <c r="C24" s="50">
        <v>12.888888888888889</v>
      </c>
      <c r="D24" s="123"/>
      <c r="E24" s="51">
        <v>21382453</v>
      </c>
      <c r="F24" s="170">
        <v>20.525604654972586</v>
      </c>
      <c r="G24" s="125"/>
      <c r="H24" s="79">
        <v>176000</v>
      </c>
      <c r="I24" s="51">
        <v>430661</v>
      </c>
      <c r="J24" s="80">
        <v>3456</v>
      </c>
    </row>
    <row r="25" spans="1:10" ht="14.1" customHeight="1" x14ac:dyDescent="0.2">
      <c r="A25" s="124" t="s">
        <v>2</v>
      </c>
      <c r="B25" s="122">
        <v>305</v>
      </c>
      <c r="C25" s="50">
        <v>6.9365476461223556</v>
      </c>
      <c r="D25" s="123"/>
      <c r="E25" s="51">
        <v>254806327</v>
      </c>
      <c r="F25" s="170">
        <v>11.536230395169776</v>
      </c>
      <c r="G25" s="125"/>
      <c r="H25" s="79">
        <v>535500</v>
      </c>
      <c r="I25" s="51">
        <v>5315794</v>
      </c>
      <c r="J25" s="80">
        <v>11421</v>
      </c>
    </row>
    <row r="26" spans="1:10" ht="14.1" customHeight="1" x14ac:dyDescent="0.2">
      <c r="A26" s="124" t="s">
        <v>3</v>
      </c>
      <c r="B26" s="122">
        <v>69</v>
      </c>
      <c r="C26" s="50">
        <v>4.2618900555898707</v>
      </c>
      <c r="D26" s="123"/>
      <c r="E26" s="51">
        <v>44414635</v>
      </c>
      <c r="F26" s="170">
        <v>7.0311120312008093</v>
      </c>
      <c r="G26" s="125"/>
      <c r="H26" s="79">
        <v>330000</v>
      </c>
      <c r="I26" s="51">
        <v>877332</v>
      </c>
      <c r="J26" s="80">
        <v>6495</v>
      </c>
    </row>
    <row r="27" spans="1:10" ht="24.6" customHeight="1" x14ac:dyDescent="0.2">
      <c r="A27" s="39" t="s">
        <v>6</v>
      </c>
      <c r="B27" s="143">
        <f>SUM(B23:B26)</f>
        <v>1170</v>
      </c>
      <c r="C27" s="56">
        <v>9.9718742009716177</v>
      </c>
      <c r="D27" s="161" t="s">
        <v>41</v>
      </c>
      <c r="E27" s="55">
        <f>SUM(E23:E26)</f>
        <v>2005998841</v>
      </c>
      <c r="F27" s="172">
        <v>25.220014232057025</v>
      </c>
      <c r="G27" s="173" t="s">
        <v>41</v>
      </c>
      <c r="H27" s="84">
        <v>688000</v>
      </c>
      <c r="I27" s="55">
        <f>SUM(I23:I26)</f>
        <v>41669449</v>
      </c>
      <c r="J27" s="85">
        <v>13878</v>
      </c>
    </row>
    <row r="28" spans="1:10" ht="9.6" customHeight="1" x14ac:dyDescent="0.2">
      <c r="A28" s="116"/>
      <c r="B28" s="78"/>
      <c r="C28" s="79"/>
      <c r="D28" s="79"/>
      <c r="E28" s="49"/>
      <c r="F28" s="71"/>
      <c r="G28" s="71"/>
      <c r="H28" s="72"/>
      <c r="I28" s="49"/>
      <c r="J28" s="73"/>
    </row>
    <row r="29" spans="1:10" ht="13.9" customHeight="1" x14ac:dyDescent="0.2">
      <c r="A29" s="46" t="s">
        <v>8</v>
      </c>
      <c r="B29" s="43"/>
      <c r="C29" s="48"/>
      <c r="D29" s="48"/>
      <c r="E29" s="43"/>
      <c r="F29" s="48"/>
      <c r="G29" s="48"/>
      <c r="H29" s="48"/>
      <c r="I29" s="43"/>
      <c r="J29" s="45"/>
    </row>
    <row r="30" spans="1:10" x14ac:dyDescent="0.2">
      <c r="A30" s="43"/>
      <c r="B30" s="43"/>
      <c r="C30" s="48"/>
      <c r="D30" s="48"/>
      <c r="E30" s="43"/>
      <c r="F30" s="48"/>
      <c r="G30" s="48"/>
      <c r="H30" s="48"/>
      <c r="I30" s="43"/>
      <c r="J30" s="45"/>
    </row>
    <row r="31" spans="1:10" x14ac:dyDescent="0.2">
      <c r="A31" s="124" t="s">
        <v>0</v>
      </c>
      <c r="B31" s="122">
        <v>866</v>
      </c>
      <c r="C31" s="50">
        <v>15.335576412254296</v>
      </c>
      <c r="D31" s="123" t="s">
        <v>41</v>
      </c>
      <c r="E31" s="49">
        <v>2032451955</v>
      </c>
      <c r="F31" s="170">
        <v>36.066091611026252</v>
      </c>
      <c r="G31" s="125" t="s">
        <v>41</v>
      </c>
      <c r="H31" s="72">
        <v>1019992</v>
      </c>
      <c r="I31" s="49">
        <v>42577007</v>
      </c>
      <c r="J31" s="73">
        <v>21720</v>
      </c>
    </row>
    <row r="32" spans="1:10" x14ac:dyDescent="0.2">
      <c r="A32" s="124" t="s">
        <v>1</v>
      </c>
      <c r="B32" s="122">
        <v>745</v>
      </c>
      <c r="C32" s="50">
        <v>14.34899845916795</v>
      </c>
      <c r="D32" s="123"/>
      <c r="E32" s="51">
        <v>295974065</v>
      </c>
      <c r="F32" s="170">
        <v>16.867047174243933</v>
      </c>
      <c r="G32" s="125"/>
      <c r="H32" s="79">
        <v>352750</v>
      </c>
      <c r="I32" s="51">
        <v>6186649</v>
      </c>
      <c r="J32" s="80">
        <v>7175</v>
      </c>
    </row>
    <row r="33" spans="1:10" x14ac:dyDescent="0.2">
      <c r="A33" s="124" t="s">
        <v>2</v>
      </c>
      <c r="B33" s="122">
        <v>2252</v>
      </c>
      <c r="C33" s="50">
        <v>13.042974632225182</v>
      </c>
      <c r="D33" s="123"/>
      <c r="E33" s="51">
        <v>1504480462</v>
      </c>
      <c r="F33" s="170">
        <v>18.157220584669748</v>
      </c>
      <c r="G33" s="125"/>
      <c r="H33" s="79">
        <v>500000</v>
      </c>
      <c r="I33" s="51">
        <v>32097036</v>
      </c>
      <c r="J33" s="80">
        <v>10845</v>
      </c>
    </row>
    <row r="34" spans="1:10" x14ac:dyDescent="0.2">
      <c r="A34" s="124" t="s">
        <v>3</v>
      </c>
      <c r="B34" s="122">
        <v>1578</v>
      </c>
      <c r="C34" s="50">
        <v>8.4403080872913989</v>
      </c>
      <c r="D34" s="123"/>
      <c r="E34" s="51">
        <v>655572580</v>
      </c>
      <c r="F34" s="170">
        <v>9.3844627691047648</v>
      </c>
      <c r="G34" s="125"/>
      <c r="H34" s="79">
        <v>376243</v>
      </c>
      <c r="I34" s="51">
        <v>13695410</v>
      </c>
      <c r="J34" s="80">
        <v>7555</v>
      </c>
    </row>
    <row r="35" spans="1:10" ht="24.6" customHeight="1" x14ac:dyDescent="0.2">
      <c r="A35" s="39" t="s">
        <v>6</v>
      </c>
      <c r="B35" s="143">
        <f>SUM(B31:B34)</f>
        <v>5441</v>
      </c>
      <c r="C35" s="56">
        <v>11.625819961111942</v>
      </c>
      <c r="D35" s="159" t="s">
        <v>41</v>
      </c>
      <c r="E35" s="55">
        <f>SUM(E31:E34)</f>
        <v>4488479062</v>
      </c>
      <c r="F35" s="172">
        <v>19.806473834132913</v>
      </c>
      <c r="G35" s="173" t="s">
        <v>41</v>
      </c>
      <c r="H35" s="84">
        <v>450000</v>
      </c>
      <c r="I35" s="55">
        <f>SUM(I31:I34)</f>
        <v>94556102</v>
      </c>
      <c r="J35" s="85">
        <v>9195</v>
      </c>
    </row>
    <row r="37" spans="1:10" x14ac:dyDescent="0.2">
      <c r="A37" s="174" t="s">
        <v>108</v>
      </c>
    </row>
    <row r="38" spans="1:10" x14ac:dyDescent="0.2">
      <c r="A38" s="174" t="s">
        <v>109</v>
      </c>
    </row>
    <row r="39" spans="1:10" x14ac:dyDescent="0.2">
      <c r="A39" s="174" t="s">
        <v>110</v>
      </c>
    </row>
    <row r="40" spans="1:10" x14ac:dyDescent="0.2">
      <c r="A40" s="174" t="s">
        <v>111</v>
      </c>
    </row>
    <row r="41" spans="1:10" x14ac:dyDescent="0.2">
      <c r="A41" s="175"/>
    </row>
  </sheetData>
  <mergeCells count="12">
    <mergeCell ref="C11:D11"/>
    <mergeCell ref="F11:G11"/>
    <mergeCell ref="A1:J1"/>
    <mergeCell ref="A2:J2"/>
    <mergeCell ref="A4:J4"/>
    <mergeCell ref="A5:J5"/>
    <mergeCell ref="A6:J6"/>
    <mergeCell ref="B10:C10"/>
    <mergeCell ref="A7:J7"/>
    <mergeCell ref="A8:J8"/>
    <mergeCell ref="E10:H10"/>
    <mergeCell ref="I10:J10"/>
  </mergeCells>
  <printOptions horizontalCentered="1"/>
  <pageMargins left="0.7" right="0.7" top="0.75" bottom="0.75" header="0.3" footer="0.3"/>
  <pageSetup scale="86" orientation="portrait" horizontalDpi="4294967295" verticalDpi="4294967295" r:id="rId1"/>
  <headerFooter>
    <oddFooter>&amp;C&amp;10&amp;K00-049&amp;P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7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31" style="48" customWidth="1"/>
    <col min="2" max="2" width="13.7109375" style="48" customWidth="1"/>
    <col min="3" max="3" width="2.28515625" style="48" customWidth="1"/>
    <col min="4" max="4" width="13.7109375" style="48" customWidth="1"/>
    <col min="5" max="5" width="2.28515625" style="48" customWidth="1"/>
    <col min="6" max="6" width="11.7109375" style="48" customWidth="1"/>
    <col min="7" max="7" width="2.28515625" style="48" customWidth="1"/>
    <col min="8" max="8" width="13.7109375" style="48" customWidth="1"/>
    <col min="9" max="9" width="2.28515625" style="48" customWidth="1"/>
    <col min="10" max="10" width="11.42578125" style="48" customWidth="1"/>
    <col min="11" max="11" width="2.28515625" style="48" customWidth="1"/>
    <col min="12" max="16384" width="9.140625" style="140"/>
  </cols>
  <sheetData>
    <row r="1" spans="1:11" ht="15.6" customHeight="1" x14ac:dyDescent="0.25">
      <c r="A1" s="31" t="s">
        <v>69</v>
      </c>
      <c r="B1" s="31"/>
      <c r="C1" s="31"/>
      <c r="D1" s="31"/>
      <c r="E1" s="31"/>
      <c r="F1" s="31"/>
      <c r="G1" s="31"/>
      <c r="H1" s="31"/>
      <c r="I1" s="31"/>
      <c r="J1" s="31"/>
      <c r="K1" s="139"/>
    </row>
    <row r="2" spans="1:11" ht="15.6" customHeight="1" x14ac:dyDescent="0.25">
      <c r="A2" s="31" t="s">
        <v>100</v>
      </c>
      <c r="B2" s="31"/>
      <c r="C2" s="31"/>
      <c r="D2" s="31"/>
      <c r="E2" s="31"/>
      <c r="F2" s="31"/>
      <c r="G2" s="31"/>
      <c r="H2" s="31"/>
      <c r="I2" s="31"/>
      <c r="J2" s="31"/>
      <c r="K2" s="139"/>
    </row>
    <row r="3" spans="1:11" x14ac:dyDescent="0.2">
      <c r="A3" s="32"/>
      <c r="B3" s="32"/>
      <c r="C3" s="32"/>
      <c r="D3" s="32"/>
      <c r="E3" s="32"/>
      <c r="F3" s="32"/>
      <c r="G3" s="32"/>
      <c r="H3" s="32"/>
      <c r="I3" s="32"/>
      <c r="K3" s="32"/>
    </row>
    <row r="4" spans="1:11" ht="15.6" customHeight="1" x14ac:dyDescent="0.25">
      <c r="A4" s="31" t="s">
        <v>83</v>
      </c>
      <c r="B4" s="31"/>
      <c r="C4" s="31"/>
      <c r="D4" s="31"/>
      <c r="E4" s="31"/>
      <c r="F4" s="31"/>
      <c r="G4" s="31"/>
      <c r="H4" s="31"/>
      <c r="I4" s="31"/>
      <c r="J4" s="31"/>
      <c r="K4" s="139"/>
    </row>
    <row r="5" spans="1:11" ht="15.6" customHeight="1" x14ac:dyDescent="0.25">
      <c r="A5" s="31" t="s">
        <v>112</v>
      </c>
      <c r="B5" s="31"/>
      <c r="C5" s="31"/>
      <c r="D5" s="31"/>
      <c r="E5" s="31"/>
      <c r="F5" s="31"/>
      <c r="G5" s="31"/>
      <c r="H5" s="31"/>
      <c r="I5" s="31"/>
      <c r="J5" s="31"/>
      <c r="K5" s="139"/>
    </row>
    <row r="6" spans="1:11" ht="15.6" customHeight="1" x14ac:dyDescent="0.25">
      <c r="A6" s="31" t="s">
        <v>84</v>
      </c>
      <c r="B6" s="31"/>
      <c r="C6" s="31"/>
      <c r="D6" s="31"/>
      <c r="E6" s="31"/>
      <c r="F6" s="31"/>
      <c r="G6" s="31"/>
      <c r="H6" s="31"/>
      <c r="I6" s="31"/>
      <c r="J6" s="31"/>
      <c r="K6" s="139"/>
    </row>
    <row r="7" spans="1:11" ht="15.6" customHeight="1" x14ac:dyDescent="0.25">
      <c r="A7" s="31" t="s">
        <v>85</v>
      </c>
      <c r="B7" s="31"/>
      <c r="C7" s="31"/>
      <c r="D7" s="31"/>
      <c r="E7" s="31"/>
      <c r="F7" s="31"/>
      <c r="G7" s="31"/>
      <c r="H7" s="31"/>
      <c r="I7" s="31"/>
      <c r="J7" s="31"/>
      <c r="K7" s="139"/>
    </row>
    <row r="8" spans="1:11" ht="15" x14ac:dyDescent="0.25">
      <c r="A8" s="147" t="s">
        <v>81</v>
      </c>
      <c r="B8" s="147"/>
      <c r="C8" s="147"/>
      <c r="D8" s="147"/>
      <c r="E8" s="147"/>
      <c r="F8" s="147"/>
      <c r="G8" s="147"/>
      <c r="H8" s="147"/>
      <c r="I8" s="147"/>
      <c r="J8" s="147"/>
      <c r="K8" s="148"/>
    </row>
    <row r="10" spans="1:11" x14ac:dyDescent="0.2">
      <c r="A10" s="15">
        <v>2019</v>
      </c>
      <c r="B10" s="16"/>
      <c r="C10" s="16"/>
      <c r="D10" s="16"/>
      <c r="E10" s="16"/>
      <c r="F10" s="16"/>
      <c r="G10" s="16"/>
      <c r="H10" s="16"/>
      <c r="I10" s="16"/>
      <c r="J10" s="16"/>
      <c r="K10" s="17"/>
    </row>
    <row r="11" spans="1:11" x14ac:dyDescent="0.2">
      <c r="A11" s="176"/>
      <c r="B11" s="89"/>
      <c r="C11" s="177"/>
      <c r="D11" s="90" t="s">
        <v>48</v>
      </c>
      <c r="E11" s="90"/>
      <c r="F11" s="90"/>
      <c r="G11" s="110"/>
      <c r="H11" s="90" t="s">
        <v>14</v>
      </c>
      <c r="I11" s="90"/>
      <c r="J11" s="90"/>
      <c r="K11" s="110"/>
    </row>
    <row r="12" spans="1:11" ht="27.75" customHeight="1" x14ac:dyDescent="0.2">
      <c r="A12" s="178" t="s">
        <v>12</v>
      </c>
      <c r="B12" s="59" t="s">
        <v>18</v>
      </c>
      <c r="C12" s="61"/>
      <c r="D12" s="113" t="s">
        <v>107</v>
      </c>
      <c r="E12" s="61"/>
      <c r="F12" s="61" t="s">
        <v>15</v>
      </c>
      <c r="G12" s="115"/>
      <c r="H12" s="61" t="s">
        <v>107</v>
      </c>
      <c r="I12" s="61"/>
      <c r="J12" s="61" t="s">
        <v>15</v>
      </c>
      <c r="K12" s="115"/>
    </row>
    <row r="13" spans="1:11" ht="12.75" customHeight="1" x14ac:dyDescent="0.2">
      <c r="A13" s="179"/>
      <c r="B13" s="65"/>
      <c r="C13" s="67"/>
      <c r="D13" s="67"/>
      <c r="E13" s="67"/>
      <c r="F13" s="67"/>
      <c r="G13" s="69"/>
      <c r="H13" s="67"/>
      <c r="I13" s="67"/>
      <c r="J13" s="67"/>
      <c r="K13" s="69"/>
    </row>
    <row r="14" spans="1:11" x14ac:dyDescent="0.2">
      <c r="A14" s="180" t="s">
        <v>56</v>
      </c>
      <c r="B14" s="78">
        <v>1187</v>
      </c>
      <c r="C14" s="71"/>
      <c r="D14" s="71">
        <v>965866468.28999996</v>
      </c>
      <c r="E14" s="71"/>
      <c r="F14" s="72">
        <v>520000</v>
      </c>
      <c r="G14" s="181"/>
      <c r="H14" s="71">
        <v>25991091.059999999</v>
      </c>
      <c r="I14" s="71"/>
      <c r="J14" s="72">
        <v>14560</v>
      </c>
      <c r="K14" s="181"/>
    </row>
    <row r="15" spans="1:11" x14ac:dyDescent="0.2">
      <c r="A15" s="180" t="s">
        <v>57</v>
      </c>
      <c r="B15" s="78">
        <v>306</v>
      </c>
      <c r="C15" s="71"/>
      <c r="D15" s="74">
        <v>467114966.11000001</v>
      </c>
      <c r="E15" s="71"/>
      <c r="F15" s="79">
        <v>626505</v>
      </c>
      <c r="G15" s="181"/>
      <c r="H15" s="74">
        <v>12863024.99</v>
      </c>
      <c r="I15" s="71"/>
      <c r="J15" s="79">
        <v>17542</v>
      </c>
      <c r="K15" s="181"/>
    </row>
    <row r="16" spans="1:11" x14ac:dyDescent="0.2">
      <c r="A16" s="180" t="s">
        <v>58</v>
      </c>
      <c r="B16" s="78">
        <v>1145</v>
      </c>
      <c r="C16" s="71"/>
      <c r="D16" s="74">
        <v>3923411232.6999998</v>
      </c>
      <c r="E16" s="71"/>
      <c r="F16" s="79">
        <v>224000</v>
      </c>
      <c r="G16" s="181"/>
      <c r="H16" s="74">
        <v>108487080.87</v>
      </c>
      <c r="I16" s="71"/>
      <c r="J16" s="79">
        <v>4592</v>
      </c>
      <c r="K16" s="181"/>
    </row>
    <row r="17" spans="1:11" x14ac:dyDescent="0.2">
      <c r="A17" s="180" t="s">
        <v>59</v>
      </c>
      <c r="B17" s="78">
        <v>3404</v>
      </c>
      <c r="C17" s="71"/>
      <c r="D17" s="74">
        <v>3054786120.4000001</v>
      </c>
      <c r="E17" s="71"/>
      <c r="F17" s="79">
        <v>593525</v>
      </c>
      <c r="G17" s="181"/>
      <c r="H17" s="74">
        <v>82716246.230000004</v>
      </c>
      <c r="I17" s="71"/>
      <c r="J17" s="79">
        <v>16496</v>
      </c>
      <c r="K17" s="181"/>
    </row>
    <row r="18" spans="1:11" x14ac:dyDescent="0.2">
      <c r="A18" s="180" t="s">
        <v>60</v>
      </c>
      <c r="B18" s="78">
        <v>2652</v>
      </c>
      <c r="C18" s="71"/>
      <c r="D18" s="74">
        <v>10299549090</v>
      </c>
      <c r="E18" s="71"/>
      <c r="F18" s="79">
        <v>1119140</v>
      </c>
      <c r="G18" s="181"/>
      <c r="H18" s="74">
        <v>287135177.10000002</v>
      </c>
      <c r="I18" s="71"/>
      <c r="J18" s="79">
        <v>31259</v>
      </c>
      <c r="K18" s="181"/>
    </row>
    <row r="19" spans="1:11" x14ac:dyDescent="0.2">
      <c r="A19" s="180" t="s">
        <v>61</v>
      </c>
      <c r="B19" s="78">
        <v>542</v>
      </c>
      <c r="C19" s="71"/>
      <c r="D19" s="74">
        <v>10257535937</v>
      </c>
      <c r="E19" s="71"/>
      <c r="F19" s="79">
        <v>3579678</v>
      </c>
      <c r="G19" s="181"/>
      <c r="H19" s="74">
        <v>285257111.75</v>
      </c>
      <c r="I19" s="71"/>
      <c r="J19" s="79">
        <v>98132</v>
      </c>
      <c r="K19" s="181"/>
    </row>
    <row r="20" spans="1:11" x14ac:dyDescent="0.2">
      <c r="A20" s="180" t="s">
        <v>62</v>
      </c>
      <c r="B20" s="78">
        <v>860</v>
      </c>
      <c r="C20" s="71"/>
      <c r="D20" s="74">
        <v>2258352972.4000001</v>
      </c>
      <c r="E20" s="71"/>
      <c r="F20" s="79">
        <v>889909</v>
      </c>
      <c r="G20" s="181"/>
      <c r="H20" s="74">
        <v>62793000.380000003</v>
      </c>
      <c r="I20" s="71"/>
      <c r="J20" s="79">
        <v>24777</v>
      </c>
      <c r="K20" s="181"/>
    </row>
    <row r="21" spans="1:11" x14ac:dyDescent="0.2">
      <c r="A21" s="180" t="s">
        <v>63</v>
      </c>
      <c r="B21" s="78">
        <v>477</v>
      </c>
      <c r="C21" s="71"/>
      <c r="D21" s="74">
        <v>1915776657.8</v>
      </c>
      <c r="E21" s="71"/>
      <c r="F21" s="79">
        <v>1352342</v>
      </c>
      <c r="G21" s="181"/>
      <c r="H21" s="74">
        <v>53498222.479999997</v>
      </c>
      <c r="I21" s="71"/>
      <c r="J21" s="79">
        <v>37864</v>
      </c>
      <c r="K21" s="181"/>
    </row>
    <row r="22" spans="1:11" x14ac:dyDescent="0.2">
      <c r="A22" s="180" t="s">
        <v>64</v>
      </c>
      <c r="B22" s="78">
        <v>351</v>
      </c>
      <c r="C22" s="71"/>
      <c r="D22" s="74">
        <v>3555262781.5</v>
      </c>
      <c r="E22" s="71"/>
      <c r="F22" s="79">
        <v>3000000</v>
      </c>
      <c r="G22" s="181"/>
      <c r="H22" s="74">
        <v>99460580.319999993</v>
      </c>
      <c r="I22" s="71"/>
      <c r="J22" s="79">
        <v>84000</v>
      </c>
      <c r="K22" s="181"/>
    </row>
    <row r="23" spans="1:11" x14ac:dyDescent="0.2">
      <c r="A23" s="180" t="s">
        <v>68</v>
      </c>
      <c r="B23" s="78">
        <v>255</v>
      </c>
      <c r="C23" s="71"/>
      <c r="D23" s="74">
        <v>1350362071.7</v>
      </c>
      <c r="E23" s="71"/>
      <c r="F23" s="79">
        <v>1031029</v>
      </c>
      <c r="G23" s="181"/>
      <c r="H23" s="74">
        <v>35588434.539999999</v>
      </c>
      <c r="I23" s="71"/>
      <c r="J23" s="79">
        <v>28224</v>
      </c>
      <c r="K23" s="181"/>
    </row>
    <row r="24" spans="1:11" x14ac:dyDescent="0.2">
      <c r="A24" s="180" t="s">
        <v>65</v>
      </c>
      <c r="B24" s="78">
        <v>330</v>
      </c>
      <c r="C24" s="71"/>
      <c r="D24" s="74">
        <v>3082161829</v>
      </c>
      <c r="E24" s="71"/>
      <c r="F24" s="79">
        <v>3019653</v>
      </c>
      <c r="G24" s="181"/>
      <c r="H24" s="74">
        <v>86252472.969999999</v>
      </c>
      <c r="I24" s="71"/>
      <c r="J24" s="79">
        <v>84550</v>
      </c>
      <c r="K24" s="181"/>
    </row>
    <row r="25" spans="1:11" x14ac:dyDescent="0.2">
      <c r="A25" s="180" t="s">
        <v>66</v>
      </c>
      <c r="B25" s="78">
        <v>143</v>
      </c>
      <c r="C25" s="71"/>
      <c r="D25" s="74">
        <v>808732622.00999999</v>
      </c>
      <c r="E25" s="71"/>
      <c r="F25" s="79">
        <v>1500000</v>
      </c>
      <c r="G25" s="181"/>
      <c r="H25" s="74">
        <v>22554893.960000001</v>
      </c>
      <c r="I25" s="71"/>
      <c r="J25" s="79">
        <v>40572</v>
      </c>
      <c r="K25" s="181"/>
    </row>
    <row r="26" spans="1:11" x14ac:dyDescent="0.2">
      <c r="A26" s="182"/>
      <c r="B26" s="78"/>
      <c r="C26" s="71"/>
      <c r="D26" s="71"/>
      <c r="E26" s="71"/>
      <c r="F26" s="72"/>
      <c r="G26" s="181"/>
      <c r="H26" s="71"/>
      <c r="I26" s="71"/>
      <c r="J26" s="72"/>
      <c r="K26" s="181"/>
    </row>
    <row r="27" spans="1:11" x14ac:dyDescent="0.2">
      <c r="A27" s="183" t="s">
        <v>6</v>
      </c>
      <c r="B27" s="143">
        <v>11652</v>
      </c>
      <c r="C27" s="83"/>
      <c r="D27" s="83">
        <v>41938912748</v>
      </c>
      <c r="E27" s="83"/>
      <c r="F27" s="84">
        <v>761308</v>
      </c>
      <c r="G27" s="184"/>
      <c r="H27" s="83">
        <v>1162597336.5999999</v>
      </c>
      <c r="I27" s="83"/>
      <c r="J27" s="84">
        <v>21238</v>
      </c>
      <c r="K27" s="184"/>
    </row>
    <row r="29" spans="1:11" x14ac:dyDescent="0.2">
      <c r="A29" s="15">
        <v>2018</v>
      </c>
      <c r="B29" s="16"/>
      <c r="C29" s="16"/>
      <c r="D29" s="16"/>
      <c r="E29" s="16"/>
      <c r="F29" s="16"/>
      <c r="G29" s="16"/>
      <c r="H29" s="16"/>
      <c r="I29" s="16"/>
      <c r="J29" s="16"/>
      <c r="K29" s="17"/>
    </row>
    <row r="30" spans="1:11" x14ac:dyDescent="0.2">
      <c r="A30" s="176"/>
      <c r="B30" s="89"/>
      <c r="C30" s="177"/>
      <c r="D30" s="90" t="s">
        <v>48</v>
      </c>
      <c r="E30" s="90"/>
      <c r="F30" s="90"/>
      <c r="G30" s="110"/>
      <c r="H30" s="90" t="s">
        <v>14</v>
      </c>
      <c r="I30" s="90"/>
      <c r="J30" s="90"/>
      <c r="K30" s="110"/>
    </row>
    <row r="31" spans="1:11" ht="27" customHeight="1" x14ac:dyDescent="0.2">
      <c r="A31" s="178" t="s">
        <v>12</v>
      </c>
      <c r="B31" s="59" t="s">
        <v>18</v>
      </c>
      <c r="C31" s="61"/>
      <c r="D31" s="113" t="s">
        <v>107</v>
      </c>
      <c r="E31" s="61"/>
      <c r="F31" s="61" t="s">
        <v>15</v>
      </c>
      <c r="G31" s="115"/>
      <c r="H31" s="61" t="s">
        <v>107</v>
      </c>
      <c r="I31" s="61"/>
      <c r="J31" s="61" t="s">
        <v>15</v>
      </c>
      <c r="K31" s="115"/>
    </row>
    <row r="32" spans="1:11" ht="12.75" customHeight="1" x14ac:dyDescent="0.2">
      <c r="A32" s="179"/>
      <c r="B32" s="65"/>
      <c r="C32" s="67"/>
      <c r="D32" s="67"/>
      <c r="E32" s="67"/>
      <c r="F32" s="67"/>
      <c r="G32" s="69"/>
      <c r="H32" s="67"/>
      <c r="I32" s="67"/>
      <c r="J32" s="67"/>
      <c r="K32" s="69"/>
    </row>
    <row r="33" spans="1:11" x14ac:dyDescent="0.2">
      <c r="A33" s="180" t="s">
        <v>56</v>
      </c>
      <c r="B33" s="78">
        <v>1226</v>
      </c>
      <c r="C33" s="71"/>
      <c r="D33" s="71">
        <v>1014239229.7</v>
      </c>
      <c r="E33" s="71"/>
      <c r="F33" s="72">
        <v>499999</v>
      </c>
      <c r="G33" s="181"/>
      <c r="H33" s="71">
        <v>27263741.149999999</v>
      </c>
      <c r="I33" s="71"/>
      <c r="J33" s="72">
        <v>14000</v>
      </c>
      <c r="K33" s="181"/>
    </row>
    <row r="34" spans="1:11" x14ac:dyDescent="0.2">
      <c r="A34" s="180" t="s">
        <v>57</v>
      </c>
      <c r="B34" s="78">
        <v>360</v>
      </c>
      <c r="C34" s="71"/>
      <c r="D34" s="74">
        <v>437024819.55000001</v>
      </c>
      <c r="E34" s="71"/>
      <c r="F34" s="79">
        <v>500000</v>
      </c>
      <c r="G34" s="181"/>
      <c r="H34" s="74">
        <v>11909128.68</v>
      </c>
      <c r="I34" s="71"/>
      <c r="J34" s="79">
        <v>14000</v>
      </c>
      <c r="K34" s="181"/>
    </row>
    <row r="35" spans="1:11" x14ac:dyDescent="0.2">
      <c r="A35" s="180" t="s">
        <v>58</v>
      </c>
      <c r="B35" s="78">
        <v>1693</v>
      </c>
      <c r="C35" s="71"/>
      <c r="D35" s="74">
        <v>4906554853.5</v>
      </c>
      <c r="E35" s="71"/>
      <c r="F35" s="79">
        <v>73090</v>
      </c>
      <c r="G35" s="181"/>
      <c r="H35" s="74">
        <v>136449252.53999999</v>
      </c>
      <c r="I35" s="71"/>
      <c r="J35" s="79">
        <v>1499</v>
      </c>
      <c r="K35" s="181"/>
    </row>
    <row r="36" spans="1:11" x14ac:dyDescent="0.2">
      <c r="A36" s="180" t="s">
        <v>59</v>
      </c>
      <c r="B36" s="78">
        <v>3649</v>
      </c>
      <c r="C36" s="71"/>
      <c r="D36" s="74">
        <v>3461285915.9000001</v>
      </c>
      <c r="E36" s="71"/>
      <c r="F36" s="79">
        <v>605000</v>
      </c>
      <c r="G36" s="181"/>
      <c r="H36" s="74">
        <v>94268361.819999993</v>
      </c>
      <c r="I36" s="71"/>
      <c r="J36" s="79">
        <v>16912</v>
      </c>
      <c r="K36" s="181"/>
    </row>
    <row r="37" spans="1:11" x14ac:dyDescent="0.2">
      <c r="A37" s="180" t="s">
        <v>60</v>
      </c>
      <c r="B37" s="78">
        <v>2778</v>
      </c>
      <c r="C37" s="71"/>
      <c r="D37" s="74">
        <v>13227717782</v>
      </c>
      <c r="E37" s="71"/>
      <c r="F37" s="79">
        <v>1400000</v>
      </c>
      <c r="G37" s="181"/>
      <c r="H37" s="74">
        <v>367404731.23000002</v>
      </c>
      <c r="I37" s="71"/>
      <c r="J37" s="79">
        <v>39200</v>
      </c>
      <c r="K37" s="181"/>
    </row>
    <row r="38" spans="1:11" x14ac:dyDescent="0.2">
      <c r="A38" s="180" t="s">
        <v>61</v>
      </c>
      <c r="B38" s="78">
        <v>466</v>
      </c>
      <c r="C38" s="71"/>
      <c r="D38" s="74">
        <v>6469041123</v>
      </c>
      <c r="E38" s="71"/>
      <c r="F38" s="79">
        <v>2780606</v>
      </c>
      <c r="G38" s="181"/>
      <c r="H38" s="74">
        <v>178605510.36000001</v>
      </c>
      <c r="I38" s="71"/>
      <c r="J38" s="79">
        <v>77857</v>
      </c>
      <c r="K38" s="181"/>
    </row>
    <row r="39" spans="1:11" x14ac:dyDescent="0.2">
      <c r="A39" s="180" t="s">
        <v>62</v>
      </c>
      <c r="B39" s="78">
        <v>914</v>
      </c>
      <c r="C39" s="71"/>
      <c r="D39" s="74">
        <v>2145225759.8</v>
      </c>
      <c r="E39" s="71"/>
      <c r="F39" s="79">
        <v>968500</v>
      </c>
      <c r="G39" s="181"/>
      <c r="H39" s="74">
        <v>59522681.899999999</v>
      </c>
      <c r="I39" s="71"/>
      <c r="J39" s="79">
        <v>26944</v>
      </c>
      <c r="K39" s="181"/>
    </row>
    <row r="40" spans="1:11" x14ac:dyDescent="0.2">
      <c r="A40" s="180" t="s">
        <v>63</v>
      </c>
      <c r="B40" s="78">
        <v>510</v>
      </c>
      <c r="C40" s="71"/>
      <c r="D40" s="74">
        <v>1495018126.4000001</v>
      </c>
      <c r="E40" s="71"/>
      <c r="F40" s="79">
        <v>1434180</v>
      </c>
      <c r="G40" s="181"/>
      <c r="H40" s="74">
        <v>41411165.840000004</v>
      </c>
      <c r="I40" s="71"/>
      <c r="J40" s="79">
        <v>40158</v>
      </c>
      <c r="K40" s="181"/>
    </row>
    <row r="41" spans="1:11" x14ac:dyDescent="0.2">
      <c r="A41" s="180" t="s">
        <v>64</v>
      </c>
      <c r="B41" s="78">
        <v>321</v>
      </c>
      <c r="C41" s="71"/>
      <c r="D41" s="74">
        <v>4416033252.1999998</v>
      </c>
      <c r="E41" s="71"/>
      <c r="F41" s="79">
        <v>3178000</v>
      </c>
      <c r="G41" s="181"/>
      <c r="H41" s="74">
        <v>123548299.73</v>
      </c>
      <c r="I41" s="71"/>
      <c r="J41" s="79">
        <v>88984</v>
      </c>
      <c r="K41" s="181"/>
    </row>
    <row r="42" spans="1:11" x14ac:dyDescent="0.2">
      <c r="A42" s="180" t="s">
        <v>68</v>
      </c>
      <c r="B42" s="78">
        <v>254</v>
      </c>
      <c r="C42" s="71"/>
      <c r="D42" s="74">
        <v>1125955831.5</v>
      </c>
      <c r="E42" s="71"/>
      <c r="F42" s="79">
        <v>1255000</v>
      </c>
      <c r="G42" s="181"/>
      <c r="H42" s="74">
        <v>31303319.079999998</v>
      </c>
      <c r="I42" s="71"/>
      <c r="J42" s="79">
        <v>35140</v>
      </c>
      <c r="K42" s="181"/>
    </row>
    <row r="43" spans="1:11" x14ac:dyDescent="0.2">
      <c r="A43" s="180" t="s">
        <v>65</v>
      </c>
      <c r="B43" s="78">
        <v>327</v>
      </c>
      <c r="C43" s="71"/>
      <c r="D43" s="74">
        <v>2838856619.5</v>
      </c>
      <c r="E43" s="71"/>
      <c r="F43" s="79">
        <v>2300000</v>
      </c>
      <c r="G43" s="181"/>
      <c r="H43" s="74">
        <v>79443688.090000004</v>
      </c>
      <c r="I43" s="71"/>
      <c r="J43" s="79">
        <v>64400</v>
      </c>
      <c r="K43" s="181"/>
    </row>
    <row r="44" spans="1:11" x14ac:dyDescent="0.2">
      <c r="A44" s="180" t="s">
        <v>66</v>
      </c>
      <c r="B44" s="78">
        <v>190</v>
      </c>
      <c r="C44" s="71"/>
      <c r="D44" s="74">
        <v>993298174.29999995</v>
      </c>
      <c r="E44" s="71"/>
      <c r="F44" s="79">
        <v>1500000</v>
      </c>
      <c r="G44" s="181"/>
      <c r="H44" s="74">
        <v>27721815.829999998</v>
      </c>
      <c r="I44" s="71"/>
      <c r="J44" s="79">
        <v>42000</v>
      </c>
      <c r="K44" s="181"/>
    </row>
    <row r="45" spans="1:11" x14ac:dyDescent="0.2">
      <c r="A45" s="182"/>
      <c r="B45" s="78"/>
      <c r="C45" s="71"/>
      <c r="D45" s="71"/>
      <c r="E45" s="71"/>
      <c r="F45" s="72"/>
      <c r="G45" s="181"/>
      <c r="H45" s="71"/>
      <c r="I45" s="71"/>
      <c r="J45" s="72"/>
      <c r="K45" s="181"/>
    </row>
    <row r="46" spans="1:11" x14ac:dyDescent="0.2">
      <c r="A46" s="183" t="s">
        <v>6</v>
      </c>
      <c r="B46" s="143">
        <f>SUM(B33:B44)</f>
        <v>12688</v>
      </c>
      <c r="C46" s="83"/>
      <c r="D46" s="83">
        <f>SUM(D33:D44)</f>
        <v>42530251487.350006</v>
      </c>
      <c r="E46" s="83"/>
      <c r="F46" s="84">
        <v>750000</v>
      </c>
      <c r="G46" s="184"/>
      <c r="H46" s="83">
        <f>SUM(H33:H44)</f>
        <v>1178851696.25</v>
      </c>
      <c r="I46" s="83"/>
      <c r="J46" s="84">
        <v>21000</v>
      </c>
      <c r="K46" s="184"/>
    </row>
    <row r="48" spans="1:11" x14ac:dyDescent="0.2">
      <c r="A48" s="15" t="s">
        <v>67</v>
      </c>
      <c r="B48" s="16"/>
      <c r="C48" s="16"/>
      <c r="D48" s="16"/>
      <c r="E48" s="16"/>
      <c r="F48" s="16"/>
      <c r="G48" s="16"/>
      <c r="H48" s="16"/>
      <c r="I48" s="16"/>
      <c r="J48" s="16"/>
      <c r="K48" s="17"/>
    </row>
    <row r="49" spans="1:11" x14ac:dyDescent="0.2">
      <c r="A49" s="176"/>
      <c r="B49" s="185"/>
      <c r="C49" s="186"/>
      <c r="D49" s="187" t="s">
        <v>48</v>
      </c>
      <c r="E49" s="187"/>
      <c r="F49" s="187"/>
      <c r="G49" s="188"/>
      <c r="H49" s="187" t="s">
        <v>14</v>
      </c>
      <c r="I49" s="187"/>
      <c r="J49" s="187"/>
      <c r="K49" s="189"/>
    </row>
    <row r="50" spans="1:11" ht="27" customHeight="1" x14ac:dyDescent="0.2">
      <c r="A50" s="178" t="s">
        <v>12</v>
      </c>
      <c r="B50" s="190" t="s">
        <v>18</v>
      </c>
      <c r="C50" s="113"/>
      <c r="D50" s="113" t="s">
        <v>113</v>
      </c>
      <c r="E50" s="113"/>
      <c r="F50" s="113" t="s">
        <v>15</v>
      </c>
      <c r="G50" s="63"/>
      <c r="H50" s="113" t="s">
        <v>113</v>
      </c>
      <c r="I50" s="61"/>
      <c r="J50" s="191" t="s">
        <v>15</v>
      </c>
      <c r="K50" s="63"/>
    </row>
    <row r="51" spans="1:11" ht="12.75" customHeight="1" x14ac:dyDescent="0.2">
      <c r="A51" s="193"/>
      <c r="B51" s="194"/>
      <c r="C51" s="67"/>
      <c r="D51" s="67"/>
      <c r="E51" s="67"/>
      <c r="F51" s="67"/>
      <c r="G51" s="69"/>
      <c r="H51" s="67"/>
      <c r="I51" s="67"/>
      <c r="J51" s="192"/>
      <c r="K51" s="69"/>
    </row>
    <row r="52" spans="1:11" x14ac:dyDescent="0.2">
      <c r="A52" s="180" t="s">
        <v>56</v>
      </c>
      <c r="B52" s="170">
        <f>(B14/B33-1)*100</f>
        <v>-3.1810766721043993</v>
      </c>
      <c r="C52" s="125" t="s">
        <v>41</v>
      </c>
      <c r="D52" s="170">
        <f>(D14/D33-1)*100</f>
        <v>-4.7693640704775557</v>
      </c>
      <c r="E52" s="125" t="s">
        <v>41</v>
      </c>
      <c r="F52" s="170">
        <f>(F14/F33-1)*100</f>
        <v>4.0002080004160057</v>
      </c>
      <c r="G52" s="195" t="s">
        <v>41</v>
      </c>
      <c r="H52" s="170">
        <f>(H14/H33-1)*100</f>
        <v>-4.6679217023009372</v>
      </c>
      <c r="I52" s="125" t="s">
        <v>41</v>
      </c>
      <c r="J52" s="170">
        <f>(J14/J33-1)*100</f>
        <v>4.0000000000000036</v>
      </c>
      <c r="K52" s="195" t="s">
        <v>41</v>
      </c>
    </row>
    <row r="53" spans="1:11" x14ac:dyDescent="0.2">
      <c r="A53" s="180" t="s">
        <v>57</v>
      </c>
      <c r="B53" s="170">
        <f t="shared" ref="B53:D65" si="0">(B15/B34-1)*100</f>
        <v>-15.000000000000002</v>
      </c>
      <c r="C53" s="125"/>
      <c r="D53" s="170">
        <f t="shared" si="0"/>
        <v>6.8852260132464593</v>
      </c>
      <c r="E53" s="125"/>
      <c r="F53" s="170">
        <f t="shared" ref="F53:F63" si="1">(F15/F34-1)*100</f>
        <v>25.300999999999995</v>
      </c>
      <c r="G53" s="195"/>
      <c r="H53" s="170">
        <f t="shared" ref="H53:H65" si="2">(H15/H34-1)*100</f>
        <v>8.0097909396340548</v>
      </c>
      <c r="I53" s="125"/>
      <c r="J53" s="170">
        <f t="shared" ref="J53:J63" si="3">(J15/J34-1)*100</f>
        <v>25.29999999999999</v>
      </c>
      <c r="K53" s="195"/>
    </row>
    <row r="54" spans="1:11" x14ac:dyDescent="0.2">
      <c r="A54" s="180" t="s">
        <v>58</v>
      </c>
      <c r="B54" s="170">
        <f t="shared" si="0"/>
        <v>-32.36857649143532</v>
      </c>
      <c r="C54" s="125"/>
      <c r="D54" s="170">
        <f t="shared" si="0"/>
        <v>-20.037351056998641</v>
      </c>
      <c r="E54" s="125"/>
      <c r="F54" s="170">
        <f t="shared" si="1"/>
        <v>206.47147352579012</v>
      </c>
      <c r="G54" s="195"/>
      <c r="H54" s="170">
        <f t="shared" si="2"/>
        <v>-20.49272615971487</v>
      </c>
      <c r="I54" s="125"/>
      <c r="J54" s="170">
        <f t="shared" si="3"/>
        <v>206.33755837224817</v>
      </c>
      <c r="K54" s="195"/>
    </row>
    <row r="55" spans="1:11" x14ac:dyDescent="0.2">
      <c r="A55" s="180" t="s">
        <v>59</v>
      </c>
      <c r="B55" s="170">
        <f t="shared" si="0"/>
        <v>-6.7141682652781531</v>
      </c>
      <c r="C55" s="125"/>
      <c r="D55" s="170">
        <f t="shared" si="0"/>
        <v>-11.744184253391921</v>
      </c>
      <c r="E55" s="125"/>
      <c r="F55" s="170">
        <f t="shared" si="1"/>
        <v>-1.896694214876038</v>
      </c>
      <c r="G55" s="195"/>
      <c r="H55" s="170">
        <f t="shared" si="2"/>
        <v>-12.254499141565745</v>
      </c>
      <c r="I55" s="125"/>
      <c r="J55" s="170">
        <f t="shared" si="3"/>
        <v>-2.4597918637653704</v>
      </c>
      <c r="K55" s="195"/>
    </row>
    <row r="56" spans="1:11" x14ac:dyDescent="0.2">
      <c r="A56" s="180" t="s">
        <v>60</v>
      </c>
      <c r="B56" s="170">
        <f t="shared" si="0"/>
        <v>-4.5356371490280818</v>
      </c>
      <c r="C56" s="125"/>
      <c r="D56" s="170">
        <f t="shared" si="0"/>
        <v>-22.136612983870808</v>
      </c>
      <c r="E56" s="125"/>
      <c r="F56" s="170">
        <f t="shared" si="1"/>
        <v>-20.061428571428575</v>
      </c>
      <c r="G56" s="195"/>
      <c r="H56" s="170">
        <f t="shared" si="2"/>
        <v>-21.847719233574658</v>
      </c>
      <c r="I56" s="125"/>
      <c r="J56" s="170">
        <f t="shared" si="3"/>
        <v>-20.257653061224488</v>
      </c>
      <c r="K56" s="195"/>
    </row>
    <row r="57" spans="1:11" x14ac:dyDescent="0.2">
      <c r="A57" s="180" t="s">
        <v>61</v>
      </c>
      <c r="B57" s="170">
        <f t="shared" si="0"/>
        <v>16.309012875536478</v>
      </c>
      <c r="C57" s="125"/>
      <c r="D57" s="170">
        <f t="shared" si="0"/>
        <v>58.563467783971923</v>
      </c>
      <c r="E57" s="125"/>
      <c r="F57" s="170">
        <f t="shared" si="1"/>
        <v>28.737332797239155</v>
      </c>
      <c r="G57" s="195"/>
      <c r="H57" s="170">
        <f t="shared" si="2"/>
        <v>59.713499978265716</v>
      </c>
      <c r="I57" s="125"/>
      <c r="J57" s="170">
        <f t="shared" si="3"/>
        <v>26.04133218593061</v>
      </c>
      <c r="K57" s="195"/>
    </row>
    <row r="58" spans="1:11" x14ac:dyDescent="0.2">
      <c r="A58" s="180" t="s">
        <v>62</v>
      </c>
      <c r="B58" s="170">
        <f t="shared" si="0"/>
        <v>-5.908096280087527</v>
      </c>
      <c r="C58" s="125"/>
      <c r="D58" s="170">
        <f t="shared" si="0"/>
        <v>5.2734408993180715</v>
      </c>
      <c r="E58" s="125"/>
      <c r="F58" s="170">
        <f t="shared" si="1"/>
        <v>-8.1147134744450238</v>
      </c>
      <c r="G58" s="195"/>
      <c r="H58" s="170">
        <f t="shared" si="2"/>
        <v>5.4942391297056137</v>
      </c>
      <c r="I58" s="125"/>
      <c r="J58" s="170">
        <f t="shared" si="3"/>
        <v>-8.042606888361048</v>
      </c>
      <c r="K58" s="195"/>
    </row>
    <row r="59" spans="1:11" x14ac:dyDescent="0.2">
      <c r="A59" s="180" t="s">
        <v>63</v>
      </c>
      <c r="B59" s="170">
        <f t="shared" si="0"/>
        <v>-6.4705882352941169</v>
      </c>
      <c r="C59" s="125"/>
      <c r="D59" s="170">
        <f t="shared" si="0"/>
        <v>28.144042133668655</v>
      </c>
      <c r="E59" s="125"/>
      <c r="F59" s="170">
        <f t="shared" si="1"/>
        <v>-5.706257234098933</v>
      </c>
      <c r="G59" s="195"/>
      <c r="H59" s="170">
        <f t="shared" si="2"/>
        <v>29.187916821034833</v>
      </c>
      <c r="I59" s="125"/>
      <c r="J59" s="170">
        <f t="shared" si="3"/>
        <v>-5.712435878280786</v>
      </c>
      <c r="K59" s="195"/>
    </row>
    <row r="60" spans="1:11" x14ac:dyDescent="0.2">
      <c r="A60" s="180" t="s">
        <v>64</v>
      </c>
      <c r="B60" s="170">
        <f t="shared" si="0"/>
        <v>9.3457943925233664</v>
      </c>
      <c r="C60" s="125"/>
      <c r="D60" s="170">
        <f t="shared" si="0"/>
        <v>-19.49193816127125</v>
      </c>
      <c r="E60" s="125"/>
      <c r="F60" s="170">
        <f t="shared" si="1"/>
        <v>-5.6010069225928216</v>
      </c>
      <c r="G60" s="195"/>
      <c r="H60" s="170">
        <f t="shared" si="2"/>
        <v>-19.49660129895825</v>
      </c>
      <c r="I60" s="125"/>
      <c r="J60" s="170">
        <f t="shared" si="3"/>
        <v>-5.6010069225928216</v>
      </c>
      <c r="K60" s="195"/>
    </row>
    <row r="61" spans="1:11" x14ac:dyDescent="0.2">
      <c r="A61" s="180" t="s">
        <v>68</v>
      </c>
      <c r="B61" s="170">
        <f t="shared" si="0"/>
        <v>0.3937007874015741</v>
      </c>
      <c r="C61" s="125"/>
      <c r="D61" s="170">
        <f t="shared" si="0"/>
        <v>19.93028802036094</v>
      </c>
      <c r="E61" s="125"/>
      <c r="F61" s="170">
        <f t="shared" si="1"/>
        <v>-17.846294820717134</v>
      </c>
      <c r="G61" s="195"/>
      <c r="H61" s="170">
        <f t="shared" si="2"/>
        <v>13.689013133236095</v>
      </c>
      <c r="I61" s="125"/>
      <c r="J61" s="170">
        <f t="shared" si="3"/>
        <v>-19.681274900398403</v>
      </c>
      <c r="K61" s="195"/>
    </row>
    <row r="62" spans="1:11" x14ac:dyDescent="0.2">
      <c r="A62" s="180" t="s">
        <v>65</v>
      </c>
      <c r="B62" s="170">
        <f t="shared" si="0"/>
        <v>0.91743119266054496</v>
      </c>
      <c r="C62" s="125"/>
      <c r="D62" s="170">
        <f t="shared" si="0"/>
        <v>8.5705353285102639</v>
      </c>
      <c r="E62" s="125"/>
      <c r="F62" s="170">
        <f t="shared" si="1"/>
        <v>31.289260869565226</v>
      </c>
      <c r="G62" s="195"/>
      <c r="H62" s="170">
        <f t="shared" si="2"/>
        <v>8.570580046946553</v>
      </c>
      <c r="I62" s="125"/>
      <c r="J62" s="170">
        <f t="shared" si="3"/>
        <v>31.288819875776408</v>
      </c>
      <c r="K62" s="195"/>
    </row>
    <row r="63" spans="1:11" x14ac:dyDescent="0.2">
      <c r="A63" s="180" t="s">
        <v>66</v>
      </c>
      <c r="B63" s="170">
        <f t="shared" si="0"/>
        <v>-24.736842105263158</v>
      </c>
      <c r="C63" s="125"/>
      <c r="D63" s="170">
        <f t="shared" si="0"/>
        <v>-18.581082404592919</v>
      </c>
      <c r="E63" s="125"/>
      <c r="F63" s="170">
        <f t="shared" si="1"/>
        <v>0</v>
      </c>
      <c r="G63" s="195"/>
      <c r="H63" s="170">
        <f t="shared" si="2"/>
        <v>-18.638468351732062</v>
      </c>
      <c r="I63" s="125"/>
      <c r="J63" s="170">
        <f t="shared" si="3"/>
        <v>-3.400000000000003</v>
      </c>
      <c r="K63" s="195"/>
    </row>
    <row r="64" spans="1:11" x14ac:dyDescent="0.2">
      <c r="A64" s="182"/>
      <c r="B64" s="170"/>
      <c r="C64" s="125"/>
      <c r="D64" s="170"/>
      <c r="E64" s="125"/>
      <c r="F64" s="170"/>
      <c r="G64" s="195"/>
      <c r="H64" s="170"/>
      <c r="I64" s="125"/>
      <c r="J64" s="170"/>
      <c r="K64" s="195"/>
    </row>
    <row r="65" spans="1:11" x14ac:dyDescent="0.2">
      <c r="A65" s="183" t="s">
        <v>6</v>
      </c>
      <c r="B65" s="172">
        <f t="shared" si="0"/>
        <v>-8.165195460277431</v>
      </c>
      <c r="C65" s="173" t="s">
        <v>41</v>
      </c>
      <c r="D65" s="172">
        <f t="shared" si="0"/>
        <v>-1.3903955858946437</v>
      </c>
      <c r="E65" s="173" t="s">
        <v>41</v>
      </c>
      <c r="F65" s="172">
        <f t="shared" ref="F65" si="4">(F27/F46-1)*100</f>
        <v>1.5077333333333387</v>
      </c>
      <c r="G65" s="196" t="s">
        <v>41</v>
      </c>
      <c r="H65" s="172">
        <f t="shared" si="2"/>
        <v>-1.3788298987655767</v>
      </c>
      <c r="I65" s="173" t="s">
        <v>41</v>
      </c>
      <c r="J65" s="172">
        <f t="shared" ref="J65" si="5">(J27/J46-1)*100</f>
        <v>1.1333333333333417</v>
      </c>
      <c r="K65" s="196" t="s">
        <v>41</v>
      </c>
    </row>
    <row r="66" spans="1:11" ht="6" customHeight="1" x14ac:dyDescent="0.2"/>
    <row r="67" spans="1:11" x14ac:dyDescent="0.2">
      <c r="A67" s="94"/>
    </row>
  </sheetData>
  <mergeCells count="16">
    <mergeCell ref="A48:K48"/>
    <mergeCell ref="D49:F49"/>
    <mergeCell ref="H49:J49"/>
    <mergeCell ref="A10:K10"/>
    <mergeCell ref="D11:F11"/>
    <mergeCell ref="H11:J11"/>
    <mergeCell ref="A29:K29"/>
    <mergeCell ref="D30:F30"/>
    <mergeCell ref="H30:J30"/>
    <mergeCell ref="A1:J1"/>
    <mergeCell ref="A2:J2"/>
    <mergeCell ref="A4:J4"/>
    <mergeCell ref="A5:J5"/>
    <mergeCell ref="A6:J6"/>
    <mergeCell ref="A7:J7"/>
    <mergeCell ref="A8:J8"/>
  </mergeCells>
  <printOptions horizontalCentered="1"/>
  <pageMargins left="0.7" right="0.7" top="0.75" bottom="0.75" header="0.3" footer="0.3"/>
  <pageSetup scale="82" orientation="portrait" horizontalDpi="4294967295" verticalDpi="4294967295" r:id="rId1"/>
  <headerFooter>
    <oddFooter>&amp;C&amp;10&amp;K00-049&amp;P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7"/>
  <sheetViews>
    <sheetView showGridLines="0" zoomScaleNormal="100" workbookViewId="0">
      <selection sqref="A1:E1"/>
    </sheetView>
  </sheetViews>
  <sheetFormatPr defaultRowHeight="12.75" x14ac:dyDescent="0.2"/>
  <cols>
    <col min="1" max="1" width="21.7109375" style="44" customWidth="1"/>
    <col min="2" max="2" width="13.7109375" style="44" customWidth="1"/>
    <col min="3" max="3" width="17.85546875" style="44" bestFit="1" customWidth="1"/>
    <col min="4" max="4" width="13.7109375" style="44" customWidth="1"/>
    <col min="5" max="5" width="26.42578125" style="44" bestFit="1" customWidth="1"/>
    <col min="6" max="16384" width="9.140625" style="44"/>
  </cols>
  <sheetData>
    <row r="1" spans="1:5" ht="15.75" x14ac:dyDescent="0.25">
      <c r="A1" s="31" t="s">
        <v>69</v>
      </c>
      <c r="B1" s="31"/>
      <c r="C1" s="31"/>
      <c r="D1" s="31"/>
      <c r="E1" s="31"/>
    </row>
    <row r="2" spans="1:5" ht="15.75" x14ac:dyDescent="0.25">
      <c r="A2" s="31" t="s">
        <v>100</v>
      </c>
      <c r="B2" s="31"/>
      <c r="C2" s="31"/>
      <c r="D2" s="31"/>
      <c r="E2" s="31"/>
    </row>
    <row r="3" spans="1:5" x14ac:dyDescent="0.2">
      <c r="A3" s="32"/>
      <c r="B3" s="48"/>
      <c r="C3" s="48"/>
      <c r="D3" s="48"/>
      <c r="E3" s="48"/>
    </row>
    <row r="4" spans="1:5" ht="15.75" x14ac:dyDescent="0.25">
      <c r="A4" s="31" t="s">
        <v>86</v>
      </c>
      <c r="B4" s="31"/>
      <c r="C4" s="31"/>
      <c r="D4" s="31"/>
      <c r="E4" s="31"/>
    </row>
    <row r="5" spans="1:5" ht="15.75" x14ac:dyDescent="0.25">
      <c r="A5" s="31" t="s">
        <v>87</v>
      </c>
      <c r="B5" s="31"/>
      <c r="C5" s="31"/>
      <c r="D5" s="31"/>
      <c r="E5" s="31"/>
    </row>
    <row r="6" spans="1:5" ht="15.75" x14ac:dyDescent="0.25">
      <c r="A6" s="31" t="s">
        <v>88</v>
      </c>
      <c r="B6" s="31"/>
      <c r="C6" s="31"/>
      <c r="D6" s="31"/>
      <c r="E6" s="31"/>
    </row>
    <row r="7" spans="1:5" ht="15" x14ac:dyDescent="0.25">
      <c r="A7" s="147" t="s">
        <v>81</v>
      </c>
      <c r="B7" s="147"/>
      <c r="C7" s="147"/>
      <c r="D7" s="147"/>
      <c r="E7" s="147"/>
    </row>
    <row r="8" spans="1:5" ht="15" x14ac:dyDescent="0.25">
      <c r="A8" s="197"/>
    </row>
    <row r="9" spans="1:5" ht="16.149999999999999" customHeight="1" x14ac:dyDescent="0.2">
      <c r="A9" s="18" t="s">
        <v>5</v>
      </c>
      <c r="B9" s="19"/>
      <c r="C9" s="19"/>
      <c r="D9" s="19"/>
      <c r="E9" s="20"/>
    </row>
    <row r="10" spans="1:5" ht="25.15" customHeight="1" x14ac:dyDescent="0.2">
      <c r="A10" s="198" t="s">
        <v>51</v>
      </c>
      <c r="B10" s="199" t="s">
        <v>7</v>
      </c>
      <c r="C10" s="200" t="s">
        <v>48</v>
      </c>
      <c r="D10" s="200" t="s">
        <v>14</v>
      </c>
      <c r="E10" s="201" t="s">
        <v>12</v>
      </c>
    </row>
    <row r="11" spans="1:5" ht="15" customHeight="1" x14ac:dyDescent="0.2">
      <c r="A11" s="202"/>
      <c r="B11" s="203"/>
      <c r="C11" s="203"/>
      <c r="D11" s="203"/>
      <c r="E11" s="204"/>
    </row>
    <row r="12" spans="1:5" ht="13.15" customHeight="1" x14ac:dyDescent="0.2">
      <c r="A12" s="43" t="s">
        <v>93</v>
      </c>
      <c r="B12" s="203" t="s">
        <v>0</v>
      </c>
      <c r="C12" s="225">
        <v>46025000</v>
      </c>
      <c r="D12" s="225">
        <v>1001013.75</v>
      </c>
      <c r="E12" s="205" t="s">
        <v>53</v>
      </c>
    </row>
    <row r="13" spans="1:5" ht="13.15" customHeight="1" x14ac:dyDescent="0.2">
      <c r="A13" s="43" t="s">
        <v>93</v>
      </c>
      <c r="B13" s="203" t="s">
        <v>0</v>
      </c>
      <c r="C13" s="225">
        <v>38150000</v>
      </c>
      <c r="D13" s="225">
        <v>829732.5</v>
      </c>
      <c r="E13" s="205" t="s">
        <v>53</v>
      </c>
    </row>
    <row r="14" spans="1:5" ht="13.15" customHeight="1" x14ac:dyDescent="0.2">
      <c r="A14" s="43" t="s">
        <v>93</v>
      </c>
      <c r="B14" s="203" t="s">
        <v>0</v>
      </c>
      <c r="C14" s="225">
        <v>38150000</v>
      </c>
      <c r="D14" s="225">
        <v>829732.5</v>
      </c>
      <c r="E14" s="205" t="s">
        <v>53</v>
      </c>
    </row>
    <row r="15" spans="1:5" ht="13.15" customHeight="1" x14ac:dyDescent="0.2">
      <c r="A15" s="43" t="s">
        <v>93</v>
      </c>
      <c r="B15" s="203" t="s">
        <v>0</v>
      </c>
      <c r="C15" s="225">
        <v>37800000</v>
      </c>
      <c r="D15" s="225">
        <v>822120</v>
      </c>
      <c r="E15" s="205" t="s">
        <v>53</v>
      </c>
    </row>
    <row r="16" spans="1:5" ht="13.15" customHeight="1" x14ac:dyDescent="0.2">
      <c r="A16" s="43" t="s">
        <v>93</v>
      </c>
      <c r="B16" s="203" t="s">
        <v>0</v>
      </c>
      <c r="C16" s="225">
        <v>34800000</v>
      </c>
      <c r="D16" s="225">
        <v>756870</v>
      </c>
      <c r="E16" s="205" t="s">
        <v>53</v>
      </c>
    </row>
    <row r="17" spans="1:5" ht="13.15" customHeight="1" x14ac:dyDescent="0.2">
      <c r="A17" s="43" t="s">
        <v>92</v>
      </c>
      <c r="B17" s="203" t="s">
        <v>0</v>
      </c>
      <c r="C17" s="225">
        <v>32125000</v>
      </c>
      <c r="D17" s="225">
        <v>541599.19999999995</v>
      </c>
      <c r="E17" s="205" t="s">
        <v>53</v>
      </c>
    </row>
    <row r="18" spans="1:5" ht="13.15" customHeight="1" x14ac:dyDescent="0.2">
      <c r="A18" s="43" t="s">
        <v>114</v>
      </c>
      <c r="B18" s="203" t="s">
        <v>0</v>
      </c>
      <c r="C18" s="225">
        <v>24000000</v>
      </c>
      <c r="D18" s="225">
        <v>522000</v>
      </c>
      <c r="E18" s="205" t="s">
        <v>115</v>
      </c>
    </row>
    <row r="19" spans="1:5" ht="13.15" customHeight="1" x14ac:dyDescent="0.2">
      <c r="A19" s="43" t="s">
        <v>93</v>
      </c>
      <c r="B19" s="203" t="s">
        <v>0</v>
      </c>
      <c r="C19" s="225">
        <v>23041800</v>
      </c>
      <c r="D19" s="225">
        <v>501129.15</v>
      </c>
      <c r="E19" s="205" t="s">
        <v>53</v>
      </c>
    </row>
    <row r="20" spans="1:5" ht="13.15" customHeight="1" x14ac:dyDescent="0.2">
      <c r="A20" s="43" t="s">
        <v>91</v>
      </c>
      <c r="B20" s="203" t="s">
        <v>0</v>
      </c>
      <c r="C20" s="225">
        <v>22103250</v>
      </c>
      <c r="D20" s="225">
        <v>480714.6</v>
      </c>
      <c r="E20" s="205" t="s">
        <v>53</v>
      </c>
    </row>
    <row r="21" spans="1:5" ht="13.15" customHeight="1" x14ac:dyDescent="0.2">
      <c r="A21" s="43" t="s">
        <v>116</v>
      </c>
      <c r="B21" s="203" t="s">
        <v>0</v>
      </c>
      <c r="C21" s="225">
        <v>20000000</v>
      </c>
      <c r="D21" s="225">
        <v>434970</v>
      </c>
      <c r="E21" s="205" t="s">
        <v>53</v>
      </c>
    </row>
    <row r="22" spans="1:5" ht="13.15" customHeight="1" x14ac:dyDescent="0.2">
      <c r="A22" s="43" t="s">
        <v>93</v>
      </c>
      <c r="B22" s="203" t="s">
        <v>0</v>
      </c>
      <c r="C22" s="225">
        <v>20000000</v>
      </c>
      <c r="D22" s="225">
        <v>434970</v>
      </c>
      <c r="E22" s="205" t="s">
        <v>53</v>
      </c>
    </row>
    <row r="23" spans="1:5" ht="13.15" customHeight="1" x14ac:dyDescent="0.2">
      <c r="A23" s="43" t="s">
        <v>92</v>
      </c>
      <c r="B23" s="203" t="s">
        <v>0</v>
      </c>
      <c r="C23" s="225">
        <v>20000000</v>
      </c>
      <c r="D23" s="225">
        <v>356608.5</v>
      </c>
      <c r="E23" s="205" t="s">
        <v>53</v>
      </c>
    </row>
    <row r="24" spans="1:5" ht="13.15" customHeight="1" x14ac:dyDescent="0.2">
      <c r="A24" s="43" t="s">
        <v>117</v>
      </c>
      <c r="B24" s="203" t="s">
        <v>0</v>
      </c>
      <c r="C24" s="225">
        <v>20000000</v>
      </c>
      <c r="D24" s="225">
        <v>434970</v>
      </c>
      <c r="E24" s="205" t="s">
        <v>115</v>
      </c>
    </row>
    <row r="25" spans="1:5" ht="13.15" customHeight="1" x14ac:dyDescent="0.2">
      <c r="A25" s="43" t="s">
        <v>93</v>
      </c>
      <c r="B25" s="203" t="s">
        <v>0</v>
      </c>
      <c r="C25" s="225">
        <v>18725000</v>
      </c>
      <c r="D25" s="225">
        <v>407238.75</v>
      </c>
      <c r="E25" s="205" t="s">
        <v>53</v>
      </c>
    </row>
    <row r="26" spans="1:5" ht="13.15" customHeight="1" x14ac:dyDescent="0.2">
      <c r="A26" s="43" t="s">
        <v>93</v>
      </c>
      <c r="B26" s="203" t="s">
        <v>0</v>
      </c>
      <c r="C26" s="225">
        <v>17317050</v>
      </c>
      <c r="D26" s="225">
        <v>376614.75</v>
      </c>
      <c r="E26" s="205" t="s">
        <v>53</v>
      </c>
    </row>
    <row r="27" spans="1:5" ht="13.15" customHeight="1" x14ac:dyDescent="0.2">
      <c r="A27" s="43" t="s">
        <v>91</v>
      </c>
      <c r="B27" s="203" t="s">
        <v>0</v>
      </c>
      <c r="C27" s="225">
        <v>16550142.35</v>
      </c>
      <c r="D27" s="225">
        <v>359934.68</v>
      </c>
      <c r="E27" s="205" t="s">
        <v>53</v>
      </c>
    </row>
    <row r="28" spans="1:5" ht="13.15" customHeight="1" x14ac:dyDescent="0.2">
      <c r="A28" s="43" t="s">
        <v>118</v>
      </c>
      <c r="B28" s="203" t="s">
        <v>0</v>
      </c>
      <c r="C28" s="225">
        <v>16100000</v>
      </c>
      <c r="D28" s="225">
        <v>350145</v>
      </c>
      <c r="E28" s="205" t="s">
        <v>53</v>
      </c>
    </row>
    <row r="29" spans="1:5" ht="13.15" customHeight="1" x14ac:dyDescent="0.2">
      <c r="A29" s="43" t="s">
        <v>119</v>
      </c>
      <c r="B29" s="203" t="s">
        <v>0</v>
      </c>
      <c r="C29" s="225">
        <v>15000000</v>
      </c>
      <c r="D29" s="225">
        <v>326220</v>
      </c>
      <c r="E29" s="205" t="s">
        <v>53</v>
      </c>
    </row>
    <row r="30" spans="1:5" ht="13.15" customHeight="1" x14ac:dyDescent="0.2">
      <c r="A30" s="43" t="s">
        <v>91</v>
      </c>
      <c r="B30" s="203" t="s">
        <v>0</v>
      </c>
      <c r="C30" s="225">
        <v>15000000</v>
      </c>
      <c r="D30" s="225">
        <v>326220</v>
      </c>
      <c r="E30" s="205" t="s">
        <v>53</v>
      </c>
    </row>
    <row r="31" spans="1:5" ht="13.15" customHeight="1" x14ac:dyDescent="0.2">
      <c r="A31" s="43" t="s">
        <v>120</v>
      </c>
      <c r="B31" s="203" t="s">
        <v>0</v>
      </c>
      <c r="C31" s="225">
        <v>14400000</v>
      </c>
      <c r="D31" s="225">
        <v>313170</v>
      </c>
      <c r="E31" s="205" t="s">
        <v>53</v>
      </c>
    </row>
    <row r="32" spans="1:5" ht="13.15" customHeight="1" x14ac:dyDescent="0.2">
      <c r="A32" s="206"/>
      <c r="B32" s="207"/>
      <c r="C32" s="208"/>
      <c r="D32" s="208"/>
      <c r="E32" s="205"/>
    </row>
    <row r="33" spans="1:5" ht="16.149999999999999" customHeight="1" x14ac:dyDescent="0.2">
      <c r="A33" s="18" t="s">
        <v>4</v>
      </c>
      <c r="B33" s="19"/>
      <c r="C33" s="19"/>
      <c r="D33" s="19"/>
      <c r="E33" s="20"/>
    </row>
    <row r="34" spans="1:5" x14ac:dyDescent="0.2">
      <c r="A34" s="209"/>
      <c r="B34" s="203"/>
      <c r="C34" s="203"/>
      <c r="D34" s="203"/>
      <c r="E34" s="210"/>
    </row>
    <row r="35" spans="1:5" ht="13.5" customHeight="1" x14ac:dyDescent="0.2">
      <c r="A35" s="12" t="s">
        <v>121</v>
      </c>
      <c r="B35" s="48" t="s">
        <v>0</v>
      </c>
      <c r="C35" s="225">
        <v>600000000</v>
      </c>
      <c r="D35" s="225">
        <v>16800000</v>
      </c>
      <c r="E35" s="45" t="s">
        <v>50</v>
      </c>
    </row>
    <row r="36" spans="1:5" ht="13.5" customHeight="1" x14ac:dyDescent="0.2">
      <c r="A36" s="12" t="s">
        <v>122</v>
      </c>
      <c r="B36" s="48" t="s">
        <v>0</v>
      </c>
      <c r="C36" s="225">
        <v>505525000</v>
      </c>
      <c r="D36" s="225">
        <v>14154700</v>
      </c>
      <c r="E36" s="45" t="s">
        <v>50</v>
      </c>
    </row>
    <row r="37" spans="1:5" ht="13.5" customHeight="1" x14ac:dyDescent="0.2">
      <c r="A37" s="12" t="s">
        <v>123</v>
      </c>
      <c r="B37" s="48" t="s">
        <v>0</v>
      </c>
      <c r="C37" s="225">
        <v>500000000</v>
      </c>
      <c r="D37" s="225">
        <v>14000000</v>
      </c>
      <c r="E37" s="45" t="s">
        <v>50</v>
      </c>
    </row>
    <row r="38" spans="1:5" ht="13.5" customHeight="1" x14ac:dyDescent="0.2">
      <c r="A38" s="12" t="s">
        <v>124</v>
      </c>
      <c r="B38" s="48" t="s">
        <v>0</v>
      </c>
      <c r="C38" s="225">
        <v>455000000</v>
      </c>
      <c r="D38" s="225">
        <v>12740000</v>
      </c>
      <c r="E38" s="45" t="s">
        <v>50</v>
      </c>
    </row>
    <row r="39" spans="1:5" ht="13.5" customHeight="1" x14ac:dyDescent="0.2">
      <c r="A39" s="12" t="s">
        <v>125</v>
      </c>
      <c r="B39" s="48" t="s">
        <v>3</v>
      </c>
      <c r="C39" s="225">
        <v>360000000</v>
      </c>
      <c r="D39" s="225">
        <v>10080000</v>
      </c>
      <c r="E39" s="45" t="s">
        <v>54</v>
      </c>
    </row>
    <row r="40" spans="1:5" ht="13.5" customHeight="1" x14ac:dyDescent="0.2">
      <c r="A40" s="12" t="s">
        <v>126</v>
      </c>
      <c r="B40" s="48" t="s">
        <v>0</v>
      </c>
      <c r="C40" s="225">
        <v>350195541.32999998</v>
      </c>
      <c r="D40" s="225">
        <v>9805474.0099999998</v>
      </c>
      <c r="E40" s="45" t="s">
        <v>65</v>
      </c>
    </row>
    <row r="41" spans="1:5" ht="13.5" customHeight="1" x14ac:dyDescent="0.2">
      <c r="A41" s="211" t="s">
        <v>127</v>
      </c>
      <c r="B41" s="48" t="s">
        <v>0</v>
      </c>
      <c r="C41" s="225">
        <v>300000000</v>
      </c>
      <c r="D41" s="225">
        <v>8400000</v>
      </c>
      <c r="E41" s="45" t="s">
        <v>50</v>
      </c>
    </row>
    <row r="42" spans="1:5" ht="13.5" customHeight="1" x14ac:dyDescent="0.2">
      <c r="A42" s="12" t="s">
        <v>128</v>
      </c>
      <c r="B42" s="48" t="s">
        <v>2</v>
      </c>
      <c r="C42" s="225">
        <v>256287757.81999999</v>
      </c>
      <c r="D42" s="225">
        <v>7176058.4000000004</v>
      </c>
      <c r="E42" s="45" t="s">
        <v>54</v>
      </c>
    </row>
    <row r="43" spans="1:5" ht="13.5" customHeight="1" x14ac:dyDescent="0.2">
      <c r="A43" s="12" t="s">
        <v>129</v>
      </c>
      <c r="B43" s="48" t="s">
        <v>0</v>
      </c>
      <c r="C43" s="225">
        <v>254976057.58000001</v>
      </c>
      <c r="D43" s="225">
        <v>7139330.8099999996</v>
      </c>
      <c r="E43" s="45" t="s">
        <v>130</v>
      </c>
    </row>
    <row r="44" spans="1:5" ht="13.5" customHeight="1" x14ac:dyDescent="0.2">
      <c r="A44" s="12" t="s">
        <v>131</v>
      </c>
      <c r="B44" s="48" t="s">
        <v>0</v>
      </c>
      <c r="C44" s="225">
        <v>250000000</v>
      </c>
      <c r="D44" s="225">
        <v>7000000</v>
      </c>
      <c r="E44" s="45" t="s">
        <v>132</v>
      </c>
    </row>
    <row r="45" spans="1:5" ht="13.5" customHeight="1" x14ac:dyDescent="0.2">
      <c r="A45" s="12" t="s">
        <v>94</v>
      </c>
      <c r="B45" s="48" t="s">
        <v>0</v>
      </c>
      <c r="C45" s="225">
        <v>245000000</v>
      </c>
      <c r="D45" s="225">
        <v>6860000</v>
      </c>
      <c r="E45" s="45" t="s">
        <v>130</v>
      </c>
    </row>
    <row r="46" spans="1:5" ht="13.5" customHeight="1" x14ac:dyDescent="0.2">
      <c r="A46" s="12" t="s">
        <v>49</v>
      </c>
      <c r="B46" s="48" t="s">
        <v>0</v>
      </c>
      <c r="C46" s="225">
        <v>242000000</v>
      </c>
      <c r="D46" s="225">
        <v>6776000</v>
      </c>
      <c r="E46" s="45" t="s">
        <v>50</v>
      </c>
    </row>
    <row r="47" spans="1:5" ht="13.5" customHeight="1" x14ac:dyDescent="0.2">
      <c r="A47" s="12" t="s">
        <v>133</v>
      </c>
      <c r="B47" s="48" t="s">
        <v>0</v>
      </c>
      <c r="C47" s="225">
        <v>218672573</v>
      </c>
      <c r="D47" s="225">
        <v>6122832.7999999998</v>
      </c>
      <c r="E47" s="45" t="s">
        <v>134</v>
      </c>
    </row>
    <row r="48" spans="1:5" ht="13.5" customHeight="1" x14ac:dyDescent="0.2">
      <c r="A48" s="12" t="s">
        <v>135</v>
      </c>
      <c r="B48" s="48" t="s">
        <v>2</v>
      </c>
      <c r="C48" s="225">
        <v>212572395</v>
      </c>
      <c r="D48" s="225">
        <v>5952027.2000000002</v>
      </c>
      <c r="E48" s="45" t="s">
        <v>54</v>
      </c>
    </row>
    <row r="49" spans="1:5" ht="13.5" customHeight="1" x14ac:dyDescent="0.2">
      <c r="A49" s="12" t="s">
        <v>94</v>
      </c>
      <c r="B49" s="48" t="s">
        <v>0</v>
      </c>
      <c r="C49" s="225">
        <v>211944576.53999999</v>
      </c>
      <c r="D49" s="225">
        <v>5934448.7999999998</v>
      </c>
      <c r="E49" s="45" t="s">
        <v>95</v>
      </c>
    </row>
    <row r="50" spans="1:5" ht="13.5" customHeight="1" x14ac:dyDescent="0.2">
      <c r="A50" s="12" t="s">
        <v>136</v>
      </c>
      <c r="B50" s="48" t="s">
        <v>0</v>
      </c>
      <c r="C50" s="225">
        <v>207500000</v>
      </c>
      <c r="D50" s="225">
        <v>5810000</v>
      </c>
      <c r="E50" s="45" t="s">
        <v>50</v>
      </c>
    </row>
    <row r="51" spans="1:5" ht="13.5" customHeight="1" x14ac:dyDescent="0.2">
      <c r="A51" s="12" t="s">
        <v>91</v>
      </c>
      <c r="B51" s="48" t="s">
        <v>0</v>
      </c>
      <c r="C51" s="225">
        <v>201500000</v>
      </c>
      <c r="D51" s="225">
        <v>5642000</v>
      </c>
      <c r="E51" s="45" t="s">
        <v>50</v>
      </c>
    </row>
    <row r="52" spans="1:5" ht="13.5" customHeight="1" x14ac:dyDescent="0.2">
      <c r="A52" s="12" t="s">
        <v>49</v>
      </c>
      <c r="B52" s="48" t="s">
        <v>0</v>
      </c>
      <c r="C52" s="225">
        <v>200000000</v>
      </c>
      <c r="D52" s="225">
        <v>5600000</v>
      </c>
      <c r="E52" s="45" t="s">
        <v>50</v>
      </c>
    </row>
    <row r="53" spans="1:5" ht="13.5" customHeight="1" x14ac:dyDescent="0.2">
      <c r="A53" s="12" t="s">
        <v>137</v>
      </c>
      <c r="B53" s="48" t="s">
        <v>2</v>
      </c>
      <c r="C53" s="225">
        <v>192302718</v>
      </c>
      <c r="D53" s="225">
        <v>5384475.6100000003</v>
      </c>
      <c r="E53" s="45" t="s">
        <v>54</v>
      </c>
    </row>
    <row r="54" spans="1:5" ht="13.5" customHeight="1" x14ac:dyDescent="0.2">
      <c r="A54" s="13" t="s">
        <v>138</v>
      </c>
      <c r="B54" s="14" t="s">
        <v>3</v>
      </c>
      <c r="C54" s="226">
        <v>189899507.69999999</v>
      </c>
      <c r="D54" s="226">
        <v>5317186.01</v>
      </c>
      <c r="E54" s="57" t="s">
        <v>54</v>
      </c>
    </row>
    <row r="55" spans="1:5" x14ac:dyDescent="0.2">
      <c r="A55" s="203"/>
      <c r="B55" s="203"/>
      <c r="C55" s="203"/>
      <c r="D55" s="203"/>
      <c r="E55" s="203"/>
    </row>
    <row r="56" spans="1:5" x14ac:dyDescent="0.2">
      <c r="A56" s="44" t="s">
        <v>90</v>
      </c>
    </row>
    <row r="57" spans="1:5" x14ac:dyDescent="0.2">
      <c r="A57" s="212" t="s">
        <v>52</v>
      </c>
    </row>
  </sheetData>
  <mergeCells count="8">
    <mergeCell ref="A33:E33"/>
    <mergeCell ref="A1:E1"/>
    <mergeCell ref="A2:E2"/>
    <mergeCell ref="A4:E4"/>
    <mergeCell ref="A5:E5"/>
    <mergeCell ref="A6:E6"/>
    <mergeCell ref="A7:E7"/>
    <mergeCell ref="A9:E9"/>
  </mergeCells>
  <printOptions horizontalCentered="1"/>
  <pageMargins left="0.7" right="0.7" top="0.75" bottom="0.75" header="0.3" footer="0.3"/>
  <pageSetup scale="92" orientation="portrait" horizontalDpi="4294967295" verticalDpi="4294967295" r:id="rId1"/>
  <headerFooter>
    <oddFooter>&amp;C&amp;10&amp;K00-049&amp;P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6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1.140625" style="3" customWidth="1"/>
    <col min="2" max="6" width="15.5703125" style="2" customWidth="1"/>
    <col min="7" max="7" width="13.28515625" style="2" bestFit="1" customWidth="1"/>
    <col min="8" max="16384" width="9.140625" style="2"/>
  </cols>
  <sheetData>
    <row r="1" spans="1:6" ht="15.75" x14ac:dyDescent="0.25">
      <c r="A1" s="31" t="s">
        <v>69</v>
      </c>
      <c r="B1" s="31"/>
      <c r="C1" s="31"/>
      <c r="D1" s="31"/>
      <c r="E1" s="31"/>
      <c r="F1" s="31"/>
    </row>
    <row r="2" spans="1:6" x14ac:dyDescent="0.2">
      <c r="A2" s="32"/>
      <c r="B2" s="32"/>
      <c r="C2" s="32"/>
      <c r="D2" s="32"/>
      <c r="E2" s="32"/>
    </row>
    <row r="3" spans="1:6" ht="15.75" x14ac:dyDescent="0.25">
      <c r="A3" s="31" t="s">
        <v>89</v>
      </c>
      <c r="B3" s="31"/>
      <c r="C3" s="31"/>
      <c r="D3" s="31"/>
      <c r="E3" s="31"/>
      <c r="F3" s="31"/>
    </row>
    <row r="4" spans="1:6" ht="15.75" x14ac:dyDescent="0.25">
      <c r="A4" s="31" t="s">
        <v>74</v>
      </c>
      <c r="B4" s="31"/>
      <c r="C4" s="31"/>
      <c r="D4" s="31"/>
      <c r="E4" s="31"/>
      <c r="F4" s="31"/>
    </row>
    <row r="5" spans="1:6" ht="15.75" x14ac:dyDescent="0.25">
      <c r="A5" s="31" t="s">
        <v>81</v>
      </c>
      <c r="B5" s="31"/>
      <c r="C5" s="31"/>
      <c r="D5" s="31"/>
      <c r="E5" s="31"/>
      <c r="F5" s="31"/>
    </row>
    <row r="6" spans="1:6" ht="15" x14ac:dyDescent="0.25">
      <c r="A6" s="21" t="s">
        <v>139</v>
      </c>
      <c r="B6" s="21"/>
      <c r="C6" s="21"/>
      <c r="D6" s="21"/>
      <c r="E6" s="21"/>
      <c r="F6" s="21"/>
    </row>
    <row r="8" spans="1:6" x14ac:dyDescent="0.2">
      <c r="A8" s="22" t="s">
        <v>5</v>
      </c>
      <c r="B8" s="23"/>
      <c r="C8" s="23"/>
      <c r="D8" s="23"/>
      <c r="E8" s="23"/>
      <c r="F8" s="24"/>
    </row>
    <row r="9" spans="1:6" x14ac:dyDescent="0.2">
      <c r="A9" s="96"/>
      <c r="B9" s="5"/>
      <c r="C9" s="29" t="s">
        <v>32</v>
      </c>
      <c r="D9" s="30"/>
      <c r="E9" s="29" t="s">
        <v>14</v>
      </c>
      <c r="F9" s="30"/>
    </row>
    <row r="10" spans="1:6" x14ac:dyDescent="0.2">
      <c r="A10" s="25" t="s">
        <v>13</v>
      </c>
      <c r="B10" s="27" t="s">
        <v>18</v>
      </c>
      <c r="C10" s="97" t="s">
        <v>28</v>
      </c>
      <c r="D10" s="98"/>
      <c r="E10" s="97" t="s">
        <v>28</v>
      </c>
      <c r="F10" s="98"/>
    </row>
    <row r="11" spans="1:6" x14ac:dyDescent="0.2">
      <c r="A11" s="26"/>
      <c r="B11" s="28"/>
      <c r="C11" s="99" t="s">
        <v>29</v>
      </c>
      <c r="D11" s="6" t="s">
        <v>15</v>
      </c>
      <c r="E11" s="99" t="s">
        <v>29</v>
      </c>
      <c r="F11" s="6" t="s">
        <v>15</v>
      </c>
    </row>
    <row r="12" spans="1:6" x14ac:dyDescent="0.2">
      <c r="A12" s="213"/>
      <c r="B12" s="214"/>
      <c r="C12" s="215"/>
      <c r="D12" s="216"/>
      <c r="E12" s="215"/>
      <c r="F12" s="217"/>
    </row>
    <row r="13" spans="1:6" hidden="1" x14ac:dyDescent="0.2">
      <c r="A13" s="7">
        <v>2005</v>
      </c>
      <c r="B13" s="100">
        <v>168495</v>
      </c>
      <c r="C13" s="71">
        <v>41145317640</v>
      </c>
      <c r="D13" s="102">
        <v>200000</v>
      </c>
      <c r="E13" s="71">
        <v>831699720</v>
      </c>
      <c r="F13" s="102">
        <v>4025</v>
      </c>
    </row>
    <row r="14" spans="1:6" hidden="1" x14ac:dyDescent="0.2">
      <c r="A14" s="7">
        <v>2006</v>
      </c>
      <c r="B14" s="100">
        <v>157871</v>
      </c>
      <c r="C14" s="74">
        <v>42730930799</v>
      </c>
      <c r="D14" s="103">
        <v>200700</v>
      </c>
      <c r="E14" s="74">
        <v>870504402</v>
      </c>
      <c r="F14" s="103">
        <v>4070</v>
      </c>
    </row>
    <row r="15" spans="1:6" hidden="1" x14ac:dyDescent="0.2">
      <c r="A15" s="7">
        <v>2007</v>
      </c>
      <c r="B15" s="100">
        <v>127230</v>
      </c>
      <c r="C15" s="74">
        <v>36987482258</v>
      </c>
      <c r="D15" s="103">
        <v>212000</v>
      </c>
      <c r="E15" s="74">
        <v>733538076</v>
      </c>
      <c r="F15" s="103">
        <v>4070</v>
      </c>
    </row>
    <row r="16" spans="1:6" hidden="1" x14ac:dyDescent="0.2">
      <c r="A16" s="7">
        <v>2008</v>
      </c>
      <c r="B16" s="100">
        <v>69925</v>
      </c>
      <c r="C16" s="74">
        <v>21843717010</v>
      </c>
      <c r="D16" s="103">
        <v>250000</v>
      </c>
      <c r="E16" s="74">
        <v>418557309</v>
      </c>
      <c r="F16" s="103">
        <v>4480</v>
      </c>
    </row>
    <row r="17" spans="1:6" hidden="1" x14ac:dyDescent="0.2">
      <c r="A17" s="7">
        <v>2009</v>
      </c>
      <c r="B17" s="100">
        <v>51809</v>
      </c>
      <c r="C17" s="74">
        <v>12787104886</v>
      </c>
      <c r="D17" s="103">
        <v>190000</v>
      </c>
      <c r="E17" s="74">
        <v>250212812</v>
      </c>
      <c r="F17" s="103">
        <v>3510</v>
      </c>
    </row>
    <row r="18" spans="1:6" x14ac:dyDescent="0.2">
      <c r="A18" s="7">
        <v>2010</v>
      </c>
      <c r="B18" s="100">
        <v>51432</v>
      </c>
      <c r="C18" s="71">
        <v>12587447379</v>
      </c>
      <c r="D18" s="102">
        <v>170605</v>
      </c>
      <c r="E18" s="71">
        <v>249336346</v>
      </c>
      <c r="F18" s="102">
        <v>3120</v>
      </c>
    </row>
    <row r="19" spans="1:6" x14ac:dyDescent="0.2">
      <c r="A19" s="7">
        <v>2011</v>
      </c>
      <c r="B19" s="100">
        <v>53932</v>
      </c>
      <c r="C19" s="74">
        <v>12256286879</v>
      </c>
      <c r="D19" s="103">
        <v>116570</v>
      </c>
      <c r="E19" s="74">
        <v>244962709</v>
      </c>
      <c r="F19" s="103">
        <v>2215</v>
      </c>
    </row>
    <row r="20" spans="1:6" x14ac:dyDescent="0.2">
      <c r="A20" s="7">
        <v>2012</v>
      </c>
      <c r="B20" s="100">
        <v>60387</v>
      </c>
      <c r="C20" s="74">
        <v>14107672611</v>
      </c>
      <c r="D20" s="103">
        <v>105000</v>
      </c>
      <c r="E20" s="74">
        <v>286290513</v>
      </c>
      <c r="F20" s="103">
        <v>2050</v>
      </c>
    </row>
    <row r="21" spans="1:6" x14ac:dyDescent="0.2">
      <c r="A21" s="7">
        <v>2013</v>
      </c>
      <c r="B21" s="100">
        <v>62500</v>
      </c>
      <c r="C21" s="74">
        <v>16990093351</v>
      </c>
      <c r="D21" s="103">
        <v>150000</v>
      </c>
      <c r="E21" s="74">
        <v>349982098</v>
      </c>
      <c r="F21" s="103">
        <v>2984</v>
      </c>
    </row>
    <row r="22" spans="1:6" x14ac:dyDescent="0.2">
      <c r="A22" s="7">
        <v>2014</v>
      </c>
      <c r="B22" s="100">
        <v>42914</v>
      </c>
      <c r="C22" s="74">
        <v>15539562652</v>
      </c>
      <c r="D22" s="103">
        <v>258700</v>
      </c>
      <c r="E22" s="74">
        <v>320966030</v>
      </c>
      <c r="F22" s="103">
        <v>5136</v>
      </c>
    </row>
    <row r="23" spans="1:6" x14ac:dyDescent="0.2">
      <c r="A23" s="7">
        <v>2015</v>
      </c>
      <c r="B23" s="100">
        <v>51393</v>
      </c>
      <c r="C23" s="74">
        <v>19441986240</v>
      </c>
      <c r="D23" s="103">
        <v>259200</v>
      </c>
      <c r="E23" s="74">
        <v>399463313</v>
      </c>
      <c r="F23" s="103">
        <v>5128</v>
      </c>
    </row>
    <row r="24" spans="1:6" x14ac:dyDescent="0.2">
      <c r="A24" s="7">
        <v>2016</v>
      </c>
      <c r="B24" s="100">
        <v>53612</v>
      </c>
      <c r="C24" s="74">
        <v>22177436230</v>
      </c>
      <c r="D24" s="103">
        <v>294000</v>
      </c>
      <c r="E24" s="74">
        <v>453813468</v>
      </c>
      <c r="F24" s="103">
        <v>5813</v>
      </c>
    </row>
    <row r="25" spans="1:6" x14ac:dyDescent="0.2">
      <c r="A25" s="7">
        <v>2017</v>
      </c>
      <c r="B25" s="100">
        <v>52899</v>
      </c>
      <c r="C25" s="74">
        <v>23856386696</v>
      </c>
      <c r="D25" s="103">
        <v>335000</v>
      </c>
      <c r="E25" s="74">
        <v>487780800</v>
      </c>
      <c r="F25" s="103">
        <v>6633</v>
      </c>
    </row>
    <row r="26" spans="1:6" x14ac:dyDescent="0.2">
      <c r="A26" s="7">
        <v>2018</v>
      </c>
      <c r="B26" s="100">
        <v>45535</v>
      </c>
      <c r="C26" s="74">
        <v>22032499313</v>
      </c>
      <c r="D26" s="103">
        <v>387717</v>
      </c>
      <c r="E26" s="74">
        <v>456852664</v>
      </c>
      <c r="F26" s="103">
        <v>7699</v>
      </c>
    </row>
    <row r="27" spans="1:6" x14ac:dyDescent="0.2">
      <c r="A27" s="8">
        <v>2019</v>
      </c>
      <c r="B27" s="104">
        <v>46801</v>
      </c>
      <c r="C27" s="105">
        <v>22661676680</v>
      </c>
      <c r="D27" s="106">
        <v>396825</v>
      </c>
      <c r="E27" s="105">
        <v>471514964</v>
      </c>
      <c r="F27" s="106">
        <v>7863</v>
      </c>
    </row>
    <row r="28" spans="1:6" x14ac:dyDescent="0.2">
      <c r="A28" s="107"/>
      <c r="B28" s="108"/>
      <c r="C28" s="108"/>
      <c r="D28" s="108"/>
      <c r="E28" s="108"/>
      <c r="F28" s="108"/>
    </row>
    <row r="29" spans="1:6" x14ac:dyDescent="0.2">
      <c r="A29" s="22" t="s">
        <v>4</v>
      </c>
      <c r="B29" s="23"/>
      <c r="C29" s="23"/>
      <c r="D29" s="23"/>
      <c r="E29" s="23"/>
      <c r="F29" s="24"/>
    </row>
    <row r="30" spans="1:6" x14ac:dyDescent="0.2">
      <c r="A30" s="109"/>
      <c r="B30" s="5"/>
      <c r="C30" s="29" t="s">
        <v>32</v>
      </c>
      <c r="D30" s="30"/>
      <c r="E30" s="29" t="s">
        <v>14</v>
      </c>
      <c r="F30" s="30"/>
    </row>
    <row r="31" spans="1:6" ht="13.9" customHeight="1" x14ac:dyDescent="0.2">
      <c r="A31" s="25" t="s">
        <v>13</v>
      </c>
      <c r="B31" s="27" t="s">
        <v>18</v>
      </c>
      <c r="C31" s="97" t="s">
        <v>28</v>
      </c>
      <c r="D31" s="218"/>
      <c r="E31" s="219" t="s">
        <v>28</v>
      </c>
      <c r="F31" s="220"/>
    </row>
    <row r="32" spans="1:6" x14ac:dyDescent="0.2">
      <c r="A32" s="26"/>
      <c r="B32" s="27"/>
      <c r="C32" s="99" t="s">
        <v>29</v>
      </c>
      <c r="D32" s="221" t="s">
        <v>15</v>
      </c>
      <c r="E32" s="222" t="s">
        <v>29</v>
      </c>
      <c r="F32" s="6" t="s">
        <v>15</v>
      </c>
    </row>
    <row r="33" spans="1:16" x14ac:dyDescent="0.2">
      <c r="A33" s="213"/>
      <c r="B33" s="214"/>
      <c r="C33" s="215"/>
      <c r="D33" s="216"/>
      <c r="E33" s="215"/>
      <c r="F33" s="217"/>
    </row>
    <row r="34" spans="1:16" hidden="1" x14ac:dyDescent="0.2">
      <c r="A34" s="223">
        <v>2005</v>
      </c>
      <c r="B34" s="100">
        <v>21576</v>
      </c>
      <c r="C34" s="71">
        <v>38017308011</v>
      </c>
      <c r="D34" s="102">
        <v>400000</v>
      </c>
      <c r="E34" s="71">
        <v>1032537530</v>
      </c>
      <c r="F34" s="102">
        <v>8200</v>
      </c>
    </row>
    <row r="35" spans="1:16" hidden="1" x14ac:dyDescent="0.2">
      <c r="A35" s="223">
        <v>2006</v>
      </c>
      <c r="B35" s="100">
        <v>19128</v>
      </c>
      <c r="C35" s="74">
        <v>44067423746</v>
      </c>
      <c r="D35" s="103">
        <v>450000</v>
      </c>
      <c r="E35" s="74">
        <v>1216980656</v>
      </c>
      <c r="F35" s="103">
        <v>9533</v>
      </c>
      <c r="P35" s="2" t="s">
        <v>101</v>
      </c>
    </row>
    <row r="36" spans="1:16" hidden="1" x14ac:dyDescent="0.2">
      <c r="A36" s="223">
        <v>2007</v>
      </c>
      <c r="B36" s="100">
        <v>17098</v>
      </c>
      <c r="C36" s="74">
        <v>51772290566</v>
      </c>
      <c r="D36" s="103">
        <v>475000</v>
      </c>
      <c r="E36" s="74">
        <v>1432766615</v>
      </c>
      <c r="F36" s="103">
        <v>9999</v>
      </c>
    </row>
    <row r="37" spans="1:16" hidden="1" x14ac:dyDescent="0.2">
      <c r="A37" s="223">
        <v>2008</v>
      </c>
      <c r="B37" s="100">
        <v>12176</v>
      </c>
      <c r="C37" s="74">
        <v>29289423725</v>
      </c>
      <c r="D37" s="103">
        <v>500000</v>
      </c>
      <c r="E37" s="74">
        <v>802228068</v>
      </c>
      <c r="F37" s="103">
        <v>14000</v>
      </c>
    </row>
    <row r="38" spans="1:16" hidden="1" x14ac:dyDescent="0.2">
      <c r="A38" s="223">
        <v>2009</v>
      </c>
      <c r="B38" s="100">
        <v>7322</v>
      </c>
      <c r="C38" s="74">
        <v>9937311188</v>
      </c>
      <c r="D38" s="103">
        <v>400000</v>
      </c>
      <c r="E38" s="74">
        <v>271019045</v>
      </c>
      <c r="F38" s="103">
        <v>8200</v>
      </c>
    </row>
    <row r="39" spans="1:16" x14ac:dyDescent="0.2">
      <c r="A39" s="223">
        <v>2010</v>
      </c>
      <c r="B39" s="100">
        <v>6888</v>
      </c>
      <c r="C39" s="71">
        <v>9822123100</v>
      </c>
      <c r="D39" s="102">
        <v>400000</v>
      </c>
      <c r="E39" s="71">
        <v>268150169</v>
      </c>
      <c r="F39" s="102">
        <v>8401</v>
      </c>
    </row>
    <row r="40" spans="1:16" x14ac:dyDescent="0.2">
      <c r="A40" s="223">
        <v>2011</v>
      </c>
      <c r="B40" s="100">
        <v>8921</v>
      </c>
      <c r="C40" s="74">
        <v>16977506546</v>
      </c>
      <c r="D40" s="103">
        <v>448000</v>
      </c>
      <c r="E40" s="74">
        <v>467292214</v>
      </c>
      <c r="F40" s="103">
        <v>9225</v>
      </c>
    </row>
    <row r="41" spans="1:16" x14ac:dyDescent="0.2">
      <c r="A41" s="223">
        <v>2012</v>
      </c>
      <c r="B41" s="100">
        <v>11736</v>
      </c>
      <c r="C41" s="74">
        <v>23654786508</v>
      </c>
      <c r="D41" s="103">
        <v>470000</v>
      </c>
      <c r="E41" s="74">
        <v>651598357</v>
      </c>
      <c r="F41" s="103">
        <v>9767</v>
      </c>
    </row>
    <row r="42" spans="1:16" x14ac:dyDescent="0.2">
      <c r="A42" s="223">
        <v>2013</v>
      </c>
      <c r="B42" s="100">
        <v>14322</v>
      </c>
      <c r="C42" s="74">
        <v>36281056525</v>
      </c>
      <c r="D42" s="103">
        <v>550000</v>
      </c>
      <c r="E42" s="74">
        <v>1004511068</v>
      </c>
      <c r="F42" s="103">
        <v>15400</v>
      </c>
    </row>
    <row r="43" spans="1:16" x14ac:dyDescent="0.2">
      <c r="A43" s="223">
        <v>2014</v>
      </c>
      <c r="B43" s="100">
        <v>13107</v>
      </c>
      <c r="C43" s="74">
        <v>47298067208</v>
      </c>
      <c r="D43" s="103">
        <v>725000</v>
      </c>
      <c r="E43" s="74">
        <v>1315214640</v>
      </c>
      <c r="F43" s="103">
        <v>20160</v>
      </c>
    </row>
    <row r="44" spans="1:16" x14ac:dyDescent="0.2">
      <c r="A44" s="223">
        <v>2015</v>
      </c>
      <c r="B44" s="100">
        <v>15151</v>
      </c>
      <c r="C44" s="74">
        <v>53862341600</v>
      </c>
      <c r="D44" s="103">
        <v>805000</v>
      </c>
      <c r="E44" s="74">
        <v>1498379470</v>
      </c>
      <c r="F44" s="103">
        <v>22453</v>
      </c>
    </row>
    <row r="45" spans="1:16" x14ac:dyDescent="0.2">
      <c r="A45" s="223">
        <v>2016</v>
      </c>
      <c r="B45" s="100">
        <v>13633</v>
      </c>
      <c r="C45" s="74">
        <v>49428855438</v>
      </c>
      <c r="D45" s="103">
        <v>846000</v>
      </c>
      <c r="E45" s="74">
        <v>1375560082</v>
      </c>
      <c r="F45" s="103">
        <v>23660</v>
      </c>
    </row>
    <row r="46" spans="1:16" x14ac:dyDescent="0.2">
      <c r="A46" s="223">
        <v>2017</v>
      </c>
      <c r="B46" s="100">
        <v>13145</v>
      </c>
      <c r="C46" s="74">
        <v>41119288382</v>
      </c>
      <c r="D46" s="103">
        <v>765530</v>
      </c>
      <c r="E46" s="74">
        <v>1143704335</v>
      </c>
      <c r="F46" s="103">
        <v>21350</v>
      </c>
    </row>
    <row r="47" spans="1:16" x14ac:dyDescent="0.2">
      <c r="A47" s="223">
        <v>2018</v>
      </c>
      <c r="B47" s="100">
        <v>12688</v>
      </c>
      <c r="C47" s="74">
        <v>42530251487</v>
      </c>
      <c r="D47" s="103">
        <v>750000</v>
      </c>
      <c r="E47" s="74">
        <v>1178851696</v>
      </c>
      <c r="F47" s="103">
        <v>21000</v>
      </c>
    </row>
    <row r="48" spans="1:16" x14ac:dyDescent="0.2">
      <c r="A48" s="224">
        <v>2019</v>
      </c>
      <c r="B48" s="104">
        <v>11652</v>
      </c>
      <c r="C48" s="105">
        <v>41938912748</v>
      </c>
      <c r="D48" s="106">
        <v>761308</v>
      </c>
      <c r="E48" s="105">
        <v>1162597337</v>
      </c>
      <c r="F48" s="106">
        <v>21238</v>
      </c>
    </row>
    <row r="49" spans="1:6" x14ac:dyDescent="0.2">
      <c r="A49" s="107"/>
      <c r="B49" s="108"/>
      <c r="C49" s="108"/>
      <c r="D49" s="108"/>
      <c r="E49" s="108"/>
      <c r="F49" s="108"/>
    </row>
    <row r="50" spans="1:6" x14ac:dyDescent="0.2">
      <c r="A50" s="22" t="s">
        <v>11</v>
      </c>
      <c r="B50" s="23"/>
      <c r="C50" s="23"/>
      <c r="D50" s="23"/>
      <c r="E50" s="23"/>
      <c r="F50" s="24"/>
    </row>
    <row r="51" spans="1:6" x14ac:dyDescent="0.2">
      <c r="A51" s="109"/>
      <c r="B51" s="5"/>
      <c r="C51" s="29" t="s">
        <v>32</v>
      </c>
      <c r="D51" s="30"/>
      <c r="E51" s="29" t="s">
        <v>14</v>
      </c>
      <c r="F51" s="30"/>
    </row>
    <row r="52" spans="1:6" ht="15" customHeight="1" x14ac:dyDescent="0.2">
      <c r="A52" s="25" t="s">
        <v>13</v>
      </c>
      <c r="B52" s="27" t="s">
        <v>18</v>
      </c>
      <c r="C52" s="97" t="s">
        <v>28</v>
      </c>
      <c r="D52" s="98"/>
      <c r="E52" s="97" t="s">
        <v>28</v>
      </c>
      <c r="F52" s="98"/>
    </row>
    <row r="53" spans="1:6" x14ac:dyDescent="0.2">
      <c r="A53" s="26"/>
      <c r="B53" s="28"/>
      <c r="C53" s="99" t="s">
        <v>29</v>
      </c>
      <c r="D53" s="6" t="s">
        <v>15</v>
      </c>
      <c r="E53" s="99" t="s">
        <v>29</v>
      </c>
      <c r="F53" s="6" t="s">
        <v>15</v>
      </c>
    </row>
    <row r="54" spans="1:6" x14ac:dyDescent="0.2">
      <c r="A54" s="213"/>
      <c r="B54" s="214"/>
      <c r="C54" s="215"/>
      <c r="D54" s="216"/>
      <c r="E54" s="215"/>
      <c r="F54" s="217"/>
    </row>
    <row r="55" spans="1:6" hidden="1" x14ac:dyDescent="0.2">
      <c r="A55" s="7">
        <v>2005</v>
      </c>
      <c r="B55" s="100">
        <f t="shared" ref="B55:C65" si="0">B13+B34</f>
        <v>190071</v>
      </c>
      <c r="C55" s="71">
        <f t="shared" si="0"/>
        <v>79162625651</v>
      </c>
      <c r="D55" s="102">
        <v>220000</v>
      </c>
      <c r="E55" s="71">
        <f t="shared" ref="E55:E65" si="1">E13+E34</f>
        <v>1864237250</v>
      </c>
      <c r="F55" s="102">
        <v>4320</v>
      </c>
    </row>
    <row r="56" spans="1:6" hidden="1" x14ac:dyDescent="0.2">
      <c r="A56" s="7">
        <v>2006</v>
      </c>
      <c r="B56" s="100">
        <f t="shared" si="0"/>
        <v>176999</v>
      </c>
      <c r="C56" s="74">
        <f t="shared" si="0"/>
        <v>86798354545</v>
      </c>
      <c r="D56" s="103">
        <v>233500</v>
      </c>
      <c r="E56" s="74">
        <f t="shared" si="1"/>
        <v>2087485058</v>
      </c>
      <c r="F56" s="103">
        <v>4583</v>
      </c>
    </row>
    <row r="57" spans="1:6" hidden="1" x14ac:dyDescent="0.2">
      <c r="A57" s="7">
        <v>2007</v>
      </c>
      <c r="B57" s="100">
        <f t="shared" si="0"/>
        <v>144328</v>
      </c>
      <c r="C57" s="74">
        <f t="shared" si="0"/>
        <v>88759772824</v>
      </c>
      <c r="D57" s="103">
        <v>246697</v>
      </c>
      <c r="E57" s="74">
        <f t="shared" si="1"/>
        <v>2166304691</v>
      </c>
      <c r="F57" s="103">
        <v>4649</v>
      </c>
    </row>
    <row r="58" spans="1:6" hidden="1" x14ac:dyDescent="0.2">
      <c r="A58" s="7">
        <v>2008</v>
      </c>
      <c r="B58" s="100">
        <f t="shared" si="0"/>
        <v>82101</v>
      </c>
      <c r="C58" s="74">
        <f t="shared" si="0"/>
        <v>51133140735</v>
      </c>
      <c r="D58" s="103">
        <v>272915</v>
      </c>
      <c r="E58" s="74">
        <f t="shared" si="1"/>
        <v>1220785377</v>
      </c>
      <c r="F58" s="103">
        <v>5095</v>
      </c>
    </row>
    <row r="59" spans="1:6" hidden="1" x14ac:dyDescent="0.2">
      <c r="A59" s="7">
        <v>2009</v>
      </c>
      <c r="B59" s="100">
        <f t="shared" si="0"/>
        <v>59131</v>
      </c>
      <c r="C59" s="74">
        <f t="shared" si="0"/>
        <v>22724416074</v>
      </c>
      <c r="D59" s="103">
        <v>203000</v>
      </c>
      <c r="E59" s="74">
        <f t="shared" si="1"/>
        <v>521231857</v>
      </c>
      <c r="F59" s="103">
        <v>4068</v>
      </c>
    </row>
    <row r="60" spans="1:6" x14ac:dyDescent="0.2">
      <c r="A60" s="7">
        <v>2010</v>
      </c>
      <c r="B60" s="100">
        <f t="shared" si="0"/>
        <v>58320</v>
      </c>
      <c r="C60" s="71">
        <f t="shared" si="0"/>
        <v>22409570479</v>
      </c>
      <c r="D60" s="102">
        <v>200000</v>
      </c>
      <c r="E60" s="71">
        <f t="shared" si="1"/>
        <v>517486515</v>
      </c>
      <c r="F60" s="102">
        <v>3730</v>
      </c>
    </row>
    <row r="61" spans="1:6" x14ac:dyDescent="0.2">
      <c r="A61" s="7">
        <v>2011</v>
      </c>
      <c r="B61" s="100">
        <f t="shared" si="0"/>
        <v>62853</v>
      </c>
      <c r="C61" s="74">
        <f t="shared" si="0"/>
        <v>29233793425</v>
      </c>
      <c r="D61" s="103">
        <v>160000</v>
      </c>
      <c r="E61" s="74">
        <f t="shared" si="1"/>
        <v>712254923</v>
      </c>
      <c r="F61" s="103">
        <v>3045</v>
      </c>
    </row>
    <row r="62" spans="1:6" x14ac:dyDescent="0.2">
      <c r="A62" s="7">
        <v>2012</v>
      </c>
      <c r="B62" s="100">
        <f t="shared" si="0"/>
        <v>72123</v>
      </c>
      <c r="C62" s="74">
        <f t="shared" si="0"/>
        <v>37762459119</v>
      </c>
      <c r="D62" s="103">
        <v>165000</v>
      </c>
      <c r="E62" s="74">
        <f t="shared" si="1"/>
        <v>937888870</v>
      </c>
      <c r="F62" s="103">
        <v>3230</v>
      </c>
    </row>
    <row r="63" spans="1:6" x14ac:dyDescent="0.2">
      <c r="A63" s="7">
        <v>2013</v>
      </c>
      <c r="B63" s="100">
        <f t="shared" si="0"/>
        <v>76822</v>
      </c>
      <c r="C63" s="74">
        <f t="shared" si="0"/>
        <v>53271149876</v>
      </c>
      <c r="D63" s="103">
        <v>207739</v>
      </c>
      <c r="E63" s="74">
        <f t="shared" si="1"/>
        <v>1354493166</v>
      </c>
      <c r="F63" s="103">
        <v>4129</v>
      </c>
    </row>
    <row r="64" spans="1:6" x14ac:dyDescent="0.2">
      <c r="A64" s="7">
        <v>2014</v>
      </c>
      <c r="B64" s="100">
        <f t="shared" si="0"/>
        <v>56021</v>
      </c>
      <c r="C64" s="74">
        <f t="shared" si="0"/>
        <v>62837629860</v>
      </c>
      <c r="D64" s="103">
        <v>319113</v>
      </c>
      <c r="E64" s="74">
        <f t="shared" si="1"/>
        <v>1636180670</v>
      </c>
      <c r="F64" s="103">
        <v>6432</v>
      </c>
    </row>
    <row r="65" spans="1:6" x14ac:dyDescent="0.2">
      <c r="A65" s="7">
        <v>2015</v>
      </c>
      <c r="B65" s="100">
        <f t="shared" si="0"/>
        <v>66544</v>
      </c>
      <c r="C65" s="74">
        <f t="shared" si="0"/>
        <v>73304327840</v>
      </c>
      <c r="D65" s="103">
        <v>325500</v>
      </c>
      <c r="E65" s="74">
        <f t="shared" si="1"/>
        <v>1897842783</v>
      </c>
      <c r="F65" s="103">
        <v>6571</v>
      </c>
    </row>
    <row r="66" spans="1:6" x14ac:dyDescent="0.2">
      <c r="A66" s="7">
        <v>2016</v>
      </c>
      <c r="B66" s="100">
        <v>67245</v>
      </c>
      <c r="C66" s="74">
        <v>71606291668</v>
      </c>
      <c r="D66" s="103">
        <v>350000</v>
      </c>
      <c r="E66" s="74">
        <v>1829373550</v>
      </c>
      <c r="F66" s="103">
        <v>7033</v>
      </c>
    </row>
    <row r="67" spans="1:6" x14ac:dyDescent="0.2">
      <c r="A67" s="7">
        <v>2017</v>
      </c>
      <c r="B67" s="100">
        <v>66044</v>
      </c>
      <c r="C67" s="74">
        <v>64975675077</v>
      </c>
      <c r="D67" s="103">
        <v>380000</v>
      </c>
      <c r="E67" s="74">
        <v>1631485135</v>
      </c>
      <c r="F67" s="103">
        <v>7585</v>
      </c>
    </row>
    <row r="68" spans="1:6" x14ac:dyDescent="0.2">
      <c r="A68" s="7">
        <v>2018</v>
      </c>
      <c r="B68" s="100">
        <v>58223</v>
      </c>
      <c r="C68" s="74">
        <v>64562750800</v>
      </c>
      <c r="D68" s="103">
        <v>421448</v>
      </c>
      <c r="E68" s="74">
        <v>1635704360</v>
      </c>
      <c r="F68" s="103">
        <v>8498</v>
      </c>
    </row>
    <row r="69" spans="1:6" x14ac:dyDescent="0.2">
      <c r="A69" s="8">
        <v>2019</v>
      </c>
      <c r="B69" s="104">
        <v>58453</v>
      </c>
      <c r="C69" s="105">
        <v>64600589429</v>
      </c>
      <c r="D69" s="106">
        <v>432030</v>
      </c>
      <c r="E69" s="105">
        <v>1634112301</v>
      </c>
      <c r="F69" s="106">
        <v>8689</v>
      </c>
    </row>
    <row r="70" spans="1:6" x14ac:dyDescent="0.2">
      <c r="C70" s="4"/>
      <c r="E70" s="4"/>
    </row>
    <row r="71" spans="1:6" x14ac:dyDescent="0.2">
      <c r="A71" s="108"/>
      <c r="C71" s="4"/>
      <c r="E71" s="4"/>
    </row>
    <row r="72" spans="1:6" x14ac:dyDescent="0.2">
      <c r="C72" s="4"/>
      <c r="E72" s="4"/>
    </row>
    <row r="73" spans="1:6" x14ac:dyDescent="0.2">
      <c r="C73" s="4"/>
      <c r="E73" s="4"/>
    </row>
    <row r="74" spans="1:6" x14ac:dyDescent="0.2">
      <c r="C74" s="4"/>
      <c r="E74" s="4"/>
    </row>
    <row r="75" spans="1:6" x14ac:dyDescent="0.2">
      <c r="C75" s="4"/>
      <c r="E75" s="4"/>
    </row>
    <row r="76" spans="1:6" x14ac:dyDescent="0.2">
      <c r="C76" s="4"/>
      <c r="E76" s="4"/>
    </row>
  </sheetData>
  <mergeCells count="20">
    <mergeCell ref="A52:A53"/>
    <mergeCell ref="B52:B53"/>
    <mergeCell ref="A31:A32"/>
    <mergeCell ref="B31:B32"/>
    <mergeCell ref="A50:F50"/>
    <mergeCell ref="C51:D51"/>
    <mergeCell ref="E51:F51"/>
    <mergeCell ref="C9:D9"/>
    <mergeCell ref="E9:F9"/>
    <mergeCell ref="B10:B11"/>
    <mergeCell ref="A29:F29"/>
    <mergeCell ref="C30:D30"/>
    <mergeCell ref="E30:F30"/>
    <mergeCell ref="A10:A11"/>
    <mergeCell ref="A8:F8"/>
    <mergeCell ref="A1:F1"/>
    <mergeCell ref="A3:F3"/>
    <mergeCell ref="A4:F4"/>
    <mergeCell ref="A5:F5"/>
    <mergeCell ref="A6:F6"/>
  </mergeCells>
  <printOptions horizontalCentered="1"/>
  <pageMargins left="0.7" right="0.7" top="0.75" bottom="0.75" header="0.3" footer="0.3"/>
  <pageSetup scale="81" orientation="portrait" horizontalDpi="4294967295" verticalDpi="4294967295" r:id="rId1"/>
  <headerFooter>
    <oddFooter>&amp;C&amp;10&amp;K00-049&amp;P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B507BA-D5D4-4DDD-BDCB-B789C042DE68}"/>
</file>

<file path=customXml/itemProps2.xml><?xml version="1.0" encoding="utf-8"?>
<ds:datastoreItem xmlns:ds="http://schemas.openxmlformats.org/officeDocument/2006/customXml" ds:itemID="{3F6316A7-32C1-4A2A-A7A7-27571ED52136}"/>
</file>

<file path=customXml/itemProps3.xml><?xml version="1.0" encoding="utf-8"?>
<ds:datastoreItem xmlns:ds="http://schemas.openxmlformats.org/officeDocument/2006/customXml" ds:itemID="{B0FB785E-267A-47F7-835D-06922DC0F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1. Revenue Source</vt:lpstr>
      <vt:lpstr>2. Transactions</vt:lpstr>
      <vt:lpstr>3. by Mortgage Amount</vt:lpstr>
      <vt:lpstr>4. by Boro</vt:lpstr>
      <vt:lpstr>5. Mortgage Amt-Entities</vt:lpstr>
      <vt:lpstr>6. Boro -Entities</vt:lpstr>
      <vt:lpstr>7. Commercial</vt:lpstr>
      <vt:lpstr>8. Top Mortgages</vt:lpstr>
      <vt:lpstr>9. Historical</vt:lpstr>
      <vt:lpstr>'3. by Mortgage Amount'!Print_Area</vt:lpstr>
      <vt:lpstr>'5. Mortgage Amt-Entities'!Print_Area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MabutasM</dc:creator>
  <cp:lastModifiedBy>daboss</cp:lastModifiedBy>
  <cp:revision>1</cp:revision>
  <cp:lastPrinted>2020-07-07T17:43:46Z</cp:lastPrinted>
  <dcterms:created xsi:type="dcterms:W3CDTF">2016-09-15T17:09:00Z</dcterms:created>
  <dcterms:modified xsi:type="dcterms:W3CDTF">2020-07-07T17:59:03Z</dcterms:modified>
</cp:coreProperties>
</file>