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5255" yWindow="270" windowWidth="15195" windowHeight="8865"/>
  </bookViews>
  <sheets>
    <sheet name="1. Revenue Source" sheetId="4" r:id="rId1"/>
    <sheet name="2. Transactions" sheetId="3" r:id="rId2"/>
    <sheet name="3. by Mortgage Amount" sheetId="1" r:id="rId3"/>
    <sheet name="4. by Boro" sheetId="2" r:id="rId4"/>
    <sheet name="5. Mortgage Amt-Entities" sheetId="5" r:id="rId5"/>
    <sheet name="6. Boro -Entities" sheetId="6" r:id="rId6"/>
    <sheet name="7. Commercial" sheetId="10" r:id="rId7"/>
    <sheet name="8. Top Mortgages" sheetId="9" r:id="rId8"/>
    <sheet name="9. Historical" sheetId="8" r:id="rId9"/>
  </sheets>
  <definedNames>
    <definedName name="_AMO_UniqueIdentifier" hidden="1">"'0715bd7d-d046-4374-9ede-66e773cc2677'"</definedName>
  </definedNames>
  <calcPr calcId="145621" iterateDelta="1E-4" concurrentCalc="0"/>
</workbook>
</file>

<file path=xl/calcChain.xml><?xml version="1.0" encoding="utf-8"?>
<calcChain xmlns="http://schemas.openxmlformats.org/spreadsheetml/2006/main">
  <c r="E59" i="8" l="1"/>
  <c r="B59" i="8"/>
  <c r="C59" i="8"/>
  <c r="F62" i="10"/>
  <c r="E62" i="10"/>
  <c r="D62" i="10"/>
  <c r="C62" i="10"/>
  <c r="B62" i="10"/>
  <c r="F60" i="10"/>
  <c r="E60" i="10"/>
  <c r="D60" i="10"/>
  <c r="C60" i="10"/>
  <c r="B60" i="10"/>
  <c r="F59" i="10"/>
  <c r="E59" i="10"/>
  <c r="D59" i="10"/>
  <c r="C59" i="10"/>
  <c r="B59" i="10"/>
  <c r="F58" i="10"/>
  <c r="E58" i="10"/>
  <c r="D58" i="10"/>
  <c r="C58" i="10"/>
  <c r="B58" i="10"/>
  <c r="F57" i="10"/>
  <c r="E57" i="10"/>
  <c r="D57" i="10"/>
  <c r="C57" i="10"/>
  <c r="B57" i="10"/>
  <c r="F56" i="10"/>
  <c r="E56" i="10"/>
  <c r="D56" i="10"/>
  <c r="C56" i="10"/>
  <c r="B56" i="10"/>
  <c r="F55" i="10"/>
  <c r="E55" i="10"/>
  <c r="D55" i="10"/>
  <c r="C55" i="10"/>
  <c r="B55" i="10"/>
  <c r="F54" i="10"/>
  <c r="E54" i="10"/>
  <c r="D54" i="10"/>
  <c r="C54" i="10"/>
  <c r="B54" i="10"/>
  <c r="F53" i="10"/>
  <c r="E53" i="10"/>
  <c r="D53" i="10"/>
  <c r="C53" i="10"/>
  <c r="B53" i="10"/>
  <c r="F52" i="10"/>
  <c r="E52" i="10"/>
  <c r="D52" i="10"/>
  <c r="C52" i="10"/>
  <c r="B52" i="10"/>
  <c r="F51" i="10"/>
  <c r="E51" i="10"/>
  <c r="D51" i="10"/>
  <c r="C51" i="10"/>
  <c r="B51" i="10"/>
  <c r="F50" i="10"/>
  <c r="E50" i="10"/>
  <c r="D50" i="10"/>
  <c r="C50" i="10"/>
  <c r="B50" i="10"/>
  <c r="F49" i="10"/>
  <c r="E49" i="10"/>
  <c r="D49" i="10"/>
  <c r="C49" i="10"/>
  <c r="B49" i="10"/>
  <c r="E26" i="10"/>
  <c r="C26" i="10"/>
  <c r="B26" i="10"/>
  <c r="E49" i="2"/>
  <c r="C49" i="2"/>
  <c r="B49" i="2"/>
  <c r="E38" i="2"/>
  <c r="C38" i="2"/>
  <c r="B38" i="2"/>
  <c r="E27" i="2"/>
  <c r="C27" i="2"/>
  <c r="B27" i="2"/>
  <c r="E18" i="2"/>
  <c r="C18" i="2"/>
  <c r="B18" i="2"/>
  <c r="E65" i="1"/>
  <c r="C65" i="1"/>
  <c r="B65" i="1"/>
  <c r="E50" i="1"/>
  <c r="C50" i="1"/>
  <c r="B50" i="1"/>
  <c r="E35" i="1"/>
  <c r="C35" i="1"/>
  <c r="B35" i="1"/>
  <c r="E22" i="1"/>
  <c r="C22" i="1"/>
  <c r="B22" i="1"/>
  <c r="E14" i="3"/>
  <c r="C14" i="3"/>
  <c r="B14" i="3"/>
  <c r="C23" i="4"/>
  <c r="C22" i="4"/>
  <c r="C19" i="4"/>
  <c r="C14" i="4"/>
  <c r="C24" i="4"/>
  <c r="C12" i="4"/>
  <c r="D24" i="4"/>
  <c r="D18" i="4"/>
  <c r="D17" i="4"/>
  <c r="D13" i="4"/>
  <c r="D12" i="4"/>
  <c r="D19" i="4"/>
  <c r="D22" i="4"/>
  <c r="D23" i="4"/>
  <c r="D14" i="4"/>
  <c r="E49" i="8"/>
  <c r="E50" i="8"/>
  <c r="E51" i="8"/>
  <c r="E52" i="8"/>
  <c r="E53" i="8"/>
  <c r="E54" i="8"/>
  <c r="E55" i="8"/>
  <c r="E56" i="8"/>
  <c r="E57" i="8"/>
  <c r="E58" i="8"/>
  <c r="E48" i="8"/>
  <c r="C58" i="8"/>
  <c r="C57" i="8"/>
  <c r="C56" i="8"/>
  <c r="C55" i="8"/>
  <c r="C54" i="8"/>
  <c r="C53" i="8"/>
  <c r="C52" i="8"/>
  <c r="C51" i="8"/>
  <c r="C50" i="8"/>
  <c r="C49" i="8"/>
  <c r="C48" i="8"/>
  <c r="B58" i="8"/>
  <c r="B57" i="8"/>
  <c r="B56" i="8"/>
  <c r="B55" i="8"/>
  <c r="B54" i="8"/>
  <c r="B53" i="8"/>
  <c r="B52" i="8"/>
  <c r="B51" i="8"/>
  <c r="B50" i="8"/>
  <c r="B49" i="8"/>
  <c r="B48" i="8"/>
</calcChain>
</file>

<file path=xl/sharedStrings.xml><?xml version="1.0" encoding="utf-8"?>
<sst xmlns="http://schemas.openxmlformats.org/spreadsheetml/2006/main" count="570" uniqueCount="142">
  <si>
    <t>Manhattan</t>
  </si>
  <si>
    <t>Bronx</t>
  </si>
  <si>
    <t>Brooklyn</t>
  </si>
  <si>
    <t>Queens</t>
  </si>
  <si>
    <t>Commercial</t>
  </si>
  <si>
    <t>Residential</t>
  </si>
  <si>
    <t>TOTAL</t>
  </si>
  <si>
    <t>Borough</t>
  </si>
  <si>
    <t>All Residential</t>
  </si>
  <si>
    <t>Condos</t>
  </si>
  <si>
    <t>1-3 Family</t>
  </si>
  <si>
    <t>All Property Types</t>
  </si>
  <si>
    <t>Property Type</t>
  </si>
  <si>
    <t>Year</t>
  </si>
  <si>
    <t xml:space="preserve">Note: Totals may not add due to rounding. </t>
  </si>
  <si>
    <t>MRT Liability</t>
  </si>
  <si>
    <t>Median</t>
  </si>
  <si>
    <t xml:space="preserve">Number </t>
  </si>
  <si>
    <t xml:space="preserve">Median </t>
  </si>
  <si>
    <t>Transactions</t>
  </si>
  <si>
    <t>$50K or Less</t>
  </si>
  <si>
    <t>$50K-$100K</t>
  </si>
  <si>
    <t>$100K-$250K</t>
  </si>
  <si>
    <t>$500K-$1M</t>
  </si>
  <si>
    <t>$1M-$5M</t>
  </si>
  <si>
    <t>$5M-$15M</t>
  </si>
  <si>
    <t>$15M-$20M</t>
  </si>
  <si>
    <t>$20M+</t>
  </si>
  <si>
    <t>$250K-$500K</t>
  </si>
  <si>
    <r>
      <t>Percent of All Mortgages</t>
    </r>
    <r>
      <rPr>
        <b/>
        <vertAlign val="superscript"/>
        <sz val="10"/>
        <rFont val="Arial"/>
        <family val="2"/>
      </rPr>
      <t>2</t>
    </r>
  </si>
  <si>
    <t>Total</t>
  </si>
  <si>
    <t>($ millions)</t>
  </si>
  <si>
    <t xml:space="preserve">1. Dedicated to New York City Transit Authority and certain paratransit and franchised bus operators. </t>
  </si>
  <si>
    <r>
      <t>Percent of All Transactions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</t>
    </r>
  </si>
  <si>
    <t>Taxable Mortgage Amount</t>
  </si>
  <si>
    <t>NYC General Fund</t>
  </si>
  <si>
    <t>Dedicated to MTA/SONYMA</t>
  </si>
  <si>
    <t>Percent of Total</t>
  </si>
  <si>
    <t>Mortgage Recording Tax</t>
  </si>
  <si>
    <t>Liability</t>
  </si>
  <si>
    <t>State-levied Taxes</t>
  </si>
  <si>
    <t>City-levied Taxes</t>
  </si>
  <si>
    <t xml:space="preserve">Total </t>
  </si>
  <si>
    <t>%</t>
  </si>
  <si>
    <t>Revenue Source and Destination</t>
  </si>
  <si>
    <t>Subtotal</t>
  </si>
  <si>
    <r>
      <t>Dedicated to NYC Transit Authority</t>
    </r>
    <r>
      <rPr>
        <vertAlign val="superscript"/>
        <sz val="10"/>
        <rFont val="Arial"/>
        <family val="2"/>
      </rPr>
      <t>1</t>
    </r>
  </si>
  <si>
    <r>
      <t>Dedicated to MTA/SONYMA/NYC Transit Authority</t>
    </r>
    <r>
      <rPr>
        <vertAlign val="superscript"/>
        <sz val="10"/>
        <rFont val="Arial"/>
        <family val="2"/>
      </rPr>
      <t>1</t>
    </r>
  </si>
  <si>
    <t>Staten Island</t>
  </si>
  <si>
    <r>
      <t>Staten Island</t>
    </r>
    <r>
      <rPr>
        <b/>
        <vertAlign val="superscript"/>
        <sz val="10"/>
        <rFont val="Arial"/>
        <family val="2"/>
      </rPr>
      <t>1</t>
    </r>
  </si>
  <si>
    <t>Taxable Mortgage</t>
  </si>
  <si>
    <t xml:space="preserve">1. Due to data limitations, residential mortgages recorded in Staten Island are all classified as 1-3 family.  </t>
  </si>
  <si>
    <t>5 Avenue</t>
  </si>
  <si>
    <t>Office Building</t>
  </si>
  <si>
    <t>Street</t>
  </si>
  <si>
    <t>2. Transaction involved multiple properties</t>
  </si>
  <si>
    <t>Condo</t>
  </si>
  <si>
    <t>West Street</t>
  </si>
  <si>
    <t>Madison Avenue</t>
  </si>
  <si>
    <t>West 21st Street</t>
  </si>
  <si>
    <t>Rental Building</t>
  </si>
  <si>
    <t xml:space="preserve">Commercial Condo </t>
  </si>
  <si>
    <r>
      <t>1-3 Family</t>
    </r>
    <r>
      <rPr>
        <b/>
        <vertAlign val="superscript"/>
        <sz val="10"/>
        <rFont val="Arial"/>
        <family val="2"/>
      </rPr>
      <t>1</t>
    </r>
  </si>
  <si>
    <t>Mixed-use 1-3 Family Homes</t>
  </si>
  <si>
    <t>Commercial Coops</t>
  </si>
  <si>
    <t>Commercial Condo</t>
  </si>
  <si>
    <t>4-10 Family Rentals</t>
  </si>
  <si>
    <t>Rentals</t>
  </si>
  <si>
    <t>Office Buildings</t>
  </si>
  <si>
    <t>Store Buildings</t>
  </si>
  <si>
    <t>Industrial building</t>
  </si>
  <si>
    <t>Culture/Health/Hotel/Recreation</t>
  </si>
  <si>
    <t>Vacant Land</t>
  </si>
  <si>
    <t>Other commercial</t>
  </si>
  <si>
    <t>Year-Over-Year Change</t>
  </si>
  <si>
    <t>Parking/Garages/Gas Station</t>
  </si>
  <si>
    <t>Note: Total may not add due to rounding.</t>
  </si>
  <si>
    <t>Note: Totals may not add due to rounding.</t>
  </si>
  <si>
    <t>MORTGAGE RECORDING TAX</t>
  </si>
  <si>
    <t>Table 1</t>
  </si>
  <si>
    <t>DISTRIBUTION OF LIABILITY BY REVENUE SOURCE</t>
  </si>
  <si>
    <t>($ MILLIONS)</t>
  </si>
  <si>
    <t>Table 2</t>
  </si>
  <si>
    <t>DISTRIBUTION BY TRANSACTION TYPE</t>
  </si>
  <si>
    <t>Table 3</t>
  </si>
  <si>
    <t>DISTRIBUTION BY TAXABLE MORTGAGE AMOUNT AND PROPERTY TYPE</t>
  </si>
  <si>
    <t>Table 4</t>
  </si>
  <si>
    <t>DISTRIBUTION BY BOROUGH AND PROPERTY TYPE</t>
  </si>
  <si>
    <t>Table 5</t>
  </si>
  <si>
    <t>MORTGAGE RECORDING TAX ON RESIDENTIAL MORTGAGES</t>
  </si>
  <si>
    <t>RECORDED BY ENTITIES¹</t>
  </si>
  <si>
    <t>(Excluding Staten Island)</t>
  </si>
  <si>
    <t xml:space="preserve">where the mortgagor (borrower) was identified as an entity, such as a trust, limited liability company, limited liability partnership or corporation.   </t>
  </si>
  <si>
    <r>
      <t>1.</t>
    </r>
    <r>
      <rPr>
        <sz val="7"/>
        <color rgb="FF000000"/>
        <rFont val="Times New Roman"/>
        <family val="1"/>
      </rPr>
      <t xml:space="preserve"> </t>
    </r>
    <r>
      <rPr>
        <sz val="9"/>
        <color rgb="FF000000"/>
        <rFont val="Arial"/>
        <family val="2"/>
      </rPr>
      <t>Most residential mortgages recorded involve individuals but a significant number involve legal entities. This table includes only transactions</t>
    </r>
  </si>
  <si>
    <t xml:space="preserve">excluding Staten Island transactions. </t>
  </si>
  <si>
    <r>
      <t>2.</t>
    </r>
    <r>
      <rPr>
        <sz val="7"/>
        <color rgb="FF000000"/>
        <rFont val="Times New Roman"/>
        <family val="1"/>
      </rPr>
      <t> </t>
    </r>
    <r>
      <rPr>
        <sz val="9"/>
        <color rgb="FF000000"/>
        <rFont val="Arial"/>
        <family val="2"/>
      </rPr>
      <t>Percent of all transactions and all mortgages are calculated based on all transactions and their related taxable mortgage amounts,</t>
    </r>
  </si>
  <si>
    <t>Table 6</t>
  </si>
  <si>
    <t>Table 7</t>
  </si>
  <si>
    <t>MORTGAGE RECORDING TAX ON COMMERCIAL MORTGAGES RECORDED</t>
  </si>
  <si>
    <t>YEAR-OVER-YEAR COMPARISON</t>
  </si>
  <si>
    <t>DISTRIBUTION BY PROPERTY TYPE</t>
  </si>
  <si>
    <t>Table 8</t>
  </si>
  <si>
    <t>TOP RESIDENTIAL AND COMMERCIAL TRANSACTIONS</t>
  </si>
  <si>
    <t>BY TAXABLE MORTGAGE AMOUNT</t>
  </si>
  <si>
    <t>Table 9</t>
  </si>
  <si>
    <t>West 57th Street</t>
  </si>
  <si>
    <t>1. Qualified for individual condominium unit mortgage credit (defined on page 3).</t>
  </si>
  <si>
    <t>CALENDAR YEAR 2017</t>
  </si>
  <si>
    <t>-</t>
  </si>
  <si>
    <r>
      <t>Park Avenue</t>
    </r>
    <r>
      <rPr>
        <vertAlign val="superscript"/>
        <sz val="10"/>
        <rFont val="Arial"/>
        <family val="2"/>
      </rPr>
      <t>1</t>
    </r>
  </si>
  <si>
    <t>Central Park West</t>
  </si>
  <si>
    <r>
      <t>Hudson Street</t>
    </r>
    <r>
      <rPr>
        <vertAlign val="superscript"/>
        <sz val="10"/>
        <rFont val="Arial"/>
        <family val="2"/>
      </rPr>
      <t>2</t>
    </r>
  </si>
  <si>
    <t>Leonard Street</t>
  </si>
  <si>
    <t>Hudson Street</t>
  </si>
  <si>
    <t>Park Place</t>
  </si>
  <si>
    <r>
      <t>West 11th Street</t>
    </r>
    <r>
      <rPr>
        <vertAlign val="superscript"/>
        <sz val="10"/>
        <rFont val="Arial"/>
        <family val="2"/>
      </rPr>
      <t>1</t>
    </r>
  </si>
  <si>
    <t>East 22nd Street</t>
  </si>
  <si>
    <r>
      <t>Greenwich Street</t>
    </r>
    <r>
      <rPr>
        <vertAlign val="superscript"/>
        <sz val="10"/>
        <rFont val="Arial"/>
        <family val="2"/>
      </rPr>
      <t>1</t>
    </r>
  </si>
  <si>
    <r>
      <t>West 21st Street</t>
    </r>
    <r>
      <rPr>
        <vertAlign val="superscript"/>
        <sz val="10"/>
        <rFont val="Arial"/>
        <family val="2"/>
      </rPr>
      <t>2</t>
    </r>
  </si>
  <si>
    <t>Park Avenue</t>
  </si>
  <si>
    <r>
      <t>5 Avenue</t>
    </r>
    <r>
      <rPr>
        <vertAlign val="superscript"/>
        <sz val="10"/>
        <rFont val="Arial"/>
        <family val="2"/>
      </rPr>
      <t>2</t>
    </r>
  </si>
  <si>
    <t>Liberty Street</t>
  </si>
  <si>
    <r>
      <t>Third Avenue</t>
    </r>
    <r>
      <rPr>
        <vertAlign val="superscript"/>
        <sz val="10"/>
        <rFont val="Arial"/>
        <family val="2"/>
      </rPr>
      <t>2</t>
    </r>
  </si>
  <si>
    <r>
      <t>Cherry Street</t>
    </r>
    <r>
      <rPr>
        <vertAlign val="superscript"/>
        <sz val="10"/>
        <rFont val="Arial"/>
        <family val="2"/>
      </rPr>
      <t>2</t>
    </r>
  </si>
  <si>
    <t>8 Avenue</t>
  </si>
  <si>
    <t>Queens Street</t>
  </si>
  <si>
    <t>East 42nd Street</t>
  </si>
  <si>
    <r>
      <t>East 58th Street</t>
    </r>
    <r>
      <rPr>
        <vertAlign val="superscript"/>
        <sz val="10"/>
        <rFont val="Arial"/>
        <family val="2"/>
      </rPr>
      <t>2</t>
    </r>
  </si>
  <si>
    <t>Kent Avenue</t>
  </si>
  <si>
    <t>Other Commercial</t>
  </si>
  <si>
    <t>William Street</t>
  </si>
  <si>
    <t>West 17th Street</t>
  </si>
  <si>
    <r>
      <t>Park Avenue</t>
    </r>
    <r>
      <rPr>
        <vertAlign val="superscript"/>
        <sz val="10"/>
        <rFont val="Arial"/>
        <family val="2"/>
      </rPr>
      <t>2</t>
    </r>
  </si>
  <si>
    <r>
      <t>Fifth Avenue</t>
    </r>
    <r>
      <rPr>
        <vertAlign val="superscript"/>
        <sz val="10"/>
        <rFont val="Arial"/>
        <family val="2"/>
      </rPr>
      <t>2</t>
    </r>
  </si>
  <si>
    <r>
      <t>East 48th Street</t>
    </r>
    <r>
      <rPr>
        <vertAlign val="superscript"/>
        <sz val="10"/>
        <rFont val="Arial"/>
        <family val="2"/>
      </rPr>
      <t>2</t>
    </r>
  </si>
  <si>
    <r>
      <t>East 86th Street</t>
    </r>
    <r>
      <rPr>
        <vertAlign val="superscript"/>
        <sz val="10"/>
        <rFont val="Arial"/>
        <family val="2"/>
      </rPr>
      <t>2</t>
    </r>
  </si>
  <si>
    <t>2005 - 2017</t>
  </si>
  <si>
    <t xml:space="preserve">                Total       ($ millions)</t>
  </si>
  <si>
    <t xml:space="preserve">                                       Total       ($ millions)</t>
  </si>
  <si>
    <t xml:space="preserve">                          Total ($ millions)</t>
  </si>
  <si>
    <t xml:space="preserve">                            Total ($ millions)</t>
  </si>
  <si>
    <t xml:space="preserve">                                 Total ($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</si>
</sst>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#########0"/>
    <numFmt numFmtId="165" formatCode="#,###,##0"/>
    <numFmt numFmtId="166" formatCode="&quot;$&quot;#,##0"/>
    <numFmt numFmtId="167" formatCode="&quot;$&quot;#,##0.0,,"/>
    <numFmt numFmtId="168" formatCode="#,##0.0,,"/>
    <numFmt numFmtId="169" formatCode="_(* #,##0_);_(* \(#,##0\);_(* &quot;-&quot;??_);_(@_)"/>
    <numFmt numFmtId="170" formatCode="&quot;$&quot;#,##0.0"/>
  </numFmts>
  <fonts count="25" x14ac:knownFonts="1">
    <font>
      <sz val="9.5"/>
      <color rgb="FF000000"/>
      <name val="Arial"/>
    </font>
    <font>
      <sz val="11"/>
      <color theme="1"/>
      <name val="Courier New"/>
      <family val="2"/>
      <scheme val="minor"/>
    </font>
    <font>
      <sz val="10"/>
      <color theme="1"/>
      <name val="Arial"/>
      <family val="2"/>
    </font>
    <font>
      <sz val="9.5"/>
      <color rgb="FF000000"/>
      <name val="Arial"/>
      <family val="2"/>
    </font>
    <font>
      <sz val="10"/>
      <color theme="1"/>
      <name val="Arial"/>
      <family val="2"/>
    </font>
    <font>
      <sz val="9.5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9.5"/>
      <color rgb="FF000000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sz val="7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254">
    <xf numFmtId="0" fontId="0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65" fontId="7" fillId="0" borderId="0" xfId="1" applyNumberFormat="1" applyFont="1" applyFill="1" applyBorder="1" applyAlignment="1">
      <alignment horizontal="right"/>
    </xf>
    <xf numFmtId="166" fontId="7" fillId="0" borderId="0" xfId="1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0" fontId="8" fillId="0" borderId="11" xfId="1" applyFont="1" applyFill="1" applyBorder="1" applyAlignment="1">
      <alignment horizontal="left" vertical="top"/>
    </xf>
    <xf numFmtId="166" fontId="7" fillId="0" borderId="1" xfId="1" applyNumberFormat="1" applyFont="1" applyFill="1" applyBorder="1" applyAlignment="1">
      <alignment horizontal="right"/>
    </xf>
    <xf numFmtId="0" fontId="8" fillId="0" borderId="2" xfId="1" applyFont="1" applyFill="1" applyBorder="1" applyAlignment="1">
      <alignment horizontal="left" vertical="top"/>
    </xf>
    <xf numFmtId="165" fontId="7" fillId="0" borderId="11" xfId="1" applyNumberFormat="1" applyFont="1" applyFill="1" applyBorder="1" applyAlignment="1">
      <alignment horizontal="right"/>
    </xf>
    <xf numFmtId="0" fontId="8" fillId="0" borderId="2" xfId="1" applyFont="1" applyFill="1" applyBorder="1" applyAlignment="1">
      <alignment horizontal="right" wrapText="1"/>
    </xf>
    <xf numFmtId="0" fontId="8" fillId="0" borderId="3" xfId="1" applyFont="1" applyFill="1" applyBorder="1" applyAlignment="1">
      <alignment horizontal="right" wrapText="1"/>
    </xf>
    <xf numFmtId="0" fontId="8" fillId="0" borderId="4" xfId="1" applyFont="1" applyFill="1" applyBorder="1" applyAlignment="1">
      <alignment horizontal="right" wrapText="1"/>
    </xf>
    <xf numFmtId="167" fontId="7" fillId="0" borderId="11" xfId="5" applyNumberFormat="1" applyFont="1" applyBorder="1" applyProtection="1"/>
    <xf numFmtId="165" fontId="8" fillId="0" borderId="2" xfId="1" applyNumberFormat="1" applyFont="1" applyFill="1" applyBorder="1" applyAlignment="1">
      <alignment horizontal="right"/>
    </xf>
    <xf numFmtId="165" fontId="8" fillId="0" borderId="0" xfId="1" applyNumberFormat="1" applyFont="1" applyFill="1" applyBorder="1" applyAlignment="1">
      <alignment horizontal="right"/>
    </xf>
    <xf numFmtId="0" fontId="8" fillId="0" borderId="2" xfId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67" fontId="7" fillId="0" borderId="11" xfId="5" applyNumberFormat="1" applyFont="1" applyBorder="1" applyAlignment="1" applyProtection="1"/>
    <xf numFmtId="168" fontId="7" fillId="0" borderId="11" xfId="5" applyNumberFormat="1" applyFont="1" applyBorder="1" applyAlignment="1" applyProtection="1"/>
    <xf numFmtId="167" fontId="8" fillId="0" borderId="2" xfId="5" applyNumberFormat="1" applyFont="1" applyBorder="1" applyAlignment="1" applyProtection="1"/>
    <xf numFmtId="168" fontId="8" fillId="0" borderId="0" xfId="5" applyNumberFormat="1" applyFont="1" applyBorder="1" applyAlignment="1" applyProtection="1"/>
    <xf numFmtId="0" fontId="8" fillId="0" borderId="2" xfId="1" applyFont="1" applyFill="1" applyBorder="1" applyAlignment="1">
      <alignment horizontal="right"/>
    </xf>
    <xf numFmtId="0" fontId="8" fillId="0" borderId="14" xfId="1" applyFont="1" applyFill="1" applyBorder="1" applyAlignment="1">
      <alignment horizontal="left" wrapText="1"/>
    </xf>
    <xf numFmtId="0" fontId="8" fillId="0" borderId="8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left" wrapText="1"/>
    </xf>
    <xf numFmtId="167" fontId="7" fillId="0" borderId="0" xfId="5" applyNumberFormat="1" applyFont="1" applyBorder="1" applyProtection="1"/>
    <xf numFmtId="9" fontId="7" fillId="0" borderId="0" xfId="6" applyFont="1" applyFill="1" applyBorder="1" applyAlignment="1">
      <alignment horizontal="right"/>
    </xf>
    <xf numFmtId="9" fontId="8" fillId="0" borderId="0" xfId="6" applyFont="1" applyFill="1" applyBorder="1" applyAlignment="1">
      <alignment horizontal="right"/>
    </xf>
    <xf numFmtId="9" fontId="8" fillId="0" borderId="4" xfId="6" applyFont="1" applyFill="1" applyBorder="1" applyAlignment="1">
      <alignment horizontal="right"/>
    </xf>
    <xf numFmtId="9" fontId="7" fillId="0" borderId="0" xfId="6" applyFont="1" applyBorder="1" applyAlignment="1" applyProtection="1"/>
    <xf numFmtId="9" fontId="8" fillId="0" borderId="0" xfId="6" applyFont="1" applyBorder="1" applyAlignment="1" applyProtection="1"/>
    <xf numFmtId="9" fontId="8" fillId="0" borderId="3" xfId="6" applyFont="1" applyBorder="1" applyAlignment="1" applyProtection="1"/>
    <xf numFmtId="9" fontId="8" fillId="0" borderId="3" xfId="6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8" fillId="0" borderId="8" xfId="1" applyFont="1" applyFill="1" applyBorder="1" applyAlignment="1"/>
    <xf numFmtId="0" fontId="8" fillId="0" borderId="6" xfId="1" applyFont="1" applyFill="1" applyBorder="1" applyAlignment="1">
      <alignment horizontal="right" wrapText="1"/>
    </xf>
    <xf numFmtId="0" fontId="8" fillId="0" borderId="5" xfId="1" applyFont="1" applyFill="1" applyBorder="1" applyAlignment="1">
      <alignment horizontal="right" wrapText="1"/>
    </xf>
    <xf numFmtId="0" fontId="8" fillId="0" borderId="13" xfId="1" applyFont="1" applyFill="1" applyBorder="1" applyAlignment="1">
      <alignment horizontal="left" wrapText="1"/>
    </xf>
    <xf numFmtId="164" fontId="8" fillId="0" borderId="11" xfId="0" applyNumberFormat="1" applyFont="1" applyFill="1" applyBorder="1" applyAlignment="1">
      <alignment horizontal="left" vertical="top"/>
    </xf>
    <xf numFmtId="164" fontId="8" fillId="0" borderId="13" xfId="0" applyNumberFormat="1" applyFont="1" applyFill="1" applyBorder="1" applyAlignment="1">
      <alignment horizontal="left"/>
    </xf>
    <xf numFmtId="167" fontId="7" fillId="0" borderId="0" xfId="5" applyNumberFormat="1" applyFont="1" applyBorder="1" applyAlignment="1" applyProtection="1"/>
    <xf numFmtId="164" fontId="8" fillId="0" borderId="11" xfId="0" applyNumberFormat="1" applyFont="1" applyFill="1" applyBorder="1" applyAlignment="1">
      <alignment horizontal="left"/>
    </xf>
    <xf numFmtId="168" fontId="7" fillId="0" borderId="0" xfId="5" applyNumberFormat="1" applyFont="1" applyBorder="1" applyAlignment="1" applyProtection="1"/>
    <xf numFmtId="0" fontId="8" fillId="0" borderId="2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165" fontId="7" fillId="0" borderId="11" xfId="0" applyNumberFormat="1" applyFont="1" applyFill="1" applyBorder="1" applyAlignment="1">
      <alignment horizontal="right"/>
    </xf>
    <xf numFmtId="165" fontId="8" fillId="0" borderId="2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left"/>
    </xf>
    <xf numFmtId="0" fontId="13" fillId="0" borderId="0" xfId="0" applyFont="1"/>
    <xf numFmtId="0" fontId="13" fillId="0" borderId="0" xfId="0" applyFont="1" applyFill="1"/>
    <xf numFmtId="0" fontId="13" fillId="0" borderId="0" xfId="0" applyFont="1" applyAlignment="1">
      <alignment horizontal="left"/>
    </xf>
    <xf numFmtId="7" fontId="13" fillId="0" borderId="0" xfId="0" applyNumberFormat="1" applyFont="1"/>
    <xf numFmtId="0" fontId="2" fillId="0" borderId="0" xfId="0" applyFont="1"/>
    <xf numFmtId="167" fontId="7" fillId="0" borderId="9" xfId="5" applyNumberFormat="1" applyFont="1" applyBorder="1" applyAlignment="1" applyProtection="1"/>
    <xf numFmtId="0" fontId="2" fillId="0" borderId="13" xfId="0" applyFont="1" applyBorder="1" applyAlignment="1">
      <alignment horizontal="left"/>
    </xf>
    <xf numFmtId="0" fontId="12" fillId="0" borderId="11" xfId="0" applyFont="1" applyBorder="1"/>
    <xf numFmtId="0" fontId="12" fillId="0" borderId="0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37" fontId="2" fillId="0" borderId="11" xfId="5" applyNumberFormat="1" applyFont="1" applyBorder="1"/>
    <xf numFmtId="5" fontId="2" fillId="0" borderId="1" xfId="5" applyNumberFormat="1" applyFont="1" applyBorder="1"/>
    <xf numFmtId="37" fontId="2" fillId="0" borderId="1" xfId="5" applyNumberFormat="1" applyFont="1" applyBorder="1"/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13" xfId="0" applyFont="1" applyFill="1" applyBorder="1" applyAlignment="1">
      <alignment horizontal="left"/>
    </xf>
    <xf numFmtId="0" fontId="8" fillId="0" borderId="11" xfId="1" applyFont="1" applyFill="1" applyBorder="1" applyAlignment="1">
      <alignment horizontal="left" wrapText="1"/>
    </xf>
    <xf numFmtId="0" fontId="8" fillId="0" borderId="11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right" wrapText="1"/>
    </xf>
    <xf numFmtId="0" fontId="8" fillId="0" borderId="11" xfId="1" applyFont="1" applyFill="1" applyBorder="1" applyAlignment="1">
      <alignment horizontal="right" wrapText="1"/>
    </xf>
    <xf numFmtId="0" fontId="8" fillId="0" borderId="1" xfId="1" applyFont="1" applyFill="1" applyBorder="1" applyAlignment="1">
      <alignment horizontal="right" wrapText="1"/>
    </xf>
    <xf numFmtId="165" fontId="8" fillId="0" borderId="11" xfId="1" applyNumberFormat="1" applyFont="1" applyFill="1" applyBorder="1" applyAlignment="1">
      <alignment horizontal="right"/>
    </xf>
    <xf numFmtId="167" fontId="8" fillId="0" borderId="11" xfId="5" applyNumberFormat="1" applyFont="1" applyBorder="1" applyAlignment="1" applyProtection="1"/>
    <xf numFmtId="166" fontId="8" fillId="0" borderId="0" xfId="1" applyNumberFormat="1" applyFont="1" applyFill="1" applyBorder="1" applyAlignment="1">
      <alignment horizontal="right"/>
    </xf>
    <xf numFmtId="166" fontId="8" fillId="0" borderId="1" xfId="1" applyNumberFormat="1" applyFont="1" applyFill="1" applyBorder="1" applyAlignment="1">
      <alignment horizontal="right"/>
    </xf>
    <xf numFmtId="165" fontId="8" fillId="0" borderId="11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1" xfId="0" quotePrefix="1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right"/>
    </xf>
    <xf numFmtId="0" fontId="8" fillId="0" borderId="4" xfId="0" quotePrefix="1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8" fillId="0" borderId="12" xfId="1" applyFont="1" applyFill="1" applyBorder="1" applyAlignment="1">
      <alignment horizontal="left" wrapText="1"/>
    </xf>
    <xf numFmtId="0" fontId="8" fillId="0" borderId="14" xfId="1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/>
    </xf>
    <xf numFmtId="165" fontId="8" fillId="0" borderId="2" xfId="1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164" fontId="8" fillId="0" borderId="11" xfId="0" applyNumberFormat="1" applyFont="1" applyFill="1" applyBorder="1" applyAlignment="1">
      <alignment horizontal="left"/>
    </xf>
    <xf numFmtId="165" fontId="7" fillId="0" borderId="11" xfId="0" applyNumberFormat="1" applyFont="1" applyFill="1" applyBorder="1" applyAlignment="1">
      <alignment horizontal="right"/>
    </xf>
    <xf numFmtId="165" fontId="8" fillId="0" borderId="2" xfId="0" applyNumberFormat="1" applyFont="1" applyFill="1" applyBorder="1" applyAlignment="1">
      <alignment horizontal="right"/>
    </xf>
    <xf numFmtId="0" fontId="18" fillId="0" borderId="5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right" wrapText="1"/>
    </xf>
    <xf numFmtId="0" fontId="18" fillId="0" borderId="7" xfId="0" applyFont="1" applyFill="1" applyBorder="1" applyAlignment="1">
      <alignment horizontal="left" wrapText="1"/>
    </xf>
    <xf numFmtId="0" fontId="0" fillId="0" borderId="11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0" fillId="0" borderId="10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8" fillId="0" borderId="11" xfId="1" applyFont="1" applyFill="1" applyBorder="1" applyAlignment="1">
      <alignment horizontal="left"/>
    </xf>
    <xf numFmtId="0" fontId="7" fillId="0" borderId="0" xfId="0" applyFont="1" applyFill="1" applyBorder="1" applyAlignment="1"/>
    <xf numFmtId="170" fontId="7" fillId="0" borderId="0" xfId="0" applyNumberFormat="1" applyFont="1" applyFill="1" applyBorder="1" applyAlignment="1">
      <alignment horizontal="left"/>
    </xf>
    <xf numFmtId="9" fontId="8" fillId="0" borderId="8" xfId="6" applyFont="1" applyFill="1" applyBorder="1" applyAlignment="1"/>
    <xf numFmtId="166" fontId="7" fillId="0" borderId="1" xfId="1" applyNumberFormat="1" applyFont="1" applyFill="1" applyBorder="1" applyAlignment="1">
      <alignment horizontal="right"/>
    </xf>
    <xf numFmtId="167" fontId="8" fillId="0" borderId="3" xfId="5" applyNumberFormat="1" applyFont="1" applyFill="1" applyBorder="1" applyAlignment="1" applyProtection="1"/>
    <xf numFmtId="165" fontId="7" fillId="0" borderId="0" xfId="1" applyNumberFormat="1" applyFont="1" applyFill="1" applyBorder="1" applyAlignment="1">
      <alignment horizontal="right"/>
    </xf>
    <xf numFmtId="166" fontId="7" fillId="0" borderId="0" xfId="1" applyNumberFormat="1" applyFont="1" applyFill="1" applyBorder="1" applyAlignment="1">
      <alignment horizontal="right"/>
    </xf>
    <xf numFmtId="166" fontId="7" fillId="0" borderId="1" xfId="1" applyNumberFormat="1" applyFont="1" applyFill="1" applyBorder="1" applyAlignment="1">
      <alignment horizontal="right"/>
    </xf>
    <xf numFmtId="165" fontId="7" fillId="0" borderId="1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0" fontId="8" fillId="0" borderId="2" xfId="1" applyFont="1" applyFill="1" applyBorder="1" applyAlignment="1">
      <alignment horizontal="right" wrapText="1"/>
    </xf>
    <xf numFmtId="0" fontId="8" fillId="0" borderId="3" xfId="1" applyFont="1" applyFill="1" applyBorder="1" applyAlignment="1">
      <alignment horizontal="right" wrapText="1"/>
    </xf>
    <xf numFmtId="0" fontId="8" fillId="0" borderId="4" xfId="1" applyFont="1" applyFill="1" applyBorder="1" applyAlignment="1">
      <alignment horizontal="right" wrapText="1"/>
    </xf>
    <xf numFmtId="165" fontId="8" fillId="0" borderId="2" xfId="1" applyNumberFormat="1" applyFont="1" applyFill="1" applyBorder="1" applyAlignment="1">
      <alignment horizontal="right"/>
    </xf>
    <xf numFmtId="166" fontId="8" fillId="0" borderId="3" xfId="1" applyNumberFormat="1" applyFont="1" applyFill="1" applyBorder="1" applyAlignment="1">
      <alignment horizontal="right"/>
    </xf>
    <xf numFmtId="166" fontId="8" fillId="0" borderId="4" xfId="1" applyNumberFormat="1" applyFont="1" applyFill="1" applyBorder="1" applyAlignment="1">
      <alignment horizontal="right"/>
    </xf>
    <xf numFmtId="165" fontId="8" fillId="0" borderId="0" xfId="1" applyNumberFormat="1" applyFont="1" applyFill="1" applyBorder="1" applyAlignment="1">
      <alignment horizontal="right"/>
    </xf>
    <xf numFmtId="0" fontId="8" fillId="0" borderId="14" xfId="1" applyFont="1" applyFill="1" applyBorder="1" applyAlignment="1">
      <alignment horizontal="left" wrapText="1"/>
    </xf>
    <xf numFmtId="0" fontId="8" fillId="0" borderId="8" xfId="1" applyFont="1" applyFill="1" applyBorder="1" applyAlignment="1"/>
    <xf numFmtId="0" fontId="8" fillId="0" borderId="6" xfId="1" applyFont="1" applyFill="1" applyBorder="1" applyAlignment="1">
      <alignment horizontal="right" wrapText="1"/>
    </xf>
    <xf numFmtId="3" fontId="7" fillId="0" borderId="0" xfId="1" applyNumberFormat="1" applyFont="1" applyFill="1" applyBorder="1" applyAlignment="1">
      <alignment horizontal="right"/>
    </xf>
    <xf numFmtId="3" fontId="7" fillId="0" borderId="1" xfId="1" applyNumberFormat="1" applyFont="1" applyFill="1" applyBorder="1" applyAlignment="1">
      <alignment horizontal="right"/>
    </xf>
    <xf numFmtId="0" fontId="8" fillId="0" borderId="13" xfId="1" applyFont="1" applyFill="1" applyBorder="1" applyAlignment="1">
      <alignment horizontal="left" wrapText="1"/>
    </xf>
    <xf numFmtId="166" fontId="7" fillId="0" borderId="9" xfId="1" applyNumberFormat="1" applyFont="1" applyFill="1" applyBorder="1" applyAlignment="1">
      <alignment horizontal="right"/>
    </xf>
    <xf numFmtId="166" fontId="7" fillId="0" borderId="10" xfId="1" applyNumberFormat="1" applyFont="1" applyFill="1" applyBorder="1" applyAlignment="1">
      <alignment horizontal="right"/>
    </xf>
    <xf numFmtId="167" fontId="7" fillId="0" borderId="11" xfId="5" applyNumberFormat="1" applyFont="1" applyFill="1" applyBorder="1" applyAlignment="1" applyProtection="1"/>
    <xf numFmtId="167" fontId="7" fillId="0" borderId="9" xfId="5" applyNumberFormat="1" applyFont="1" applyFill="1" applyBorder="1" applyProtection="1"/>
    <xf numFmtId="167" fontId="7" fillId="0" borderId="8" xfId="5" applyNumberFormat="1" applyFont="1" applyFill="1" applyBorder="1" applyProtection="1"/>
    <xf numFmtId="167" fontId="7" fillId="0" borderId="0" xfId="5" applyNumberFormat="1" applyFont="1" applyFill="1" applyBorder="1" applyProtection="1"/>
    <xf numFmtId="167" fontId="7" fillId="0" borderId="11" xfId="5" applyNumberFormat="1" applyFont="1" applyFill="1" applyBorder="1" applyProtection="1"/>
    <xf numFmtId="167" fontId="7" fillId="0" borderId="0" xfId="5" applyNumberFormat="1" applyFont="1" applyFill="1" applyBorder="1" applyAlignment="1" applyProtection="1"/>
    <xf numFmtId="168" fontId="8" fillId="0" borderId="0" xfId="5" applyNumberFormat="1" applyFont="1" applyFill="1" applyBorder="1" applyAlignment="1" applyProtection="1"/>
    <xf numFmtId="0" fontId="6" fillId="0" borderId="0" xfId="0" applyFont="1" applyFill="1" applyBorder="1" applyAlignment="1">
      <alignment horizontal="left"/>
    </xf>
    <xf numFmtId="0" fontId="2" fillId="0" borderId="8" xfId="15" applyFont="1" applyFill="1" applyBorder="1"/>
    <xf numFmtId="0" fontId="12" fillId="0" borderId="2" xfId="15" applyFont="1" applyFill="1" applyBorder="1"/>
    <xf numFmtId="0" fontId="2" fillId="0" borderId="12" xfId="15" applyFont="1" applyFill="1" applyBorder="1"/>
    <xf numFmtId="0" fontId="2" fillId="0" borderId="13" xfId="15" applyFont="1" applyFill="1" applyBorder="1"/>
    <xf numFmtId="0" fontId="2" fillId="0" borderId="14" xfId="15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0" fontId="20" fillId="0" borderId="0" xfId="0" applyFont="1" applyFill="1" applyBorder="1" applyAlignment="1">
      <alignment horizontal="left" vertical="center" indent="5"/>
    </xf>
    <xf numFmtId="0" fontId="20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/>
    </xf>
    <xf numFmtId="0" fontId="21" fillId="0" borderId="0" xfId="0" applyFont="1" applyFill="1" applyBorder="1" applyAlignment="1"/>
    <xf numFmtId="165" fontId="8" fillId="0" borderId="3" xfId="1" applyNumberFormat="1" applyFont="1" applyFill="1" applyBorder="1" applyAlignment="1">
      <alignment horizontal="right"/>
    </xf>
    <xf numFmtId="167" fontId="7" fillId="0" borderId="11" xfId="13" applyNumberFormat="1" applyFont="1" applyBorder="1" applyAlignment="1" applyProtection="1"/>
    <xf numFmtId="1" fontId="7" fillId="0" borderId="0" xfId="14" applyNumberFormat="1" applyFont="1" applyFill="1" applyBorder="1" applyAlignment="1">
      <alignment horizontal="right"/>
    </xf>
    <xf numFmtId="168" fontId="16" fillId="0" borderId="11" xfId="13" applyNumberFormat="1" applyFont="1" applyBorder="1" applyAlignment="1" applyProtection="1"/>
    <xf numFmtId="1" fontId="16" fillId="0" borderId="0" xfId="14" applyNumberFormat="1" applyFont="1" applyFill="1" applyBorder="1" applyAlignment="1">
      <alignment horizontal="right"/>
    </xf>
    <xf numFmtId="167" fontId="8" fillId="0" borderId="11" xfId="13" applyNumberFormat="1" applyFont="1" applyBorder="1" applyAlignment="1" applyProtection="1"/>
    <xf numFmtId="1" fontId="8" fillId="0" borderId="0" xfId="14" applyNumberFormat="1" applyFont="1" applyFill="1" applyBorder="1" applyAlignment="1">
      <alignment horizontal="right"/>
    </xf>
    <xf numFmtId="167" fontId="7" fillId="0" borderId="11" xfId="13" applyNumberFormat="1" applyFont="1" applyFill="1" applyBorder="1" applyAlignment="1" applyProtection="1"/>
    <xf numFmtId="167" fontId="8" fillId="0" borderId="2" xfId="13" applyNumberFormat="1" applyFont="1" applyBorder="1" applyAlignment="1" applyProtection="1"/>
    <xf numFmtId="1" fontId="8" fillId="0" borderId="3" xfId="14" applyNumberFormat="1" applyFont="1" applyFill="1" applyBorder="1" applyAlignment="1">
      <alignment horizontal="right"/>
    </xf>
    <xf numFmtId="3" fontId="7" fillId="0" borderId="11" xfId="1" applyNumberFormat="1" applyFont="1" applyFill="1" applyBorder="1" applyAlignment="1">
      <alignment horizontal="right"/>
    </xf>
    <xf numFmtId="167" fontId="7" fillId="0" borderId="0" xfId="13" applyNumberFormat="1" applyFont="1" applyBorder="1" applyAlignment="1" applyProtection="1"/>
    <xf numFmtId="168" fontId="7" fillId="0" borderId="0" xfId="13" applyNumberFormat="1" applyFont="1" applyBorder="1" applyAlignment="1" applyProtection="1"/>
    <xf numFmtId="168" fontId="7" fillId="0" borderId="11" xfId="13" applyNumberFormat="1" applyFont="1" applyBorder="1" applyAlignment="1" applyProtection="1"/>
    <xf numFmtId="167" fontId="7" fillId="0" borderId="0" xfId="13" applyNumberFormat="1" applyFont="1" applyBorder="1" applyProtection="1"/>
    <xf numFmtId="167" fontId="7" fillId="0" borderId="11" xfId="13" applyNumberFormat="1" applyFont="1" applyBorder="1" applyProtection="1"/>
    <xf numFmtId="167" fontId="8" fillId="0" borderId="3" xfId="13" applyNumberFormat="1" applyFont="1" applyBorder="1" applyProtection="1"/>
    <xf numFmtId="167" fontId="8" fillId="0" borderId="2" xfId="13" applyNumberFormat="1" applyFont="1" applyBorder="1" applyProtection="1"/>
    <xf numFmtId="167" fontId="7" fillId="0" borderId="0" xfId="13" applyNumberFormat="1" applyFont="1" applyFill="1" applyBorder="1" applyAlignment="1" applyProtection="1"/>
    <xf numFmtId="168" fontId="7" fillId="0" borderId="0" xfId="13" applyNumberFormat="1" applyFont="1" applyFill="1" applyBorder="1" applyAlignment="1" applyProtection="1"/>
    <xf numFmtId="168" fontId="7" fillId="0" borderId="11" xfId="13" applyNumberFormat="1" applyFont="1" applyFill="1" applyBorder="1" applyAlignment="1" applyProtection="1"/>
    <xf numFmtId="165" fontId="7" fillId="0" borderId="11" xfId="1" quotePrefix="1" applyNumberFormat="1" applyFont="1" applyFill="1" applyBorder="1" applyAlignment="1">
      <alignment horizontal="right"/>
    </xf>
    <xf numFmtId="168" fontId="7" fillId="0" borderId="0" xfId="13" quotePrefix="1" applyNumberFormat="1" applyFont="1" applyFill="1" applyBorder="1" applyAlignment="1" applyProtection="1">
      <alignment horizontal="right"/>
    </xf>
    <xf numFmtId="168" fontId="7" fillId="0" borderId="11" xfId="13" applyNumberFormat="1" applyFont="1" applyFill="1" applyBorder="1" applyAlignment="1" applyProtection="1">
      <alignment horizontal="right"/>
    </xf>
    <xf numFmtId="168" fontId="7" fillId="0" borderId="0" xfId="13" applyNumberFormat="1" applyFont="1" applyFill="1" applyBorder="1" applyAlignment="1" applyProtection="1">
      <alignment horizontal="right"/>
    </xf>
    <xf numFmtId="167" fontId="8" fillId="0" borderId="3" xfId="13" applyNumberFormat="1" applyFont="1" applyFill="1" applyBorder="1" applyAlignment="1" applyProtection="1"/>
    <xf numFmtId="167" fontId="8" fillId="0" borderId="2" xfId="13" applyNumberFormat="1" applyFont="1" applyFill="1" applyBorder="1" applyAlignment="1" applyProtection="1"/>
    <xf numFmtId="167" fontId="8" fillId="0" borderId="3" xfId="13" applyNumberFormat="1" applyFont="1" applyBorder="1" applyAlignment="1" applyProtection="1"/>
    <xf numFmtId="43" fontId="7" fillId="0" borderId="11" xfId="13" applyFont="1" applyFill="1" applyBorder="1" applyAlignment="1">
      <alignment horizontal="right"/>
    </xf>
    <xf numFmtId="43" fontId="7" fillId="0" borderId="0" xfId="13" applyFont="1" applyBorder="1" applyAlignment="1" applyProtection="1"/>
    <xf numFmtId="43" fontId="7" fillId="0" borderId="0" xfId="13" applyFont="1" applyFill="1" applyBorder="1" applyAlignment="1">
      <alignment horizontal="right"/>
    </xf>
    <xf numFmtId="43" fontId="7" fillId="0" borderId="11" xfId="13" applyFont="1" applyBorder="1" applyAlignment="1" applyProtection="1"/>
    <xf numFmtId="43" fontId="7" fillId="0" borderId="1" xfId="13" applyFont="1" applyFill="1" applyBorder="1" applyAlignment="1">
      <alignment horizontal="right"/>
    </xf>
    <xf numFmtId="9" fontId="8" fillId="0" borderId="4" xfId="14" applyFont="1" applyFill="1" applyBorder="1" applyAlignment="1">
      <alignment horizontal="right"/>
    </xf>
    <xf numFmtId="9" fontId="7" fillId="0" borderId="11" xfId="14" applyFont="1" applyFill="1" applyBorder="1" applyAlignment="1">
      <alignment horizontal="right"/>
    </xf>
    <xf numFmtId="9" fontId="7" fillId="0" borderId="0" xfId="14" applyFont="1" applyFill="1" applyBorder="1" applyAlignment="1" applyProtection="1"/>
    <xf numFmtId="9" fontId="7" fillId="0" borderId="1" xfId="14" applyFont="1" applyFill="1" applyBorder="1" applyAlignment="1">
      <alignment horizontal="right"/>
    </xf>
    <xf numFmtId="9" fontId="8" fillId="0" borderId="2" xfId="14" applyFont="1" applyFill="1" applyBorder="1" applyAlignment="1">
      <alignment horizontal="right"/>
    </xf>
    <xf numFmtId="9" fontId="8" fillId="0" borderId="3" xfId="14" applyFont="1" applyFill="1" applyBorder="1" applyAlignment="1" applyProtection="1"/>
    <xf numFmtId="169" fontId="7" fillId="0" borderId="1" xfId="13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169" fontId="7" fillId="0" borderId="4" xfId="13" applyNumberFormat="1" applyFont="1" applyFill="1" applyBorder="1" applyAlignment="1">
      <alignment horizontal="left"/>
    </xf>
    <xf numFmtId="0" fontId="7" fillId="0" borderId="11" xfId="0" applyFont="1" applyBorder="1" applyAlignment="1">
      <alignment wrapText="1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5" fontId="7" fillId="0" borderId="0" xfId="13" applyNumberFormat="1" applyFont="1" applyFill="1" applyBorder="1" applyAlignment="1">
      <alignment horizontal="right"/>
    </xf>
    <xf numFmtId="5" fontId="7" fillId="0" borderId="3" xfId="13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37" fontId="2" fillId="0" borderId="2" xfId="13" applyNumberFormat="1" applyFont="1" applyBorder="1"/>
    <xf numFmtId="168" fontId="7" fillId="0" borderId="3" xfId="13" applyNumberFormat="1" applyFont="1" applyBorder="1" applyAlignment="1" applyProtection="1"/>
    <xf numFmtId="37" fontId="2" fillId="0" borderId="4" xfId="13" applyNumberFormat="1" applyFont="1" applyBorder="1"/>
    <xf numFmtId="37" fontId="2" fillId="0" borderId="1" xfId="13" applyNumberFormat="1" applyFont="1" applyBorder="1"/>
    <xf numFmtId="168" fontId="7" fillId="0" borderId="11" xfId="5" applyNumberFormat="1" applyFont="1" applyBorder="1" applyAlignment="1" applyProtection="1">
      <alignment horizontal="right"/>
    </xf>
    <xf numFmtId="0" fontId="8" fillId="0" borderId="3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8" fillId="0" borderId="12" xfId="1" applyFont="1" applyFill="1" applyBorder="1" applyAlignment="1">
      <alignment horizontal="left" wrapText="1"/>
    </xf>
    <xf numFmtId="0" fontId="8" fillId="0" borderId="14" xfId="1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top"/>
    </xf>
    <xf numFmtId="9" fontId="8" fillId="0" borderId="6" xfId="6" applyFont="1" applyFill="1" applyBorder="1" applyAlignment="1">
      <alignment horizontal="center"/>
    </xf>
    <xf numFmtId="9" fontId="8" fillId="0" borderId="7" xfId="6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0" borderId="13" xfId="0" applyFont="1" applyBorder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0" fontId="12" fillId="0" borderId="11" xfId="0" applyFont="1" applyBorder="1" applyAlignment="1">
      <alignment horizontal="right" wrapText="1"/>
    </xf>
    <xf numFmtId="0" fontId="12" fillId="0" borderId="2" xfId="0" applyFont="1" applyBorder="1" applyAlignment="1">
      <alignment horizontal="right" wrapText="1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11" xfId="1" applyFont="1" applyFill="1" applyBorder="1" applyAlignment="1">
      <alignment horizontal="center" vertical="center"/>
    </xf>
    <xf numFmtId="0" fontId="8" fillId="0" borderId="11" xfId="1" applyFont="1" applyFill="1" applyBorder="1" applyAlignment="1"/>
    <xf numFmtId="0" fontId="8" fillId="0" borderId="10" xfId="1" applyFont="1" applyFill="1" applyBorder="1" applyAlignment="1">
      <alignment horizontal="center"/>
    </xf>
    <xf numFmtId="0" fontId="8" fillId="0" borderId="9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right"/>
    </xf>
    <xf numFmtId="0" fontId="8" fillId="0" borderId="8" xfId="1" applyFont="1" applyFill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</cellXfs>
  <cellStyles count="16">
    <cellStyle name="Comma" xfId="5" builtinId="3"/>
    <cellStyle name="Comma 2" xfId="3"/>
    <cellStyle name="Comma 2 2" xfId="11"/>
    <cellStyle name="Comma 3" xfId="8"/>
    <cellStyle name="Comma 4" xfId="13"/>
    <cellStyle name="Normal" xfId="0" builtinId="0"/>
    <cellStyle name="Normal 2" xfId="2"/>
    <cellStyle name="Normal 2 2" xfId="10"/>
    <cellStyle name="Normal 3" xfId="1"/>
    <cellStyle name="Normal 4" xfId="7"/>
    <cellStyle name="Normal 5" xfId="15"/>
    <cellStyle name="Percent" xfId="6" builtinId="5"/>
    <cellStyle name="Percent 2" xfId="4"/>
    <cellStyle name="Percent 2 2" xfId="12"/>
    <cellStyle name="Percent 3" xfId="9"/>
    <cellStyle name="Percent 4" xfId="1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workbookViewId="0">
      <selection sqref="A1:E1"/>
    </sheetView>
  </sheetViews>
  <sheetFormatPr defaultColWidth="9.140625" defaultRowHeight="12.75" x14ac:dyDescent="0.2"/>
  <cols>
    <col min="1" max="1" width="4.140625" style="2" customWidth="1"/>
    <col min="2" max="2" width="46.28515625" style="2" customWidth="1"/>
    <col min="3" max="4" width="15.7109375" style="2" customWidth="1"/>
    <col min="5" max="5" width="2.28515625" style="2" customWidth="1"/>
    <col min="6" max="16384" width="9.140625" style="2"/>
  </cols>
  <sheetData>
    <row r="1" spans="1:6" ht="15.75" x14ac:dyDescent="0.25">
      <c r="A1" s="215" t="s">
        <v>78</v>
      </c>
      <c r="B1" s="215"/>
      <c r="C1" s="215"/>
      <c r="D1" s="215"/>
      <c r="E1" s="215"/>
    </row>
    <row r="2" spans="1:6" s="94" customFormat="1" ht="15.75" x14ac:dyDescent="0.25">
      <c r="A2" s="215" t="s">
        <v>107</v>
      </c>
      <c r="B2" s="215"/>
      <c r="C2" s="215"/>
      <c r="D2" s="215"/>
      <c r="E2" s="215"/>
    </row>
    <row r="3" spans="1:6" s="94" customFormat="1" x14ac:dyDescent="0.2">
      <c r="A3" s="146"/>
      <c r="B3" s="146"/>
      <c r="C3" s="146"/>
      <c r="D3" s="146"/>
      <c r="E3" s="146"/>
    </row>
    <row r="4" spans="1:6" s="94" customFormat="1" ht="15.75" x14ac:dyDescent="0.25">
      <c r="A4" s="215" t="s">
        <v>79</v>
      </c>
      <c r="B4" s="215"/>
      <c r="C4" s="215"/>
      <c r="D4" s="215"/>
      <c r="E4" s="215"/>
    </row>
    <row r="5" spans="1:6" s="94" customFormat="1" ht="15.75" x14ac:dyDescent="0.25">
      <c r="A5" s="215" t="s">
        <v>83</v>
      </c>
      <c r="B5" s="215"/>
      <c r="C5" s="215"/>
      <c r="D5" s="215"/>
      <c r="E5" s="215"/>
    </row>
    <row r="6" spans="1:6" s="94" customFormat="1" x14ac:dyDescent="0.2">
      <c r="A6" s="216" t="s">
        <v>81</v>
      </c>
      <c r="B6" s="216"/>
      <c r="C6" s="216"/>
      <c r="D6" s="216"/>
      <c r="E6" s="216"/>
      <c r="F6" s="108"/>
    </row>
    <row r="8" spans="1:6" x14ac:dyDescent="0.2">
      <c r="A8" s="45"/>
      <c r="B8" s="46"/>
      <c r="C8" s="212" t="s">
        <v>38</v>
      </c>
      <c r="D8" s="213"/>
      <c r="E8" s="214"/>
    </row>
    <row r="9" spans="1:6" x14ac:dyDescent="0.2">
      <c r="A9" s="44" t="s">
        <v>44</v>
      </c>
      <c r="B9" s="86"/>
      <c r="C9" s="87" t="s">
        <v>39</v>
      </c>
      <c r="D9" s="210" t="s">
        <v>37</v>
      </c>
      <c r="E9" s="211"/>
    </row>
    <row r="10" spans="1:6" x14ac:dyDescent="0.2">
      <c r="A10" s="49"/>
      <c r="C10" s="49"/>
      <c r="E10" s="50"/>
    </row>
    <row r="11" spans="1:6" x14ac:dyDescent="0.2">
      <c r="A11" s="48" t="s">
        <v>40</v>
      </c>
      <c r="B11" s="83"/>
      <c r="C11" s="49"/>
      <c r="E11" s="50"/>
    </row>
    <row r="12" spans="1:6" x14ac:dyDescent="0.2">
      <c r="A12" s="48"/>
      <c r="B12" s="2" t="s">
        <v>35</v>
      </c>
      <c r="C12" s="154">
        <f>336628356</f>
        <v>336628356</v>
      </c>
      <c r="D12" s="155">
        <f>(C12/C$24)*100</f>
        <v>19.816588643969506</v>
      </c>
      <c r="E12" s="50" t="s">
        <v>43</v>
      </c>
    </row>
    <row r="13" spans="1:6" x14ac:dyDescent="0.2">
      <c r="A13" s="48"/>
      <c r="B13" s="2" t="s">
        <v>36</v>
      </c>
      <c r="C13" s="156">
        <v>367984474</v>
      </c>
      <c r="D13" s="157">
        <f>(C13/C$24)*100</f>
        <v>21.662455995315771</v>
      </c>
      <c r="E13" s="50"/>
    </row>
    <row r="14" spans="1:6" x14ac:dyDescent="0.2">
      <c r="A14" s="48"/>
      <c r="B14" s="83" t="s">
        <v>45</v>
      </c>
      <c r="C14" s="158">
        <f>C12+C13</f>
        <v>704612830</v>
      </c>
      <c r="D14" s="159">
        <f>(C14/C$24)*100</f>
        <v>41.479044639285277</v>
      </c>
      <c r="E14" s="84" t="s">
        <v>43</v>
      </c>
    </row>
    <row r="15" spans="1:6" x14ac:dyDescent="0.2">
      <c r="A15" s="48"/>
      <c r="B15" s="83"/>
      <c r="C15" s="49"/>
      <c r="D15" s="155"/>
      <c r="E15" s="50"/>
    </row>
    <row r="16" spans="1:6" x14ac:dyDescent="0.2">
      <c r="A16" s="48" t="s">
        <v>41</v>
      </c>
      <c r="B16" s="83"/>
      <c r="C16" s="49"/>
      <c r="D16" s="94"/>
      <c r="E16" s="50"/>
    </row>
    <row r="17" spans="1:5" x14ac:dyDescent="0.2">
      <c r="A17" s="48"/>
      <c r="B17" s="2" t="s">
        <v>35</v>
      </c>
      <c r="C17" s="154">
        <v>740424003</v>
      </c>
      <c r="D17" s="155">
        <f>(C17/C$24)*100</f>
        <v>43.58717151436953</v>
      </c>
      <c r="E17" s="50" t="s">
        <v>43</v>
      </c>
    </row>
    <row r="18" spans="1:5" ht="13.15" customHeight="1" x14ac:dyDescent="0.2">
      <c r="A18" s="48"/>
      <c r="B18" s="2" t="s">
        <v>46</v>
      </c>
      <c r="C18" s="156">
        <v>253683174</v>
      </c>
      <c r="D18" s="157">
        <f>(C18/C$24)*100</f>
        <v>14.933783846345197</v>
      </c>
      <c r="E18" s="50"/>
    </row>
    <row r="19" spans="1:5" ht="13.15" customHeight="1" x14ac:dyDescent="0.2">
      <c r="A19" s="48"/>
      <c r="B19" s="83" t="s">
        <v>45</v>
      </c>
      <c r="C19" s="158">
        <f>C17+C18</f>
        <v>994107177</v>
      </c>
      <c r="D19" s="159">
        <f>(C19/C$24)*100</f>
        <v>58.520955360714723</v>
      </c>
      <c r="E19" s="84" t="s">
        <v>43</v>
      </c>
    </row>
    <row r="20" spans="1:5" x14ac:dyDescent="0.2">
      <c r="A20" s="48"/>
      <c r="B20" s="83"/>
      <c r="C20" s="49"/>
      <c r="D20" s="155"/>
      <c r="E20" s="50"/>
    </row>
    <row r="21" spans="1:5" x14ac:dyDescent="0.2">
      <c r="A21" s="48" t="s">
        <v>42</v>
      </c>
      <c r="B21" s="83"/>
      <c r="C21" s="49"/>
      <c r="D21" s="94"/>
      <c r="E21" s="50"/>
    </row>
    <row r="22" spans="1:5" x14ac:dyDescent="0.2">
      <c r="A22" s="48"/>
      <c r="B22" s="2" t="s">
        <v>35</v>
      </c>
      <c r="C22" s="160">
        <f>C17+C12</f>
        <v>1077052359</v>
      </c>
      <c r="D22" s="155">
        <f>(C22/C$24)*100</f>
        <v>63.403760158339026</v>
      </c>
      <c r="E22" s="50" t="s">
        <v>43</v>
      </c>
    </row>
    <row r="23" spans="1:5" ht="14.25" x14ac:dyDescent="0.2">
      <c r="A23" s="48"/>
      <c r="B23" s="2" t="s">
        <v>47</v>
      </c>
      <c r="C23" s="156">
        <f>C18+C13</f>
        <v>621667648</v>
      </c>
      <c r="D23" s="157">
        <f>(C23/C$24)*100</f>
        <v>36.596239841660974</v>
      </c>
      <c r="E23" s="50"/>
    </row>
    <row r="24" spans="1:5" x14ac:dyDescent="0.2">
      <c r="A24" s="44"/>
      <c r="B24" s="85" t="s">
        <v>30</v>
      </c>
      <c r="C24" s="161">
        <f>C14+C19</f>
        <v>1698720007</v>
      </c>
      <c r="D24" s="162">
        <f>(C24/C$24)*100</f>
        <v>100</v>
      </c>
      <c r="E24" s="88" t="s">
        <v>43</v>
      </c>
    </row>
    <row r="26" spans="1:5" x14ac:dyDescent="0.2">
      <c r="A26" s="89" t="s">
        <v>32</v>
      </c>
      <c r="B26" s="89"/>
    </row>
    <row r="27" spans="1:5" s="17" customFormat="1" ht="11.25" customHeight="1" x14ac:dyDescent="0.2">
      <c r="A27" s="89" t="s">
        <v>14</v>
      </c>
      <c r="B27" s="89"/>
    </row>
    <row r="28" spans="1:5" x14ac:dyDescent="0.2">
      <c r="C28" s="109"/>
    </row>
    <row r="29" spans="1:5" x14ac:dyDescent="0.2">
      <c r="C29" s="109"/>
    </row>
    <row r="30" spans="1:5" x14ac:dyDescent="0.2">
      <c r="C30" s="109"/>
    </row>
  </sheetData>
  <mergeCells count="7">
    <mergeCell ref="D9:E9"/>
    <mergeCell ref="C8:E8"/>
    <mergeCell ref="A1:E1"/>
    <mergeCell ref="A2:E2"/>
    <mergeCell ref="A4:E4"/>
    <mergeCell ref="A5:E5"/>
    <mergeCell ref="A6:E6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showGridLines="0" workbookViewId="0">
      <selection sqref="A1:F1"/>
    </sheetView>
  </sheetViews>
  <sheetFormatPr defaultColWidth="9.140625" defaultRowHeight="12.75" x14ac:dyDescent="0.2"/>
  <cols>
    <col min="1" max="1" width="20.28515625" style="2" customWidth="1"/>
    <col min="2" max="2" width="12.28515625" style="2" customWidth="1"/>
    <col min="3" max="6" width="14.7109375" style="2" customWidth="1"/>
    <col min="7" max="16384" width="9.140625" style="2"/>
  </cols>
  <sheetData>
    <row r="1" spans="1:6" ht="15.75" x14ac:dyDescent="0.25">
      <c r="A1" s="215" t="s">
        <v>78</v>
      </c>
      <c r="B1" s="215"/>
      <c r="C1" s="215"/>
      <c r="D1" s="215"/>
      <c r="E1" s="215"/>
      <c r="F1" s="215"/>
    </row>
    <row r="2" spans="1:6" s="94" customFormat="1" ht="15.75" x14ac:dyDescent="0.25">
      <c r="A2" s="215" t="s">
        <v>107</v>
      </c>
      <c r="B2" s="215"/>
      <c r="C2" s="215"/>
      <c r="D2" s="215"/>
      <c r="E2" s="215"/>
      <c r="F2" s="215"/>
    </row>
    <row r="3" spans="1:6" s="94" customFormat="1" x14ac:dyDescent="0.2">
      <c r="A3" s="146"/>
      <c r="B3" s="146"/>
      <c r="C3" s="146"/>
      <c r="D3" s="146"/>
      <c r="E3" s="146"/>
      <c r="F3" s="146"/>
    </row>
    <row r="4" spans="1:6" s="94" customFormat="1" ht="15.75" x14ac:dyDescent="0.25">
      <c r="A4" s="215" t="s">
        <v>82</v>
      </c>
      <c r="B4" s="215"/>
      <c r="C4" s="215"/>
      <c r="D4" s="215"/>
      <c r="E4" s="215"/>
      <c r="F4" s="215"/>
    </row>
    <row r="5" spans="1:6" s="94" customFormat="1" ht="15.75" x14ac:dyDescent="0.25">
      <c r="A5" s="215" t="s">
        <v>80</v>
      </c>
      <c r="B5" s="215"/>
      <c r="C5" s="215"/>
      <c r="D5" s="215"/>
      <c r="E5" s="215"/>
      <c r="F5" s="215"/>
    </row>
    <row r="6" spans="1:6" x14ac:dyDescent="0.2">
      <c r="A6" s="216" t="s">
        <v>81</v>
      </c>
      <c r="B6" s="216"/>
      <c r="C6" s="216"/>
      <c r="D6" s="216"/>
      <c r="E6" s="216"/>
      <c r="F6" s="216"/>
    </row>
    <row r="7" spans="1:6" x14ac:dyDescent="0.2">
      <c r="A7" s="34"/>
      <c r="B7" s="34"/>
      <c r="C7" s="34"/>
      <c r="D7" s="34"/>
      <c r="E7" s="34"/>
      <c r="F7" s="34"/>
    </row>
    <row r="8" spans="1:6" x14ac:dyDescent="0.2">
      <c r="A8" s="24"/>
      <c r="B8" s="35"/>
      <c r="C8" s="219" t="s">
        <v>50</v>
      </c>
      <c r="D8" s="219"/>
      <c r="E8" s="217" t="s">
        <v>15</v>
      </c>
      <c r="F8" s="218"/>
    </row>
    <row r="9" spans="1:6" s="94" customFormat="1" x14ac:dyDescent="0.2">
      <c r="A9" s="241"/>
      <c r="B9" s="242"/>
      <c r="C9" s="244" t="s">
        <v>30</v>
      </c>
      <c r="D9" s="245"/>
      <c r="E9" s="246" t="s">
        <v>30</v>
      </c>
      <c r="F9" s="243"/>
    </row>
    <row r="10" spans="1:6" s="5" customFormat="1" ht="12.75" customHeight="1" x14ac:dyDescent="0.2">
      <c r="A10" s="16" t="s">
        <v>12</v>
      </c>
      <c r="B10" s="10" t="s">
        <v>19</v>
      </c>
      <c r="C10" s="119" t="s">
        <v>31</v>
      </c>
      <c r="D10" s="119" t="s">
        <v>16</v>
      </c>
      <c r="E10" s="118" t="s">
        <v>31</v>
      </c>
      <c r="F10" s="120" t="s">
        <v>16</v>
      </c>
    </row>
    <row r="11" spans="1:6" s="94" customFormat="1" ht="24" customHeight="1" x14ac:dyDescent="0.2">
      <c r="A11" s="107" t="s">
        <v>4</v>
      </c>
      <c r="B11" s="163">
        <v>13470</v>
      </c>
      <c r="C11" s="164">
        <v>41694007828</v>
      </c>
      <c r="D11" s="114">
        <v>750000</v>
      </c>
      <c r="E11" s="154">
        <v>1157277682</v>
      </c>
      <c r="F11" s="115">
        <v>21000</v>
      </c>
    </row>
    <row r="12" spans="1:6" s="94" customFormat="1" ht="24" customHeight="1" x14ac:dyDescent="0.2">
      <c r="A12" s="107" t="s">
        <v>5</v>
      </c>
      <c r="B12" s="163">
        <v>63662</v>
      </c>
      <c r="C12" s="165">
        <v>26462150394</v>
      </c>
      <c r="D12" s="128">
        <v>304000</v>
      </c>
      <c r="E12" s="166">
        <v>541442325</v>
      </c>
      <c r="F12" s="129">
        <v>6120</v>
      </c>
    </row>
    <row r="13" spans="1:6" x14ac:dyDescent="0.2">
      <c r="A13" s="6"/>
      <c r="B13" s="117"/>
      <c r="C13" s="167"/>
      <c r="D13" s="113"/>
      <c r="E13" s="168"/>
      <c r="F13" s="116"/>
    </row>
    <row r="14" spans="1:6" x14ac:dyDescent="0.2">
      <c r="A14" s="8" t="s">
        <v>6</v>
      </c>
      <c r="B14" s="121">
        <f>B11+B12</f>
        <v>77132</v>
      </c>
      <c r="C14" s="169">
        <f>C11+C12</f>
        <v>68156158222</v>
      </c>
      <c r="D14" s="122">
        <v>350000</v>
      </c>
      <c r="E14" s="170">
        <f>E11+E12</f>
        <v>1698720007</v>
      </c>
      <c r="F14" s="123">
        <v>7019</v>
      </c>
    </row>
    <row r="16" spans="1:6" x14ac:dyDescent="0.2">
      <c r="A16" s="89" t="s">
        <v>77</v>
      </c>
      <c r="C16" s="94"/>
      <c r="E16" s="94"/>
    </row>
  </sheetData>
  <mergeCells count="7">
    <mergeCell ref="E8:F8"/>
    <mergeCell ref="A1:F1"/>
    <mergeCell ref="C8:D8"/>
    <mergeCell ref="A2:F2"/>
    <mergeCell ref="A4:F4"/>
    <mergeCell ref="A5:F5"/>
    <mergeCell ref="A6:F6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zoomScaleNormal="100" workbookViewId="0">
      <selection sqref="A1:F1"/>
    </sheetView>
  </sheetViews>
  <sheetFormatPr defaultColWidth="9.140625" defaultRowHeight="12" customHeight="1" x14ac:dyDescent="0.2"/>
  <cols>
    <col min="1" max="1" width="16.5703125" style="2" customWidth="1"/>
    <col min="2" max="6" width="15" style="2" customWidth="1"/>
    <col min="7" max="16384" width="9.140625" style="2"/>
  </cols>
  <sheetData>
    <row r="1" spans="1:6" s="94" customFormat="1" ht="15.6" customHeight="1" x14ac:dyDescent="0.25">
      <c r="A1" s="215" t="s">
        <v>78</v>
      </c>
      <c r="B1" s="215"/>
      <c r="C1" s="215"/>
      <c r="D1" s="215"/>
      <c r="E1" s="215"/>
      <c r="F1" s="215"/>
    </row>
    <row r="2" spans="1:6" s="94" customFormat="1" ht="15.6" customHeight="1" x14ac:dyDescent="0.25">
      <c r="A2" s="215" t="s">
        <v>107</v>
      </c>
      <c r="B2" s="215"/>
      <c r="C2" s="215"/>
      <c r="D2" s="215"/>
      <c r="E2" s="215"/>
      <c r="F2" s="215"/>
    </row>
    <row r="3" spans="1:6" s="94" customFormat="1" ht="15.6" customHeight="1" x14ac:dyDescent="0.2">
      <c r="A3" s="146"/>
      <c r="B3" s="146"/>
      <c r="C3" s="146"/>
      <c r="D3" s="146"/>
      <c r="E3" s="146"/>
    </row>
    <row r="4" spans="1:6" s="94" customFormat="1" ht="15.6" customHeight="1" x14ac:dyDescent="0.25">
      <c r="A4" s="215" t="s">
        <v>84</v>
      </c>
      <c r="B4" s="215"/>
      <c r="C4" s="215"/>
      <c r="D4" s="215"/>
      <c r="E4" s="215"/>
      <c r="F4" s="215"/>
    </row>
    <row r="5" spans="1:6" s="94" customFormat="1" ht="15.6" customHeight="1" x14ac:dyDescent="0.25">
      <c r="A5" s="215" t="s">
        <v>85</v>
      </c>
      <c r="B5" s="215"/>
      <c r="C5" s="215"/>
      <c r="D5" s="215"/>
      <c r="E5" s="215"/>
      <c r="F5" s="215"/>
    </row>
    <row r="7" spans="1:6" ht="16.899999999999999" customHeight="1" x14ac:dyDescent="0.2">
      <c r="A7" s="248" t="s">
        <v>5</v>
      </c>
      <c r="B7" s="249"/>
      <c r="C7" s="249"/>
      <c r="D7" s="249"/>
      <c r="E7" s="249"/>
      <c r="F7" s="250"/>
    </row>
    <row r="8" spans="1:6" ht="12.75" x14ac:dyDescent="0.2">
      <c r="A8" s="221" t="s">
        <v>50</v>
      </c>
      <c r="B8" s="126"/>
      <c r="C8" s="219" t="s">
        <v>50</v>
      </c>
      <c r="D8" s="218"/>
      <c r="E8" s="217" t="s">
        <v>15</v>
      </c>
      <c r="F8" s="218"/>
    </row>
    <row r="9" spans="1:6" ht="26.25" customHeight="1" x14ac:dyDescent="0.2">
      <c r="A9" s="222"/>
      <c r="B9" s="118" t="s">
        <v>19</v>
      </c>
      <c r="C9" s="127" t="s">
        <v>137</v>
      </c>
      <c r="D9" s="119" t="s">
        <v>16</v>
      </c>
      <c r="E9" s="37" t="s">
        <v>137</v>
      </c>
      <c r="F9" s="120" t="s">
        <v>16</v>
      </c>
    </row>
    <row r="10" spans="1:6" ht="10.15" customHeight="1" x14ac:dyDescent="0.2">
      <c r="A10" s="39"/>
      <c r="B10" s="117"/>
      <c r="C10" s="134"/>
      <c r="D10" s="131"/>
      <c r="E10" s="135"/>
      <c r="F10" s="132"/>
    </row>
    <row r="11" spans="1:6" ht="13.9" customHeight="1" x14ac:dyDescent="0.2">
      <c r="A11" s="39" t="s">
        <v>62</v>
      </c>
      <c r="B11" s="117"/>
      <c r="C11" s="136"/>
      <c r="D11" s="114"/>
      <c r="E11" s="137"/>
      <c r="F11" s="115"/>
    </row>
    <row r="12" spans="1:6" ht="10.15" customHeight="1" x14ac:dyDescent="0.2">
      <c r="A12" s="39"/>
      <c r="B12" s="117"/>
      <c r="C12" s="136"/>
      <c r="D12" s="114"/>
      <c r="E12" s="137"/>
      <c r="F12" s="115"/>
    </row>
    <row r="13" spans="1:6" ht="13.9" customHeight="1" x14ac:dyDescent="0.2">
      <c r="A13" s="40" t="s">
        <v>20</v>
      </c>
      <c r="B13" s="117">
        <v>9033</v>
      </c>
      <c r="C13" s="171">
        <v>176001392</v>
      </c>
      <c r="D13" s="114">
        <v>12984</v>
      </c>
      <c r="E13" s="160">
        <v>3400298</v>
      </c>
      <c r="F13" s="115">
        <v>240</v>
      </c>
    </row>
    <row r="14" spans="1:6" ht="13.9" customHeight="1" x14ac:dyDescent="0.2">
      <c r="A14" s="95" t="s">
        <v>21</v>
      </c>
      <c r="B14" s="117">
        <v>5000</v>
      </c>
      <c r="C14" s="172">
        <v>404050143</v>
      </c>
      <c r="D14" s="113">
        <v>80000</v>
      </c>
      <c r="E14" s="173">
        <v>8065244</v>
      </c>
      <c r="F14" s="116">
        <v>1610</v>
      </c>
    </row>
    <row r="15" spans="1:6" ht="13.9" customHeight="1" x14ac:dyDescent="0.2">
      <c r="A15" s="95" t="s">
        <v>22</v>
      </c>
      <c r="B15" s="117">
        <v>9153</v>
      </c>
      <c r="C15" s="172">
        <v>1655607582</v>
      </c>
      <c r="D15" s="113">
        <v>184000</v>
      </c>
      <c r="E15" s="173">
        <v>33360500</v>
      </c>
      <c r="F15" s="116">
        <v>3660</v>
      </c>
    </row>
    <row r="16" spans="1:6" ht="13.9" customHeight="1" x14ac:dyDescent="0.2">
      <c r="A16" s="95" t="s">
        <v>28</v>
      </c>
      <c r="B16" s="117">
        <v>16772</v>
      </c>
      <c r="C16" s="172">
        <v>6412531356</v>
      </c>
      <c r="D16" s="113">
        <v>385000</v>
      </c>
      <c r="E16" s="173">
        <v>130809706</v>
      </c>
      <c r="F16" s="116">
        <v>7811</v>
      </c>
    </row>
    <row r="17" spans="1:6" ht="13.9" customHeight="1" x14ac:dyDescent="0.2">
      <c r="A17" s="95" t="s">
        <v>23</v>
      </c>
      <c r="B17" s="117">
        <v>9001</v>
      </c>
      <c r="C17" s="172">
        <v>5898454451</v>
      </c>
      <c r="D17" s="113">
        <v>625000</v>
      </c>
      <c r="E17" s="173">
        <v>127704213</v>
      </c>
      <c r="F17" s="116">
        <v>13553</v>
      </c>
    </row>
    <row r="18" spans="1:6" ht="13.9" customHeight="1" x14ac:dyDescent="0.2">
      <c r="A18" s="95" t="s">
        <v>24</v>
      </c>
      <c r="B18" s="117">
        <v>1164</v>
      </c>
      <c r="C18" s="172">
        <v>1937039723</v>
      </c>
      <c r="D18" s="113">
        <v>1438000</v>
      </c>
      <c r="E18" s="173">
        <v>41899932</v>
      </c>
      <c r="F18" s="116">
        <v>30992</v>
      </c>
    </row>
    <row r="19" spans="1:6" ht="13.9" customHeight="1" x14ac:dyDescent="0.2">
      <c r="A19" s="95" t="s">
        <v>25</v>
      </c>
      <c r="B19" s="117">
        <v>33</v>
      </c>
      <c r="C19" s="172">
        <v>238811308</v>
      </c>
      <c r="D19" s="113">
        <v>6500000</v>
      </c>
      <c r="E19" s="173">
        <v>5178396</v>
      </c>
      <c r="F19" s="116">
        <v>141345</v>
      </c>
    </row>
    <row r="20" spans="1:6" ht="13.9" customHeight="1" x14ac:dyDescent="0.2">
      <c r="A20" s="95" t="s">
        <v>26</v>
      </c>
      <c r="B20" s="174" t="s">
        <v>108</v>
      </c>
      <c r="C20" s="175" t="s">
        <v>108</v>
      </c>
      <c r="D20" s="113" t="s">
        <v>108</v>
      </c>
      <c r="E20" s="176" t="s">
        <v>108</v>
      </c>
      <c r="F20" s="116" t="s">
        <v>108</v>
      </c>
    </row>
    <row r="21" spans="1:6" ht="13.9" customHeight="1" x14ac:dyDescent="0.2">
      <c r="A21" s="95" t="s">
        <v>27</v>
      </c>
      <c r="B21" s="174" t="s">
        <v>108</v>
      </c>
      <c r="C21" s="177" t="s">
        <v>108</v>
      </c>
      <c r="D21" s="113" t="s">
        <v>108</v>
      </c>
      <c r="E21" s="176" t="s">
        <v>108</v>
      </c>
      <c r="F21" s="116" t="s">
        <v>108</v>
      </c>
    </row>
    <row r="22" spans="1:6" ht="25.15" customHeight="1" x14ac:dyDescent="0.2">
      <c r="A22" s="44" t="s">
        <v>6</v>
      </c>
      <c r="B22" s="121">
        <f>SUM(B13:B21)</f>
        <v>50156</v>
      </c>
      <c r="C22" s="178">
        <f>SUM(C13:C21)</f>
        <v>16722495955</v>
      </c>
      <c r="D22" s="80">
        <v>288750</v>
      </c>
      <c r="E22" s="179">
        <f>SUM(E13:E21)</f>
        <v>350418289</v>
      </c>
      <c r="F22" s="81">
        <v>5813</v>
      </c>
    </row>
    <row r="23" spans="1:6" ht="10.15" customHeight="1" x14ac:dyDescent="0.2">
      <c r="A23" s="45"/>
      <c r="B23" s="45"/>
      <c r="C23" s="46"/>
      <c r="D23" s="46"/>
      <c r="E23" s="45"/>
      <c r="F23" s="47"/>
    </row>
    <row r="24" spans="1:6" ht="13.9" customHeight="1" x14ac:dyDescent="0.2">
      <c r="A24" s="48" t="s">
        <v>9</v>
      </c>
      <c r="B24" s="49"/>
      <c r="C24" s="94"/>
      <c r="D24" s="94"/>
      <c r="E24" s="49"/>
      <c r="F24" s="50"/>
    </row>
    <row r="25" spans="1:6" ht="10.15" customHeight="1" x14ac:dyDescent="0.2">
      <c r="A25" s="49"/>
      <c r="B25" s="49"/>
      <c r="C25" s="94"/>
      <c r="D25" s="94"/>
      <c r="E25" s="49"/>
      <c r="F25" s="50"/>
    </row>
    <row r="26" spans="1:6" ht="13.9" customHeight="1" x14ac:dyDescent="0.2">
      <c r="A26" s="40" t="s">
        <v>20</v>
      </c>
      <c r="B26" s="96">
        <v>2059</v>
      </c>
      <c r="C26" s="171">
        <v>36549772</v>
      </c>
      <c r="D26" s="114">
        <v>12202</v>
      </c>
      <c r="E26" s="160">
        <v>711747</v>
      </c>
      <c r="F26" s="115">
        <v>222</v>
      </c>
    </row>
    <row r="27" spans="1:6" ht="13.9" customHeight="1" x14ac:dyDescent="0.2">
      <c r="A27" s="95" t="s">
        <v>21</v>
      </c>
      <c r="B27" s="96">
        <v>855</v>
      </c>
      <c r="C27" s="172">
        <v>69360168</v>
      </c>
      <c r="D27" s="113">
        <v>81000</v>
      </c>
      <c r="E27" s="173">
        <v>1385020</v>
      </c>
      <c r="F27" s="116">
        <v>1616</v>
      </c>
    </row>
    <row r="28" spans="1:6" ht="13.9" customHeight="1" x14ac:dyDescent="0.2">
      <c r="A28" s="95" t="s">
        <v>22</v>
      </c>
      <c r="B28" s="96">
        <v>1757</v>
      </c>
      <c r="C28" s="172">
        <v>320347486</v>
      </c>
      <c r="D28" s="113">
        <v>185073</v>
      </c>
      <c r="E28" s="173">
        <v>6440178</v>
      </c>
      <c r="F28" s="116">
        <v>3703</v>
      </c>
    </row>
    <row r="29" spans="1:6" ht="13.9" customHeight="1" x14ac:dyDescent="0.2">
      <c r="A29" s="95" t="s">
        <v>28</v>
      </c>
      <c r="B29" s="96">
        <v>3206</v>
      </c>
      <c r="C29" s="172">
        <v>1240209797</v>
      </c>
      <c r="D29" s="113">
        <v>397500</v>
      </c>
      <c r="E29" s="173">
        <v>24474724</v>
      </c>
      <c r="F29" s="116">
        <v>7760</v>
      </c>
    </row>
    <row r="30" spans="1:6" ht="13.9" customHeight="1" x14ac:dyDescent="0.2">
      <c r="A30" s="95" t="s">
        <v>23</v>
      </c>
      <c r="B30" s="96">
        <v>3190</v>
      </c>
      <c r="C30" s="172">
        <v>2299618191</v>
      </c>
      <c r="D30" s="113">
        <v>690000</v>
      </c>
      <c r="E30" s="173">
        <v>46149198</v>
      </c>
      <c r="F30" s="116">
        <v>14108</v>
      </c>
    </row>
    <row r="31" spans="1:6" ht="13.9" customHeight="1" x14ac:dyDescent="0.2">
      <c r="A31" s="95" t="s">
        <v>24</v>
      </c>
      <c r="B31" s="96">
        <v>2283</v>
      </c>
      <c r="C31" s="172">
        <v>4416112653</v>
      </c>
      <c r="D31" s="113">
        <v>1600000</v>
      </c>
      <c r="E31" s="173">
        <v>85456301</v>
      </c>
      <c r="F31" s="116">
        <v>32160</v>
      </c>
    </row>
    <row r="32" spans="1:6" ht="13.9" customHeight="1" x14ac:dyDescent="0.2">
      <c r="A32" s="95" t="s">
        <v>25</v>
      </c>
      <c r="B32" s="96">
        <v>144</v>
      </c>
      <c r="C32" s="172">
        <v>1097967713</v>
      </c>
      <c r="D32" s="113">
        <v>6970000</v>
      </c>
      <c r="E32" s="173">
        <v>21072588</v>
      </c>
      <c r="F32" s="116">
        <v>133706</v>
      </c>
    </row>
    <row r="33" spans="1:6" ht="13.9" customHeight="1" x14ac:dyDescent="0.2">
      <c r="A33" s="95" t="s">
        <v>26</v>
      </c>
      <c r="B33" s="96">
        <v>5</v>
      </c>
      <c r="C33" s="172">
        <v>92334000</v>
      </c>
      <c r="D33" s="113">
        <v>19500000</v>
      </c>
      <c r="E33" s="173">
        <v>1855802</v>
      </c>
      <c r="F33" s="116">
        <v>424095</v>
      </c>
    </row>
    <row r="34" spans="1:6" ht="13.9" customHeight="1" x14ac:dyDescent="0.2">
      <c r="A34" s="95" t="s">
        <v>27</v>
      </c>
      <c r="B34" s="96">
        <v>7</v>
      </c>
      <c r="C34" s="172">
        <v>167154659</v>
      </c>
      <c r="D34" s="113">
        <v>22800000</v>
      </c>
      <c r="E34" s="173">
        <v>3478479</v>
      </c>
      <c r="F34" s="116">
        <v>489345</v>
      </c>
    </row>
    <row r="35" spans="1:6" ht="25.15" customHeight="1" x14ac:dyDescent="0.2">
      <c r="A35" s="44" t="s">
        <v>6</v>
      </c>
      <c r="B35" s="121">
        <f>SUM(B26:B34)</f>
        <v>13506</v>
      </c>
      <c r="C35" s="178">
        <f>SUM(C26:C34)</f>
        <v>9739654439</v>
      </c>
      <c r="D35" s="122">
        <v>424100</v>
      </c>
      <c r="E35" s="179">
        <f>SUM(E26:E34)</f>
        <v>191024037</v>
      </c>
      <c r="F35" s="123">
        <v>8088</v>
      </c>
    </row>
    <row r="36" spans="1:6" s="94" customFormat="1" ht="12.75" x14ac:dyDescent="0.2">
      <c r="A36" s="85"/>
      <c r="B36" s="153"/>
      <c r="C36" s="112"/>
      <c r="D36" s="122"/>
      <c r="E36" s="112"/>
      <c r="F36" s="122"/>
    </row>
    <row r="37" spans="1:6" ht="16.899999999999999" customHeight="1" x14ac:dyDescent="0.2">
      <c r="A37" s="248" t="s">
        <v>4</v>
      </c>
      <c r="B37" s="249"/>
      <c r="C37" s="249"/>
      <c r="D37" s="249"/>
      <c r="E37" s="249"/>
      <c r="F37" s="250"/>
    </row>
    <row r="38" spans="1:6" ht="16.899999999999999" customHeight="1" x14ac:dyDescent="0.2">
      <c r="A38" s="221" t="s">
        <v>50</v>
      </c>
      <c r="B38" s="126"/>
      <c r="C38" s="219" t="s">
        <v>50</v>
      </c>
      <c r="D38" s="218"/>
      <c r="E38" s="217" t="s">
        <v>15</v>
      </c>
      <c r="F38" s="218"/>
    </row>
    <row r="39" spans="1:6" ht="26.65" customHeight="1" x14ac:dyDescent="0.2">
      <c r="A39" s="222"/>
      <c r="B39" s="118" t="s">
        <v>19</v>
      </c>
      <c r="C39" s="127" t="s">
        <v>137</v>
      </c>
      <c r="D39" s="119" t="s">
        <v>16</v>
      </c>
      <c r="E39" s="37" t="s">
        <v>137</v>
      </c>
      <c r="F39" s="120" t="s">
        <v>16</v>
      </c>
    </row>
    <row r="40" spans="1:6" ht="12" customHeight="1" x14ac:dyDescent="0.2">
      <c r="A40" s="95"/>
      <c r="B40" s="96"/>
      <c r="C40" s="138"/>
      <c r="D40" s="114"/>
      <c r="E40" s="133"/>
      <c r="F40" s="115"/>
    </row>
    <row r="41" spans="1:6" ht="14.1" customHeight="1" x14ac:dyDescent="0.2">
      <c r="A41" s="40" t="s">
        <v>20</v>
      </c>
      <c r="B41" s="96">
        <v>1162</v>
      </c>
      <c r="C41" s="171">
        <v>32768513</v>
      </c>
      <c r="D41" s="114">
        <v>30200</v>
      </c>
      <c r="E41" s="160">
        <v>1019243</v>
      </c>
      <c r="F41" s="115">
        <v>632</v>
      </c>
    </row>
    <row r="42" spans="1:6" ht="14.1" customHeight="1" x14ac:dyDescent="0.2">
      <c r="A42" s="95" t="s">
        <v>21</v>
      </c>
      <c r="B42" s="96">
        <v>647</v>
      </c>
      <c r="C42" s="172">
        <v>48449926</v>
      </c>
      <c r="D42" s="113">
        <v>71539</v>
      </c>
      <c r="E42" s="173">
        <v>1010293</v>
      </c>
      <c r="F42" s="116">
        <v>1488</v>
      </c>
    </row>
    <row r="43" spans="1:6" ht="14.1" customHeight="1" x14ac:dyDescent="0.2">
      <c r="A43" s="95" t="s">
        <v>22</v>
      </c>
      <c r="B43" s="96">
        <v>1212</v>
      </c>
      <c r="C43" s="172">
        <v>218399720</v>
      </c>
      <c r="D43" s="113">
        <v>184743</v>
      </c>
      <c r="E43" s="173">
        <v>4610005</v>
      </c>
      <c r="F43" s="116">
        <v>3852</v>
      </c>
    </row>
    <row r="44" spans="1:6" ht="14.1" customHeight="1" x14ac:dyDescent="0.2">
      <c r="A44" s="95" t="s">
        <v>28</v>
      </c>
      <c r="B44" s="96">
        <v>2193</v>
      </c>
      <c r="C44" s="172">
        <v>861898646</v>
      </c>
      <c r="D44" s="113">
        <v>400000</v>
      </c>
      <c r="E44" s="173">
        <v>18664661</v>
      </c>
      <c r="F44" s="116">
        <v>8200</v>
      </c>
    </row>
    <row r="45" spans="1:6" ht="14.1" customHeight="1" x14ac:dyDescent="0.2">
      <c r="A45" s="95" t="s">
        <v>23</v>
      </c>
      <c r="B45" s="96">
        <v>2830</v>
      </c>
      <c r="C45" s="172">
        <v>2127574461</v>
      </c>
      <c r="D45" s="113">
        <v>747500</v>
      </c>
      <c r="E45" s="173">
        <v>59435394</v>
      </c>
      <c r="F45" s="116">
        <v>20875</v>
      </c>
    </row>
    <row r="46" spans="1:6" ht="14.1" customHeight="1" x14ac:dyDescent="0.2">
      <c r="A46" s="95" t="s">
        <v>24</v>
      </c>
      <c r="B46" s="96">
        <v>4123</v>
      </c>
      <c r="C46" s="172">
        <v>8878341539</v>
      </c>
      <c r="D46" s="113">
        <v>1833250</v>
      </c>
      <c r="E46" s="173">
        <v>248190776</v>
      </c>
      <c r="F46" s="116">
        <v>51290</v>
      </c>
    </row>
    <row r="47" spans="1:6" ht="14.1" customHeight="1" x14ac:dyDescent="0.2">
      <c r="A47" s="95" t="s">
        <v>25</v>
      </c>
      <c r="B47" s="96">
        <v>863</v>
      </c>
      <c r="C47" s="172">
        <v>7281460007</v>
      </c>
      <c r="D47" s="113">
        <v>7700000</v>
      </c>
      <c r="E47" s="173">
        <v>203640911</v>
      </c>
      <c r="F47" s="116">
        <v>215600</v>
      </c>
    </row>
    <row r="48" spans="1:6" ht="14.1" customHeight="1" x14ac:dyDescent="0.2">
      <c r="A48" s="95" t="s">
        <v>26</v>
      </c>
      <c r="B48" s="96">
        <v>112</v>
      </c>
      <c r="C48" s="172">
        <v>1961391757</v>
      </c>
      <c r="D48" s="113">
        <v>17290000</v>
      </c>
      <c r="E48" s="173">
        <v>54918954</v>
      </c>
      <c r="F48" s="116">
        <v>484257</v>
      </c>
    </row>
    <row r="49" spans="1:6" ht="14.1" customHeight="1" x14ac:dyDescent="0.2">
      <c r="A49" s="95" t="s">
        <v>27</v>
      </c>
      <c r="B49" s="96">
        <v>328</v>
      </c>
      <c r="C49" s="172">
        <v>20283723259</v>
      </c>
      <c r="D49" s="113">
        <v>39420000</v>
      </c>
      <c r="E49" s="173">
        <v>565787445</v>
      </c>
      <c r="F49" s="116">
        <v>1101072</v>
      </c>
    </row>
    <row r="50" spans="1:6" ht="25.15" customHeight="1" x14ac:dyDescent="0.2">
      <c r="A50" s="44" t="s">
        <v>6</v>
      </c>
      <c r="B50" s="121">
        <f>SUM(B41:B49)</f>
        <v>13470</v>
      </c>
      <c r="C50" s="178">
        <f>SUM(C41:C49)</f>
        <v>41694007828</v>
      </c>
      <c r="D50" s="122">
        <v>750000</v>
      </c>
      <c r="E50" s="179">
        <f>SUM(E41:E49)</f>
        <v>1157277682</v>
      </c>
      <c r="F50" s="123">
        <v>21000</v>
      </c>
    </row>
    <row r="51" spans="1:6" s="94" customFormat="1" ht="12.75" x14ac:dyDescent="0.2">
      <c r="A51" s="85"/>
      <c r="B51" s="153"/>
      <c r="C51" s="112"/>
      <c r="D51" s="122"/>
      <c r="E51" s="112"/>
      <c r="F51" s="122"/>
    </row>
    <row r="52" spans="1:6" ht="16.899999999999999" customHeight="1" x14ac:dyDescent="0.2">
      <c r="A52" s="248" t="s">
        <v>11</v>
      </c>
      <c r="B52" s="249"/>
      <c r="C52" s="249"/>
      <c r="D52" s="249"/>
      <c r="E52" s="249"/>
      <c r="F52" s="250"/>
    </row>
    <row r="53" spans="1:6" ht="16.899999999999999" customHeight="1" x14ac:dyDescent="0.2">
      <c r="A53" s="221" t="s">
        <v>50</v>
      </c>
      <c r="B53" s="126"/>
      <c r="C53" s="219" t="s">
        <v>50</v>
      </c>
      <c r="D53" s="219"/>
      <c r="E53" s="217" t="s">
        <v>15</v>
      </c>
      <c r="F53" s="218"/>
    </row>
    <row r="54" spans="1:6" ht="26.25" customHeight="1" x14ac:dyDescent="0.2">
      <c r="A54" s="222"/>
      <c r="B54" s="118" t="s">
        <v>19</v>
      </c>
      <c r="C54" s="127" t="s">
        <v>137</v>
      </c>
      <c r="D54" s="119" t="s">
        <v>16</v>
      </c>
      <c r="E54" s="37" t="s">
        <v>137</v>
      </c>
      <c r="F54" s="120" t="s">
        <v>16</v>
      </c>
    </row>
    <row r="55" spans="1:6" ht="12" customHeight="1" x14ac:dyDescent="0.2">
      <c r="A55" s="42"/>
      <c r="B55" s="51"/>
      <c r="C55" s="41"/>
      <c r="D55" s="4"/>
      <c r="E55" s="18"/>
      <c r="F55" s="111"/>
    </row>
    <row r="56" spans="1:6" ht="14.1" customHeight="1" x14ac:dyDescent="0.2">
      <c r="A56" s="40" t="s">
        <v>20</v>
      </c>
      <c r="B56" s="96">
        <v>12254</v>
      </c>
      <c r="C56" s="164">
        <v>245319676</v>
      </c>
      <c r="D56" s="114">
        <v>14243</v>
      </c>
      <c r="E56" s="154">
        <v>5131289</v>
      </c>
      <c r="F56" s="115">
        <v>267</v>
      </c>
    </row>
    <row r="57" spans="1:6" ht="14.1" customHeight="1" x14ac:dyDescent="0.2">
      <c r="A57" s="42" t="s">
        <v>21</v>
      </c>
      <c r="B57" s="96">
        <v>6502</v>
      </c>
      <c r="C57" s="164">
        <v>521860237</v>
      </c>
      <c r="D57" s="113">
        <v>80000</v>
      </c>
      <c r="E57" s="154">
        <v>10460557</v>
      </c>
      <c r="F57" s="116">
        <v>1610</v>
      </c>
    </row>
    <row r="58" spans="1:6" ht="14.1" customHeight="1" x14ac:dyDescent="0.2">
      <c r="A58" s="42" t="s">
        <v>22</v>
      </c>
      <c r="B58" s="96">
        <v>12122</v>
      </c>
      <c r="C58" s="164">
        <v>2194354788</v>
      </c>
      <c r="D58" s="113">
        <v>184570</v>
      </c>
      <c r="E58" s="154">
        <v>44410683</v>
      </c>
      <c r="F58" s="116">
        <v>3668</v>
      </c>
    </row>
    <row r="59" spans="1:6" ht="14.1" customHeight="1" x14ac:dyDescent="0.2">
      <c r="A59" s="42" t="s">
        <v>28</v>
      </c>
      <c r="B59" s="96">
        <v>22171</v>
      </c>
      <c r="C59" s="164">
        <v>8514639800</v>
      </c>
      <c r="D59" s="113">
        <v>388000</v>
      </c>
      <c r="E59" s="154">
        <v>173949091</v>
      </c>
      <c r="F59" s="116">
        <v>7863</v>
      </c>
    </row>
    <row r="60" spans="1:6" ht="14.1" customHeight="1" x14ac:dyDescent="0.2">
      <c r="A60" s="42" t="s">
        <v>23</v>
      </c>
      <c r="B60" s="96">
        <v>15021</v>
      </c>
      <c r="C60" s="164">
        <v>10325647102</v>
      </c>
      <c r="D60" s="113">
        <v>646650</v>
      </c>
      <c r="E60" s="154">
        <v>233288806</v>
      </c>
      <c r="F60" s="116">
        <v>14412</v>
      </c>
    </row>
    <row r="61" spans="1:6" ht="14.1" customHeight="1" x14ac:dyDescent="0.2">
      <c r="A61" s="42" t="s">
        <v>24</v>
      </c>
      <c r="B61" s="96">
        <v>7570</v>
      </c>
      <c r="C61" s="164">
        <v>15231493915</v>
      </c>
      <c r="D61" s="113">
        <v>1697500</v>
      </c>
      <c r="E61" s="154">
        <v>375547008</v>
      </c>
      <c r="F61" s="116">
        <v>41999</v>
      </c>
    </row>
    <row r="62" spans="1:6" ht="14.1" customHeight="1" x14ac:dyDescent="0.2">
      <c r="A62" s="42" t="s">
        <v>25</v>
      </c>
      <c r="B62" s="96">
        <v>1040</v>
      </c>
      <c r="C62" s="164">
        <v>8618239028</v>
      </c>
      <c r="D62" s="113">
        <v>7500000</v>
      </c>
      <c r="E62" s="154">
        <v>229891895</v>
      </c>
      <c r="F62" s="116">
        <v>201648</v>
      </c>
    </row>
    <row r="63" spans="1:6" ht="14.1" customHeight="1" x14ac:dyDescent="0.2">
      <c r="A63" s="42" t="s">
        <v>26</v>
      </c>
      <c r="B63" s="96">
        <v>117</v>
      </c>
      <c r="C63" s="164">
        <v>2053725757</v>
      </c>
      <c r="D63" s="113">
        <v>17310000</v>
      </c>
      <c r="E63" s="154">
        <v>56774756</v>
      </c>
      <c r="F63" s="116">
        <v>477602</v>
      </c>
    </row>
    <row r="64" spans="1:6" ht="14.1" customHeight="1" x14ac:dyDescent="0.2">
      <c r="A64" s="42" t="s">
        <v>27</v>
      </c>
      <c r="B64" s="96">
        <v>335</v>
      </c>
      <c r="C64" s="164">
        <v>20450877918</v>
      </c>
      <c r="D64" s="113">
        <v>38000000</v>
      </c>
      <c r="E64" s="154">
        <v>569265923</v>
      </c>
      <c r="F64" s="116">
        <v>1057591</v>
      </c>
    </row>
    <row r="65" spans="1:6" ht="24.6" customHeight="1" x14ac:dyDescent="0.2">
      <c r="A65" s="44" t="s">
        <v>6</v>
      </c>
      <c r="B65" s="121">
        <f>SUM(B56:B64)</f>
        <v>77132</v>
      </c>
      <c r="C65" s="180">
        <f>SUM(C56:C64)</f>
        <v>68156158221</v>
      </c>
      <c r="D65" s="122">
        <v>350000</v>
      </c>
      <c r="E65" s="161">
        <f>SUM(E56:E64)</f>
        <v>1698720008</v>
      </c>
      <c r="F65" s="123">
        <v>7019</v>
      </c>
    </row>
    <row r="67" spans="1:6" s="5" customFormat="1" ht="12.75" x14ac:dyDescent="0.2">
      <c r="A67" s="220" t="s">
        <v>51</v>
      </c>
      <c r="B67" s="220"/>
      <c r="C67" s="220"/>
      <c r="D67" s="220"/>
      <c r="E67" s="220"/>
      <c r="F67" s="220"/>
    </row>
    <row r="68" spans="1:6" ht="12" customHeight="1" x14ac:dyDescent="0.2">
      <c r="A68" s="2" t="s">
        <v>14</v>
      </c>
    </row>
  </sheetData>
  <mergeCells count="17">
    <mergeCell ref="A52:F52"/>
    <mergeCell ref="A67:F67"/>
    <mergeCell ref="C8:D8"/>
    <mergeCell ref="A8:A9"/>
    <mergeCell ref="A1:F1"/>
    <mergeCell ref="A2:F2"/>
    <mergeCell ref="A4:F4"/>
    <mergeCell ref="A5:F5"/>
    <mergeCell ref="E8:F8"/>
    <mergeCell ref="A7:F7"/>
    <mergeCell ref="E53:F53"/>
    <mergeCell ref="A37:F37"/>
    <mergeCell ref="E38:F38"/>
    <mergeCell ref="C38:D38"/>
    <mergeCell ref="C53:D53"/>
    <mergeCell ref="A38:A39"/>
    <mergeCell ref="A53:A54"/>
  </mergeCells>
  <printOptions horizontalCentered="1" verticalCentered="1"/>
  <pageMargins left="0.8" right="0.05" top="0.5" bottom="0.5" header="0" footer="0"/>
  <pageSetup scale="74" orientation="portrait" horizontalDpi="300" verticalDpi="300" r:id="rId1"/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showGridLines="0" zoomScaleNormal="100" workbookViewId="0">
      <selection sqref="A1:F1"/>
    </sheetView>
  </sheetViews>
  <sheetFormatPr defaultColWidth="9.140625" defaultRowHeight="12" customHeight="1" x14ac:dyDescent="0.2"/>
  <cols>
    <col min="1" max="1" width="16.5703125" style="1" customWidth="1"/>
    <col min="2" max="6" width="14.85546875" style="1" customWidth="1"/>
    <col min="7" max="16384" width="9.140625" style="1"/>
  </cols>
  <sheetData>
    <row r="1" spans="1:6" s="147" customFormat="1" ht="15.6" customHeight="1" x14ac:dyDescent="0.25">
      <c r="A1" s="215" t="s">
        <v>78</v>
      </c>
      <c r="B1" s="215"/>
      <c r="C1" s="215"/>
      <c r="D1" s="215"/>
      <c r="E1" s="215"/>
      <c r="F1" s="215"/>
    </row>
    <row r="2" spans="1:6" s="147" customFormat="1" ht="15.6" customHeight="1" x14ac:dyDescent="0.25">
      <c r="A2" s="215" t="s">
        <v>107</v>
      </c>
      <c r="B2" s="215"/>
      <c r="C2" s="215"/>
      <c r="D2" s="215"/>
      <c r="E2" s="215"/>
      <c r="F2" s="215"/>
    </row>
    <row r="3" spans="1:6" s="147" customFormat="1" ht="15.6" customHeight="1" x14ac:dyDescent="0.2">
      <c r="A3" s="146"/>
      <c r="B3" s="146"/>
      <c r="C3" s="146"/>
      <c r="D3" s="146"/>
      <c r="E3" s="146"/>
      <c r="F3" s="94"/>
    </row>
    <row r="4" spans="1:6" s="147" customFormat="1" ht="15.6" customHeight="1" x14ac:dyDescent="0.25">
      <c r="A4" s="215" t="s">
        <v>86</v>
      </c>
      <c r="B4" s="215"/>
      <c r="C4" s="215"/>
      <c r="D4" s="215"/>
      <c r="E4" s="215"/>
      <c r="F4" s="215"/>
    </row>
    <row r="5" spans="1:6" s="147" customFormat="1" ht="15.6" customHeight="1" x14ac:dyDescent="0.25">
      <c r="A5" s="215" t="s">
        <v>87</v>
      </c>
      <c r="B5" s="215"/>
      <c r="C5" s="215"/>
      <c r="D5" s="215"/>
      <c r="E5" s="215"/>
      <c r="F5" s="215"/>
    </row>
    <row r="7" spans="1:6" ht="16.899999999999999" customHeight="1" x14ac:dyDescent="0.2">
      <c r="A7" s="248" t="s">
        <v>5</v>
      </c>
      <c r="B7" s="249"/>
      <c r="C7" s="249"/>
      <c r="D7" s="249"/>
      <c r="E7" s="249"/>
      <c r="F7" s="250"/>
    </row>
    <row r="8" spans="1:6" ht="16.899999999999999" customHeight="1" x14ac:dyDescent="0.2">
      <c r="A8" s="38"/>
      <c r="B8" s="35"/>
      <c r="C8" s="219" t="s">
        <v>50</v>
      </c>
      <c r="D8" s="218"/>
      <c r="E8" s="217" t="s">
        <v>15</v>
      </c>
      <c r="F8" s="218"/>
    </row>
    <row r="9" spans="1:6" ht="26.65" customHeight="1" x14ac:dyDescent="0.2">
      <c r="A9" s="23" t="s">
        <v>7</v>
      </c>
      <c r="B9" s="118" t="s">
        <v>19</v>
      </c>
      <c r="C9" s="127" t="s">
        <v>138</v>
      </c>
      <c r="D9" s="119" t="s">
        <v>16</v>
      </c>
      <c r="E9" s="37" t="s">
        <v>138</v>
      </c>
      <c r="F9" s="120" t="s">
        <v>16</v>
      </c>
    </row>
    <row r="10" spans="1:6" ht="9.6" customHeight="1" x14ac:dyDescent="0.2">
      <c r="A10" s="39"/>
      <c r="B10" s="9"/>
      <c r="C10" s="26"/>
      <c r="D10" s="4"/>
      <c r="E10" s="13"/>
      <c r="F10" s="7"/>
    </row>
    <row r="11" spans="1:6" ht="14.1" customHeight="1" x14ac:dyDescent="0.2">
      <c r="A11" s="39" t="s">
        <v>10</v>
      </c>
      <c r="B11" s="9"/>
      <c r="C11" s="26"/>
      <c r="D11" s="4"/>
      <c r="E11" s="13"/>
      <c r="F11" s="7"/>
    </row>
    <row r="12" spans="1:6" ht="9.6" customHeight="1" x14ac:dyDescent="0.2">
      <c r="A12" s="39"/>
      <c r="B12" s="9"/>
      <c r="C12" s="26"/>
      <c r="D12" s="4"/>
      <c r="E12" s="13"/>
      <c r="F12" s="7"/>
    </row>
    <row r="13" spans="1:6" ht="14.1" customHeight="1" x14ac:dyDescent="0.2">
      <c r="A13" s="42" t="s">
        <v>0</v>
      </c>
      <c r="B13" s="117">
        <v>469</v>
      </c>
      <c r="C13" s="164">
        <v>643258432</v>
      </c>
      <c r="D13" s="114">
        <v>500000</v>
      </c>
      <c r="E13" s="154">
        <v>13909489</v>
      </c>
      <c r="F13" s="115">
        <v>10845</v>
      </c>
    </row>
    <row r="14" spans="1:6" ht="14.1" customHeight="1" x14ac:dyDescent="0.2">
      <c r="A14" s="42" t="s">
        <v>1</v>
      </c>
      <c r="B14" s="117">
        <v>4733</v>
      </c>
      <c r="C14" s="165">
        <v>1334497812</v>
      </c>
      <c r="D14" s="113">
        <v>300000</v>
      </c>
      <c r="E14" s="166">
        <v>27647193</v>
      </c>
      <c r="F14" s="116">
        <v>6118</v>
      </c>
    </row>
    <row r="15" spans="1:6" ht="14.1" customHeight="1" x14ac:dyDescent="0.2">
      <c r="A15" s="42" t="s">
        <v>2</v>
      </c>
      <c r="B15" s="117">
        <v>14814</v>
      </c>
      <c r="C15" s="165">
        <v>6103676525</v>
      </c>
      <c r="D15" s="113">
        <v>320000</v>
      </c>
      <c r="E15" s="166">
        <v>129299688</v>
      </c>
      <c r="F15" s="116">
        <v>6530</v>
      </c>
    </row>
    <row r="16" spans="1:6" ht="14.1" customHeight="1" x14ac:dyDescent="0.2">
      <c r="A16" s="42" t="s">
        <v>3</v>
      </c>
      <c r="B16" s="117">
        <v>19377</v>
      </c>
      <c r="C16" s="165">
        <v>6035299489</v>
      </c>
      <c r="D16" s="113">
        <v>300000</v>
      </c>
      <c r="E16" s="166">
        <v>125900394</v>
      </c>
      <c r="F16" s="116">
        <v>6120</v>
      </c>
    </row>
    <row r="17" spans="1:6" ht="14.1" customHeight="1" x14ac:dyDescent="0.2">
      <c r="A17" s="95" t="s">
        <v>49</v>
      </c>
      <c r="B17" s="117">
        <v>10763</v>
      </c>
      <c r="C17" s="172">
        <v>2605763698</v>
      </c>
      <c r="D17" s="113">
        <v>230000</v>
      </c>
      <c r="E17" s="173">
        <v>53661525</v>
      </c>
      <c r="F17" s="116">
        <v>4679</v>
      </c>
    </row>
    <row r="18" spans="1:6" ht="24.6" customHeight="1" x14ac:dyDescent="0.2">
      <c r="A18" s="44" t="s">
        <v>6</v>
      </c>
      <c r="B18" s="97">
        <f>SUM(B13:B17)</f>
        <v>50156</v>
      </c>
      <c r="C18" s="178">
        <f>SUM(C13:C17)</f>
        <v>16722495956</v>
      </c>
      <c r="D18" s="122">
        <v>288750</v>
      </c>
      <c r="E18" s="179">
        <f>SUM(E13:E17)</f>
        <v>350418289</v>
      </c>
      <c r="F18" s="123">
        <v>5813</v>
      </c>
    </row>
    <row r="19" spans="1:6" ht="12" customHeight="1" x14ac:dyDescent="0.2">
      <c r="A19" s="45"/>
      <c r="B19" s="45"/>
      <c r="C19" s="46"/>
      <c r="D19" s="46"/>
      <c r="E19" s="45"/>
      <c r="F19" s="47"/>
    </row>
    <row r="20" spans="1:6" ht="12" customHeight="1" x14ac:dyDescent="0.2">
      <c r="A20" s="48" t="s">
        <v>9</v>
      </c>
      <c r="B20" s="49"/>
      <c r="C20" s="94"/>
      <c r="D20" s="94"/>
      <c r="E20" s="49"/>
      <c r="F20" s="50"/>
    </row>
    <row r="21" spans="1:6" ht="12" customHeight="1" x14ac:dyDescent="0.2">
      <c r="A21" s="49"/>
      <c r="B21" s="49"/>
      <c r="C21" s="94"/>
      <c r="D21" s="94"/>
      <c r="E21" s="49"/>
      <c r="F21" s="50"/>
    </row>
    <row r="22" spans="1:6" ht="14.1" customHeight="1" x14ac:dyDescent="0.2">
      <c r="A22" s="42" t="s">
        <v>0</v>
      </c>
      <c r="B22" s="96">
        <v>6411</v>
      </c>
      <c r="C22" s="164">
        <v>6437287546</v>
      </c>
      <c r="D22" s="114">
        <v>500000</v>
      </c>
      <c r="E22" s="154">
        <v>128947520</v>
      </c>
      <c r="F22" s="115">
        <v>10845</v>
      </c>
    </row>
    <row r="23" spans="1:6" ht="14.1" customHeight="1" x14ac:dyDescent="0.2">
      <c r="A23" s="42" t="s">
        <v>1</v>
      </c>
      <c r="B23" s="96">
        <v>384</v>
      </c>
      <c r="C23" s="165">
        <v>71721287</v>
      </c>
      <c r="D23" s="113">
        <v>130250</v>
      </c>
      <c r="E23" s="166">
        <v>1458427</v>
      </c>
      <c r="F23" s="116">
        <v>2640</v>
      </c>
    </row>
    <row r="24" spans="1:6" ht="14.1" customHeight="1" x14ac:dyDescent="0.2">
      <c r="A24" s="42" t="s">
        <v>2</v>
      </c>
      <c r="B24" s="96">
        <v>4957</v>
      </c>
      <c r="C24" s="165">
        <v>2621285635</v>
      </c>
      <c r="D24" s="113">
        <v>425415</v>
      </c>
      <c r="E24" s="166">
        <v>49355434</v>
      </c>
      <c r="F24" s="116">
        <v>8154</v>
      </c>
    </row>
    <row r="25" spans="1:6" ht="14.1" customHeight="1" x14ac:dyDescent="0.2">
      <c r="A25" s="42" t="s">
        <v>3</v>
      </c>
      <c r="B25" s="96">
        <v>1754</v>
      </c>
      <c r="C25" s="165">
        <v>609359970</v>
      </c>
      <c r="D25" s="113">
        <v>300440</v>
      </c>
      <c r="E25" s="166">
        <v>11262656</v>
      </c>
      <c r="F25" s="116">
        <v>5608</v>
      </c>
    </row>
    <row r="26" spans="1:6" ht="14.1" customHeight="1" x14ac:dyDescent="0.2">
      <c r="A26" s="42" t="s">
        <v>49</v>
      </c>
      <c r="B26" s="181"/>
      <c r="C26" s="182"/>
      <c r="D26" s="183"/>
      <c r="E26" s="184"/>
      <c r="F26" s="185"/>
    </row>
    <row r="27" spans="1:6" ht="24.6" customHeight="1" x14ac:dyDescent="0.2">
      <c r="A27" s="44" t="s">
        <v>6</v>
      </c>
      <c r="B27" s="97">
        <f>SUM(B22:B26)</f>
        <v>13506</v>
      </c>
      <c r="C27" s="180">
        <f>SUM(C22:C26)</f>
        <v>9739654438</v>
      </c>
      <c r="D27" s="122">
        <v>424100</v>
      </c>
      <c r="E27" s="179">
        <f>SUM(E22:E26)</f>
        <v>191024037</v>
      </c>
      <c r="F27" s="123">
        <v>8088</v>
      </c>
    </row>
    <row r="28" spans="1:6" ht="13.9" customHeight="1" x14ac:dyDescent="0.2">
      <c r="A28" s="53"/>
      <c r="B28" s="15"/>
      <c r="C28" s="21"/>
      <c r="D28" s="15"/>
      <c r="E28" s="21"/>
      <c r="F28" s="15"/>
    </row>
    <row r="29" spans="1:6" ht="16.899999999999999" customHeight="1" x14ac:dyDescent="0.2">
      <c r="A29" s="248" t="s">
        <v>4</v>
      </c>
      <c r="B29" s="249"/>
      <c r="C29" s="249"/>
      <c r="D29" s="249"/>
      <c r="E29" s="249"/>
      <c r="F29" s="250"/>
    </row>
    <row r="30" spans="1:6" ht="16.899999999999999" customHeight="1" x14ac:dyDescent="0.2">
      <c r="A30" s="38"/>
      <c r="B30" s="35"/>
      <c r="C30" s="219" t="s">
        <v>50</v>
      </c>
      <c r="D30" s="218"/>
      <c r="E30" s="217" t="s">
        <v>15</v>
      </c>
      <c r="F30" s="218"/>
    </row>
    <row r="31" spans="1:6" ht="26.25" customHeight="1" x14ac:dyDescent="0.2">
      <c r="A31" s="23" t="s">
        <v>7</v>
      </c>
      <c r="B31" s="118" t="s">
        <v>19</v>
      </c>
      <c r="C31" s="127" t="s">
        <v>138</v>
      </c>
      <c r="D31" s="119" t="s">
        <v>16</v>
      </c>
      <c r="E31" s="37" t="s">
        <v>138</v>
      </c>
      <c r="F31" s="120" t="s">
        <v>16</v>
      </c>
    </row>
    <row r="32" spans="1:6" ht="13.9" customHeight="1" x14ac:dyDescent="0.2">
      <c r="A32" s="42"/>
      <c r="B32" s="51"/>
      <c r="C32" s="41"/>
      <c r="D32" s="7"/>
      <c r="E32" s="18"/>
      <c r="F32" s="7"/>
    </row>
    <row r="33" spans="1:6" ht="14.1" customHeight="1" x14ac:dyDescent="0.2">
      <c r="A33" s="42" t="s">
        <v>0</v>
      </c>
      <c r="B33" s="96">
        <v>3795</v>
      </c>
      <c r="C33" s="164">
        <v>22407853861</v>
      </c>
      <c r="D33" s="115">
        <v>809123</v>
      </c>
      <c r="E33" s="154">
        <v>625839341</v>
      </c>
      <c r="F33" s="115">
        <v>22425</v>
      </c>
    </row>
    <row r="34" spans="1:6" ht="14.1" customHeight="1" x14ac:dyDescent="0.2">
      <c r="A34" s="42" t="s">
        <v>1</v>
      </c>
      <c r="B34" s="96">
        <v>1676</v>
      </c>
      <c r="C34" s="165">
        <v>2673837031</v>
      </c>
      <c r="D34" s="116">
        <v>771509</v>
      </c>
      <c r="E34" s="166">
        <v>73775854</v>
      </c>
      <c r="F34" s="116">
        <v>21602</v>
      </c>
    </row>
    <row r="35" spans="1:6" ht="14.1" customHeight="1" x14ac:dyDescent="0.2">
      <c r="A35" s="42" t="s">
        <v>2</v>
      </c>
      <c r="B35" s="96">
        <v>5316</v>
      </c>
      <c r="C35" s="165">
        <v>11010738748</v>
      </c>
      <c r="D35" s="116">
        <v>800000</v>
      </c>
      <c r="E35" s="166">
        <v>305114867</v>
      </c>
      <c r="F35" s="116">
        <v>22400</v>
      </c>
    </row>
    <row r="36" spans="1:6" ht="14.1" customHeight="1" x14ac:dyDescent="0.2">
      <c r="A36" s="95" t="s">
        <v>3</v>
      </c>
      <c r="B36" s="96">
        <v>2358</v>
      </c>
      <c r="C36" s="172">
        <v>5026858741</v>
      </c>
      <c r="D36" s="116">
        <v>700000</v>
      </c>
      <c r="E36" s="173">
        <v>138974273</v>
      </c>
      <c r="F36" s="116">
        <v>19600</v>
      </c>
    </row>
    <row r="37" spans="1:6" ht="14.1" customHeight="1" x14ac:dyDescent="0.2">
      <c r="A37" s="95" t="s">
        <v>48</v>
      </c>
      <c r="B37" s="96">
        <v>325</v>
      </c>
      <c r="C37" s="172">
        <v>574719447</v>
      </c>
      <c r="D37" s="116">
        <v>480000</v>
      </c>
      <c r="E37" s="173">
        <v>13573347</v>
      </c>
      <c r="F37" s="116">
        <v>10070</v>
      </c>
    </row>
    <row r="38" spans="1:6" ht="24.6" customHeight="1" x14ac:dyDescent="0.2">
      <c r="A38" s="44" t="s">
        <v>6</v>
      </c>
      <c r="B38" s="97">
        <f>SUM(B33:B37)</f>
        <v>13470</v>
      </c>
      <c r="C38" s="178">
        <f>SUM(C33:C37)</f>
        <v>41694007828</v>
      </c>
      <c r="D38" s="122">
        <v>750000</v>
      </c>
      <c r="E38" s="179">
        <f>SUM(E33:E37)</f>
        <v>1157277682</v>
      </c>
      <c r="F38" s="123">
        <v>21000</v>
      </c>
    </row>
    <row r="39" spans="1:6" ht="13.9" customHeight="1" x14ac:dyDescent="0.2">
      <c r="A39" s="53"/>
      <c r="B39" s="124"/>
      <c r="C39" s="139"/>
      <c r="D39" s="124"/>
      <c r="E39" s="139"/>
      <c r="F39" s="124"/>
    </row>
    <row r="40" spans="1:6" ht="16.899999999999999" customHeight="1" x14ac:dyDescent="0.2">
      <c r="A40" s="248" t="s">
        <v>11</v>
      </c>
      <c r="B40" s="249"/>
      <c r="C40" s="249"/>
      <c r="D40" s="249"/>
      <c r="E40" s="249"/>
      <c r="F40" s="250"/>
    </row>
    <row r="41" spans="1:6" ht="16.899999999999999" customHeight="1" x14ac:dyDescent="0.2">
      <c r="A41" s="130"/>
      <c r="B41" s="126"/>
      <c r="C41" s="219" t="s">
        <v>50</v>
      </c>
      <c r="D41" s="218"/>
      <c r="E41" s="217" t="s">
        <v>15</v>
      </c>
      <c r="F41" s="218"/>
    </row>
    <row r="42" spans="1:6" ht="26.25" customHeight="1" x14ac:dyDescent="0.2">
      <c r="A42" s="125" t="s">
        <v>7</v>
      </c>
      <c r="B42" s="118" t="s">
        <v>19</v>
      </c>
      <c r="C42" s="127" t="s">
        <v>138</v>
      </c>
      <c r="D42" s="119" t="s">
        <v>16</v>
      </c>
      <c r="E42" s="37" t="s">
        <v>138</v>
      </c>
      <c r="F42" s="120" t="s">
        <v>16</v>
      </c>
    </row>
    <row r="43" spans="1:6" ht="12" customHeight="1" x14ac:dyDescent="0.2">
      <c r="A43" s="95"/>
      <c r="B43" s="96"/>
      <c r="C43" s="138"/>
      <c r="D43" s="114"/>
      <c r="E43" s="133"/>
      <c r="F43" s="115"/>
    </row>
    <row r="44" spans="1:6" ht="14.1" customHeight="1" x14ac:dyDescent="0.2">
      <c r="A44" s="95" t="s">
        <v>0</v>
      </c>
      <c r="B44" s="96">
        <v>10675</v>
      </c>
      <c r="C44" s="171">
        <v>29488399839</v>
      </c>
      <c r="D44" s="114">
        <v>569000</v>
      </c>
      <c r="E44" s="160">
        <v>768696350</v>
      </c>
      <c r="F44" s="115">
        <v>12005</v>
      </c>
    </row>
    <row r="45" spans="1:6" ht="14.1" customHeight="1" x14ac:dyDescent="0.2">
      <c r="A45" s="95" t="s">
        <v>1</v>
      </c>
      <c r="B45" s="96">
        <v>6793</v>
      </c>
      <c r="C45" s="172">
        <v>4080056130</v>
      </c>
      <c r="D45" s="113">
        <v>344942</v>
      </c>
      <c r="E45" s="173">
        <v>102881474</v>
      </c>
      <c r="F45" s="116">
        <v>7000</v>
      </c>
    </row>
    <row r="46" spans="1:6" ht="14.1" customHeight="1" x14ac:dyDescent="0.2">
      <c r="A46" s="95" t="s">
        <v>2</v>
      </c>
      <c r="B46" s="96">
        <v>25087</v>
      </c>
      <c r="C46" s="172">
        <v>19735700908</v>
      </c>
      <c r="D46" s="113">
        <v>416250</v>
      </c>
      <c r="E46" s="173">
        <v>483769989</v>
      </c>
      <c r="F46" s="116">
        <v>8256</v>
      </c>
    </row>
    <row r="47" spans="1:6" ht="14.1" customHeight="1" x14ac:dyDescent="0.2">
      <c r="A47" s="95" t="s">
        <v>3</v>
      </c>
      <c r="B47" s="96">
        <v>23489</v>
      </c>
      <c r="C47" s="172">
        <v>11671518200</v>
      </c>
      <c r="D47" s="113">
        <v>325200</v>
      </c>
      <c r="E47" s="173">
        <v>276137323</v>
      </c>
      <c r="F47" s="116">
        <v>6530</v>
      </c>
    </row>
    <row r="48" spans="1:6" ht="14.1" customHeight="1" x14ac:dyDescent="0.2">
      <c r="A48" s="95" t="s">
        <v>48</v>
      </c>
      <c r="B48" s="96">
        <v>11088</v>
      </c>
      <c r="C48" s="172">
        <v>3180483145</v>
      </c>
      <c r="D48" s="113">
        <v>235000</v>
      </c>
      <c r="E48" s="173">
        <v>67234872</v>
      </c>
      <c r="F48" s="116">
        <v>4767</v>
      </c>
    </row>
    <row r="49" spans="1:6" ht="24.6" customHeight="1" x14ac:dyDescent="0.2">
      <c r="A49" s="44" t="s">
        <v>6</v>
      </c>
      <c r="B49" s="97">
        <f>SUM(B44:B48)</f>
        <v>77132</v>
      </c>
      <c r="C49" s="178">
        <f>SUM(C44:C48)</f>
        <v>68156158222</v>
      </c>
      <c r="D49" s="122">
        <v>350000</v>
      </c>
      <c r="E49" s="179">
        <f>SUM(E44:E48)</f>
        <v>1698720008</v>
      </c>
      <c r="F49" s="123">
        <v>7019</v>
      </c>
    </row>
    <row r="51" spans="1:6" ht="12.75" x14ac:dyDescent="0.2">
      <c r="A51" s="223" t="s">
        <v>51</v>
      </c>
      <c r="B51" s="223"/>
      <c r="C51" s="223"/>
      <c r="D51" s="223"/>
      <c r="E51" s="223"/>
      <c r="F51" s="223"/>
    </row>
    <row r="52" spans="1:6" s="2" customFormat="1" ht="12" customHeight="1" x14ac:dyDescent="0.2">
      <c r="A52" s="94" t="s">
        <v>14</v>
      </c>
      <c r="B52" s="94"/>
      <c r="C52" s="94"/>
      <c r="D52" s="94"/>
      <c r="E52" s="94"/>
      <c r="F52" s="94"/>
    </row>
  </sheetData>
  <mergeCells count="14">
    <mergeCell ref="A1:F1"/>
    <mergeCell ref="A2:F2"/>
    <mergeCell ref="A4:F4"/>
    <mergeCell ref="A5:F5"/>
    <mergeCell ref="A51:F51"/>
    <mergeCell ref="A7:F7"/>
    <mergeCell ref="A29:F29"/>
    <mergeCell ref="E30:F30"/>
    <mergeCell ref="C8:D8"/>
    <mergeCell ref="C30:D30"/>
    <mergeCell ref="A40:F40"/>
    <mergeCell ref="E41:F41"/>
    <mergeCell ref="E8:F8"/>
    <mergeCell ref="C41:D41"/>
  </mergeCells>
  <printOptions horizontalCentered="1" verticalCentered="1"/>
  <pageMargins left="0.8" right="0.05" top="0.5" bottom="0.5" header="0" footer="0"/>
  <pageSetup scale="94" orientation="portrait" horizontalDpi="300" verticalDpi="300" r:id="rId1"/>
  <rowBreaks count="1" manualBreakCount="1">
    <brk id="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GridLines="0" zoomScaleNormal="100" workbookViewId="0">
      <selection sqref="A1:H1"/>
    </sheetView>
  </sheetViews>
  <sheetFormatPr defaultColWidth="9.140625" defaultRowHeight="12.75" x14ac:dyDescent="0.2"/>
  <cols>
    <col min="1" max="1" width="16.5703125" style="2" customWidth="1"/>
    <col min="2" max="2" width="11.28515625" style="2" customWidth="1"/>
    <col min="3" max="3" width="13" style="2" customWidth="1"/>
    <col min="4" max="4" width="11.28515625" style="2" customWidth="1"/>
    <col min="5" max="5" width="13" style="2" customWidth="1"/>
    <col min="6" max="6" width="12.7109375" style="2" customWidth="1"/>
    <col min="7" max="8" width="11.28515625" style="2" customWidth="1"/>
    <col min="9" max="16384" width="9.140625" style="2"/>
  </cols>
  <sheetData>
    <row r="1" spans="1:8" s="94" customFormat="1" ht="15.75" x14ac:dyDescent="0.25">
      <c r="A1" s="215" t="s">
        <v>78</v>
      </c>
      <c r="B1" s="215"/>
      <c r="C1" s="215"/>
      <c r="D1" s="215"/>
      <c r="E1" s="215"/>
      <c r="F1" s="215"/>
      <c r="G1" s="215"/>
      <c r="H1" s="215"/>
    </row>
    <row r="2" spans="1:8" s="94" customFormat="1" ht="15.75" x14ac:dyDescent="0.25">
      <c r="A2" s="215" t="s">
        <v>107</v>
      </c>
      <c r="B2" s="215"/>
      <c r="C2" s="215"/>
      <c r="D2" s="215"/>
      <c r="E2" s="215"/>
      <c r="F2" s="215"/>
      <c r="G2" s="215"/>
      <c r="H2" s="215"/>
    </row>
    <row r="3" spans="1:8" s="94" customFormat="1" x14ac:dyDescent="0.2">
      <c r="A3" s="146"/>
      <c r="B3" s="146"/>
      <c r="C3" s="146"/>
      <c r="D3" s="146"/>
      <c r="E3" s="146"/>
    </row>
    <row r="4" spans="1:8" s="94" customFormat="1" ht="15.75" x14ac:dyDescent="0.25">
      <c r="A4" s="215" t="s">
        <v>88</v>
      </c>
      <c r="B4" s="215"/>
      <c r="C4" s="215"/>
      <c r="D4" s="215"/>
      <c r="E4" s="215"/>
      <c r="F4" s="215"/>
      <c r="G4" s="215"/>
      <c r="H4" s="215"/>
    </row>
    <row r="5" spans="1:8" s="94" customFormat="1" ht="15.75" x14ac:dyDescent="0.25">
      <c r="A5" s="215" t="s">
        <v>89</v>
      </c>
      <c r="B5" s="215"/>
      <c r="C5" s="215"/>
      <c r="D5" s="215"/>
      <c r="E5" s="215"/>
      <c r="F5" s="215"/>
      <c r="G5" s="215"/>
      <c r="H5" s="215"/>
    </row>
    <row r="6" spans="1:8" s="94" customFormat="1" ht="15.75" x14ac:dyDescent="0.25">
      <c r="A6" s="215" t="s">
        <v>90</v>
      </c>
      <c r="B6" s="215"/>
      <c r="C6" s="215"/>
      <c r="D6" s="215"/>
      <c r="E6" s="215"/>
      <c r="F6" s="215"/>
      <c r="G6" s="215"/>
      <c r="H6" s="215"/>
    </row>
    <row r="7" spans="1:8" s="94" customFormat="1" ht="15.75" x14ac:dyDescent="0.25">
      <c r="A7" s="215" t="s">
        <v>85</v>
      </c>
      <c r="B7" s="215"/>
      <c r="C7" s="215"/>
      <c r="D7" s="215"/>
      <c r="E7" s="215"/>
      <c r="F7" s="215"/>
      <c r="G7" s="215"/>
      <c r="H7" s="215"/>
    </row>
    <row r="8" spans="1:8" s="94" customFormat="1" ht="15" x14ac:dyDescent="0.25">
      <c r="A8" s="224" t="s">
        <v>91</v>
      </c>
      <c r="B8" s="224"/>
      <c r="C8" s="224"/>
      <c r="D8" s="224"/>
      <c r="E8" s="224"/>
      <c r="F8" s="224"/>
      <c r="G8" s="224"/>
      <c r="H8" s="224"/>
    </row>
    <row r="10" spans="1:8" ht="16.899999999999999" customHeight="1" x14ac:dyDescent="0.2">
      <c r="A10" s="221" t="s">
        <v>50</v>
      </c>
      <c r="B10" s="217" t="s">
        <v>19</v>
      </c>
      <c r="C10" s="218"/>
      <c r="D10" s="217" t="s">
        <v>50</v>
      </c>
      <c r="E10" s="219"/>
      <c r="F10" s="218"/>
      <c r="G10" s="217" t="s">
        <v>15</v>
      </c>
      <c r="H10" s="218"/>
    </row>
    <row r="11" spans="1:8" ht="41.25" customHeight="1" x14ac:dyDescent="0.2">
      <c r="A11" s="222"/>
      <c r="B11" s="22" t="s">
        <v>17</v>
      </c>
      <c r="C11" s="36" t="s">
        <v>33</v>
      </c>
      <c r="D11" s="10" t="s">
        <v>139</v>
      </c>
      <c r="E11" s="36" t="s">
        <v>29</v>
      </c>
      <c r="F11" s="11" t="s">
        <v>18</v>
      </c>
      <c r="G11" s="37" t="s">
        <v>139</v>
      </c>
      <c r="H11" s="12" t="s">
        <v>18</v>
      </c>
    </row>
    <row r="12" spans="1:8" ht="7.9" customHeight="1" x14ac:dyDescent="0.2">
      <c r="A12" s="73"/>
      <c r="B12" s="74"/>
      <c r="C12" s="75"/>
      <c r="D12" s="76"/>
      <c r="E12" s="75"/>
      <c r="F12" s="75"/>
      <c r="G12" s="76"/>
      <c r="H12" s="77"/>
    </row>
    <row r="13" spans="1:8" ht="13.9" customHeight="1" x14ac:dyDescent="0.2">
      <c r="A13" s="39" t="s">
        <v>10</v>
      </c>
      <c r="B13" s="9"/>
      <c r="C13" s="3"/>
      <c r="D13" s="13"/>
      <c r="E13" s="26"/>
      <c r="F13" s="4"/>
      <c r="G13" s="13"/>
      <c r="H13" s="7"/>
    </row>
    <row r="14" spans="1:8" ht="7.9" customHeight="1" x14ac:dyDescent="0.2">
      <c r="A14" s="39"/>
      <c r="B14" s="9"/>
      <c r="C14" s="3"/>
      <c r="D14" s="13"/>
      <c r="E14" s="26"/>
      <c r="F14" s="4"/>
      <c r="G14" s="13"/>
      <c r="H14" s="7"/>
    </row>
    <row r="15" spans="1:8" ht="13.9" customHeight="1" x14ac:dyDescent="0.2">
      <c r="A15" s="40" t="s">
        <v>20</v>
      </c>
      <c r="B15" s="117">
        <v>148</v>
      </c>
      <c r="C15" s="27">
        <v>2.1368755414380596E-2</v>
      </c>
      <c r="D15" s="18">
        <v>4256319</v>
      </c>
      <c r="E15" s="27">
        <v>3.2457896508920704E-2</v>
      </c>
      <c r="F15" s="114">
        <v>30827</v>
      </c>
      <c r="G15" s="18">
        <v>83957</v>
      </c>
      <c r="H15" s="115">
        <v>602</v>
      </c>
    </row>
    <row r="16" spans="1:8" ht="13.9" customHeight="1" x14ac:dyDescent="0.2">
      <c r="A16" s="42" t="s">
        <v>21</v>
      </c>
      <c r="B16" s="117">
        <v>166</v>
      </c>
      <c r="C16" s="27">
        <v>4.6136742634797112E-2</v>
      </c>
      <c r="D16" s="19">
        <v>13597142</v>
      </c>
      <c r="E16" s="27">
        <v>4.680768920748752E-2</v>
      </c>
      <c r="F16" s="113">
        <v>80000</v>
      </c>
      <c r="G16" s="19">
        <v>274567</v>
      </c>
      <c r="H16" s="116">
        <v>1652</v>
      </c>
    </row>
    <row r="17" spans="1:8" ht="13.9" customHeight="1" x14ac:dyDescent="0.2">
      <c r="A17" s="42" t="s">
        <v>22</v>
      </c>
      <c r="B17" s="117">
        <v>613</v>
      </c>
      <c r="C17" s="27">
        <v>9.006758742286218E-2</v>
      </c>
      <c r="D17" s="19">
        <v>118620512</v>
      </c>
      <c r="E17" s="27">
        <v>9.667265643905236E-2</v>
      </c>
      <c r="F17" s="113">
        <v>200000</v>
      </c>
      <c r="G17" s="19">
        <v>2399436</v>
      </c>
      <c r="H17" s="116">
        <v>4070</v>
      </c>
    </row>
    <row r="18" spans="1:8" ht="13.9" customHeight="1" x14ac:dyDescent="0.2">
      <c r="A18" s="42" t="s">
        <v>28</v>
      </c>
      <c r="B18" s="117">
        <v>1422</v>
      </c>
      <c r="C18" s="27">
        <v>0.11130244207889793</v>
      </c>
      <c r="D18" s="19">
        <v>530930394</v>
      </c>
      <c r="E18" s="27">
        <v>0.10709897921055839</v>
      </c>
      <c r="F18" s="113">
        <v>361125</v>
      </c>
      <c r="G18" s="19">
        <v>10791401</v>
      </c>
      <c r="H18" s="116">
        <v>7350</v>
      </c>
    </row>
    <row r="19" spans="1:8" ht="13.9" customHeight="1" x14ac:dyDescent="0.2">
      <c r="A19" s="42" t="s">
        <v>23</v>
      </c>
      <c r="B19" s="117">
        <v>734</v>
      </c>
      <c r="C19" s="27">
        <v>9.0494390334114161E-2</v>
      </c>
      <c r="D19" s="19">
        <v>526389524</v>
      </c>
      <c r="E19" s="27">
        <v>9.8166220465367479E-2</v>
      </c>
      <c r="F19" s="113">
        <v>700000</v>
      </c>
      <c r="G19" s="19">
        <v>11389408</v>
      </c>
      <c r="H19" s="116">
        <v>15195</v>
      </c>
    </row>
    <row r="20" spans="1:8" ht="13.9" customHeight="1" x14ac:dyDescent="0.2">
      <c r="A20" s="42" t="s">
        <v>24</v>
      </c>
      <c r="B20" s="117">
        <v>296</v>
      </c>
      <c r="C20" s="27">
        <v>0.25896762904636922</v>
      </c>
      <c r="D20" s="19">
        <v>554064328</v>
      </c>
      <c r="E20" s="27">
        <v>0.29013798488424014</v>
      </c>
      <c r="F20" s="113">
        <v>1500000</v>
      </c>
      <c r="G20" s="19">
        <v>12029107</v>
      </c>
      <c r="H20" s="116">
        <v>32625</v>
      </c>
    </row>
    <row r="21" spans="1:8" ht="13.9" customHeight="1" x14ac:dyDescent="0.2">
      <c r="A21" s="42" t="s">
        <v>25</v>
      </c>
      <c r="B21" s="117">
        <v>26</v>
      </c>
      <c r="C21" s="27">
        <v>0.78787878787878785</v>
      </c>
      <c r="D21" s="19">
        <v>197361308</v>
      </c>
      <c r="E21" s="27">
        <v>0.82643200463522437</v>
      </c>
      <c r="F21" s="113">
        <v>7392484</v>
      </c>
      <c r="G21" s="19">
        <v>4292038</v>
      </c>
      <c r="H21" s="116">
        <v>160757</v>
      </c>
    </row>
    <row r="22" spans="1:8" ht="13.9" customHeight="1" x14ac:dyDescent="0.2">
      <c r="A22" s="42" t="s">
        <v>26</v>
      </c>
      <c r="B22" s="117" t="s">
        <v>108</v>
      </c>
      <c r="C22" s="27" t="s">
        <v>108</v>
      </c>
      <c r="D22" s="209" t="s">
        <v>108</v>
      </c>
      <c r="E22" s="27" t="s">
        <v>108</v>
      </c>
      <c r="F22" s="113" t="s">
        <v>108</v>
      </c>
      <c r="G22" s="209" t="s">
        <v>108</v>
      </c>
      <c r="H22" s="116" t="s">
        <v>108</v>
      </c>
    </row>
    <row r="23" spans="1:8" ht="13.9" customHeight="1" x14ac:dyDescent="0.2">
      <c r="A23" s="42" t="s">
        <v>27</v>
      </c>
      <c r="B23" s="117" t="s">
        <v>108</v>
      </c>
      <c r="C23" s="27" t="s">
        <v>108</v>
      </c>
      <c r="D23" s="209" t="s">
        <v>108</v>
      </c>
      <c r="E23" s="27" t="s">
        <v>108</v>
      </c>
      <c r="F23" s="113" t="s">
        <v>108</v>
      </c>
      <c r="G23" s="209" t="s">
        <v>108</v>
      </c>
      <c r="H23" s="116" t="s">
        <v>108</v>
      </c>
    </row>
    <row r="24" spans="1:8" ht="19.899999999999999" customHeight="1" x14ac:dyDescent="0.2">
      <c r="A24" s="44" t="s">
        <v>6</v>
      </c>
      <c r="B24" s="14">
        <v>3405</v>
      </c>
      <c r="C24" s="29">
        <v>8.6436676566902751E-2</v>
      </c>
      <c r="D24" s="20">
        <v>1945219527</v>
      </c>
      <c r="E24" s="33">
        <v>0.13779531208686294</v>
      </c>
      <c r="F24" s="122">
        <v>375000</v>
      </c>
      <c r="G24" s="20">
        <v>41259914</v>
      </c>
      <c r="H24" s="123">
        <v>7613</v>
      </c>
    </row>
    <row r="25" spans="1:8" ht="7.9" customHeight="1" x14ac:dyDescent="0.2">
      <c r="A25" s="48"/>
      <c r="B25" s="78"/>
      <c r="C25" s="28"/>
      <c r="D25" s="79"/>
      <c r="E25" s="31"/>
      <c r="F25" s="80"/>
      <c r="G25" s="79"/>
      <c r="H25" s="81"/>
    </row>
    <row r="26" spans="1:8" ht="13.9" customHeight="1" x14ac:dyDescent="0.2">
      <c r="A26" s="48" t="s">
        <v>9</v>
      </c>
      <c r="B26" s="49"/>
      <c r="D26" s="49"/>
      <c r="G26" s="49"/>
      <c r="H26" s="50"/>
    </row>
    <row r="27" spans="1:8" ht="7.9" customHeight="1" x14ac:dyDescent="0.2">
      <c r="A27" s="49"/>
      <c r="B27" s="49"/>
      <c r="D27" s="49"/>
      <c r="G27" s="49"/>
      <c r="H27" s="50"/>
    </row>
    <row r="28" spans="1:8" ht="13.9" customHeight="1" x14ac:dyDescent="0.2">
      <c r="A28" s="42" t="s">
        <v>20</v>
      </c>
      <c r="B28" s="96">
        <v>81</v>
      </c>
      <c r="C28" s="27">
        <v>3.933948518698397E-2</v>
      </c>
      <c r="D28" s="18">
        <v>1767419</v>
      </c>
      <c r="E28" s="27">
        <v>4.8356498639717915E-2</v>
      </c>
      <c r="F28" s="114">
        <v>19234</v>
      </c>
      <c r="G28" s="18">
        <v>34190</v>
      </c>
      <c r="H28" s="115">
        <v>364</v>
      </c>
    </row>
    <row r="29" spans="1:8" ht="13.9" customHeight="1" x14ac:dyDescent="0.2">
      <c r="A29" s="42" t="s">
        <v>21</v>
      </c>
      <c r="B29" s="96">
        <v>25</v>
      </c>
      <c r="C29" s="27">
        <v>2.9239766081871343E-2</v>
      </c>
      <c r="D29" s="19">
        <v>1825850</v>
      </c>
      <c r="E29" s="27">
        <v>2.6324186527345205E-2</v>
      </c>
      <c r="F29" s="113">
        <v>68947</v>
      </c>
      <c r="G29" s="19">
        <v>36323</v>
      </c>
      <c r="H29" s="116">
        <v>1382</v>
      </c>
    </row>
    <row r="30" spans="1:8" ht="13.9" customHeight="1" x14ac:dyDescent="0.2">
      <c r="A30" s="42" t="s">
        <v>22</v>
      </c>
      <c r="B30" s="96">
        <v>70</v>
      </c>
      <c r="C30" s="27">
        <v>3.9840637450199202E-2</v>
      </c>
      <c r="D30" s="19">
        <v>13833789</v>
      </c>
      <c r="E30" s="27">
        <v>4.3183697717546626E-2</v>
      </c>
      <c r="F30" s="113">
        <v>200000</v>
      </c>
      <c r="G30" s="19">
        <v>279759</v>
      </c>
      <c r="H30" s="116">
        <v>4109</v>
      </c>
    </row>
    <row r="31" spans="1:8" ht="13.9" customHeight="1" x14ac:dyDescent="0.2">
      <c r="A31" s="42" t="s">
        <v>28</v>
      </c>
      <c r="B31" s="96">
        <v>192</v>
      </c>
      <c r="C31" s="27">
        <v>5.9887710542732377E-2</v>
      </c>
      <c r="D31" s="19">
        <v>74978329</v>
      </c>
      <c r="E31" s="27">
        <v>6.0456165707905629E-2</v>
      </c>
      <c r="F31" s="113">
        <v>399248</v>
      </c>
      <c r="G31" s="19">
        <v>1504558</v>
      </c>
      <c r="H31" s="116">
        <v>7863</v>
      </c>
    </row>
    <row r="32" spans="1:8" ht="13.9" customHeight="1" x14ac:dyDescent="0.2">
      <c r="A32" s="42" t="s">
        <v>23</v>
      </c>
      <c r="B32" s="96">
        <v>261</v>
      </c>
      <c r="C32" s="27">
        <v>8.1818181818181818E-2</v>
      </c>
      <c r="D32" s="19">
        <v>195956209</v>
      </c>
      <c r="E32" s="27">
        <v>8.5212497347130267E-2</v>
      </c>
      <c r="F32" s="113">
        <v>728750</v>
      </c>
      <c r="G32" s="19">
        <v>3900950</v>
      </c>
      <c r="H32" s="116">
        <v>15195</v>
      </c>
    </row>
    <row r="33" spans="1:8" ht="13.9" customHeight="1" x14ac:dyDescent="0.2">
      <c r="A33" s="42" t="s">
        <v>24</v>
      </c>
      <c r="B33" s="96">
        <v>430</v>
      </c>
      <c r="C33" s="27">
        <v>0.18834866403854578</v>
      </c>
      <c r="D33" s="19">
        <v>1034785670</v>
      </c>
      <c r="E33" s="27">
        <v>0.23432048756660193</v>
      </c>
      <c r="F33" s="113">
        <v>2053750</v>
      </c>
      <c r="G33" s="19">
        <v>20934135</v>
      </c>
      <c r="H33" s="116">
        <v>43470</v>
      </c>
    </row>
    <row r="34" spans="1:8" ht="13.9" customHeight="1" x14ac:dyDescent="0.2">
      <c r="A34" s="42" t="s">
        <v>25</v>
      </c>
      <c r="B34" s="96">
        <v>100</v>
      </c>
      <c r="C34" s="27">
        <v>0.69444444444444442</v>
      </c>
      <c r="D34" s="19">
        <v>785466416</v>
      </c>
      <c r="E34" s="27">
        <v>0.71538207062014036</v>
      </c>
      <c r="F34" s="113">
        <v>7000000</v>
      </c>
      <c r="G34" s="19">
        <v>15374248</v>
      </c>
      <c r="H34" s="116">
        <v>140094</v>
      </c>
    </row>
    <row r="35" spans="1:8" ht="13.9" customHeight="1" x14ac:dyDescent="0.2">
      <c r="A35" s="42" t="s">
        <v>26</v>
      </c>
      <c r="B35" s="96">
        <v>3</v>
      </c>
      <c r="C35" s="27">
        <v>0.6</v>
      </c>
      <c r="D35" s="19">
        <v>59500000</v>
      </c>
      <c r="E35" s="27">
        <v>0.64439967942469734</v>
      </c>
      <c r="F35" s="113">
        <v>20000000</v>
      </c>
      <c r="G35" s="19">
        <v>1294035</v>
      </c>
      <c r="H35" s="116">
        <v>434970</v>
      </c>
    </row>
    <row r="36" spans="1:8" ht="13.9" customHeight="1" x14ac:dyDescent="0.2">
      <c r="A36" s="42" t="s">
        <v>27</v>
      </c>
      <c r="B36" s="96">
        <v>6</v>
      </c>
      <c r="C36" s="27">
        <v>0.8571428571428571</v>
      </c>
      <c r="D36" s="19">
        <v>145300000</v>
      </c>
      <c r="E36" s="27">
        <v>0.86925486175051814</v>
      </c>
      <c r="F36" s="113">
        <v>23400000</v>
      </c>
      <c r="G36" s="19">
        <v>3003169</v>
      </c>
      <c r="H36" s="116">
        <v>492608</v>
      </c>
    </row>
    <row r="37" spans="1:8" ht="19.899999999999999" customHeight="1" x14ac:dyDescent="0.2">
      <c r="A37" s="48" t="s">
        <v>6</v>
      </c>
      <c r="B37" s="93">
        <v>1168</v>
      </c>
      <c r="C37" s="29">
        <v>8.6480082926106913E-2</v>
      </c>
      <c r="D37" s="20">
        <v>2313413682</v>
      </c>
      <c r="E37" s="33">
        <v>0.23752523218241869</v>
      </c>
      <c r="F37" s="122">
        <v>947500</v>
      </c>
      <c r="G37" s="20">
        <v>46361368</v>
      </c>
      <c r="H37" s="123">
        <v>18458</v>
      </c>
    </row>
    <row r="38" spans="1:8" ht="19.899999999999999" customHeight="1" x14ac:dyDescent="0.2">
      <c r="A38" s="225"/>
      <c r="B38" s="225"/>
      <c r="C38" s="225"/>
      <c r="D38" s="225"/>
      <c r="E38" s="225"/>
      <c r="F38" s="225"/>
      <c r="G38" s="225"/>
      <c r="H38" s="225"/>
    </row>
    <row r="39" spans="1:8" ht="16.899999999999999" customHeight="1" x14ac:dyDescent="0.2">
      <c r="A39" s="221" t="s">
        <v>50</v>
      </c>
      <c r="B39" s="217" t="s">
        <v>19</v>
      </c>
      <c r="C39" s="218"/>
      <c r="D39" s="217" t="s">
        <v>50</v>
      </c>
      <c r="E39" s="219"/>
      <c r="F39" s="218"/>
      <c r="G39" s="217" t="s">
        <v>15</v>
      </c>
      <c r="H39" s="218"/>
    </row>
    <row r="40" spans="1:8" ht="41.25" customHeight="1" x14ac:dyDescent="0.2">
      <c r="A40" s="222"/>
      <c r="B40" s="22" t="s">
        <v>17</v>
      </c>
      <c r="C40" s="127" t="s">
        <v>33</v>
      </c>
      <c r="D40" s="118" t="s">
        <v>139</v>
      </c>
      <c r="E40" s="127" t="s">
        <v>29</v>
      </c>
      <c r="F40" s="119" t="s">
        <v>18</v>
      </c>
      <c r="G40" s="37" t="s">
        <v>139</v>
      </c>
      <c r="H40" s="120" t="s">
        <v>18</v>
      </c>
    </row>
    <row r="41" spans="1:8" ht="7.9" customHeight="1" x14ac:dyDescent="0.2">
      <c r="A41" s="48"/>
      <c r="B41" s="82"/>
      <c r="C41" s="28"/>
      <c r="D41" s="79"/>
      <c r="E41" s="31"/>
      <c r="F41" s="80"/>
      <c r="G41" s="79"/>
      <c r="H41" s="81"/>
    </row>
    <row r="42" spans="1:8" x14ac:dyDescent="0.2">
      <c r="A42" s="48" t="s">
        <v>8</v>
      </c>
      <c r="B42" s="49"/>
      <c r="D42" s="49"/>
      <c r="G42" s="49"/>
      <c r="H42" s="50"/>
    </row>
    <row r="43" spans="1:8" ht="7.9" customHeight="1" x14ac:dyDescent="0.2">
      <c r="A43" s="49"/>
      <c r="B43" s="49"/>
      <c r="D43" s="49"/>
      <c r="G43" s="49"/>
      <c r="H43" s="50"/>
    </row>
    <row r="44" spans="1:8" ht="13.9" customHeight="1" x14ac:dyDescent="0.2">
      <c r="A44" s="42" t="s">
        <v>20</v>
      </c>
      <c r="B44" s="51">
        <v>229</v>
      </c>
      <c r="C44" s="27">
        <v>2.5486922648859208E-2</v>
      </c>
      <c r="D44" s="18">
        <v>6023738</v>
      </c>
      <c r="E44" s="27">
        <v>3.5923299608411847E-2</v>
      </c>
      <c r="F44" s="114">
        <v>26931</v>
      </c>
      <c r="G44" s="18">
        <v>118147</v>
      </c>
      <c r="H44" s="115">
        <v>521</v>
      </c>
    </row>
    <row r="45" spans="1:8" ht="13.9" customHeight="1" x14ac:dyDescent="0.2">
      <c r="A45" s="42" t="s">
        <v>21</v>
      </c>
      <c r="B45" s="51">
        <v>191</v>
      </c>
      <c r="C45" s="27">
        <v>4.2892432068268586E-2</v>
      </c>
      <c r="D45" s="19">
        <v>15422992</v>
      </c>
      <c r="E45" s="27">
        <v>4.2859542708533815E-2</v>
      </c>
      <c r="F45" s="113">
        <v>80000</v>
      </c>
      <c r="G45" s="19">
        <v>310890</v>
      </c>
      <c r="H45" s="116">
        <v>1610</v>
      </c>
    </row>
    <row r="46" spans="1:8" ht="13.9" customHeight="1" x14ac:dyDescent="0.2">
      <c r="A46" s="42" t="s">
        <v>22</v>
      </c>
      <c r="B46" s="51">
        <v>683</v>
      </c>
      <c r="C46" s="27">
        <v>7.9761765736307375E-2</v>
      </c>
      <c r="D46" s="19">
        <v>132454301</v>
      </c>
      <c r="E46" s="27">
        <v>8.5599066732274326E-2</v>
      </c>
      <c r="F46" s="113">
        <v>200000</v>
      </c>
      <c r="G46" s="19">
        <v>2679195</v>
      </c>
      <c r="H46" s="116">
        <v>4070</v>
      </c>
    </row>
    <row r="47" spans="1:8" ht="13.9" customHeight="1" x14ac:dyDescent="0.2">
      <c r="A47" s="42" t="s">
        <v>28</v>
      </c>
      <c r="B47" s="51">
        <v>1614</v>
      </c>
      <c r="C47" s="27">
        <v>0.1009886121887123</v>
      </c>
      <c r="D47" s="19">
        <v>605908723</v>
      </c>
      <c r="E47" s="27">
        <v>9.7765210561536309E-2</v>
      </c>
      <c r="F47" s="113">
        <v>365000</v>
      </c>
      <c r="G47" s="19">
        <v>12295959</v>
      </c>
      <c r="H47" s="116">
        <v>7350</v>
      </c>
    </row>
    <row r="48" spans="1:8" ht="13.9" customHeight="1" x14ac:dyDescent="0.2">
      <c r="A48" s="42" t="s">
        <v>23</v>
      </c>
      <c r="B48" s="51">
        <v>995</v>
      </c>
      <c r="C48" s="27">
        <v>8.8045305725157064E-2</v>
      </c>
      <c r="D48" s="19">
        <v>722345733</v>
      </c>
      <c r="E48" s="27">
        <v>9.4278303400663774E-2</v>
      </c>
      <c r="F48" s="113">
        <v>700000</v>
      </c>
      <c r="G48" s="19">
        <v>15290358</v>
      </c>
      <c r="H48" s="116">
        <v>15195</v>
      </c>
    </row>
    <row r="49" spans="1:8" ht="13.9" customHeight="1" x14ac:dyDescent="0.2">
      <c r="A49" s="42" t="s">
        <v>24</v>
      </c>
      <c r="B49" s="51">
        <v>726</v>
      </c>
      <c r="C49" s="27">
        <v>0.21190893169877409</v>
      </c>
      <c r="D49" s="19">
        <v>1588849998</v>
      </c>
      <c r="E49" s="27">
        <v>0.25117097688802442</v>
      </c>
      <c r="F49" s="113">
        <v>1896875</v>
      </c>
      <c r="G49" s="19">
        <v>32963242</v>
      </c>
      <c r="H49" s="116">
        <v>38657</v>
      </c>
    </row>
    <row r="50" spans="1:8" ht="13.9" customHeight="1" x14ac:dyDescent="0.2">
      <c r="A50" s="42" t="s">
        <v>25</v>
      </c>
      <c r="B50" s="51">
        <v>126</v>
      </c>
      <c r="C50" s="27">
        <v>0.71186440677966101</v>
      </c>
      <c r="D50" s="19">
        <v>982827724</v>
      </c>
      <c r="E50" s="27">
        <v>0.73522078710120631</v>
      </c>
      <c r="F50" s="113">
        <v>7000000</v>
      </c>
      <c r="G50" s="19">
        <v>19666286</v>
      </c>
      <c r="H50" s="116">
        <v>145695</v>
      </c>
    </row>
    <row r="51" spans="1:8" ht="13.9" customHeight="1" x14ac:dyDescent="0.2">
      <c r="A51" s="42" t="s">
        <v>26</v>
      </c>
      <c r="B51" s="51">
        <v>3</v>
      </c>
      <c r="C51" s="27">
        <v>0.6</v>
      </c>
      <c r="D51" s="19">
        <v>59500000</v>
      </c>
      <c r="E51" s="27">
        <v>0.64439967942469734</v>
      </c>
      <c r="F51" s="113">
        <v>20000000</v>
      </c>
      <c r="G51" s="19">
        <v>1294035</v>
      </c>
      <c r="H51" s="116">
        <v>434970</v>
      </c>
    </row>
    <row r="52" spans="1:8" ht="13.9" customHeight="1" x14ac:dyDescent="0.2">
      <c r="A52" s="42" t="s">
        <v>27</v>
      </c>
      <c r="B52" s="51">
        <v>6</v>
      </c>
      <c r="C52" s="27">
        <v>0.8571428571428571</v>
      </c>
      <c r="D52" s="19">
        <v>145300000</v>
      </c>
      <c r="E52" s="27">
        <v>0.86925486175051814</v>
      </c>
      <c r="F52" s="113">
        <v>23400000</v>
      </c>
      <c r="G52" s="19">
        <v>3003169</v>
      </c>
      <c r="H52" s="116">
        <v>492608</v>
      </c>
    </row>
    <row r="53" spans="1:8" ht="19.899999999999999" customHeight="1" x14ac:dyDescent="0.2">
      <c r="A53" s="44" t="s">
        <v>6</v>
      </c>
      <c r="B53" s="93">
        <v>4573</v>
      </c>
      <c r="C53" s="29">
        <v>8.6447758936841909E-2</v>
      </c>
      <c r="D53" s="20">
        <v>4258633209</v>
      </c>
      <c r="E53" s="33">
        <v>0.17851124159192328</v>
      </c>
      <c r="F53" s="122">
        <v>430000</v>
      </c>
      <c r="G53" s="20">
        <v>87621281</v>
      </c>
      <c r="H53" s="123">
        <v>8610</v>
      </c>
    </row>
    <row r="55" spans="1:8" x14ac:dyDescent="0.2">
      <c r="A55" s="150" t="s">
        <v>93</v>
      </c>
    </row>
    <row r="56" spans="1:8" s="94" customFormat="1" x14ac:dyDescent="0.2">
      <c r="A56" s="150" t="s">
        <v>92</v>
      </c>
    </row>
    <row r="57" spans="1:8" x14ac:dyDescent="0.2">
      <c r="A57" s="150" t="s">
        <v>95</v>
      </c>
    </row>
    <row r="58" spans="1:8" s="94" customFormat="1" x14ac:dyDescent="0.2">
      <c r="A58" s="150" t="s">
        <v>94</v>
      </c>
    </row>
    <row r="59" spans="1:8" x14ac:dyDescent="0.2">
      <c r="A59" s="149"/>
    </row>
    <row r="60" spans="1:8" x14ac:dyDescent="0.2">
      <c r="A60" s="106" t="s">
        <v>77</v>
      </c>
    </row>
  </sheetData>
  <mergeCells count="16">
    <mergeCell ref="G10:H10"/>
    <mergeCell ref="B10:C10"/>
    <mergeCell ref="D10:F10"/>
    <mergeCell ref="A10:A11"/>
    <mergeCell ref="A39:A40"/>
    <mergeCell ref="B39:C39"/>
    <mergeCell ref="D39:F39"/>
    <mergeCell ref="G39:H39"/>
    <mergeCell ref="A38:H38"/>
    <mergeCell ref="A6:H6"/>
    <mergeCell ref="A7:H7"/>
    <mergeCell ref="A8:H8"/>
    <mergeCell ref="A1:H1"/>
    <mergeCell ref="A2:H2"/>
    <mergeCell ref="A4:H4"/>
    <mergeCell ref="A5:H5"/>
  </mergeCells>
  <printOptions horizontalCentered="1" verticalCentered="1"/>
  <pageMargins left="0.95" right="0.7" top="0.75" bottom="0.75" header="0.3" footer="0.3"/>
  <pageSetup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zoomScaleNormal="100" workbookViewId="0">
      <selection sqref="A1:H1"/>
    </sheetView>
  </sheetViews>
  <sheetFormatPr defaultColWidth="9.140625" defaultRowHeight="12.75" x14ac:dyDescent="0.2"/>
  <cols>
    <col min="1" max="1" width="15.42578125" style="1" customWidth="1"/>
    <col min="2" max="2" width="10.7109375" style="1" customWidth="1"/>
    <col min="3" max="3" width="13.7109375" style="1" customWidth="1"/>
    <col min="4" max="4" width="11.85546875" style="1" customWidth="1"/>
    <col min="5" max="5" width="13.140625" style="1" customWidth="1"/>
    <col min="6" max="6" width="12.7109375" style="1" customWidth="1"/>
    <col min="7" max="7" width="12.28515625" style="1" customWidth="1"/>
    <col min="8" max="8" width="12.7109375" style="1" customWidth="1"/>
    <col min="9" max="16384" width="9.140625" style="1"/>
  </cols>
  <sheetData>
    <row r="1" spans="1:8" s="147" customFormat="1" ht="15.75" x14ac:dyDescent="0.25">
      <c r="A1" s="215" t="s">
        <v>78</v>
      </c>
      <c r="B1" s="215"/>
      <c r="C1" s="215"/>
      <c r="D1" s="215"/>
      <c r="E1" s="215"/>
      <c r="F1" s="215"/>
      <c r="G1" s="215"/>
      <c r="H1" s="215"/>
    </row>
    <row r="2" spans="1:8" s="147" customFormat="1" ht="15.75" x14ac:dyDescent="0.25">
      <c r="A2" s="215" t="s">
        <v>107</v>
      </c>
      <c r="B2" s="215"/>
      <c r="C2" s="215"/>
      <c r="D2" s="215"/>
      <c r="E2" s="215"/>
      <c r="F2" s="215"/>
      <c r="G2" s="215"/>
      <c r="H2" s="215"/>
    </row>
    <row r="3" spans="1:8" s="147" customFormat="1" x14ac:dyDescent="0.2">
      <c r="A3" s="146"/>
      <c r="B3" s="146"/>
      <c r="C3" s="146"/>
      <c r="D3" s="146"/>
      <c r="E3" s="146"/>
      <c r="F3" s="94"/>
      <c r="G3" s="94"/>
      <c r="H3" s="94"/>
    </row>
    <row r="4" spans="1:8" s="147" customFormat="1" ht="15.75" x14ac:dyDescent="0.25">
      <c r="A4" s="215" t="s">
        <v>96</v>
      </c>
      <c r="B4" s="215"/>
      <c r="C4" s="215"/>
      <c r="D4" s="215"/>
      <c r="E4" s="215"/>
      <c r="F4" s="215"/>
      <c r="G4" s="215"/>
      <c r="H4" s="215"/>
    </row>
    <row r="5" spans="1:8" s="147" customFormat="1" ht="15.75" x14ac:dyDescent="0.25">
      <c r="A5" s="215" t="s">
        <v>89</v>
      </c>
      <c r="B5" s="215"/>
      <c r="C5" s="215"/>
      <c r="D5" s="215"/>
      <c r="E5" s="215"/>
      <c r="F5" s="215"/>
      <c r="G5" s="215"/>
      <c r="H5" s="215"/>
    </row>
    <row r="6" spans="1:8" s="147" customFormat="1" ht="15.75" x14ac:dyDescent="0.25">
      <c r="A6" s="215" t="s">
        <v>90</v>
      </c>
      <c r="B6" s="215"/>
      <c r="C6" s="215"/>
      <c r="D6" s="215"/>
      <c r="E6" s="215"/>
      <c r="F6" s="215"/>
      <c r="G6" s="215"/>
      <c r="H6" s="215"/>
    </row>
    <row r="7" spans="1:8" s="147" customFormat="1" ht="15.75" x14ac:dyDescent="0.25">
      <c r="A7" s="215" t="s">
        <v>87</v>
      </c>
      <c r="B7" s="215"/>
      <c r="C7" s="215"/>
      <c r="D7" s="215"/>
      <c r="E7" s="215"/>
      <c r="F7" s="215"/>
      <c r="G7" s="215"/>
      <c r="H7" s="215"/>
    </row>
    <row r="8" spans="1:8" s="147" customFormat="1" ht="15" x14ac:dyDescent="0.25">
      <c r="A8" s="224" t="s">
        <v>91</v>
      </c>
      <c r="B8" s="224"/>
      <c r="C8" s="224"/>
      <c r="D8" s="224"/>
      <c r="E8" s="224"/>
      <c r="F8" s="224"/>
      <c r="G8" s="224"/>
      <c r="H8" s="224"/>
    </row>
    <row r="9" spans="1:8" s="147" customFormat="1" x14ac:dyDescent="0.2"/>
    <row r="10" spans="1:8" ht="16.899999999999999" customHeight="1" x14ac:dyDescent="0.2">
      <c r="A10" s="25"/>
      <c r="B10" s="217" t="s">
        <v>19</v>
      </c>
      <c r="C10" s="218"/>
      <c r="D10" s="217" t="s">
        <v>50</v>
      </c>
      <c r="E10" s="219"/>
      <c r="F10" s="218"/>
      <c r="G10" s="217" t="s">
        <v>15</v>
      </c>
      <c r="H10" s="218"/>
    </row>
    <row r="11" spans="1:8" ht="39.75" x14ac:dyDescent="0.2">
      <c r="A11" s="23" t="s">
        <v>50</v>
      </c>
      <c r="B11" s="22" t="s">
        <v>17</v>
      </c>
      <c r="C11" s="127" t="s">
        <v>33</v>
      </c>
      <c r="D11" s="118" t="s">
        <v>139</v>
      </c>
      <c r="E11" s="127" t="s">
        <v>29</v>
      </c>
      <c r="F11" s="119" t="s">
        <v>18</v>
      </c>
      <c r="G11" s="37" t="s">
        <v>140</v>
      </c>
      <c r="H11" s="120" t="s">
        <v>18</v>
      </c>
    </row>
    <row r="12" spans="1:8" ht="9.6" customHeight="1" x14ac:dyDescent="0.2">
      <c r="A12" s="39"/>
      <c r="B12" s="9"/>
      <c r="C12" s="3"/>
      <c r="D12" s="13"/>
      <c r="E12" s="26"/>
      <c r="F12" s="4"/>
      <c r="G12" s="13"/>
      <c r="H12" s="7"/>
    </row>
    <row r="13" spans="1:8" ht="14.1" customHeight="1" x14ac:dyDescent="0.2">
      <c r="A13" s="39" t="s">
        <v>10</v>
      </c>
      <c r="B13" s="9"/>
      <c r="C13" s="3"/>
      <c r="D13" s="13"/>
      <c r="E13" s="26"/>
      <c r="F13" s="4"/>
      <c r="G13" s="13"/>
      <c r="H13" s="7"/>
    </row>
    <row r="14" spans="1:8" ht="9.6" customHeight="1" x14ac:dyDescent="0.2">
      <c r="A14" s="39"/>
      <c r="B14" s="9"/>
      <c r="C14" s="3"/>
      <c r="D14" s="13"/>
      <c r="E14" s="26"/>
      <c r="F14" s="4"/>
      <c r="G14" s="13"/>
      <c r="H14" s="7"/>
    </row>
    <row r="15" spans="1:8" ht="14.1" customHeight="1" x14ac:dyDescent="0.2">
      <c r="A15" s="42" t="s">
        <v>0</v>
      </c>
      <c r="B15" s="117">
        <v>133</v>
      </c>
      <c r="C15" s="27">
        <v>0.28358208955223879</v>
      </c>
      <c r="D15" s="18">
        <v>362550386</v>
      </c>
      <c r="E15" s="30">
        <v>0.56361544282096565</v>
      </c>
      <c r="F15" s="114">
        <v>1702500</v>
      </c>
      <c r="G15" s="18">
        <v>7887343</v>
      </c>
      <c r="H15" s="115">
        <v>36999</v>
      </c>
    </row>
    <row r="16" spans="1:8" ht="14.1" customHeight="1" x14ac:dyDescent="0.2">
      <c r="A16" s="42" t="s">
        <v>1</v>
      </c>
      <c r="B16" s="117">
        <v>474</v>
      </c>
      <c r="C16" s="27">
        <v>0.10014789773927742</v>
      </c>
      <c r="D16" s="19">
        <v>141867973</v>
      </c>
      <c r="E16" s="30">
        <v>0.10630813458388795</v>
      </c>
      <c r="F16" s="113">
        <v>300000</v>
      </c>
      <c r="G16" s="19">
        <v>2893939</v>
      </c>
      <c r="H16" s="116">
        <v>5977</v>
      </c>
    </row>
    <row r="17" spans="1:8" ht="14.1" customHeight="1" x14ac:dyDescent="0.2">
      <c r="A17" s="42" t="s">
        <v>2</v>
      </c>
      <c r="B17" s="117">
        <v>1567</v>
      </c>
      <c r="C17" s="27">
        <v>0.10577831780747941</v>
      </c>
      <c r="D17" s="19">
        <v>991562154</v>
      </c>
      <c r="E17" s="30">
        <v>0.16245326074189359</v>
      </c>
      <c r="F17" s="113">
        <v>490000</v>
      </c>
      <c r="G17" s="19">
        <v>21171213</v>
      </c>
      <c r="H17" s="116">
        <v>10076</v>
      </c>
    </row>
    <row r="18" spans="1:8" ht="14.1" customHeight="1" x14ac:dyDescent="0.2">
      <c r="A18" s="42" t="s">
        <v>3</v>
      </c>
      <c r="B18" s="117">
        <v>1231</v>
      </c>
      <c r="C18" s="27">
        <v>6.3528926046343609E-2</v>
      </c>
      <c r="D18" s="19">
        <v>449239015</v>
      </c>
      <c r="E18" s="30">
        <v>7.4435248129572973E-2</v>
      </c>
      <c r="F18" s="113">
        <v>320000</v>
      </c>
      <c r="G18" s="19">
        <v>9307419</v>
      </c>
      <c r="H18" s="116">
        <v>6396</v>
      </c>
    </row>
    <row r="19" spans="1:8" ht="24.6" customHeight="1" x14ac:dyDescent="0.2">
      <c r="A19" s="44" t="s">
        <v>6</v>
      </c>
      <c r="B19" s="52">
        <v>3405</v>
      </c>
      <c r="C19" s="28">
        <v>8.6436676566902751E-2</v>
      </c>
      <c r="D19" s="20">
        <v>1945219528</v>
      </c>
      <c r="E19" s="31">
        <v>0.13779531214793972</v>
      </c>
      <c r="F19" s="122">
        <v>375000</v>
      </c>
      <c r="G19" s="20">
        <v>41259914</v>
      </c>
      <c r="H19" s="123">
        <v>7613</v>
      </c>
    </row>
    <row r="20" spans="1:8" ht="12" customHeight="1" x14ac:dyDescent="0.2">
      <c r="A20" s="45"/>
      <c r="B20" s="45"/>
      <c r="C20" s="46"/>
      <c r="D20" s="45"/>
      <c r="E20" s="46"/>
      <c r="F20" s="46"/>
      <c r="G20" s="45"/>
      <c r="H20" s="47"/>
    </row>
    <row r="21" spans="1:8" ht="12" customHeight="1" x14ac:dyDescent="0.2">
      <c r="A21" s="48" t="s">
        <v>9</v>
      </c>
      <c r="B21" s="49"/>
      <c r="C21" s="2"/>
      <c r="D21" s="49"/>
      <c r="E21" s="2"/>
      <c r="F21" s="2"/>
      <c r="G21" s="49"/>
      <c r="H21" s="50"/>
    </row>
    <row r="22" spans="1:8" ht="12" customHeight="1" x14ac:dyDescent="0.2">
      <c r="A22" s="49"/>
      <c r="B22" s="49"/>
      <c r="C22" s="2"/>
      <c r="D22" s="49"/>
      <c r="E22" s="2"/>
      <c r="F22" s="2"/>
      <c r="G22" s="49"/>
      <c r="H22" s="50"/>
    </row>
    <row r="23" spans="1:8" ht="14.1" customHeight="1" x14ac:dyDescent="0.2">
      <c r="A23" s="42" t="s">
        <v>0</v>
      </c>
      <c r="B23" s="96">
        <v>828</v>
      </c>
      <c r="C23" s="27">
        <v>0.12915301824988301</v>
      </c>
      <c r="D23" s="18">
        <v>2047983787</v>
      </c>
      <c r="E23" s="30">
        <v>0.31814390337007326</v>
      </c>
      <c r="F23" s="114">
        <v>1282500</v>
      </c>
      <c r="G23" s="18">
        <v>41093530</v>
      </c>
      <c r="H23" s="115">
        <v>25567</v>
      </c>
    </row>
    <row r="24" spans="1:8" ht="14.1" customHeight="1" x14ac:dyDescent="0.2">
      <c r="A24" s="42" t="s">
        <v>1</v>
      </c>
      <c r="B24" s="96">
        <v>12</v>
      </c>
      <c r="C24" s="27">
        <v>3.125E-2</v>
      </c>
      <c r="D24" s="19">
        <v>8634530</v>
      </c>
      <c r="E24" s="30">
        <v>0.12039005936968197</v>
      </c>
      <c r="F24" s="113">
        <v>406500</v>
      </c>
      <c r="G24" s="19">
        <v>185075</v>
      </c>
      <c r="H24" s="116">
        <v>8381</v>
      </c>
    </row>
    <row r="25" spans="1:8" ht="14.1" customHeight="1" x14ac:dyDescent="0.2">
      <c r="A25" s="42" t="s">
        <v>2</v>
      </c>
      <c r="B25" s="96">
        <v>273</v>
      </c>
      <c r="C25" s="27">
        <v>5.5073633245914869E-2</v>
      </c>
      <c r="D25" s="19">
        <v>223184533</v>
      </c>
      <c r="E25" s="30">
        <v>8.5143156480159785E-2</v>
      </c>
      <c r="F25" s="113">
        <v>550000</v>
      </c>
      <c r="G25" s="19">
        <v>4377742</v>
      </c>
      <c r="H25" s="116">
        <v>10845</v>
      </c>
    </row>
    <row r="26" spans="1:8" ht="14.1" customHeight="1" x14ac:dyDescent="0.2">
      <c r="A26" s="42" t="s">
        <v>3</v>
      </c>
      <c r="B26" s="96">
        <v>55</v>
      </c>
      <c r="C26" s="27">
        <v>3.1356898517673891E-2</v>
      </c>
      <c r="D26" s="19">
        <v>33610833</v>
      </c>
      <c r="E26" s="30">
        <v>5.5157599210200831E-2</v>
      </c>
      <c r="F26" s="113">
        <v>300000</v>
      </c>
      <c r="G26" s="19">
        <v>705021</v>
      </c>
      <c r="H26" s="116">
        <v>6059</v>
      </c>
    </row>
    <row r="27" spans="1:8" ht="24.6" customHeight="1" x14ac:dyDescent="0.2">
      <c r="A27" s="44" t="s">
        <v>6</v>
      </c>
      <c r="B27" s="97">
        <v>1168</v>
      </c>
      <c r="C27" s="33">
        <v>8.6480082926106913E-2</v>
      </c>
      <c r="D27" s="20">
        <v>2313413683</v>
      </c>
      <c r="E27" s="32">
        <v>0.2375252323094792</v>
      </c>
      <c r="F27" s="122">
        <v>947500</v>
      </c>
      <c r="G27" s="20">
        <v>46361368</v>
      </c>
      <c r="H27" s="123">
        <v>18458</v>
      </c>
    </row>
    <row r="28" spans="1:8" x14ac:dyDescent="0.2">
      <c r="A28" s="225"/>
      <c r="B28" s="225"/>
      <c r="C28" s="225"/>
      <c r="D28" s="225"/>
      <c r="E28" s="225"/>
      <c r="F28" s="225"/>
      <c r="G28" s="225"/>
      <c r="H28" s="225"/>
    </row>
    <row r="29" spans="1:8" ht="16.899999999999999" customHeight="1" x14ac:dyDescent="0.2">
      <c r="A29" s="90"/>
      <c r="B29" s="217" t="s">
        <v>19</v>
      </c>
      <c r="C29" s="218"/>
      <c r="D29" s="217" t="s">
        <v>50</v>
      </c>
      <c r="E29" s="219"/>
      <c r="F29" s="218"/>
      <c r="G29" s="217" t="s">
        <v>15</v>
      </c>
      <c r="H29" s="218"/>
    </row>
    <row r="30" spans="1:8" ht="39.75" x14ac:dyDescent="0.2">
      <c r="A30" s="91" t="s">
        <v>50</v>
      </c>
      <c r="B30" s="22" t="s">
        <v>17</v>
      </c>
      <c r="C30" s="127" t="s">
        <v>33</v>
      </c>
      <c r="D30" s="118" t="s">
        <v>139</v>
      </c>
      <c r="E30" s="127" t="s">
        <v>29</v>
      </c>
      <c r="F30" s="119" t="s">
        <v>18</v>
      </c>
      <c r="G30" s="37" t="s">
        <v>140</v>
      </c>
      <c r="H30" s="120" t="s">
        <v>18</v>
      </c>
    </row>
    <row r="31" spans="1:8" ht="9.6" customHeight="1" x14ac:dyDescent="0.2">
      <c r="A31" s="39"/>
      <c r="B31" s="9"/>
      <c r="C31" s="3"/>
      <c r="D31" s="13"/>
      <c r="E31" s="26"/>
      <c r="F31" s="4"/>
      <c r="G31" s="13"/>
      <c r="H31" s="7"/>
    </row>
    <row r="32" spans="1:8" ht="13.9" customHeight="1" x14ac:dyDescent="0.2">
      <c r="A32" s="48" t="s">
        <v>8</v>
      </c>
      <c r="B32" s="49"/>
      <c r="C32" s="2"/>
      <c r="D32" s="49"/>
      <c r="E32" s="2"/>
      <c r="F32" s="2"/>
      <c r="G32" s="49"/>
      <c r="H32" s="50"/>
    </row>
    <row r="33" spans="1:8" x14ac:dyDescent="0.2">
      <c r="A33" s="49"/>
      <c r="B33" s="49"/>
      <c r="C33" s="2"/>
      <c r="D33" s="49"/>
      <c r="E33" s="2"/>
      <c r="F33" s="2"/>
      <c r="G33" s="49"/>
      <c r="H33" s="50"/>
    </row>
    <row r="34" spans="1:8" x14ac:dyDescent="0.2">
      <c r="A34" s="42" t="s">
        <v>0</v>
      </c>
      <c r="B34" s="51">
        <v>961</v>
      </c>
      <c r="C34" s="27">
        <v>0.13968023255813952</v>
      </c>
      <c r="D34" s="18">
        <v>2410534173</v>
      </c>
      <c r="E34" s="30">
        <v>0.34044467481600754</v>
      </c>
      <c r="F34" s="114">
        <v>1347500</v>
      </c>
      <c r="G34" s="18">
        <v>48980873</v>
      </c>
      <c r="H34" s="115">
        <v>26396</v>
      </c>
    </row>
    <row r="35" spans="1:8" x14ac:dyDescent="0.2">
      <c r="A35" s="42" t="s">
        <v>1</v>
      </c>
      <c r="B35" s="96">
        <v>486</v>
      </c>
      <c r="C35" s="27">
        <v>9.4977525894078568E-2</v>
      </c>
      <c r="D35" s="18">
        <v>150502503</v>
      </c>
      <c r="E35" s="30">
        <v>0.10702635393519143</v>
      </c>
      <c r="F35" s="113">
        <v>300000</v>
      </c>
      <c r="G35" s="18">
        <v>3079014</v>
      </c>
      <c r="H35" s="116">
        <v>6059</v>
      </c>
    </row>
    <row r="36" spans="1:8" x14ac:dyDescent="0.2">
      <c r="A36" s="42" t="s">
        <v>2</v>
      </c>
      <c r="B36" s="96">
        <v>1840</v>
      </c>
      <c r="C36" s="27">
        <v>9.3065601132972534E-2</v>
      </c>
      <c r="D36" s="18">
        <v>1214746687</v>
      </c>
      <c r="E36" s="30">
        <v>0.13922658513856523</v>
      </c>
      <c r="F36" s="113">
        <v>499000</v>
      </c>
      <c r="G36" s="18">
        <v>25548955</v>
      </c>
      <c r="H36" s="116">
        <v>10175</v>
      </c>
    </row>
    <row r="37" spans="1:8" x14ac:dyDescent="0.2">
      <c r="A37" s="42" t="s">
        <v>3</v>
      </c>
      <c r="B37" s="96">
        <v>1286</v>
      </c>
      <c r="C37" s="27">
        <v>6.0858454403483031E-2</v>
      </c>
      <c r="D37" s="18">
        <v>482849848</v>
      </c>
      <c r="E37" s="30">
        <v>7.2667358045865507E-2</v>
      </c>
      <c r="F37" s="113">
        <v>320000</v>
      </c>
      <c r="G37" s="18">
        <v>10012440</v>
      </c>
      <c r="H37" s="116">
        <v>6368</v>
      </c>
    </row>
    <row r="38" spans="1:8" ht="24.6" customHeight="1" x14ac:dyDescent="0.2">
      <c r="A38" s="44" t="s">
        <v>6</v>
      </c>
      <c r="B38" s="97">
        <v>4573</v>
      </c>
      <c r="C38" s="33">
        <v>8.6447758936841909E-2</v>
      </c>
      <c r="D38" s="20">
        <v>4258633211</v>
      </c>
      <c r="E38" s="32">
        <v>0.17851124167575824</v>
      </c>
      <c r="F38" s="122">
        <v>430000</v>
      </c>
      <c r="G38" s="20">
        <v>87621282</v>
      </c>
      <c r="H38" s="123">
        <v>8610</v>
      </c>
    </row>
    <row r="40" spans="1:8" x14ac:dyDescent="0.2">
      <c r="A40" s="150" t="s">
        <v>93</v>
      </c>
    </row>
    <row r="41" spans="1:8" x14ac:dyDescent="0.2">
      <c r="A41" s="150" t="s">
        <v>92</v>
      </c>
    </row>
    <row r="42" spans="1:8" x14ac:dyDescent="0.2">
      <c r="A42" s="150" t="s">
        <v>95</v>
      </c>
    </row>
    <row r="43" spans="1:8" x14ac:dyDescent="0.2">
      <c r="A43" s="150" t="s">
        <v>94</v>
      </c>
    </row>
    <row r="44" spans="1:8" x14ac:dyDescent="0.2">
      <c r="A44" s="149"/>
    </row>
    <row r="45" spans="1:8" x14ac:dyDescent="0.2">
      <c r="A45" s="106" t="s">
        <v>77</v>
      </c>
    </row>
  </sheetData>
  <mergeCells count="14">
    <mergeCell ref="G29:H29"/>
    <mergeCell ref="A28:H28"/>
    <mergeCell ref="B29:C29"/>
    <mergeCell ref="D29:F29"/>
    <mergeCell ref="A1:H1"/>
    <mergeCell ref="A2:H2"/>
    <mergeCell ref="A4:H4"/>
    <mergeCell ref="A5:H5"/>
    <mergeCell ref="A6:H6"/>
    <mergeCell ref="A7:H7"/>
    <mergeCell ref="A8:H8"/>
    <mergeCell ref="G10:H10"/>
    <mergeCell ref="B10:C10"/>
    <mergeCell ref="D10:F10"/>
  </mergeCells>
  <pageMargins left="0.7" right="0.7" top="0.75" bottom="0.75" header="0.3" footer="0.3"/>
  <pageSetup scale="86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showGridLines="0" workbookViewId="0">
      <selection sqref="A1:F1"/>
    </sheetView>
  </sheetViews>
  <sheetFormatPr defaultColWidth="9.140625" defaultRowHeight="12.75" x14ac:dyDescent="0.2"/>
  <cols>
    <col min="1" max="1" width="31" style="140" customWidth="1"/>
    <col min="2" max="6" width="13.7109375" style="140" customWidth="1"/>
    <col min="7" max="16384" width="9.140625" style="140"/>
  </cols>
  <sheetData>
    <row r="1" spans="1:8" s="147" customFormat="1" ht="15.6" customHeight="1" x14ac:dyDescent="0.25">
      <c r="A1" s="215" t="s">
        <v>78</v>
      </c>
      <c r="B1" s="215"/>
      <c r="C1" s="215"/>
      <c r="D1" s="215"/>
      <c r="E1" s="215"/>
      <c r="F1" s="215"/>
      <c r="G1" s="148"/>
      <c r="H1" s="148"/>
    </row>
    <row r="2" spans="1:8" s="147" customFormat="1" ht="15.6" customHeight="1" x14ac:dyDescent="0.25">
      <c r="A2" s="215" t="s">
        <v>107</v>
      </c>
      <c r="B2" s="215"/>
      <c r="C2" s="215"/>
      <c r="D2" s="215"/>
      <c r="E2" s="215"/>
      <c r="F2" s="215"/>
      <c r="G2" s="148"/>
      <c r="H2" s="148"/>
    </row>
    <row r="3" spans="1:8" s="147" customFormat="1" x14ac:dyDescent="0.2">
      <c r="A3" s="146"/>
      <c r="B3" s="146"/>
      <c r="C3" s="146"/>
      <c r="D3" s="146"/>
      <c r="E3" s="146"/>
      <c r="F3" s="94"/>
      <c r="G3" s="94"/>
      <c r="H3" s="94"/>
    </row>
    <row r="4" spans="1:8" s="147" customFormat="1" ht="15.6" customHeight="1" x14ac:dyDescent="0.25">
      <c r="A4" s="215" t="s">
        <v>97</v>
      </c>
      <c r="B4" s="215"/>
      <c r="C4" s="215"/>
      <c r="D4" s="215"/>
      <c r="E4" s="215"/>
      <c r="F4" s="215"/>
      <c r="G4" s="148"/>
      <c r="H4" s="148"/>
    </row>
    <row r="5" spans="1:8" s="147" customFormat="1" ht="15.6" customHeight="1" x14ac:dyDescent="0.25">
      <c r="A5" s="215" t="s">
        <v>98</v>
      </c>
      <c r="B5" s="215"/>
      <c r="C5" s="215"/>
      <c r="D5" s="215"/>
      <c r="E5" s="215"/>
      <c r="F5" s="215"/>
      <c r="G5" s="148"/>
      <c r="H5" s="148"/>
    </row>
    <row r="6" spans="1:8" s="147" customFormat="1" ht="15.6" customHeight="1" x14ac:dyDescent="0.25">
      <c r="A6" s="215" t="s">
        <v>99</v>
      </c>
      <c r="B6" s="215"/>
      <c r="C6" s="215"/>
      <c r="D6" s="215"/>
      <c r="E6" s="215"/>
      <c r="F6" s="215"/>
      <c r="G6" s="148"/>
      <c r="H6" s="148"/>
    </row>
    <row r="7" spans="1:8" s="147" customFormat="1" ht="15.6" customHeight="1" x14ac:dyDescent="0.25">
      <c r="A7" s="215" t="s">
        <v>100</v>
      </c>
      <c r="B7" s="215"/>
      <c r="C7" s="215"/>
      <c r="D7" s="215"/>
      <c r="E7" s="215"/>
      <c r="F7" s="215"/>
      <c r="G7" s="148"/>
      <c r="H7" s="148"/>
    </row>
    <row r="8" spans="1:8" s="147" customFormat="1" ht="15" x14ac:dyDescent="0.25">
      <c r="A8" s="224" t="s">
        <v>91</v>
      </c>
      <c r="B8" s="224"/>
      <c r="C8" s="224"/>
      <c r="D8" s="224"/>
      <c r="E8" s="224"/>
      <c r="F8" s="224"/>
      <c r="G8" s="108"/>
      <c r="H8" s="108"/>
    </row>
    <row r="9" spans="1:8" s="147" customFormat="1" x14ac:dyDescent="0.2"/>
    <row r="10" spans="1:8" x14ac:dyDescent="0.2">
      <c r="A10" s="251">
        <v>2017</v>
      </c>
      <c r="B10" s="252"/>
      <c r="C10" s="252"/>
      <c r="D10" s="252"/>
      <c r="E10" s="252"/>
      <c r="F10" s="253"/>
    </row>
    <row r="11" spans="1:8" x14ac:dyDescent="0.2">
      <c r="A11" s="141"/>
      <c r="B11" s="126"/>
      <c r="C11" s="219" t="s">
        <v>50</v>
      </c>
      <c r="D11" s="218"/>
      <c r="E11" s="219" t="s">
        <v>15</v>
      </c>
      <c r="F11" s="218"/>
    </row>
    <row r="12" spans="1:8" ht="26.25" customHeight="1" x14ac:dyDescent="0.2">
      <c r="A12" s="142" t="s">
        <v>12</v>
      </c>
      <c r="B12" s="118" t="s">
        <v>19</v>
      </c>
      <c r="C12" s="127" t="s">
        <v>141</v>
      </c>
      <c r="D12" s="120" t="s">
        <v>16</v>
      </c>
      <c r="E12" s="37" t="s">
        <v>141</v>
      </c>
      <c r="F12" s="120" t="s">
        <v>16</v>
      </c>
    </row>
    <row r="13" spans="1:8" x14ac:dyDescent="0.2">
      <c r="A13" s="143" t="s">
        <v>63</v>
      </c>
      <c r="B13" s="117">
        <v>1327</v>
      </c>
      <c r="C13" s="171">
        <v>1100694115</v>
      </c>
      <c r="D13" s="115">
        <v>495000</v>
      </c>
      <c r="E13" s="171">
        <v>29497857</v>
      </c>
      <c r="F13" s="115">
        <v>10250</v>
      </c>
    </row>
    <row r="14" spans="1:8" x14ac:dyDescent="0.2">
      <c r="A14" s="144" t="s">
        <v>64</v>
      </c>
      <c r="B14" s="117">
        <v>372</v>
      </c>
      <c r="C14" s="172">
        <v>609727757</v>
      </c>
      <c r="D14" s="116">
        <v>528233</v>
      </c>
      <c r="E14" s="172">
        <v>16825500</v>
      </c>
      <c r="F14" s="116">
        <v>14791.01</v>
      </c>
    </row>
    <row r="15" spans="1:8" x14ac:dyDescent="0.2">
      <c r="A15" s="144" t="s">
        <v>65</v>
      </c>
      <c r="B15" s="117">
        <v>1808</v>
      </c>
      <c r="C15" s="172">
        <v>4357924018</v>
      </c>
      <c r="D15" s="116">
        <v>67622</v>
      </c>
      <c r="E15" s="172">
        <v>120885375</v>
      </c>
      <c r="F15" s="116">
        <v>1386.825</v>
      </c>
    </row>
    <row r="16" spans="1:8" x14ac:dyDescent="0.2">
      <c r="A16" s="144" t="s">
        <v>66</v>
      </c>
      <c r="B16" s="117">
        <v>3845</v>
      </c>
      <c r="C16" s="172">
        <v>3628292901</v>
      </c>
      <c r="D16" s="116">
        <v>606584</v>
      </c>
      <c r="E16" s="172">
        <v>98692398</v>
      </c>
      <c r="F16" s="116">
        <v>16965.21</v>
      </c>
    </row>
    <row r="17" spans="1:6" x14ac:dyDescent="0.2">
      <c r="A17" s="144" t="s">
        <v>67</v>
      </c>
      <c r="B17" s="117">
        <v>2711</v>
      </c>
      <c r="C17" s="172">
        <v>10809017668</v>
      </c>
      <c r="D17" s="116">
        <v>1464865</v>
      </c>
      <c r="E17" s="172">
        <v>301869254</v>
      </c>
      <c r="F17" s="116">
        <v>41062.01</v>
      </c>
    </row>
    <row r="18" spans="1:6" x14ac:dyDescent="0.2">
      <c r="A18" s="144" t="s">
        <v>68</v>
      </c>
      <c r="B18" s="117">
        <v>505</v>
      </c>
      <c r="C18" s="172">
        <v>8743133658</v>
      </c>
      <c r="D18" s="116">
        <v>2920629</v>
      </c>
      <c r="E18" s="172">
        <v>244677010</v>
      </c>
      <c r="F18" s="116">
        <v>81776.800000000003</v>
      </c>
    </row>
    <row r="19" spans="1:6" x14ac:dyDescent="0.2">
      <c r="A19" s="144" t="s">
        <v>69</v>
      </c>
      <c r="B19" s="117">
        <v>974</v>
      </c>
      <c r="C19" s="172">
        <v>2425360464</v>
      </c>
      <c r="D19" s="116">
        <v>939089</v>
      </c>
      <c r="E19" s="172">
        <v>67249294</v>
      </c>
      <c r="F19" s="116">
        <v>26294.799999999999</v>
      </c>
    </row>
    <row r="20" spans="1:6" x14ac:dyDescent="0.2">
      <c r="A20" s="144" t="s">
        <v>70</v>
      </c>
      <c r="B20" s="117">
        <v>579</v>
      </c>
      <c r="C20" s="172">
        <v>2312196508</v>
      </c>
      <c r="D20" s="116">
        <v>1500000</v>
      </c>
      <c r="E20" s="172">
        <v>64558413</v>
      </c>
      <c r="F20" s="116">
        <v>42000</v>
      </c>
    </row>
    <row r="21" spans="1:6" x14ac:dyDescent="0.2">
      <c r="A21" s="144" t="s">
        <v>71</v>
      </c>
      <c r="B21" s="117">
        <v>321</v>
      </c>
      <c r="C21" s="172">
        <v>2760661496</v>
      </c>
      <c r="D21" s="116">
        <v>3113513</v>
      </c>
      <c r="E21" s="172">
        <v>77275281</v>
      </c>
      <c r="F21" s="116">
        <v>87178.01</v>
      </c>
    </row>
    <row r="22" spans="1:6" x14ac:dyDescent="0.2">
      <c r="A22" s="144" t="s">
        <v>75</v>
      </c>
      <c r="B22" s="117">
        <v>240</v>
      </c>
      <c r="C22" s="172">
        <v>856944740</v>
      </c>
      <c r="D22" s="116">
        <v>1154225</v>
      </c>
      <c r="E22" s="172">
        <v>23888958</v>
      </c>
      <c r="F22" s="116">
        <v>32319.01</v>
      </c>
    </row>
    <row r="23" spans="1:6" x14ac:dyDescent="0.2">
      <c r="A23" s="144" t="s">
        <v>72</v>
      </c>
      <c r="B23" s="117">
        <v>307</v>
      </c>
      <c r="C23" s="172">
        <v>2467249328</v>
      </c>
      <c r="D23" s="116">
        <v>2400000</v>
      </c>
      <c r="E23" s="172">
        <v>69022492</v>
      </c>
      <c r="F23" s="116">
        <v>67200</v>
      </c>
    </row>
    <row r="24" spans="1:6" x14ac:dyDescent="0.2">
      <c r="A24" s="144" t="s">
        <v>73</v>
      </c>
      <c r="B24" s="117">
        <v>156</v>
      </c>
      <c r="C24" s="172">
        <v>1048085731</v>
      </c>
      <c r="D24" s="116">
        <v>1000000</v>
      </c>
      <c r="E24" s="172">
        <v>29262503</v>
      </c>
      <c r="F24" s="116">
        <v>28000</v>
      </c>
    </row>
    <row r="25" spans="1:6" ht="6" customHeight="1" x14ac:dyDescent="0.2">
      <c r="A25" s="144"/>
      <c r="B25" s="117"/>
      <c r="C25" s="172"/>
      <c r="D25" s="116"/>
      <c r="E25" s="172"/>
      <c r="F25" s="116"/>
    </row>
    <row r="26" spans="1:6" x14ac:dyDescent="0.2">
      <c r="A26" s="145" t="s">
        <v>42</v>
      </c>
      <c r="B26" s="97">
        <f>SUM(B13:B24)</f>
        <v>13145</v>
      </c>
      <c r="C26" s="178">
        <f>SUM(C13:C24)</f>
        <v>41119288384</v>
      </c>
      <c r="D26" s="123">
        <v>765529.61</v>
      </c>
      <c r="E26" s="178">
        <f>SUM(E13:E24)</f>
        <v>1143704335</v>
      </c>
      <c r="F26" s="123">
        <v>21350.01</v>
      </c>
    </row>
    <row r="28" spans="1:6" x14ac:dyDescent="0.2">
      <c r="A28" s="251">
        <v>2016</v>
      </c>
      <c r="B28" s="252"/>
      <c r="C28" s="252"/>
      <c r="D28" s="252"/>
      <c r="E28" s="252"/>
      <c r="F28" s="253"/>
    </row>
    <row r="29" spans="1:6" x14ac:dyDescent="0.2">
      <c r="A29" s="141"/>
      <c r="B29" s="126"/>
      <c r="C29" s="219" t="s">
        <v>50</v>
      </c>
      <c r="D29" s="218"/>
      <c r="E29" s="219" t="s">
        <v>15</v>
      </c>
      <c r="F29" s="218"/>
    </row>
    <row r="30" spans="1:6" ht="26.25" customHeight="1" x14ac:dyDescent="0.2">
      <c r="A30" s="142" t="s">
        <v>12</v>
      </c>
      <c r="B30" s="118" t="s">
        <v>19</v>
      </c>
      <c r="C30" s="127" t="s">
        <v>141</v>
      </c>
      <c r="D30" s="120" t="s">
        <v>16</v>
      </c>
      <c r="E30" s="37" t="s">
        <v>141</v>
      </c>
      <c r="F30" s="120" t="s">
        <v>16</v>
      </c>
    </row>
    <row r="31" spans="1:6" x14ac:dyDescent="0.2">
      <c r="A31" s="143" t="s">
        <v>63</v>
      </c>
      <c r="B31" s="117">
        <v>1414</v>
      </c>
      <c r="C31" s="171">
        <v>1065864337</v>
      </c>
      <c r="D31" s="115">
        <v>462537</v>
      </c>
      <c r="E31" s="171">
        <v>28365751</v>
      </c>
      <c r="F31" s="115">
        <v>9738</v>
      </c>
    </row>
    <row r="32" spans="1:6" x14ac:dyDescent="0.2">
      <c r="A32" s="144" t="s">
        <v>64</v>
      </c>
      <c r="B32" s="117">
        <v>360</v>
      </c>
      <c r="C32" s="172">
        <v>447118194</v>
      </c>
      <c r="D32" s="116">
        <v>500000</v>
      </c>
      <c r="E32" s="172">
        <v>12255074</v>
      </c>
      <c r="F32" s="116">
        <v>14000</v>
      </c>
    </row>
    <row r="33" spans="1:6" x14ac:dyDescent="0.2">
      <c r="A33" s="144" t="s">
        <v>65</v>
      </c>
      <c r="B33" s="117">
        <v>1295</v>
      </c>
      <c r="C33" s="172">
        <v>4119215952</v>
      </c>
      <c r="D33" s="116">
        <v>293500</v>
      </c>
      <c r="E33" s="172">
        <v>114259193</v>
      </c>
      <c r="F33" s="116">
        <v>5731</v>
      </c>
    </row>
    <row r="34" spans="1:6" x14ac:dyDescent="0.2">
      <c r="A34" s="144" t="s">
        <v>66</v>
      </c>
      <c r="B34" s="117">
        <v>4136</v>
      </c>
      <c r="C34" s="172">
        <v>3984935931</v>
      </c>
      <c r="D34" s="116">
        <v>610729</v>
      </c>
      <c r="E34" s="172">
        <v>108423226</v>
      </c>
      <c r="F34" s="116">
        <v>17083</v>
      </c>
    </row>
    <row r="35" spans="1:6" x14ac:dyDescent="0.2">
      <c r="A35" s="144" t="s">
        <v>67</v>
      </c>
      <c r="B35" s="117">
        <v>3147</v>
      </c>
      <c r="C35" s="172">
        <v>14265633785</v>
      </c>
      <c r="D35" s="116">
        <v>1650000</v>
      </c>
      <c r="E35" s="172">
        <v>398493570</v>
      </c>
      <c r="F35" s="116">
        <v>46200</v>
      </c>
    </row>
    <row r="36" spans="1:6" x14ac:dyDescent="0.2">
      <c r="A36" s="144" t="s">
        <v>68</v>
      </c>
      <c r="B36" s="117">
        <v>575</v>
      </c>
      <c r="C36" s="172">
        <v>11236209512</v>
      </c>
      <c r="D36" s="116">
        <v>3300000</v>
      </c>
      <c r="E36" s="172">
        <v>314297752</v>
      </c>
      <c r="F36" s="116">
        <v>92400</v>
      </c>
    </row>
    <row r="37" spans="1:6" x14ac:dyDescent="0.2">
      <c r="A37" s="144" t="s">
        <v>69</v>
      </c>
      <c r="B37" s="117">
        <v>1020</v>
      </c>
      <c r="C37" s="172">
        <v>3528712712</v>
      </c>
      <c r="D37" s="116">
        <v>934427</v>
      </c>
      <c r="E37" s="172">
        <v>98230021</v>
      </c>
      <c r="F37" s="116">
        <v>26163</v>
      </c>
    </row>
    <row r="38" spans="1:6" x14ac:dyDescent="0.2">
      <c r="A38" s="144" t="s">
        <v>70</v>
      </c>
      <c r="B38" s="117">
        <v>587</v>
      </c>
      <c r="C38" s="172">
        <v>2451522763</v>
      </c>
      <c r="D38" s="116">
        <v>1500000</v>
      </c>
      <c r="E38" s="172">
        <v>68339271</v>
      </c>
      <c r="F38" s="116">
        <v>42000</v>
      </c>
    </row>
    <row r="39" spans="1:6" x14ac:dyDescent="0.2">
      <c r="A39" s="144" t="s">
        <v>71</v>
      </c>
      <c r="B39" s="117">
        <v>327</v>
      </c>
      <c r="C39" s="172">
        <v>3462077127</v>
      </c>
      <c r="D39" s="116">
        <v>3392654</v>
      </c>
      <c r="E39" s="172">
        <v>96876913</v>
      </c>
      <c r="F39" s="116">
        <v>94996</v>
      </c>
    </row>
    <row r="40" spans="1:6" x14ac:dyDescent="0.2">
      <c r="A40" s="144" t="s">
        <v>75</v>
      </c>
      <c r="B40" s="117">
        <v>267</v>
      </c>
      <c r="C40" s="172">
        <v>1041794729</v>
      </c>
      <c r="D40" s="116">
        <v>1000000</v>
      </c>
      <c r="E40" s="172">
        <v>29050114</v>
      </c>
      <c r="F40" s="116">
        <v>28000</v>
      </c>
    </row>
    <row r="41" spans="1:6" x14ac:dyDescent="0.2">
      <c r="A41" s="144" t="s">
        <v>72</v>
      </c>
      <c r="B41" s="117">
        <v>337</v>
      </c>
      <c r="C41" s="172">
        <v>2874380168</v>
      </c>
      <c r="D41" s="116">
        <v>2400000</v>
      </c>
      <c r="E41" s="172">
        <v>80417506</v>
      </c>
      <c r="F41" s="116">
        <v>67200</v>
      </c>
    </row>
    <row r="42" spans="1:6" x14ac:dyDescent="0.2">
      <c r="A42" s="144" t="s">
        <v>73</v>
      </c>
      <c r="B42" s="117">
        <v>168</v>
      </c>
      <c r="C42" s="172">
        <v>951390228</v>
      </c>
      <c r="D42" s="116">
        <v>1000000</v>
      </c>
      <c r="E42" s="172">
        <v>26551692</v>
      </c>
      <c r="F42" s="116">
        <v>28000</v>
      </c>
    </row>
    <row r="43" spans="1:6" ht="6" customHeight="1" x14ac:dyDescent="0.2">
      <c r="A43" s="144"/>
      <c r="B43" s="117"/>
      <c r="C43" s="172"/>
      <c r="D43" s="116"/>
      <c r="E43" s="172"/>
      <c r="F43" s="116"/>
    </row>
    <row r="44" spans="1:6" x14ac:dyDescent="0.2">
      <c r="A44" s="145" t="s">
        <v>42</v>
      </c>
      <c r="B44" s="97">
        <v>13633</v>
      </c>
      <c r="C44" s="178">
        <v>49428855438</v>
      </c>
      <c r="D44" s="123">
        <v>846000</v>
      </c>
      <c r="E44" s="178">
        <v>1375560082</v>
      </c>
      <c r="F44" s="123">
        <v>23660</v>
      </c>
    </row>
    <row r="46" spans="1:6" x14ac:dyDescent="0.2">
      <c r="A46" s="251" t="s">
        <v>74</v>
      </c>
      <c r="B46" s="252"/>
      <c r="C46" s="252"/>
      <c r="D46" s="252"/>
      <c r="E46" s="252"/>
      <c r="F46" s="253"/>
    </row>
    <row r="47" spans="1:6" x14ac:dyDescent="0.2">
      <c r="A47" s="141"/>
      <c r="B47" s="110"/>
      <c r="C47" s="226" t="s">
        <v>50</v>
      </c>
      <c r="D47" s="227"/>
      <c r="E47" s="226" t="s">
        <v>15</v>
      </c>
      <c r="F47" s="227"/>
    </row>
    <row r="48" spans="1:6" ht="26.25" customHeight="1" x14ac:dyDescent="0.2">
      <c r="A48" s="142" t="s">
        <v>12</v>
      </c>
      <c r="B48" s="118" t="s">
        <v>19</v>
      </c>
      <c r="C48" s="127" t="s">
        <v>141</v>
      </c>
      <c r="D48" s="120" t="s">
        <v>16</v>
      </c>
      <c r="E48" s="37" t="s">
        <v>141</v>
      </c>
      <c r="F48" s="120" t="s">
        <v>16</v>
      </c>
    </row>
    <row r="49" spans="1:6" x14ac:dyDescent="0.2">
      <c r="A49" s="144" t="s">
        <v>63</v>
      </c>
      <c r="B49" s="187">
        <f t="shared" ref="B49:F62" si="0">B13/B31-1</f>
        <v>-6.1527581329561487E-2</v>
      </c>
      <c r="C49" s="188">
        <f t="shared" si="0"/>
        <v>3.2677496366969594E-2</v>
      </c>
      <c r="D49" s="189">
        <f t="shared" si="0"/>
        <v>7.0184655497830484E-2</v>
      </c>
      <c r="E49" s="188">
        <f t="shared" si="0"/>
        <v>3.991101804426056E-2</v>
      </c>
      <c r="F49" s="189">
        <f t="shared" si="0"/>
        <v>5.2577531320599613E-2</v>
      </c>
    </row>
    <row r="50" spans="1:6" x14ac:dyDescent="0.2">
      <c r="A50" s="144" t="s">
        <v>64</v>
      </c>
      <c r="B50" s="187">
        <f t="shared" si="0"/>
        <v>3.3333333333333437E-2</v>
      </c>
      <c r="C50" s="188">
        <f t="shared" si="0"/>
        <v>0.36368361919085768</v>
      </c>
      <c r="D50" s="189">
        <f t="shared" si="0"/>
        <v>5.6465999999999905E-2</v>
      </c>
      <c r="E50" s="188">
        <f t="shared" si="0"/>
        <v>0.37294152609768005</v>
      </c>
      <c r="F50" s="189">
        <f t="shared" si="0"/>
        <v>5.6500714285714349E-2</v>
      </c>
    </row>
    <row r="51" spans="1:6" x14ac:dyDescent="0.2">
      <c r="A51" s="144" t="s">
        <v>65</v>
      </c>
      <c r="B51" s="187">
        <f t="shared" si="0"/>
        <v>0.39613899613899606</v>
      </c>
      <c r="C51" s="188">
        <f t="shared" si="0"/>
        <v>5.7949879001633953E-2</v>
      </c>
      <c r="D51" s="189">
        <f t="shared" si="0"/>
        <v>-0.7696013628620102</v>
      </c>
      <c r="E51" s="188">
        <f t="shared" si="0"/>
        <v>5.7992550323718861E-2</v>
      </c>
      <c r="F51" s="189">
        <f t="shared" si="0"/>
        <v>-0.75801343570057578</v>
      </c>
    </row>
    <row r="52" spans="1:6" x14ac:dyDescent="0.2">
      <c r="A52" s="144" t="s">
        <v>66</v>
      </c>
      <c r="B52" s="187">
        <f t="shared" si="0"/>
        <v>-7.0357833655706026E-2</v>
      </c>
      <c r="C52" s="188">
        <f t="shared" si="0"/>
        <v>-8.9497807787966677E-2</v>
      </c>
      <c r="D52" s="189">
        <f t="shared" si="0"/>
        <v>-6.7869709805822298E-3</v>
      </c>
      <c r="E52" s="188">
        <f t="shared" si="0"/>
        <v>-8.9748556273357871E-2</v>
      </c>
      <c r="F52" s="189">
        <f t="shared" si="0"/>
        <v>-6.8951589299304228E-3</v>
      </c>
    </row>
    <row r="53" spans="1:6" x14ac:dyDescent="0.2">
      <c r="A53" s="144" t="s">
        <v>67</v>
      </c>
      <c r="B53" s="187">
        <f t="shared" si="0"/>
        <v>-0.13854464569431202</v>
      </c>
      <c r="C53" s="188">
        <f t="shared" si="0"/>
        <v>-0.24230371878987644</v>
      </c>
      <c r="D53" s="189">
        <f t="shared" si="0"/>
        <v>-0.11220303030303025</v>
      </c>
      <c r="E53" s="188">
        <f t="shared" si="0"/>
        <v>-0.24247396513825803</v>
      </c>
      <c r="F53" s="189">
        <f t="shared" si="0"/>
        <v>-0.11121190476190468</v>
      </c>
    </row>
    <row r="54" spans="1:6" x14ac:dyDescent="0.2">
      <c r="A54" s="144" t="s">
        <v>68</v>
      </c>
      <c r="B54" s="187">
        <f t="shared" si="0"/>
        <v>-0.12173913043478257</v>
      </c>
      <c r="C54" s="188">
        <f t="shared" si="0"/>
        <v>-0.22187872621433902</v>
      </c>
      <c r="D54" s="189">
        <f t="shared" si="0"/>
        <v>-0.11496090909090906</v>
      </c>
      <c r="E54" s="188">
        <f t="shared" si="0"/>
        <v>-0.22151205841268629</v>
      </c>
      <c r="F54" s="189">
        <f t="shared" si="0"/>
        <v>-0.11496969696969694</v>
      </c>
    </row>
    <row r="55" spans="1:6" x14ac:dyDescent="0.2">
      <c r="A55" s="144" t="s">
        <v>69</v>
      </c>
      <c r="B55" s="187">
        <f t="shared" si="0"/>
        <v>-4.5098039215686225E-2</v>
      </c>
      <c r="C55" s="188">
        <f t="shared" si="0"/>
        <v>-0.31267840089329435</v>
      </c>
      <c r="D55" s="189">
        <f t="shared" si="0"/>
        <v>4.9891537808732789E-3</v>
      </c>
      <c r="E55" s="188">
        <f t="shared" si="0"/>
        <v>-0.31538959968256552</v>
      </c>
      <c r="F55" s="189">
        <f t="shared" si="0"/>
        <v>5.037648587700172E-3</v>
      </c>
    </row>
    <row r="56" spans="1:6" x14ac:dyDescent="0.2">
      <c r="A56" s="144" t="s">
        <v>70</v>
      </c>
      <c r="B56" s="187">
        <f t="shared" si="0"/>
        <v>-1.3628620102214661E-2</v>
      </c>
      <c r="C56" s="188">
        <f t="shared" si="0"/>
        <v>-5.6832535721390687E-2</v>
      </c>
      <c r="D56" s="189">
        <f t="shared" si="0"/>
        <v>0</v>
      </c>
      <c r="E56" s="188">
        <f t="shared" si="0"/>
        <v>-5.5324821946081348E-2</v>
      </c>
      <c r="F56" s="189">
        <f t="shared" si="0"/>
        <v>0</v>
      </c>
    </row>
    <row r="57" spans="1:6" x14ac:dyDescent="0.2">
      <c r="A57" s="144" t="s">
        <v>71</v>
      </c>
      <c r="B57" s="187">
        <f t="shared" si="0"/>
        <v>-1.834862385321101E-2</v>
      </c>
      <c r="C57" s="188">
        <f t="shared" si="0"/>
        <v>-0.20259965485165232</v>
      </c>
      <c r="D57" s="189">
        <f t="shared" si="0"/>
        <v>-8.2278063132874779E-2</v>
      </c>
      <c r="E57" s="188">
        <f t="shared" si="0"/>
        <v>-0.20233543155942635</v>
      </c>
      <c r="F57" s="189">
        <f t="shared" si="0"/>
        <v>-8.2298096761968975E-2</v>
      </c>
    </row>
    <row r="58" spans="1:6" x14ac:dyDescent="0.2">
      <c r="A58" s="144" t="s">
        <v>75</v>
      </c>
      <c r="B58" s="187">
        <f t="shared" si="0"/>
        <v>-0.101123595505618</v>
      </c>
      <c r="C58" s="188">
        <f t="shared" si="0"/>
        <v>-0.17743417571082754</v>
      </c>
      <c r="D58" s="189">
        <f t="shared" si="0"/>
        <v>0.15422500000000006</v>
      </c>
      <c r="E58" s="188">
        <f t="shared" si="0"/>
        <v>-0.17766388111248033</v>
      </c>
      <c r="F58" s="189">
        <f t="shared" si="0"/>
        <v>0.15425035714285706</v>
      </c>
    </row>
    <row r="59" spans="1:6" x14ac:dyDescent="0.2">
      <c r="A59" s="144" t="s">
        <v>72</v>
      </c>
      <c r="B59" s="187">
        <f t="shared" si="0"/>
        <v>-8.9020771513353081E-2</v>
      </c>
      <c r="C59" s="188">
        <f t="shared" si="0"/>
        <v>-0.14164126392622678</v>
      </c>
      <c r="D59" s="189">
        <f t="shared" si="0"/>
        <v>0</v>
      </c>
      <c r="E59" s="188">
        <f t="shared" si="0"/>
        <v>-0.14169817701135867</v>
      </c>
      <c r="F59" s="189">
        <f t="shared" si="0"/>
        <v>0</v>
      </c>
    </row>
    <row r="60" spans="1:6" x14ac:dyDescent="0.2">
      <c r="A60" s="144" t="s">
        <v>73</v>
      </c>
      <c r="B60" s="187">
        <f t="shared" si="0"/>
        <v>-7.1428571428571397E-2</v>
      </c>
      <c r="C60" s="188">
        <f t="shared" si="0"/>
        <v>0.10163600608266909</v>
      </c>
      <c r="D60" s="189">
        <f t="shared" si="0"/>
        <v>0</v>
      </c>
      <c r="E60" s="188">
        <f t="shared" si="0"/>
        <v>0.10209560279623608</v>
      </c>
      <c r="F60" s="189">
        <f t="shared" si="0"/>
        <v>0</v>
      </c>
    </row>
    <row r="61" spans="1:6" ht="6" customHeight="1" x14ac:dyDescent="0.2">
      <c r="A61" s="144"/>
      <c r="B61" s="187"/>
      <c r="C61" s="188"/>
      <c r="D61" s="189"/>
      <c r="E61" s="188"/>
      <c r="F61" s="189"/>
    </row>
    <row r="62" spans="1:6" x14ac:dyDescent="0.2">
      <c r="A62" s="145" t="s">
        <v>42</v>
      </c>
      <c r="B62" s="190">
        <f>B26/B44-1</f>
        <v>-3.5795496222401524E-2</v>
      </c>
      <c r="C62" s="191">
        <f t="shared" si="0"/>
        <v>-0.16811166231479757</v>
      </c>
      <c r="D62" s="186">
        <f t="shared" si="0"/>
        <v>-9.511866430260052E-2</v>
      </c>
      <c r="E62" s="191">
        <f t="shared" si="0"/>
        <v>-0.16855370407586456</v>
      </c>
      <c r="F62" s="186">
        <f t="shared" si="0"/>
        <v>-9.7632713440405805E-2</v>
      </c>
    </row>
    <row r="63" spans="1:6" ht="6" customHeight="1" x14ac:dyDescent="0.2"/>
    <row r="64" spans="1:6" x14ac:dyDescent="0.2">
      <c r="A64" s="151" t="s">
        <v>76</v>
      </c>
    </row>
  </sheetData>
  <mergeCells count="16">
    <mergeCell ref="A46:F46"/>
    <mergeCell ref="C47:D47"/>
    <mergeCell ref="E47:F47"/>
    <mergeCell ref="C11:D11"/>
    <mergeCell ref="E11:F11"/>
    <mergeCell ref="C29:D29"/>
    <mergeCell ref="E29:F29"/>
    <mergeCell ref="A7:F7"/>
    <mergeCell ref="A8:F8"/>
    <mergeCell ref="A10:F10"/>
    <mergeCell ref="A28:F28"/>
    <mergeCell ref="A1:F1"/>
    <mergeCell ref="A2:F2"/>
    <mergeCell ref="A4:F4"/>
    <mergeCell ref="A5:F5"/>
    <mergeCell ref="A6:F6"/>
  </mergeCells>
  <printOptions horizontalCentered="1" verticalCentered="1"/>
  <pageMargins left="0.7" right="0.7" top="0.75" bottom="0.75" header="0.3" footer="0.3"/>
  <pageSetup scale="86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workbookViewId="0">
      <selection sqref="A1:E1"/>
    </sheetView>
  </sheetViews>
  <sheetFormatPr defaultRowHeight="12.75" x14ac:dyDescent="0.2"/>
  <cols>
    <col min="1" max="1" width="22.28515625" customWidth="1"/>
    <col min="2" max="2" width="9.85546875" customWidth="1"/>
    <col min="3" max="3" width="14.7109375" customWidth="1"/>
    <col min="4" max="4" width="13" style="204" customWidth="1"/>
    <col min="5" max="5" width="21.85546875" customWidth="1"/>
  </cols>
  <sheetData>
    <row r="1" spans="1:6" s="92" customFormat="1" ht="15.75" x14ac:dyDescent="0.25">
      <c r="A1" s="215" t="s">
        <v>78</v>
      </c>
      <c r="B1" s="215"/>
      <c r="C1" s="215"/>
      <c r="D1" s="215"/>
      <c r="E1" s="215"/>
      <c r="F1" s="148"/>
    </row>
    <row r="2" spans="1:6" s="92" customFormat="1" ht="15.75" x14ac:dyDescent="0.25">
      <c r="A2" s="215" t="s">
        <v>107</v>
      </c>
      <c r="B2" s="215"/>
      <c r="C2" s="215"/>
      <c r="D2" s="215"/>
      <c r="E2" s="215"/>
      <c r="F2" s="148"/>
    </row>
    <row r="3" spans="1:6" s="92" customFormat="1" x14ac:dyDescent="0.2">
      <c r="A3" s="146"/>
      <c r="B3" s="146"/>
      <c r="C3" s="146"/>
      <c r="D3" s="203"/>
      <c r="E3" s="146"/>
      <c r="F3" s="94"/>
    </row>
    <row r="4" spans="1:6" s="92" customFormat="1" ht="15.75" x14ac:dyDescent="0.25">
      <c r="A4" s="215" t="s">
        <v>101</v>
      </c>
      <c r="B4" s="215"/>
      <c r="C4" s="215"/>
      <c r="D4" s="215"/>
      <c r="E4" s="215"/>
      <c r="F4" s="148"/>
    </row>
    <row r="5" spans="1:6" s="92" customFormat="1" ht="15.75" x14ac:dyDescent="0.25">
      <c r="A5" s="215" t="s">
        <v>102</v>
      </c>
      <c r="B5" s="215"/>
      <c r="C5" s="215"/>
      <c r="D5" s="215"/>
      <c r="E5" s="215"/>
      <c r="F5" s="148"/>
    </row>
    <row r="6" spans="1:6" s="92" customFormat="1" ht="15.75" x14ac:dyDescent="0.25">
      <c r="A6" s="215" t="s">
        <v>103</v>
      </c>
      <c r="B6" s="215"/>
      <c r="C6" s="215"/>
      <c r="D6" s="215"/>
      <c r="E6" s="215"/>
      <c r="F6" s="148"/>
    </row>
    <row r="7" spans="1:6" s="92" customFormat="1" ht="15" x14ac:dyDescent="0.25">
      <c r="A7" s="224" t="s">
        <v>91</v>
      </c>
      <c r="B7" s="224"/>
      <c r="C7" s="224"/>
      <c r="D7" s="224"/>
      <c r="E7" s="224"/>
      <c r="F7" s="152"/>
    </row>
    <row r="8" spans="1:6" s="92" customFormat="1" x14ac:dyDescent="0.2">
      <c r="D8" s="204"/>
    </row>
    <row r="9" spans="1:6" ht="16.149999999999999" customHeight="1" x14ac:dyDescent="0.2">
      <c r="A9" s="228" t="s">
        <v>5</v>
      </c>
      <c r="B9" s="229"/>
      <c r="C9" s="229"/>
      <c r="D9" s="229"/>
      <c r="E9" s="230"/>
    </row>
    <row r="10" spans="1:6" ht="25.15" customHeight="1" x14ac:dyDescent="0.2">
      <c r="A10" s="98" t="s">
        <v>54</v>
      </c>
      <c r="B10" s="99" t="s">
        <v>7</v>
      </c>
      <c r="C10" s="100" t="s">
        <v>50</v>
      </c>
      <c r="D10" s="100" t="s">
        <v>15</v>
      </c>
      <c r="E10" s="101" t="s">
        <v>12</v>
      </c>
    </row>
    <row r="11" spans="1:6" ht="15" customHeight="1" x14ac:dyDescent="0.2">
      <c r="A11" s="102"/>
      <c r="B11" s="92"/>
      <c r="C11" s="92"/>
      <c r="E11" s="103"/>
    </row>
    <row r="12" spans="1:6" ht="13.15" customHeight="1" x14ac:dyDescent="0.2">
      <c r="A12" s="49" t="s">
        <v>109</v>
      </c>
      <c r="B12" s="17" t="s">
        <v>0</v>
      </c>
      <c r="C12" s="201">
        <v>30500000</v>
      </c>
      <c r="D12" s="201">
        <v>584882.06999999995</v>
      </c>
      <c r="E12" s="192" t="s">
        <v>56</v>
      </c>
    </row>
    <row r="13" spans="1:6" ht="13.15" customHeight="1" x14ac:dyDescent="0.2">
      <c r="A13" s="49" t="s">
        <v>110</v>
      </c>
      <c r="B13" s="17" t="s">
        <v>0</v>
      </c>
      <c r="C13" s="201">
        <v>25000000</v>
      </c>
      <c r="D13" s="201">
        <v>543720</v>
      </c>
      <c r="E13" s="192" t="s">
        <v>56</v>
      </c>
    </row>
    <row r="14" spans="1:6" ht="13.15" customHeight="1" x14ac:dyDescent="0.2">
      <c r="A14" s="49" t="s">
        <v>109</v>
      </c>
      <c r="B14" s="17" t="s">
        <v>0</v>
      </c>
      <c r="C14" s="201">
        <v>24000000</v>
      </c>
      <c r="D14" s="201">
        <v>443507.07</v>
      </c>
      <c r="E14" s="192" t="s">
        <v>56</v>
      </c>
    </row>
    <row r="15" spans="1:6" ht="13.15" customHeight="1" x14ac:dyDescent="0.2">
      <c r="A15" s="49" t="s">
        <v>105</v>
      </c>
      <c r="B15" s="17" t="s">
        <v>0</v>
      </c>
      <c r="C15" s="201">
        <v>22800000</v>
      </c>
      <c r="D15" s="201">
        <v>495870</v>
      </c>
      <c r="E15" s="192" t="s">
        <v>56</v>
      </c>
    </row>
    <row r="16" spans="1:6" ht="13.15" customHeight="1" x14ac:dyDescent="0.2">
      <c r="A16" s="49" t="s">
        <v>57</v>
      </c>
      <c r="B16" s="17" t="s">
        <v>0</v>
      </c>
      <c r="C16" s="201">
        <v>22500000</v>
      </c>
      <c r="D16" s="201">
        <v>489345</v>
      </c>
      <c r="E16" s="192" t="s">
        <v>56</v>
      </c>
    </row>
    <row r="17" spans="1:5" ht="13.15" customHeight="1" x14ac:dyDescent="0.2">
      <c r="A17" s="49" t="s">
        <v>111</v>
      </c>
      <c r="B17" s="17" t="s">
        <v>0</v>
      </c>
      <c r="C17" s="201">
        <v>21854658.73</v>
      </c>
      <c r="D17" s="201">
        <v>475309.73</v>
      </c>
      <c r="E17" s="192" t="s">
        <v>56</v>
      </c>
    </row>
    <row r="18" spans="1:5" ht="13.15" customHeight="1" x14ac:dyDescent="0.2">
      <c r="A18" s="49" t="s">
        <v>59</v>
      </c>
      <c r="B18" s="17" t="s">
        <v>0</v>
      </c>
      <c r="C18" s="201">
        <v>20500000</v>
      </c>
      <c r="D18" s="201">
        <v>445845</v>
      </c>
      <c r="E18" s="192" t="s">
        <v>56</v>
      </c>
    </row>
    <row r="19" spans="1:5" ht="13.15" customHeight="1" x14ac:dyDescent="0.2">
      <c r="A19" s="49" t="s">
        <v>112</v>
      </c>
      <c r="B19" s="17" t="s">
        <v>0</v>
      </c>
      <c r="C19" s="201">
        <v>20000000</v>
      </c>
      <c r="D19" s="201">
        <v>434970</v>
      </c>
      <c r="E19" s="192" t="s">
        <v>56</v>
      </c>
    </row>
    <row r="20" spans="1:5" ht="13.15" customHeight="1" x14ac:dyDescent="0.2">
      <c r="A20" s="49" t="s">
        <v>113</v>
      </c>
      <c r="B20" s="17" t="s">
        <v>0</v>
      </c>
      <c r="C20" s="201">
        <v>20000000</v>
      </c>
      <c r="D20" s="201">
        <v>434970</v>
      </c>
      <c r="E20" s="192" t="s">
        <v>56</v>
      </c>
    </row>
    <row r="21" spans="1:5" ht="13.15" customHeight="1" x14ac:dyDescent="0.2">
      <c r="A21" s="49" t="s">
        <v>114</v>
      </c>
      <c r="B21" s="17" t="s">
        <v>0</v>
      </c>
      <c r="C21" s="201">
        <v>19500000</v>
      </c>
      <c r="D21" s="201">
        <v>424095</v>
      </c>
      <c r="E21" s="192" t="s">
        <v>56</v>
      </c>
    </row>
    <row r="22" spans="1:5" ht="13.15" customHeight="1" x14ac:dyDescent="0.2">
      <c r="A22" s="49" t="s">
        <v>115</v>
      </c>
      <c r="B22" s="17" t="s">
        <v>0</v>
      </c>
      <c r="C22" s="201">
        <v>17084000</v>
      </c>
      <c r="D22" s="201">
        <v>219234.51</v>
      </c>
      <c r="E22" s="192" t="s">
        <v>56</v>
      </c>
    </row>
    <row r="23" spans="1:5" ht="13.15" customHeight="1" x14ac:dyDescent="0.2">
      <c r="A23" s="49" t="s">
        <v>112</v>
      </c>
      <c r="B23" s="17" t="s">
        <v>0</v>
      </c>
      <c r="C23" s="201">
        <v>15750000</v>
      </c>
      <c r="D23" s="201">
        <v>342532.5</v>
      </c>
      <c r="E23" s="192" t="s">
        <v>56</v>
      </c>
    </row>
    <row r="24" spans="1:5" ht="13.15" customHeight="1" x14ac:dyDescent="0.2">
      <c r="A24" s="49" t="s">
        <v>109</v>
      </c>
      <c r="B24" s="17" t="s">
        <v>0</v>
      </c>
      <c r="C24" s="201">
        <v>15000000</v>
      </c>
      <c r="D24" s="201">
        <v>273410.84000000003</v>
      </c>
      <c r="E24" s="192" t="s">
        <v>56</v>
      </c>
    </row>
    <row r="25" spans="1:5" ht="13.15" customHeight="1" x14ac:dyDescent="0.2">
      <c r="A25" s="49" t="s">
        <v>116</v>
      </c>
      <c r="B25" s="17" t="s">
        <v>0</v>
      </c>
      <c r="C25" s="201">
        <v>14568970</v>
      </c>
      <c r="D25" s="201">
        <v>316845.75</v>
      </c>
      <c r="E25" s="192" t="s">
        <v>56</v>
      </c>
    </row>
    <row r="26" spans="1:5" ht="13.15" customHeight="1" x14ac:dyDescent="0.2">
      <c r="A26" s="49" t="s">
        <v>117</v>
      </c>
      <c r="B26" s="17" t="s">
        <v>0</v>
      </c>
      <c r="C26" s="201">
        <v>14400000</v>
      </c>
      <c r="D26" s="201">
        <v>211564.74</v>
      </c>
      <c r="E26" s="192" t="s">
        <v>56</v>
      </c>
    </row>
    <row r="27" spans="1:5" ht="13.15" customHeight="1" x14ac:dyDescent="0.2">
      <c r="A27" s="49" t="s">
        <v>118</v>
      </c>
      <c r="B27" s="17" t="s">
        <v>0</v>
      </c>
      <c r="C27" s="201">
        <v>14215000</v>
      </c>
      <c r="D27" s="201">
        <v>309146.25</v>
      </c>
      <c r="E27" s="192" t="s">
        <v>56</v>
      </c>
    </row>
    <row r="28" spans="1:5" ht="13.15" customHeight="1" x14ac:dyDescent="0.2">
      <c r="A28" s="49" t="s">
        <v>119</v>
      </c>
      <c r="B28" s="17" t="s">
        <v>0</v>
      </c>
      <c r="C28" s="201">
        <v>13842819.83</v>
      </c>
      <c r="D28" s="201">
        <v>301050.90000000002</v>
      </c>
      <c r="E28" s="192" t="s">
        <v>56</v>
      </c>
    </row>
    <row r="29" spans="1:5" ht="13.15" customHeight="1" x14ac:dyDescent="0.2">
      <c r="A29" s="49" t="s">
        <v>105</v>
      </c>
      <c r="B29" s="17" t="s">
        <v>0</v>
      </c>
      <c r="C29" s="201">
        <v>13500000</v>
      </c>
      <c r="D29" s="201">
        <v>293595</v>
      </c>
      <c r="E29" s="192" t="s">
        <v>56</v>
      </c>
    </row>
    <row r="30" spans="1:5" ht="13.15" customHeight="1" x14ac:dyDescent="0.2">
      <c r="A30" s="49" t="s">
        <v>117</v>
      </c>
      <c r="B30" s="17" t="s">
        <v>0</v>
      </c>
      <c r="C30" s="201">
        <v>13200000</v>
      </c>
      <c r="D30" s="201">
        <v>190470.53</v>
      </c>
      <c r="E30" s="192" t="s">
        <v>56</v>
      </c>
    </row>
    <row r="31" spans="1:5" ht="13.15" customHeight="1" x14ac:dyDescent="0.2">
      <c r="A31" s="193" t="s">
        <v>112</v>
      </c>
      <c r="B31" s="194" t="s">
        <v>0</v>
      </c>
      <c r="C31" s="202">
        <v>13000000</v>
      </c>
      <c r="D31" s="202">
        <v>282720</v>
      </c>
      <c r="E31" s="195" t="s">
        <v>56</v>
      </c>
    </row>
    <row r="32" spans="1:5" ht="16.149999999999999" customHeight="1" x14ac:dyDescent="0.2">
      <c r="A32" s="228" t="s">
        <v>4</v>
      </c>
      <c r="B32" s="229"/>
      <c r="C32" s="229"/>
      <c r="D32" s="229"/>
      <c r="E32" s="230"/>
    </row>
    <row r="33" spans="1:5" x14ac:dyDescent="0.2">
      <c r="A33" s="105"/>
      <c r="B33" s="92"/>
      <c r="C33" s="92"/>
      <c r="E33" s="104"/>
    </row>
    <row r="34" spans="1:5" ht="13.15" customHeight="1" x14ac:dyDescent="0.2">
      <c r="A34" s="196" t="s">
        <v>52</v>
      </c>
      <c r="B34" s="197" t="s">
        <v>0</v>
      </c>
      <c r="C34" s="201">
        <v>1000000000</v>
      </c>
      <c r="D34" s="201">
        <v>28000000</v>
      </c>
      <c r="E34" s="50" t="s">
        <v>53</v>
      </c>
    </row>
    <row r="35" spans="1:5" ht="13.15" customHeight="1" x14ac:dyDescent="0.2">
      <c r="A35" s="196" t="s">
        <v>120</v>
      </c>
      <c r="B35" s="197" t="s">
        <v>0</v>
      </c>
      <c r="C35" s="201">
        <v>510000000</v>
      </c>
      <c r="D35" s="201">
        <v>14280000</v>
      </c>
      <c r="E35" s="50" t="s">
        <v>61</v>
      </c>
    </row>
    <row r="36" spans="1:5" ht="13.15" customHeight="1" x14ac:dyDescent="0.2">
      <c r="A36" s="196" t="s">
        <v>121</v>
      </c>
      <c r="B36" s="197" t="s">
        <v>0</v>
      </c>
      <c r="C36" s="201">
        <v>450000000</v>
      </c>
      <c r="D36" s="201">
        <v>12600000</v>
      </c>
      <c r="E36" s="50" t="s">
        <v>53</v>
      </c>
    </row>
    <row r="37" spans="1:5" ht="13.15" customHeight="1" x14ac:dyDescent="0.2">
      <c r="A37" s="196" t="s">
        <v>119</v>
      </c>
      <c r="B37" s="197" t="s">
        <v>0</v>
      </c>
      <c r="C37" s="201">
        <v>400000000</v>
      </c>
      <c r="D37" s="201">
        <v>11200000</v>
      </c>
      <c r="E37" s="50" t="s">
        <v>53</v>
      </c>
    </row>
    <row r="38" spans="1:5" ht="13.15" customHeight="1" x14ac:dyDescent="0.2">
      <c r="A38" s="196" t="s">
        <v>58</v>
      </c>
      <c r="B38" s="197" t="s">
        <v>0</v>
      </c>
      <c r="C38" s="201">
        <v>350000000</v>
      </c>
      <c r="D38" s="201">
        <v>9800000</v>
      </c>
      <c r="E38" s="50" t="s">
        <v>53</v>
      </c>
    </row>
    <row r="39" spans="1:5" ht="13.15" customHeight="1" x14ac:dyDescent="0.2">
      <c r="A39" s="196" t="s">
        <v>122</v>
      </c>
      <c r="B39" s="197" t="s">
        <v>0</v>
      </c>
      <c r="C39" s="201">
        <v>302801396.41000003</v>
      </c>
      <c r="D39" s="201">
        <v>8478439.1999999993</v>
      </c>
      <c r="E39" s="50" t="s">
        <v>53</v>
      </c>
    </row>
    <row r="40" spans="1:5" ht="13.15" customHeight="1" x14ac:dyDescent="0.2">
      <c r="A40" s="196" t="s">
        <v>123</v>
      </c>
      <c r="B40" s="197" t="s">
        <v>0</v>
      </c>
      <c r="C40" s="201">
        <v>285000000</v>
      </c>
      <c r="D40" s="201">
        <v>7980000</v>
      </c>
      <c r="E40" s="50" t="s">
        <v>61</v>
      </c>
    </row>
    <row r="41" spans="1:5" ht="13.15" customHeight="1" x14ac:dyDescent="0.2">
      <c r="A41" s="196" t="s">
        <v>121</v>
      </c>
      <c r="B41" s="197" t="s">
        <v>0</v>
      </c>
      <c r="C41" s="201">
        <v>240000000</v>
      </c>
      <c r="D41" s="201">
        <v>6720000</v>
      </c>
      <c r="E41" s="50" t="s">
        <v>53</v>
      </c>
    </row>
    <row r="42" spans="1:5" ht="13.15" customHeight="1" x14ac:dyDescent="0.2">
      <c r="A42" s="196" t="s">
        <v>124</v>
      </c>
      <c r="B42" s="197" t="s">
        <v>0</v>
      </c>
      <c r="C42" s="201">
        <v>230000000</v>
      </c>
      <c r="D42" s="201">
        <v>6440000</v>
      </c>
      <c r="E42" s="50" t="s">
        <v>53</v>
      </c>
    </row>
    <row r="43" spans="1:5" ht="13.15" customHeight="1" x14ac:dyDescent="0.2">
      <c r="A43" s="196" t="s">
        <v>125</v>
      </c>
      <c r="B43" s="197" t="s">
        <v>3</v>
      </c>
      <c r="C43" s="201">
        <v>218434329</v>
      </c>
      <c r="D43" s="201">
        <v>6116160.4100000001</v>
      </c>
      <c r="E43" s="50" t="s">
        <v>60</v>
      </c>
    </row>
    <row r="44" spans="1:5" ht="13.15" customHeight="1" x14ac:dyDescent="0.2">
      <c r="A44" s="196" t="s">
        <v>126</v>
      </c>
      <c r="B44" s="197" t="s">
        <v>0</v>
      </c>
      <c r="C44" s="201">
        <v>201434072.80000001</v>
      </c>
      <c r="D44" s="201">
        <v>5640154.8099999996</v>
      </c>
      <c r="E44" s="50" t="s">
        <v>53</v>
      </c>
    </row>
    <row r="45" spans="1:5" ht="13.15" customHeight="1" x14ac:dyDescent="0.2">
      <c r="A45" s="196" t="s">
        <v>127</v>
      </c>
      <c r="B45" s="197" t="s">
        <v>0</v>
      </c>
      <c r="C45" s="201">
        <v>200000000</v>
      </c>
      <c r="D45" s="201">
        <v>5600000</v>
      </c>
      <c r="E45" s="50" t="s">
        <v>61</v>
      </c>
    </row>
    <row r="46" spans="1:5" ht="13.15" customHeight="1" x14ac:dyDescent="0.2">
      <c r="A46" s="196" t="s">
        <v>128</v>
      </c>
      <c r="B46" s="197" t="s">
        <v>2</v>
      </c>
      <c r="C46" s="201">
        <v>198647917</v>
      </c>
      <c r="D46" s="201">
        <v>5562141.21</v>
      </c>
      <c r="E46" s="50" t="s">
        <v>129</v>
      </c>
    </row>
    <row r="47" spans="1:5" ht="13.15" customHeight="1" x14ac:dyDescent="0.2">
      <c r="A47" s="196" t="s">
        <v>130</v>
      </c>
      <c r="B47" s="197" t="s">
        <v>0</v>
      </c>
      <c r="C47" s="201">
        <v>194713190</v>
      </c>
      <c r="D47" s="201">
        <v>5451969.5999999996</v>
      </c>
      <c r="E47" s="50" t="s">
        <v>60</v>
      </c>
    </row>
    <row r="48" spans="1:5" ht="13.15" customHeight="1" x14ac:dyDescent="0.2">
      <c r="A48" s="196" t="s">
        <v>131</v>
      </c>
      <c r="B48" s="197" t="s">
        <v>0</v>
      </c>
      <c r="C48" s="201">
        <v>185000000</v>
      </c>
      <c r="D48" s="201">
        <v>5180000</v>
      </c>
      <c r="E48" s="50" t="s">
        <v>60</v>
      </c>
    </row>
    <row r="49" spans="1:5" ht="13.15" customHeight="1" x14ac:dyDescent="0.2">
      <c r="A49" s="196" t="s">
        <v>132</v>
      </c>
      <c r="B49" s="197" t="s">
        <v>0</v>
      </c>
      <c r="C49" s="201">
        <v>178599900</v>
      </c>
      <c r="D49" s="201">
        <v>5000797.21</v>
      </c>
      <c r="E49" s="50" t="s">
        <v>61</v>
      </c>
    </row>
    <row r="50" spans="1:5" ht="13.15" customHeight="1" x14ac:dyDescent="0.2">
      <c r="A50" s="196" t="s">
        <v>133</v>
      </c>
      <c r="B50" s="197" t="s">
        <v>0</v>
      </c>
      <c r="C50" s="201">
        <v>175559664.25999999</v>
      </c>
      <c r="D50" s="201">
        <v>4915671.6100000003</v>
      </c>
      <c r="E50" s="50" t="s">
        <v>72</v>
      </c>
    </row>
    <row r="51" spans="1:5" ht="13.15" customHeight="1" x14ac:dyDescent="0.2">
      <c r="A51" s="196" t="s">
        <v>134</v>
      </c>
      <c r="B51" s="197" t="s">
        <v>0</v>
      </c>
      <c r="C51" s="201">
        <v>175000000</v>
      </c>
      <c r="D51" s="201">
        <v>4900000</v>
      </c>
      <c r="E51" s="50" t="s">
        <v>53</v>
      </c>
    </row>
    <row r="52" spans="1:5" ht="13.15" customHeight="1" x14ac:dyDescent="0.2">
      <c r="A52" s="196" t="s">
        <v>135</v>
      </c>
      <c r="B52" s="197" t="s">
        <v>0</v>
      </c>
      <c r="C52" s="201">
        <v>175000000</v>
      </c>
      <c r="D52" s="201">
        <v>4900000</v>
      </c>
      <c r="E52" s="50" t="s">
        <v>60</v>
      </c>
    </row>
    <row r="53" spans="1:5" ht="13.15" customHeight="1" x14ac:dyDescent="0.2">
      <c r="A53" s="198" t="s">
        <v>121</v>
      </c>
      <c r="B53" s="199" t="s">
        <v>0</v>
      </c>
      <c r="C53" s="202">
        <v>172451680</v>
      </c>
      <c r="D53" s="202">
        <v>4828647.6100000003</v>
      </c>
      <c r="E53" s="200" t="s">
        <v>53</v>
      </c>
    </row>
    <row r="55" spans="1:5" x14ac:dyDescent="0.2">
      <c r="A55" s="106" t="s">
        <v>106</v>
      </c>
    </row>
    <row r="56" spans="1:5" x14ac:dyDescent="0.2">
      <c r="A56" s="106" t="s">
        <v>55</v>
      </c>
    </row>
  </sheetData>
  <mergeCells count="8">
    <mergeCell ref="A9:E9"/>
    <mergeCell ref="A32:E32"/>
    <mergeCell ref="A1:E1"/>
    <mergeCell ref="A2:E2"/>
    <mergeCell ref="A4:E4"/>
    <mergeCell ref="A5:E5"/>
    <mergeCell ref="A6:E6"/>
    <mergeCell ref="A7:E7"/>
  </mergeCells>
  <printOptions horizontalCentered="1" verticalCentered="1"/>
  <pageMargins left="0.7" right="0.7" top="0.75" bottom="0.75" header="0.3" footer="0.3"/>
  <pageSetup scale="95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workbookViewId="0">
      <selection sqref="A1:F1"/>
    </sheetView>
  </sheetViews>
  <sheetFormatPr defaultColWidth="9.140625" defaultRowHeight="14.25" x14ac:dyDescent="0.2"/>
  <cols>
    <col min="1" max="1" width="11.140625" style="56" customWidth="1"/>
    <col min="2" max="6" width="15.5703125" style="54" customWidth="1"/>
    <col min="7" max="7" width="13.28515625" style="54" bestFit="1" customWidth="1"/>
    <col min="8" max="16384" width="9.140625" style="54"/>
  </cols>
  <sheetData>
    <row r="1" spans="1:6" ht="15.75" x14ac:dyDescent="0.25">
      <c r="A1" s="215" t="s">
        <v>78</v>
      </c>
      <c r="B1" s="215"/>
      <c r="C1" s="215"/>
      <c r="D1" s="215"/>
      <c r="E1" s="215"/>
      <c r="F1" s="215"/>
    </row>
    <row r="2" spans="1:6" x14ac:dyDescent="0.2">
      <c r="A2" s="146"/>
      <c r="B2" s="146"/>
      <c r="C2" s="146"/>
      <c r="D2" s="146"/>
      <c r="E2" s="146"/>
    </row>
    <row r="3" spans="1:6" ht="15.75" x14ac:dyDescent="0.25">
      <c r="A3" s="215" t="s">
        <v>104</v>
      </c>
      <c r="B3" s="215"/>
      <c r="C3" s="215"/>
      <c r="D3" s="215"/>
      <c r="E3" s="215"/>
      <c r="F3" s="215"/>
    </row>
    <row r="4" spans="1:6" ht="15.75" x14ac:dyDescent="0.25">
      <c r="A4" s="215" t="s">
        <v>83</v>
      </c>
      <c r="B4" s="215"/>
      <c r="C4" s="215"/>
      <c r="D4" s="215"/>
      <c r="E4" s="215"/>
      <c r="F4" s="215"/>
    </row>
    <row r="5" spans="1:6" ht="15.75" x14ac:dyDescent="0.25">
      <c r="A5" s="215" t="s">
        <v>91</v>
      </c>
      <c r="B5" s="215"/>
      <c r="C5" s="215"/>
      <c r="D5" s="215"/>
      <c r="E5" s="215"/>
      <c r="F5" s="215"/>
    </row>
    <row r="6" spans="1:6" ht="15" x14ac:dyDescent="0.25">
      <c r="A6" s="231" t="s">
        <v>136</v>
      </c>
      <c r="B6" s="231"/>
      <c r="C6" s="231"/>
      <c r="D6" s="231"/>
      <c r="E6" s="231"/>
      <c r="F6" s="231"/>
    </row>
    <row r="8" spans="1:6" x14ac:dyDescent="0.2">
      <c r="A8" s="232" t="s">
        <v>5</v>
      </c>
      <c r="B8" s="233"/>
      <c r="C8" s="233"/>
      <c r="D8" s="233"/>
      <c r="E8" s="233"/>
      <c r="F8" s="234"/>
    </row>
    <row r="9" spans="1:6" x14ac:dyDescent="0.2">
      <c r="A9" s="60"/>
      <c r="B9" s="61"/>
      <c r="C9" s="239" t="s">
        <v>34</v>
      </c>
      <c r="D9" s="240"/>
      <c r="E9" s="239" t="s">
        <v>15</v>
      </c>
      <c r="F9" s="240"/>
    </row>
    <row r="10" spans="1:6" x14ac:dyDescent="0.2">
      <c r="A10" s="235" t="s">
        <v>13</v>
      </c>
      <c r="B10" s="237" t="s">
        <v>19</v>
      </c>
      <c r="C10" s="62" t="s">
        <v>30</v>
      </c>
      <c r="D10" s="63"/>
      <c r="E10" s="62" t="s">
        <v>30</v>
      </c>
      <c r="F10" s="63"/>
    </row>
    <row r="11" spans="1:6" x14ac:dyDescent="0.2">
      <c r="A11" s="236"/>
      <c r="B11" s="238"/>
      <c r="C11" s="247" t="s">
        <v>31</v>
      </c>
      <c r="D11" s="64" t="s">
        <v>16</v>
      </c>
      <c r="E11" s="247" t="s">
        <v>31</v>
      </c>
      <c r="F11" s="64" t="s">
        <v>16</v>
      </c>
    </row>
    <row r="12" spans="1:6" x14ac:dyDescent="0.2">
      <c r="A12" s="70">
        <v>2005</v>
      </c>
      <c r="B12" s="65">
        <v>168495</v>
      </c>
      <c r="C12" s="59">
        <v>41145317640</v>
      </c>
      <c r="D12" s="66">
        <v>200000</v>
      </c>
      <c r="E12" s="59">
        <v>831699720</v>
      </c>
      <c r="F12" s="66">
        <v>4025</v>
      </c>
    </row>
    <row r="13" spans="1:6" x14ac:dyDescent="0.2">
      <c r="A13" s="70">
        <v>2006</v>
      </c>
      <c r="B13" s="65">
        <v>157871</v>
      </c>
      <c r="C13" s="43">
        <v>42730930799</v>
      </c>
      <c r="D13" s="67">
        <v>200700</v>
      </c>
      <c r="E13" s="43">
        <v>870504402</v>
      </c>
      <c r="F13" s="67">
        <v>4070</v>
      </c>
    </row>
    <row r="14" spans="1:6" x14ac:dyDescent="0.2">
      <c r="A14" s="70">
        <v>2007</v>
      </c>
      <c r="B14" s="65">
        <v>127230</v>
      </c>
      <c r="C14" s="43">
        <v>36987482258</v>
      </c>
      <c r="D14" s="67">
        <v>212000</v>
      </c>
      <c r="E14" s="43">
        <v>733538076</v>
      </c>
      <c r="F14" s="67">
        <v>4070</v>
      </c>
    </row>
    <row r="15" spans="1:6" x14ac:dyDescent="0.2">
      <c r="A15" s="70">
        <v>2008</v>
      </c>
      <c r="B15" s="65">
        <v>69925</v>
      </c>
      <c r="C15" s="43">
        <v>21843717010</v>
      </c>
      <c r="D15" s="67">
        <v>250000</v>
      </c>
      <c r="E15" s="43">
        <v>418557309</v>
      </c>
      <c r="F15" s="67">
        <v>4480</v>
      </c>
    </row>
    <row r="16" spans="1:6" x14ac:dyDescent="0.2">
      <c r="A16" s="70">
        <v>2009</v>
      </c>
      <c r="B16" s="65">
        <v>51809</v>
      </c>
      <c r="C16" s="43">
        <v>12787104886</v>
      </c>
      <c r="D16" s="67">
        <v>190000</v>
      </c>
      <c r="E16" s="43">
        <v>250212812</v>
      </c>
      <c r="F16" s="67">
        <v>3510</v>
      </c>
    </row>
    <row r="17" spans="1:6" x14ac:dyDescent="0.2">
      <c r="A17" s="70">
        <v>2010</v>
      </c>
      <c r="B17" s="65">
        <v>51432</v>
      </c>
      <c r="C17" s="43">
        <v>12587447379</v>
      </c>
      <c r="D17" s="67">
        <v>170605</v>
      </c>
      <c r="E17" s="43">
        <v>249336346</v>
      </c>
      <c r="F17" s="67">
        <v>3120</v>
      </c>
    </row>
    <row r="18" spans="1:6" x14ac:dyDescent="0.2">
      <c r="A18" s="70">
        <v>2011</v>
      </c>
      <c r="B18" s="65">
        <v>53932</v>
      </c>
      <c r="C18" s="43">
        <v>12256286879</v>
      </c>
      <c r="D18" s="67">
        <v>116570</v>
      </c>
      <c r="E18" s="43">
        <v>244962709</v>
      </c>
      <c r="F18" s="67">
        <v>2215</v>
      </c>
    </row>
    <row r="19" spans="1:6" x14ac:dyDescent="0.2">
      <c r="A19" s="70">
        <v>2012</v>
      </c>
      <c r="B19" s="65">
        <v>60387</v>
      </c>
      <c r="C19" s="43">
        <v>14107672611</v>
      </c>
      <c r="D19" s="67">
        <v>105000</v>
      </c>
      <c r="E19" s="43">
        <v>286290513</v>
      </c>
      <c r="F19" s="67">
        <v>2050</v>
      </c>
    </row>
    <row r="20" spans="1:6" x14ac:dyDescent="0.2">
      <c r="A20" s="70">
        <v>2013</v>
      </c>
      <c r="B20" s="65">
        <v>62500</v>
      </c>
      <c r="C20" s="43">
        <v>16990093351</v>
      </c>
      <c r="D20" s="67">
        <v>150000</v>
      </c>
      <c r="E20" s="43">
        <v>349982098</v>
      </c>
      <c r="F20" s="67">
        <v>2984</v>
      </c>
    </row>
    <row r="21" spans="1:6" x14ac:dyDescent="0.2">
      <c r="A21" s="70">
        <v>2014</v>
      </c>
      <c r="B21" s="65">
        <v>42914</v>
      </c>
      <c r="C21" s="43">
        <v>15539562652</v>
      </c>
      <c r="D21" s="67">
        <v>258700</v>
      </c>
      <c r="E21" s="43">
        <v>320966030</v>
      </c>
      <c r="F21" s="67">
        <v>5136</v>
      </c>
    </row>
    <row r="22" spans="1:6" x14ac:dyDescent="0.2">
      <c r="A22" s="70">
        <v>2015</v>
      </c>
      <c r="B22" s="65">
        <v>51393</v>
      </c>
      <c r="C22" s="43">
        <v>19441986240</v>
      </c>
      <c r="D22" s="67">
        <v>259200</v>
      </c>
      <c r="E22" s="43">
        <v>399463313</v>
      </c>
      <c r="F22" s="67">
        <v>5128</v>
      </c>
    </row>
    <row r="23" spans="1:6" x14ac:dyDescent="0.2">
      <c r="A23" s="70">
        <v>2016</v>
      </c>
      <c r="B23" s="65">
        <v>53612</v>
      </c>
      <c r="C23" s="43">
        <v>22177436230</v>
      </c>
      <c r="D23" s="67">
        <v>294000</v>
      </c>
      <c r="E23" s="43">
        <v>453813468</v>
      </c>
      <c r="F23" s="67">
        <v>5813</v>
      </c>
    </row>
    <row r="24" spans="1:6" x14ac:dyDescent="0.2">
      <c r="A24" s="71">
        <v>2017</v>
      </c>
      <c r="B24" s="205">
        <v>52899</v>
      </c>
      <c r="C24" s="206">
        <v>23856386696</v>
      </c>
      <c r="D24" s="207">
        <v>335000</v>
      </c>
      <c r="E24" s="206">
        <v>487780800</v>
      </c>
      <c r="F24" s="207">
        <v>6633</v>
      </c>
    </row>
    <row r="25" spans="1:6" x14ac:dyDescent="0.2">
      <c r="A25" s="68"/>
      <c r="B25" s="58"/>
      <c r="C25" s="58"/>
      <c r="D25" s="58"/>
      <c r="E25" s="58"/>
      <c r="F25" s="58"/>
    </row>
    <row r="26" spans="1:6" x14ac:dyDescent="0.2">
      <c r="A26" s="232" t="s">
        <v>4</v>
      </c>
      <c r="B26" s="233"/>
      <c r="C26" s="233"/>
      <c r="D26" s="233"/>
      <c r="E26" s="233"/>
      <c r="F26" s="234"/>
    </row>
    <row r="27" spans="1:6" x14ac:dyDescent="0.2">
      <c r="A27" s="69"/>
      <c r="B27" s="61"/>
      <c r="C27" s="239" t="s">
        <v>34</v>
      </c>
      <c r="D27" s="240"/>
      <c r="E27" s="239" t="s">
        <v>15</v>
      </c>
      <c r="F27" s="240"/>
    </row>
    <row r="28" spans="1:6" ht="13.9" customHeight="1" x14ac:dyDescent="0.2">
      <c r="A28" s="235" t="s">
        <v>13</v>
      </c>
      <c r="B28" s="237" t="s">
        <v>19</v>
      </c>
      <c r="C28" s="62" t="s">
        <v>30</v>
      </c>
      <c r="D28" s="63"/>
      <c r="E28" s="62" t="s">
        <v>30</v>
      </c>
      <c r="F28" s="63"/>
    </row>
    <row r="29" spans="1:6" x14ac:dyDescent="0.2">
      <c r="A29" s="236"/>
      <c r="B29" s="238"/>
      <c r="C29" s="247" t="s">
        <v>31</v>
      </c>
      <c r="D29" s="64" t="s">
        <v>16</v>
      </c>
      <c r="E29" s="247" t="s">
        <v>31</v>
      </c>
      <c r="F29" s="64" t="s">
        <v>16</v>
      </c>
    </row>
    <row r="30" spans="1:6" x14ac:dyDescent="0.2">
      <c r="A30" s="70">
        <v>2005</v>
      </c>
      <c r="B30" s="65">
        <v>21576</v>
      </c>
      <c r="C30" s="59">
        <v>38017308011</v>
      </c>
      <c r="D30" s="66">
        <v>400000</v>
      </c>
      <c r="E30" s="59">
        <v>1032537530</v>
      </c>
      <c r="F30" s="66">
        <v>8200</v>
      </c>
    </row>
    <row r="31" spans="1:6" x14ac:dyDescent="0.2">
      <c r="A31" s="70">
        <v>2006</v>
      </c>
      <c r="B31" s="65">
        <v>19128</v>
      </c>
      <c r="C31" s="43">
        <v>44067423746</v>
      </c>
      <c r="D31" s="67">
        <v>450000</v>
      </c>
      <c r="E31" s="43">
        <v>1216980656</v>
      </c>
      <c r="F31" s="67">
        <v>9533</v>
      </c>
    </row>
    <row r="32" spans="1:6" x14ac:dyDescent="0.2">
      <c r="A32" s="70">
        <v>2007</v>
      </c>
      <c r="B32" s="65">
        <v>17098</v>
      </c>
      <c r="C32" s="43">
        <v>51772290566</v>
      </c>
      <c r="D32" s="67">
        <v>475000</v>
      </c>
      <c r="E32" s="43">
        <v>1432766615</v>
      </c>
      <c r="F32" s="67">
        <v>9999</v>
      </c>
    </row>
    <row r="33" spans="1:6" x14ac:dyDescent="0.2">
      <c r="A33" s="70">
        <v>2008</v>
      </c>
      <c r="B33" s="65">
        <v>12176</v>
      </c>
      <c r="C33" s="43">
        <v>29289423725</v>
      </c>
      <c r="D33" s="67">
        <v>500000</v>
      </c>
      <c r="E33" s="43">
        <v>802228068</v>
      </c>
      <c r="F33" s="67">
        <v>14000</v>
      </c>
    </row>
    <row r="34" spans="1:6" x14ac:dyDescent="0.2">
      <c r="A34" s="70">
        <v>2009</v>
      </c>
      <c r="B34" s="65">
        <v>7322</v>
      </c>
      <c r="C34" s="43">
        <v>9937311188</v>
      </c>
      <c r="D34" s="67">
        <v>400000</v>
      </c>
      <c r="E34" s="43">
        <v>271019045</v>
      </c>
      <c r="F34" s="67">
        <v>8200</v>
      </c>
    </row>
    <row r="35" spans="1:6" x14ac:dyDescent="0.2">
      <c r="A35" s="70">
        <v>2010</v>
      </c>
      <c r="B35" s="65">
        <v>6888</v>
      </c>
      <c r="C35" s="43">
        <v>9822123100</v>
      </c>
      <c r="D35" s="67">
        <v>400000</v>
      </c>
      <c r="E35" s="43">
        <v>268150169</v>
      </c>
      <c r="F35" s="67">
        <v>8401</v>
      </c>
    </row>
    <row r="36" spans="1:6" x14ac:dyDescent="0.2">
      <c r="A36" s="70">
        <v>2011</v>
      </c>
      <c r="B36" s="65">
        <v>8921</v>
      </c>
      <c r="C36" s="43">
        <v>16977506546</v>
      </c>
      <c r="D36" s="67">
        <v>448000</v>
      </c>
      <c r="E36" s="43">
        <v>467292214</v>
      </c>
      <c r="F36" s="67">
        <v>9225</v>
      </c>
    </row>
    <row r="37" spans="1:6" x14ac:dyDescent="0.2">
      <c r="A37" s="70">
        <v>2012</v>
      </c>
      <c r="B37" s="65">
        <v>11736</v>
      </c>
      <c r="C37" s="43">
        <v>23654786508</v>
      </c>
      <c r="D37" s="67">
        <v>470000</v>
      </c>
      <c r="E37" s="43">
        <v>651598357</v>
      </c>
      <c r="F37" s="67">
        <v>9767</v>
      </c>
    </row>
    <row r="38" spans="1:6" x14ac:dyDescent="0.2">
      <c r="A38" s="70">
        <v>2013</v>
      </c>
      <c r="B38" s="65">
        <v>14322</v>
      </c>
      <c r="C38" s="43">
        <v>36281056525</v>
      </c>
      <c r="D38" s="67">
        <v>550000</v>
      </c>
      <c r="E38" s="43">
        <v>1004511068</v>
      </c>
      <c r="F38" s="67">
        <v>15400</v>
      </c>
    </row>
    <row r="39" spans="1:6" x14ac:dyDescent="0.2">
      <c r="A39" s="70">
        <v>2014</v>
      </c>
      <c r="B39" s="65">
        <v>13107</v>
      </c>
      <c r="C39" s="43">
        <v>47298067208</v>
      </c>
      <c r="D39" s="67">
        <v>725000</v>
      </c>
      <c r="E39" s="43">
        <v>1315214640</v>
      </c>
      <c r="F39" s="67">
        <v>20160</v>
      </c>
    </row>
    <row r="40" spans="1:6" x14ac:dyDescent="0.2">
      <c r="A40" s="70">
        <v>2015</v>
      </c>
      <c r="B40" s="65">
        <v>15151</v>
      </c>
      <c r="C40" s="43">
        <v>53862341600</v>
      </c>
      <c r="D40" s="67">
        <v>805000</v>
      </c>
      <c r="E40" s="43">
        <v>1498379470</v>
      </c>
      <c r="F40" s="67">
        <v>22453</v>
      </c>
    </row>
    <row r="41" spans="1:6" x14ac:dyDescent="0.2">
      <c r="A41" s="70">
        <v>2016</v>
      </c>
      <c r="B41" s="65">
        <v>13633</v>
      </c>
      <c r="C41" s="43">
        <v>49428855438</v>
      </c>
      <c r="D41" s="67">
        <v>846000</v>
      </c>
      <c r="E41" s="43">
        <v>1375560082</v>
      </c>
      <c r="F41" s="67">
        <v>23660</v>
      </c>
    </row>
    <row r="42" spans="1:6" x14ac:dyDescent="0.2">
      <c r="A42" s="71">
        <v>2017</v>
      </c>
      <c r="B42" s="205">
        <v>13145</v>
      </c>
      <c r="C42" s="206">
        <v>41119288382</v>
      </c>
      <c r="D42" s="207">
        <v>765530</v>
      </c>
      <c r="E42" s="206">
        <v>1143704335</v>
      </c>
      <c r="F42" s="207">
        <v>21350</v>
      </c>
    </row>
    <row r="43" spans="1:6" x14ac:dyDescent="0.2">
      <c r="A43" s="68"/>
      <c r="B43" s="58"/>
      <c r="C43" s="58"/>
      <c r="D43" s="58"/>
      <c r="E43" s="58"/>
      <c r="F43" s="58"/>
    </row>
    <row r="44" spans="1:6" x14ac:dyDescent="0.2">
      <c r="A44" s="232" t="s">
        <v>11</v>
      </c>
      <c r="B44" s="233"/>
      <c r="C44" s="233"/>
      <c r="D44" s="233"/>
      <c r="E44" s="233"/>
      <c r="F44" s="234"/>
    </row>
    <row r="45" spans="1:6" x14ac:dyDescent="0.2">
      <c r="A45" s="69"/>
      <c r="B45" s="61"/>
      <c r="C45" s="239" t="s">
        <v>34</v>
      </c>
      <c r="D45" s="240"/>
      <c r="E45" s="239" t="s">
        <v>15</v>
      </c>
      <c r="F45" s="240"/>
    </row>
    <row r="46" spans="1:6" ht="15" customHeight="1" x14ac:dyDescent="0.2">
      <c r="A46" s="235" t="s">
        <v>13</v>
      </c>
      <c r="B46" s="237" t="s">
        <v>19</v>
      </c>
      <c r="C46" s="62" t="s">
        <v>30</v>
      </c>
      <c r="D46" s="63"/>
      <c r="E46" s="62" t="s">
        <v>30</v>
      </c>
      <c r="F46" s="63"/>
    </row>
    <row r="47" spans="1:6" x14ac:dyDescent="0.2">
      <c r="A47" s="236"/>
      <c r="B47" s="238"/>
      <c r="C47" s="247" t="s">
        <v>31</v>
      </c>
      <c r="D47" s="64" t="s">
        <v>16</v>
      </c>
      <c r="E47" s="247" t="s">
        <v>31</v>
      </c>
      <c r="F47" s="64" t="s">
        <v>16</v>
      </c>
    </row>
    <row r="48" spans="1:6" x14ac:dyDescent="0.2">
      <c r="A48" s="70">
        <v>2005</v>
      </c>
      <c r="B48" s="65">
        <f t="shared" ref="B48:C59" si="0">B12+B30</f>
        <v>190071</v>
      </c>
      <c r="C48" s="59">
        <f t="shared" si="0"/>
        <v>79162625651</v>
      </c>
      <c r="D48" s="66">
        <v>220000</v>
      </c>
      <c r="E48" s="59">
        <f t="shared" ref="E48:E59" si="1">E12+E30</f>
        <v>1864237250</v>
      </c>
      <c r="F48" s="66">
        <v>4320</v>
      </c>
    </row>
    <row r="49" spans="1:6" x14ac:dyDescent="0.2">
      <c r="A49" s="70">
        <v>2006</v>
      </c>
      <c r="B49" s="65">
        <f t="shared" si="0"/>
        <v>176999</v>
      </c>
      <c r="C49" s="43">
        <f t="shared" si="0"/>
        <v>86798354545</v>
      </c>
      <c r="D49" s="67">
        <v>233500</v>
      </c>
      <c r="E49" s="43">
        <f t="shared" si="1"/>
        <v>2087485058</v>
      </c>
      <c r="F49" s="67">
        <v>4583</v>
      </c>
    </row>
    <row r="50" spans="1:6" s="55" customFormat="1" x14ac:dyDescent="0.2">
      <c r="A50" s="72">
        <v>2007</v>
      </c>
      <c r="B50" s="65">
        <f t="shared" si="0"/>
        <v>144328</v>
      </c>
      <c r="C50" s="43">
        <f t="shared" si="0"/>
        <v>88759772824</v>
      </c>
      <c r="D50" s="67">
        <v>246697</v>
      </c>
      <c r="E50" s="43">
        <f t="shared" si="1"/>
        <v>2166304691</v>
      </c>
      <c r="F50" s="67">
        <v>4649</v>
      </c>
    </row>
    <row r="51" spans="1:6" s="55" customFormat="1" x14ac:dyDescent="0.2">
      <c r="A51" s="72">
        <v>2008</v>
      </c>
      <c r="B51" s="65">
        <f t="shared" si="0"/>
        <v>82101</v>
      </c>
      <c r="C51" s="43">
        <f t="shared" si="0"/>
        <v>51133140735</v>
      </c>
      <c r="D51" s="67">
        <v>272915</v>
      </c>
      <c r="E51" s="43">
        <f t="shared" si="1"/>
        <v>1220785377</v>
      </c>
      <c r="F51" s="67">
        <v>5095</v>
      </c>
    </row>
    <row r="52" spans="1:6" s="55" customFormat="1" x14ac:dyDescent="0.2">
      <c r="A52" s="72">
        <v>2009</v>
      </c>
      <c r="B52" s="65">
        <f t="shared" si="0"/>
        <v>59131</v>
      </c>
      <c r="C52" s="43">
        <f t="shared" si="0"/>
        <v>22724416074</v>
      </c>
      <c r="D52" s="67">
        <v>203000</v>
      </c>
      <c r="E52" s="43">
        <f t="shared" si="1"/>
        <v>521231857</v>
      </c>
      <c r="F52" s="67">
        <v>4068</v>
      </c>
    </row>
    <row r="53" spans="1:6" s="55" customFormat="1" x14ac:dyDescent="0.2">
      <c r="A53" s="72">
        <v>2010</v>
      </c>
      <c r="B53" s="65">
        <f t="shared" si="0"/>
        <v>58320</v>
      </c>
      <c r="C53" s="43">
        <f t="shared" si="0"/>
        <v>22409570479</v>
      </c>
      <c r="D53" s="67">
        <v>200000</v>
      </c>
      <c r="E53" s="43">
        <f t="shared" si="1"/>
        <v>517486515</v>
      </c>
      <c r="F53" s="67">
        <v>3730</v>
      </c>
    </row>
    <row r="54" spans="1:6" s="55" customFormat="1" x14ac:dyDescent="0.2">
      <c r="A54" s="72">
        <v>2011</v>
      </c>
      <c r="B54" s="65">
        <f t="shared" si="0"/>
        <v>62853</v>
      </c>
      <c r="C54" s="43">
        <f t="shared" si="0"/>
        <v>29233793425</v>
      </c>
      <c r="D54" s="67">
        <v>160000</v>
      </c>
      <c r="E54" s="43">
        <f t="shared" si="1"/>
        <v>712254923</v>
      </c>
      <c r="F54" s="67">
        <v>3045</v>
      </c>
    </row>
    <row r="55" spans="1:6" s="55" customFormat="1" x14ac:dyDescent="0.2">
      <c r="A55" s="72">
        <v>2012</v>
      </c>
      <c r="B55" s="65">
        <f t="shared" si="0"/>
        <v>72123</v>
      </c>
      <c r="C55" s="43">
        <f t="shared" si="0"/>
        <v>37762459119</v>
      </c>
      <c r="D55" s="67">
        <v>165000</v>
      </c>
      <c r="E55" s="43">
        <f t="shared" si="1"/>
        <v>937888870</v>
      </c>
      <c r="F55" s="67">
        <v>3230</v>
      </c>
    </row>
    <row r="56" spans="1:6" x14ac:dyDescent="0.2">
      <c r="A56" s="70">
        <v>2013</v>
      </c>
      <c r="B56" s="65">
        <f t="shared" si="0"/>
        <v>76822</v>
      </c>
      <c r="C56" s="43">
        <f t="shared" si="0"/>
        <v>53271149876</v>
      </c>
      <c r="D56" s="67">
        <v>207739</v>
      </c>
      <c r="E56" s="43">
        <f t="shared" si="1"/>
        <v>1354493166</v>
      </c>
      <c r="F56" s="67">
        <v>4129</v>
      </c>
    </row>
    <row r="57" spans="1:6" x14ac:dyDescent="0.2">
      <c r="A57" s="70">
        <v>2014</v>
      </c>
      <c r="B57" s="65">
        <f t="shared" si="0"/>
        <v>56021</v>
      </c>
      <c r="C57" s="43">
        <f t="shared" si="0"/>
        <v>62837629860</v>
      </c>
      <c r="D57" s="67">
        <v>319113</v>
      </c>
      <c r="E57" s="43">
        <f t="shared" si="1"/>
        <v>1636180670</v>
      </c>
      <c r="F57" s="67">
        <v>6432</v>
      </c>
    </row>
    <row r="58" spans="1:6" x14ac:dyDescent="0.2">
      <c r="A58" s="70">
        <v>2015</v>
      </c>
      <c r="B58" s="65">
        <f t="shared" si="0"/>
        <v>66544</v>
      </c>
      <c r="C58" s="43">
        <f t="shared" si="0"/>
        <v>73304327840</v>
      </c>
      <c r="D58" s="67">
        <v>325500</v>
      </c>
      <c r="E58" s="43">
        <f t="shared" si="1"/>
        <v>1897842783</v>
      </c>
      <c r="F58" s="67">
        <v>6571</v>
      </c>
    </row>
    <row r="59" spans="1:6" x14ac:dyDescent="0.2">
      <c r="A59" s="70">
        <v>2016</v>
      </c>
      <c r="B59" s="65">
        <f t="shared" si="0"/>
        <v>67245</v>
      </c>
      <c r="C59" s="43">
        <f t="shared" si="0"/>
        <v>71606291668</v>
      </c>
      <c r="D59" s="208">
        <v>350000</v>
      </c>
      <c r="E59" s="43">
        <f t="shared" si="1"/>
        <v>1829373550</v>
      </c>
      <c r="F59" s="208">
        <v>7033</v>
      </c>
    </row>
    <row r="60" spans="1:6" x14ac:dyDescent="0.2">
      <c r="A60" s="71">
        <v>2017</v>
      </c>
      <c r="B60" s="205">
        <v>66044</v>
      </c>
      <c r="C60" s="206">
        <v>64975675077</v>
      </c>
      <c r="D60" s="207">
        <v>380000</v>
      </c>
      <c r="E60" s="206">
        <v>1631485135</v>
      </c>
      <c r="F60" s="207">
        <v>7585</v>
      </c>
    </row>
    <row r="61" spans="1:6" x14ac:dyDescent="0.2">
      <c r="C61" s="57"/>
      <c r="E61" s="57"/>
    </row>
    <row r="62" spans="1:6" x14ac:dyDescent="0.2">
      <c r="C62" s="57"/>
      <c r="E62" s="57"/>
    </row>
    <row r="63" spans="1:6" x14ac:dyDescent="0.2">
      <c r="A63" s="58"/>
      <c r="C63" s="57"/>
      <c r="E63" s="57"/>
    </row>
    <row r="64" spans="1:6" x14ac:dyDescent="0.2">
      <c r="C64" s="57"/>
      <c r="E64" s="57"/>
    </row>
    <row r="65" spans="3:5" x14ac:dyDescent="0.2">
      <c r="C65" s="57"/>
      <c r="E65" s="57"/>
    </row>
    <row r="66" spans="3:5" x14ac:dyDescent="0.2">
      <c r="C66" s="57"/>
      <c r="E66" s="57"/>
    </row>
    <row r="67" spans="3:5" x14ac:dyDescent="0.2">
      <c r="C67" s="57"/>
      <c r="E67" s="57"/>
    </row>
    <row r="68" spans="3:5" x14ac:dyDescent="0.2">
      <c r="C68" s="57"/>
      <c r="E68" s="57"/>
    </row>
  </sheetData>
  <mergeCells count="20">
    <mergeCell ref="A8:F8"/>
    <mergeCell ref="A46:A47"/>
    <mergeCell ref="B46:B47"/>
    <mergeCell ref="C27:D27"/>
    <mergeCell ref="E27:F27"/>
    <mergeCell ref="A28:A29"/>
    <mergeCell ref="B28:B29"/>
    <mergeCell ref="C45:D45"/>
    <mergeCell ref="E45:F45"/>
    <mergeCell ref="A44:F44"/>
    <mergeCell ref="A26:F26"/>
    <mergeCell ref="C9:D9"/>
    <mergeCell ref="E9:F9"/>
    <mergeCell ref="A10:A11"/>
    <mergeCell ref="B10:B11"/>
    <mergeCell ref="A1:F1"/>
    <mergeCell ref="A3:F3"/>
    <mergeCell ref="A4:F4"/>
    <mergeCell ref="A5:F5"/>
    <mergeCell ref="A6:F6"/>
  </mergeCells>
  <pageMargins left="0.7" right="0.7" top="0.75" bottom="0.75" header="0.3" footer="0.3"/>
  <pageSetup scale="85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0368E4-C368-4403-9CB7-6094F18FBF38}"/>
</file>

<file path=customXml/itemProps2.xml><?xml version="1.0" encoding="utf-8"?>
<ds:datastoreItem xmlns:ds="http://schemas.openxmlformats.org/officeDocument/2006/customXml" ds:itemID="{759ECD83-23C5-4FB2-BA01-011CA53D25A6}"/>
</file>

<file path=customXml/itemProps3.xml><?xml version="1.0" encoding="utf-8"?>
<ds:datastoreItem xmlns:ds="http://schemas.openxmlformats.org/officeDocument/2006/customXml" ds:itemID="{04FE4F92-E838-4266-B5EF-F62ADE3ED2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1. Revenue Source</vt:lpstr>
      <vt:lpstr>2. Transactions</vt:lpstr>
      <vt:lpstr>3. by Mortgage Amount</vt:lpstr>
      <vt:lpstr>4. by Boro</vt:lpstr>
      <vt:lpstr>5. Mortgage Amt-Entities</vt:lpstr>
      <vt:lpstr>6. Boro -Entities</vt:lpstr>
      <vt:lpstr>7. Commercial</vt:lpstr>
      <vt:lpstr>8. Top Mortgages</vt:lpstr>
      <vt:lpstr>9. Historical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MabutasM</dc:creator>
  <cp:lastModifiedBy>daboss</cp:lastModifiedBy>
  <cp:revision>1</cp:revision>
  <cp:lastPrinted>2019-01-25T20:14:06Z</cp:lastPrinted>
  <dcterms:created xsi:type="dcterms:W3CDTF">2016-09-15T17:09:00Z</dcterms:created>
  <dcterms:modified xsi:type="dcterms:W3CDTF">2019-01-25T20:14:14Z</dcterms:modified>
</cp:coreProperties>
</file>